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eidy.murillo\Desktop\LEIDY 2019\PROCESOS\PISTA DE TROTE EL SENA\"/>
    </mc:Choice>
  </mc:AlternateContent>
  <bookViews>
    <workbookView xWindow="0" yWindow="0" windowWidth="15330" windowHeight="5535"/>
  </bookViews>
  <sheets>
    <sheet name="anexo complemento oferta econom" sheetId="3" r:id="rId1"/>
  </sheets>
  <externalReferences>
    <externalReference r:id="rId2"/>
    <externalReference r:id="rId3"/>
  </externalReferences>
  <definedNames>
    <definedName name="CENTROGESTOR" localSheetId="0">#REF!</definedName>
    <definedName name="CENTROGESTOR">#REF!</definedName>
    <definedName name="CENTROGESTORDEPENDENCIA" localSheetId="0">#REF!</definedName>
    <definedName name="CENTROGESTORDEPENDENCIA">#REF!</definedName>
    <definedName name="DEPENDENCIA" localSheetId="0">#REF!</definedName>
    <definedName name="DEPENDENCIA">#REF!</definedName>
    <definedName name="FASEDEOBRABAJOAGUACATAL" localSheetId="0">'anexo complemento oferta econom'!#REF!</definedName>
    <definedName name="FASEDEOBRABAJOAGUACATAL">#REF!</definedName>
    <definedName name="FASEDEOBRAMALVINAS" localSheetId="0">'anexo complemento oferta econom'!#REF!</definedName>
    <definedName name="FASEDEOBRAMALVINAS">#REF!</definedName>
    <definedName name="FASEDEOBRAURBAGUACATAL" localSheetId="0">'anexo complemento oferta econom'!#REF!</definedName>
    <definedName name="FASEDEOBRAURBAGUACATAL">#REF!</definedName>
    <definedName name="FASEDEOBRAVILLADELMAR" localSheetId="0">'anexo complemento oferta econom'!#REF!</definedName>
    <definedName name="FASEDEOBRAVILLADELMAR">#REF!</definedName>
    <definedName name="FONDO" localSheetId="0">#REF!</definedName>
    <definedName name="FONDO">#REF!</definedName>
    <definedName name="FONDOS">[1]MYLIST!$C$2:$C$126</definedName>
    <definedName name="FUT" localSheetId="0">#REF!</definedName>
    <definedName name="FUT">#REF!</definedName>
    <definedName name="INTERFASEDEOBRA" localSheetId="0">'anexo complemento oferta econom'!#REF!</definedName>
    <definedName name="INTERFASEDEOBRA">#REF!</definedName>
    <definedName name="INTERTRABAJO" localSheetId="0">#REF!</definedName>
    <definedName name="INTERTRABAJO">#REF!</definedName>
    <definedName name="METAAFPDCC" localSheetId="0">#REF!</definedName>
    <definedName name="METAAFPDCC">#REF!</definedName>
    <definedName name="METAPDCC" localSheetId="0">#REF!</definedName>
    <definedName name="METAPDCC">#REF!</definedName>
    <definedName name="METASAFPDCC" localSheetId="0">#REF!</definedName>
    <definedName name="METASAFPDCC">#REF!</definedName>
    <definedName name="METASAFPDM" localSheetId="0">#REF!</definedName>
    <definedName name="METASAFPDM">#REF!</definedName>
    <definedName name="METASPDCC" localSheetId="0">#REF!</definedName>
    <definedName name="METASPDCC">#REF!</definedName>
    <definedName name="METASPDM">'[2]LISTA MPD'!$A$2:$A$616</definedName>
    <definedName name="POSPRE" localSheetId="0">#REF!</definedName>
    <definedName name="POSPRE">#REF!</definedName>
    <definedName name="TRABAJOBAJOAGUACATAL" localSheetId="0">#REF!</definedName>
    <definedName name="TRABAJOBAJOAGUACATAL">#REF!</definedName>
    <definedName name="TRABAJOMALVINAS" localSheetId="0">#REF!</definedName>
    <definedName name="TRABAJOMALVINAS">#REF!</definedName>
    <definedName name="TRABAJOURBAGUACATAL" localSheetId="0">#REF!</definedName>
    <definedName name="TRABAJOURBAGUACATAL">#REF!</definedName>
    <definedName name="TRABAJOVILLADELMAR" localSheetId="0">#REF!</definedName>
    <definedName name="TRABAJOVILLADELMAR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7" i="3" l="1"/>
  <c r="F56" i="3" s="1"/>
  <c r="F50" i="3"/>
  <c r="F49" i="3"/>
  <c r="F45" i="3"/>
  <c r="F46" i="3" s="1"/>
  <c r="F47" i="3" s="1"/>
  <c r="F36" i="3"/>
  <c r="F35" i="3"/>
  <c r="F18" i="3"/>
  <c r="F21" i="3" s="1"/>
  <c r="F29" i="3" s="1"/>
  <c r="F17" i="3"/>
  <c r="F16" i="3"/>
  <c r="F14" i="3"/>
  <c r="F15" i="3" s="1"/>
  <c r="F12" i="3"/>
  <c r="F19" i="3" l="1"/>
  <c r="F54" i="3"/>
  <c r="F55" i="3" s="1"/>
  <c r="F25" i="3"/>
  <c r="F30" i="3"/>
  <c r="F22" i="3"/>
  <c r="F27" i="3"/>
  <c r="F32" i="3"/>
  <c r="F24" i="3"/>
  <c r="F31" i="3" l="1"/>
  <c r="F23" i="3"/>
  <c r="F26" i="3"/>
</calcChain>
</file>

<file path=xl/sharedStrings.xml><?xml version="1.0" encoding="utf-8"?>
<sst xmlns="http://schemas.openxmlformats.org/spreadsheetml/2006/main" count="192" uniqueCount="126">
  <si>
    <t>CAP</t>
  </si>
  <si>
    <t>DESCRIPCION</t>
  </si>
  <si>
    <t>UN</t>
  </si>
  <si>
    <t>CANT.</t>
  </si>
  <si>
    <t>VALOR UNIT</t>
  </si>
  <si>
    <t>VALOR TOTAL</t>
  </si>
  <si>
    <t>1.1</t>
  </si>
  <si>
    <t>M2</t>
  </si>
  <si>
    <t>1.2</t>
  </si>
  <si>
    <t>RETIRO ESCOMBROS MANUAL-VOLQUETA &gt;=20KM.</t>
  </si>
  <si>
    <t>M3</t>
  </si>
  <si>
    <t>PRELIMINARES</t>
  </si>
  <si>
    <t>2.1</t>
  </si>
  <si>
    <t>ML</t>
  </si>
  <si>
    <t>3.1</t>
  </si>
  <si>
    <t>3.2</t>
  </si>
  <si>
    <t>3.3</t>
  </si>
  <si>
    <t>3.4</t>
  </si>
  <si>
    <t>3.5</t>
  </si>
  <si>
    <t>3.6</t>
  </si>
  <si>
    <t>3.7</t>
  </si>
  <si>
    <t>4.1</t>
  </si>
  <si>
    <t>5.1</t>
  </si>
  <si>
    <t>EXCAVACION TIERRA A MANO</t>
  </si>
  <si>
    <t>5.2</t>
  </si>
  <si>
    <t>ACERO REFUERZO FLEJADO 60000 PSI 420Mpa</t>
  </si>
  <si>
    <t>KLS</t>
  </si>
  <si>
    <t>LOCALIZACION-REPLANTEO C.MULTIPLE-PISTAS</t>
  </si>
  <si>
    <t>CERRAMIENTO TELA FIB.TEJIDA H=2.10M-BORD</t>
  </si>
  <si>
    <t>UND</t>
  </si>
  <si>
    <t>9.1</t>
  </si>
  <si>
    <t>9.2</t>
  </si>
  <si>
    <t>9.3</t>
  </si>
  <si>
    <t>9.4</t>
  </si>
  <si>
    <t>LOCALIZACION-REPLANTEO ACUEDUCTO-ALCANTA</t>
  </si>
  <si>
    <t>DEMOL.ANDEN E=0.10 +RETIRO</t>
  </si>
  <si>
    <t>DEMOL.PAVIMENTO CONCRETO E=20CM +RET</t>
  </si>
  <si>
    <t>PRADO TRENZA</t>
  </si>
  <si>
    <t>TIERRA NEGRA PARA NIVELACION</t>
  </si>
  <si>
    <t>TOTAL COSTOS DIRECTOS</t>
  </si>
  <si>
    <t>UTILIDAD</t>
  </si>
  <si>
    <t xml:space="preserve">SUBTOTAL </t>
  </si>
  <si>
    <t>MUNICIPIO SANTIAGO DE CALI</t>
  </si>
  <si>
    <t>SECRETARÍA DE DEPORTE Y RECREACION</t>
  </si>
  <si>
    <r>
      <t xml:space="preserve">OBJETO: </t>
    </r>
    <r>
      <rPr>
        <i/>
        <sz val="10"/>
        <color rgb="FF000000"/>
        <rFont val="Calibri"/>
      </rPr>
      <t>ADECUACION PISTA EL SENA</t>
    </r>
  </si>
  <si>
    <t>COD</t>
  </si>
  <si>
    <t>010107</t>
  </si>
  <si>
    <t>100119</t>
  </si>
  <si>
    <t>100416</t>
  </si>
  <si>
    <t>1.4</t>
  </si>
  <si>
    <t>DEMOL.SARDINEL CONCRETO 15 X 15 CM</t>
  </si>
  <si>
    <t>100607</t>
  </si>
  <si>
    <t>1.5</t>
  </si>
  <si>
    <t>RETIRO ESCOMBROS MANUAL-VOLQUETA &lt;=10KM.</t>
  </si>
  <si>
    <t xml:space="preserve">CORDONES DE CONCRETO </t>
  </si>
  <si>
    <t>100601</t>
  </si>
  <si>
    <t>2.2</t>
  </si>
  <si>
    <t>080103</t>
  </si>
  <si>
    <t>2.3</t>
  </si>
  <si>
    <t>CONFORM.COMPACT.SUBRASANTE CBR=95 URBANA</t>
  </si>
  <si>
    <t>080206</t>
  </si>
  <si>
    <t>2.4</t>
  </si>
  <si>
    <t>RELLENO COMP.MAT.SELECC.10KM (ROCAMUERTA)</t>
  </si>
  <si>
    <t>2.5</t>
  </si>
  <si>
    <t>CORDON CONCRETO 2500 PSI (10X20-25CM)</t>
  </si>
  <si>
    <t>120101</t>
  </si>
  <si>
    <t>2.6</t>
  </si>
  <si>
    <t>FILTRO FRANCES FRANJA INTERNA DE LA PISTA</t>
  </si>
  <si>
    <t>010106</t>
  </si>
  <si>
    <t>GEOTEXTIL NO TEJIDO</t>
  </si>
  <si>
    <t>040602</t>
  </si>
  <si>
    <t>MEDIO FILTRANTE GRAVA &lt;=1" CU=0.95-1</t>
  </si>
  <si>
    <t>TUB.PVC 4-110MM SANI.NOVA</t>
  </si>
  <si>
    <t>3.8</t>
  </si>
  <si>
    <t>TUB.PVC 6-160MM SANI.NOVA</t>
  </si>
  <si>
    <t>ME0203</t>
  </si>
  <si>
    <t>3.9</t>
  </si>
  <si>
    <t>MORTERO 1:2</t>
  </si>
  <si>
    <t>APU</t>
  </si>
  <si>
    <t>3.10</t>
  </si>
  <si>
    <t>CUNETA-CANUELA CONC.3000PSI.A=60CM E=10CM</t>
  </si>
  <si>
    <t>3.11</t>
  </si>
  <si>
    <t xml:space="preserve">APU </t>
  </si>
  <si>
    <t>3.12</t>
  </si>
  <si>
    <t xml:space="preserve">REJILLA EN CONCRETO 3000 PSI A=40CMS E=6CMS </t>
  </si>
  <si>
    <t>3.13</t>
  </si>
  <si>
    <t xml:space="preserve">CAJAS DE INSPECCION </t>
  </si>
  <si>
    <t>4.2</t>
  </si>
  <si>
    <t>4.3</t>
  </si>
  <si>
    <t>4.4</t>
  </si>
  <si>
    <t>110105</t>
  </si>
  <si>
    <t>4.5</t>
  </si>
  <si>
    <t>CAJA INSPECCION 60x 60 CM [CONCRETO]</t>
  </si>
  <si>
    <t>4.6</t>
  </si>
  <si>
    <t>CAJA INSPECCION 80X 80 CM [CONCRETO]</t>
  </si>
  <si>
    <t>INSTALACION TUBERIA ALCANTARILLADO</t>
  </si>
  <si>
    <t>081001</t>
  </si>
  <si>
    <t>081002</t>
  </si>
  <si>
    <t>5.3</t>
  </si>
  <si>
    <t>5.4</t>
  </si>
  <si>
    <t>5.5</t>
  </si>
  <si>
    <t>010206</t>
  </si>
  <si>
    <t>5.6</t>
  </si>
  <si>
    <t>RELLENO MATERIAL SITIO COMPACTADO CILIND</t>
  </si>
  <si>
    <t>APU 136</t>
  </si>
  <si>
    <t>5.7</t>
  </si>
  <si>
    <t>EMPALME TUB CONCR 8"-12" COLECTOR COMB. H.S</t>
  </si>
  <si>
    <t>300231</t>
  </si>
  <si>
    <t>5.8</t>
  </si>
  <si>
    <t>300230</t>
  </si>
  <si>
    <t>5.9</t>
  </si>
  <si>
    <t>020304</t>
  </si>
  <si>
    <t>5.10</t>
  </si>
  <si>
    <t>TUB CONCRETO SIMPLE    D= 6"UNION CAUCHO</t>
  </si>
  <si>
    <t>TRATAMIENTO RAICES</t>
  </si>
  <si>
    <t>010116</t>
  </si>
  <si>
    <t>CORTE Y RETIRO RAIZ D=4"- 12"</t>
  </si>
  <si>
    <t>9.5</t>
  </si>
  <si>
    <t>VIGA CIMIENTO ENLACE H=20-40 CMS3000 PSI</t>
  </si>
  <si>
    <t>9.6</t>
  </si>
  <si>
    <t>STCAP</t>
  </si>
  <si>
    <t>VALOR TOTAL COSTOS DIRECTOS</t>
  </si>
  <si>
    <t>COSTOS INDIRECTOS</t>
  </si>
  <si>
    <t>ADMINISTRACION</t>
  </si>
  <si>
    <t>TOTAL AIU</t>
  </si>
  <si>
    <t>TOTAL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</si>
</sst>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&quot;$&quot;* #,##0_-;\-&quot;$&quot;* #,##0_-;_-&quot;$&quot;* &quot;-&quot;_-;_-@_-"/>
    <numFmt numFmtId="165" formatCode="_-* #,##0_-;\-* #,##0_-;_-* &quot;-&quot;_-;_-@_-"/>
    <numFmt numFmtId="166" formatCode="_-* #,##0.00_-;\-* #,##0.00_-;_-* &quot;-&quot;??_-;_-@_-"/>
    <numFmt numFmtId="167" formatCode="_ * #,##0_ ;_ * \-#,##0_ ;_ * &quot;-&quot;??_ ;_ @_ "/>
    <numFmt numFmtId="168" formatCode="_(* #,##0_);_(* \(#,##0\);_(* &quot;-&quot;??_);_(@_)"/>
    <numFmt numFmtId="169" formatCode="_-* #,##0_-;\-* #,##0_-;_-* &quot;-&quot;??_-;_-@_-"/>
    <numFmt numFmtId="170" formatCode="d\-mmm\-yyyy"/>
    <numFmt numFmtId="171" formatCode="_-* #,##0_-;\-* #,##0_-;_-* &quot;-&quot;??_-;_-@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i/>
      <sz val="10"/>
      <name val="Calibri"/>
      <family val="2"/>
      <scheme val="minor"/>
    </font>
    <font>
      <b/>
      <sz val="11"/>
      <color rgb="FF000000"/>
      <name val="Calibri"/>
    </font>
    <font>
      <sz val="10"/>
      <color rgb="FF000000"/>
      <name val="Calibri"/>
    </font>
    <font>
      <b/>
      <sz val="10"/>
      <color rgb="FF000000"/>
      <name val="Calibri"/>
    </font>
    <font>
      <sz val="11"/>
      <name val="Calibri"/>
    </font>
    <font>
      <sz val="12"/>
      <color rgb="FF000000"/>
      <name val="Calibri"/>
    </font>
    <font>
      <b/>
      <i/>
      <sz val="10"/>
      <color rgb="FF000000"/>
      <name val="Calibri"/>
    </font>
    <font>
      <i/>
      <sz val="10"/>
      <color rgb="FF000000"/>
      <name val="Calibri"/>
    </font>
    <font>
      <b/>
      <sz val="10"/>
      <color rgb="FF000000"/>
      <name val="Century Gothic"/>
    </font>
    <font>
      <b/>
      <i/>
      <sz val="10"/>
      <name val="Calibri"/>
    </font>
    <font>
      <i/>
      <sz val="10"/>
      <name val="Calibri"/>
    </font>
    <font>
      <i/>
      <sz val="10"/>
      <color rgb="FF000000"/>
      <name val="Calibri"/>
      <family val="2"/>
    </font>
    <font>
      <i/>
      <sz val="10"/>
      <name val="Calibri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BFBFBF"/>
        <bgColor rgb="FFBFBFBF"/>
      </patternFill>
    </fill>
    <fill>
      <patternFill patternType="solid">
        <fgColor rgb="FFD8D8D8"/>
        <bgColor rgb="FFD8D8D8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15">
    <xf numFmtId="0" fontId="0" fillId="0" borderId="0"/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0" fontId="2" fillId="0" borderId="0"/>
    <xf numFmtId="166" fontId="6" fillId="0" borderId="0" applyFont="0" applyFill="0" applyBorder="0" applyAlignment="0" applyProtection="0"/>
    <xf numFmtId="0" fontId="2" fillId="0" borderId="0"/>
    <xf numFmtId="166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2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Font="1" applyAlignment="1"/>
    <xf numFmtId="0" fontId="8" fillId="0" borderId="0" xfId="0" applyFont="1"/>
    <xf numFmtId="0" fontId="0" fillId="0" borderId="0" xfId="0" applyFont="1"/>
    <xf numFmtId="0" fontId="9" fillId="0" borderId="0" xfId="0" applyFont="1"/>
    <xf numFmtId="0" fontId="12" fillId="0" borderId="0" xfId="0" applyFont="1"/>
    <xf numFmtId="0" fontId="9" fillId="4" borderId="9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10" fillId="4" borderId="11" xfId="0" applyFont="1" applyFill="1" applyBorder="1" applyAlignment="1">
      <alignment vertical="center" wrapText="1"/>
    </xf>
    <xf numFmtId="0" fontId="15" fillId="0" borderId="0" xfId="0" applyFont="1"/>
    <xf numFmtId="0" fontId="15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13" fillId="5" borderId="15" xfId="0" applyFont="1" applyFill="1" applyBorder="1" applyAlignment="1">
      <alignment horizontal="center" vertical="center" wrapText="1"/>
    </xf>
    <xf numFmtId="0" fontId="13" fillId="5" borderId="16" xfId="0" applyFont="1" applyFill="1" applyBorder="1" applyAlignment="1">
      <alignment horizontal="center" vertical="center" wrapText="1"/>
    </xf>
    <xf numFmtId="0" fontId="13" fillId="5" borderId="17" xfId="0" applyFont="1" applyFill="1" applyBorder="1" applyAlignment="1">
      <alignment horizontal="center" vertical="center" wrapText="1"/>
    </xf>
    <xf numFmtId="0" fontId="14" fillId="6" borderId="18" xfId="0" applyFont="1" applyFill="1" applyBorder="1" applyAlignment="1">
      <alignment horizontal="center" vertical="center" wrapText="1"/>
    </xf>
    <xf numFmtId="0" fontId="16" fillId="6" borderId="19" xfId="0" applyFont="1" applyFill="1" applyBorder="1" applyAlignment="1">
      <alignment horizontal="center" vertical="center" wrapText="1"/>
    </xf>
    <xf numFmtId="0" fontId="16" fillId="6" borderId="19" xfId="0" applyFont="1" applyFill="1" applyBorder="1" applyAlignment="1">
      <alignment vertical="top" wrapText="1"/>
    </xf>
    <xf numFmtId="0" fontId="14" fillId="6" borderId="19" xfId="0" applyFont="1" applyFill="1" applyBorder="1" applyAlignment="1">
      <alignment horizontal="center" vertical="center" wrapText="1"/>
    </xf>
    <xf numFmtId="4" fontId="14" fillId="6" borderId="19" xfId="0" applyNumberFormat="1" applyFont="1" applyFill="1" applyBorder="1" applyAlignment="1">
      <alignment horizontal="right" vertical="center" wrapText="1"/>
    </xf>
    <xf numFmtId="0" fontId="14" fillId="6" borderId="19" xfId="0" applyFont="1" applyFill="1" applyBorder="1" applyAlignment="1">
      <alignment horizontal="right" vertical="center" wrapText="1"/>
    </xf>
    <xf numFmtId="0" fontId="14" fillId="6" borderId="20" xfId="0" applyFont="1" applyFill="1" applyBorder="1" applyAlignment="1">
      <alignment vertical="center" wrapText="1"/>
    </xf>
    <xf numFmtId="0" fontId="14" fillId="6" borderId="21" xfId="0" quotePrefix="1" applyFont="1" applyFill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2" xfId="0" applyFont="1" applyBorder="1" applyAlignment="1">
      <alignment vertical="top" wrapText="1"/>
    </xf>
    <xf numFmtId="0" fontId="14" fillId="0" borderId="22" xfId="0" applyFont="1" applyBorder="1" applyAlignment="1">
      <alignment horizontal="center" vertical="center" wrapText="1"/>
    </xf>
    <xf numFmtId="4" fontId="14" fillId="0" borderId="22" xfId="0" applyNumberFormat="1" applyFont="1" applyBorder="1" applyAlignment="1">
      <alignment horizontal="right" vertical="center" wrapText="1"/>
    </xf>
    <xf numFmtId="171" fontId="14" fillId="0" borderId="22" xfId="0" applyNumberFormat="1" applyFont="1" applyBorder="1" applyAlignment="1">
      <alignment vertical="center" wrapText="1"/>
    </xf>
    <xf numFmtId="171" fontId="14" fillId="0" borderId="23" xfId="0" applyNumberFormat="1" applyFont="1" applyBorder="1" applyAlignment="1">
      <alignment vertical="center" wrapText="1"/>
    </xf>
    <xf numFmtId="0" fontId="17" fillId="0" borderId="22" xfId="0" quotePrefix="1" applyFont="1" applyBorder="1" applyAlignment="1">
      <alignment horizontal="left" vertical="top" wrapText="1"/>
    </xf>
    <xf numFmtId="0" fontId="14" fillId="6" borderId="21" xfId="0" applyFont="1" applyFill="1" applyBorder="1" applyAlignment="1">
      <alignment horizontal="center" vertical="center" wrapText="1"/>
    </xf>
    <xf numFmtId="0" fontId="16" fillId="6" borderId="22" xfId="0" applyFont="1" applyFill="1" applyBorder="1" applyAlignment="1">
      <alignment horizontal="center" vertical="center" wrapText="1"/>
    </xf>
    <xf numFmtId="0" fontId="16" fillId="6" borderId="22" xfId="0" applyFont="1" applyFill="1" applyBorder="1" applyAlignment="1">
      <alignment vertical="top" wrapText="1"/>
    </xf>
    <xf numFmtId="0" fontId="14" fillId="6" borderId="22" xfId="0" applyFont="1" applyFill="1" applyBorder="1" applyAlignment="1">
      <alignment horizontal="center" vertical="center" wrapText="1"/>
    </xf>
    <xf numFmtId="4" fontId="14" fillId="6" borderId="22" xfId="0" applyNumberFormat="1" applyFont="1" applyFill="1" applyBorder="1" applyAlignment="1">
      <alignment horizontal="right" vertical="center" wrapText="1"/>
    </xf>
    <xf numFmtId="171" fontId="14" fillId="6" borderId="22" xfId="0" applyNumberFormat="1" applyFont="1" applyFill="1" applyBorder="1" applyAlignment="1">
      <alignment vertical="center" wrapText="1"/>
    </xf>
    <xf numFmtId="171" fontId="14" fillId="6" borderId="23" xfId="0" applyNumberFormat="1" applyFont="1" applyFill="1" applyBorder="1" applyAlignment="1">
      <alignment vertical="center" wrapText="1"/>
    </xf>
    <xf numFmtId="49" fontId="18" fillId="6" borderId="21" xfId="0" quotePrefix="1" applyNumberFormat="1" applyFont="1" applyFill="1" applyBorder="1" applyAlignment="1">
      <alignment horizontal="center" vertical="center" wrapText="1"/>
    </xf>
    <xf numFmtId="0" fontId="18" fillId="6" borderId="21" xfId="0" quotePrefix="1" applyFont="1" applyFill="1" applyBorder="1" applyAlignment="1">
      <alignment horizontal="center" vertical="center" wrapText="1"/>
    </xf>
    <xf numFmtId="0" fontId="19" fillId="0" borderId="22" xfId="0" quotePrefix="1" applyFont="1" applyBorder="1" applyAlignment="1">
      <alignment horizontal="left" vertical="top" wrapText="1"/>
    </xf>
    <xf numFmtId="0" fontId="19" fillId="0" borderId="22" xfId="0" applyFont="1" applyBorder="1" applyAlignment="1">
      <alignment vertical="top" wrapText="1"/>
    </xf>
    <xf numFmtId="0" fontId="5" fillId="3" borderId="24" xfId="3" quotePrefix="1" applyFont="1" applyFill="1" applyBorder="1" applyAlignment="1" applyProtection="1">
      <alignment horizontal="center" vertical="center" wrapText="1"/>
    </xf>
    <xf numFmtId="0" fontId="7" fillId="0" borderId="25" xfId="3" applyFont="1" applyBorder="1" applyAlignment="1" applyProtection="1">
      <alignment horizontal="center" vertical="center" wrapText="1"/>
      <protection locked="0" hidden="1"/>
    </xf>
    <xf numFmtId="0" fontId="7" fillId="0" borderId="25" xfId="3" applyFont="1" applyBorder="1" applyAlignment="1" applyProtection="1">
      <alignment vertical="top" wrapText="1"/>
      <protection hidden="1"/>
    </xf>
    <xf numFmtId="0" fontId="5" fillId="0" borderId="25" xfId="3" applyFont="1" applyBorder="1" applyAlignment="1" applyProtection="1">
      <alignment horizontal="center" vertical="center" wrapText="1"/>
      <protection hidden="1"/>
    </xf>
    <xf numFmtId="4" fontId="5" fillId="0" borderId="25" xfId="3" applyNumberFormat="1" applyFont="1" applyFill="1" applyBorder="1" applyAlignment="1">
      <alignment horizontal="right" vertical="center" wrapText="1"/>
    </xf>
    <xf numFmtId="169" fontId="5" fillId="0" borderId="26" xfId="3" applyNumberFormat="1" applyFont="1" applyBorder="1" applyAlignment="1">
      <alignment vertical="center" wrapText="1"/>
    </xf>
    <xf numFmtId="0" fontId="2" fillId="0" borderId="0" xfId="3"/>
    <xf numFmtId="0" fontId="5" fillId="3" borderId="24" xfId="3" applyFont="1" applyFill="1" applyBorder="1" applyAlignment="1" applyProtection="1">
      <alignment horizontal="center" vertical="center" wrapText="1"/>
    </xf>
    <xf numFmtId="0" fontId="7" fillId="0" borderId="25" xfId="3" applyFont="1" applyBorder="1" applyAlignment="1" applyProtection="1">
      <alignment vertical="top"/>
      <protection hidden="1"/>
    </xf>
    <xf numFmtId="0" fontId="7" fillId="3" borderId="24" xfId="3" applyFont="1" applyFill="1" applyBorder="1" applyAlignment="1" applyProtection="1">
      <alignment horizontal="center" vertical="center" wrapText="1"/>
    </xf>
    <xf numFmtId="0" fontId="7" fillId="2" borderId="25" xfId="3" applyFont="1" applyFill="1" applyBorder="1" applyAlignment="1" applyProtection="1">
      <alignment vertical="top" wrapText="1"/>
      <protection hidden="1"/>
    </xf>
    <xf numFmtId="0" fontId="7" fillId="2" borderId="25" xfId="3" applyFont="1" applyFill="1" applyBorder="1" applyAlignment="1" applyProtection="1">
      <alignment horizontal="center" vertical="center" wrapText="1"/>
      <protection hidden="1"/>
    </xf>
    <xf numFmtId="4" fontId="7" fillId="2" borderId="25" xfId="3" applyNumberFormat="1" applyFont="1" applyFill="1" applyBorder="1" applyAlignment="1">
      <alignment horizontal="right" vertical="center" wrapText="1"/>
    </xf>
    <xf numFmtId="169" fontId="7" fillId="0" borderId="26" xfId="3" applyNumberFormat="1" applyFont="1" applyBorder="1" applyAlignment="1">
      <alignment vertical="center" wrapText="1"/>
    </xf>
    <xf numFmtId="0" fontId="5" fillId="3" borderId="27" xfId="0" applyFont="1" applyFill="1" applyBorder="1" applyAlignment="1" applyProtection="1">
      <alignment horizontal="center" vertical="center"/>
    </xf>
    <xf numFmtId="0" fontId="7" fillId="3" borderId="28" xfId="0" applyFont="1" applyFill="1" applyBorder="1" applyAlignment="1" applyProtection="1">
      <alignment horizontal="center" vertical="center"/>
      <protection locked="0" hidden="1"/>
    </xf>
    <xf numFmtId="167" fontId="4" fillId="3" borderId="28" xfId="1" applyNumberFormat="1" applyFont="1" applyFill="1" applyBorder="1" applyAlignment="1" applyProtection="1">
      <alignment horizontal="left" vertical="top"/>
      <protection hidden="1"/>
    </xf>
    <xf numFmtId="0" fontId="5" fillId="3" borderId="28" xfId="0" applyFont="1" applyFill="1" applyBorder="1" applyAlignment="1" applyProtection="1">
      <alignment horizontal="center" vertical="center"/>
      <protection hidden="1"/>
    </xf>
    <xf numFmtId="0" fontId="5" fillId="3" borderId="28" xfId="0" applyFont="1" applyFill="1" applyBorder="1" applyAlignment="1" applyProtection="1">
      <alignment horizontal="right" vertical="center"/>
      <protection locked="0" hidden="1"/>
    </xf>
    <xf numFmtId="0" fontId="4" fillId="3" borderId="28" xfId="2" applyNumberFormat="1" applyFont="1" applyFill="1" applyBorder="1" applyAlignment="1" applyProtection="1">
      <alignment horizontal="right" vertical="center"/>
      <protection hidden="1"/>
    </xf>
    <xf numFmtId="169" fontId="3" fillId="3" borderId="29" xfId="0" applyNumberFormat="1" applyFont="1" applyFill="1" applyBorder="1" applyAlignment="1">
      <alignment vertical="center" wrapText="1"/>
    </xf>
    <xf numFmtId="0" fontId="20" fillId="0" borderId="0" xfId="0" applyFont="1"/>
    <xf numFmtId="0" fontId="20" fillId="0" borderId="0" xfId="3" applyFont="1"/>
    <xf numFmtId="0" fontId="7" fillId="3" borderId="1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vertical="center"/>
      <protection hidden="1"/>
    </xf>
    <xf numFmtId="0" fontId="4" fillId="3" borderId="2" xfId="0" applyFont="1" applyFill="1" applyBorder="1" applyAlignment="1" applyProtection="1">
      <alignment horizontal="left" vertical="center"/>
      <protection hidden="1"/>
    </xf>
    <xf numFmtId="0" fontId="4" fillId="3" borderId="3" xfId="2" applyNumberFormat="1" applyFont="1" applyFill="1" applyBorder="1" applyAlignment="1" applyProtection="1">
      <alignment horizontal="right" vertical="center"/>
      <protection hidden="1"/>
    </xf>
    <xf numFmtId="169" fontId="3" fillId="3" borderId="3" xfId="0" applyNumberFormat="1" applyFont="1" applyFill="1" applyBorder="1" applyAlignment="1">
      <alignment vertical="center" wrapText="1"/>
    </xf>
    <xf numFmtId="0" fontId="5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  <protection hidden="1"/>
    </xf>
    <xf numFmtId="0" fontId="5" fillId="0" borderId="0" xfId="0" applyFont="1" applyBorder="1" applyAlignment="1" applyProtection="1">
      <alignment vertical="top" wrapText="1"/>
      <protection hidden="1"/>
    </xf>
    <xf numFmtId="0" fontId="5" fillId="0" borderId="0" xfId="0" applyFont="1" applyBorder="1" applyAlignment="1" applyProtection="1">
      <alignment horizontal="center" vertical="center"/>
      <protection hidden="1"/>
    </xf>
    <xf numFmtId="0" fontId="5" fillId="0" borderId="0" xfId="0" applyFont="1" applyBorder="1" applyAlignment="1" applyProtection="1">
      <alignment horizontal="right" vertical="center"/>
      <protection hidden="1"/>
    </xf>
    <xf numFmtId="0" fontId="5" fillId="0" borderId="0" xfId="2" applyNumberFormat="1" applyFont="1" applyBorder="1" applyAlignment="1" applyProtection="1">
      <alignment vertical="center"/>
      <protection hidden="1"/>
    </xf>
    <xf numFmtId="169" fontId="5" fillId="0" borderId="30" xfId="0" applyNumberFormat="1" applyFont="1" applyBorder="1" applyAlignment="1">
      <alignment vertical="center" wrapText="1"/>
    </xf>
    <xf numFmtId="0" fontId="7" fillId="0" borderId="0" xfId="0" applyFont="1" applyFill="1" applyBorder="1" applyAlignment="1" applyProtection="1">
      <alignment horizontal="center" vertical="center"/>
    </xf>
    <xf numFmtId="0" fontId="4" fillId="3" borderId="31" xfId="0" applyFont="1" applyFill="1" applyBorder="1" applyAlignment="1" applyProtection="1">
      <alignment vertical="top" wrapText="1"/>
      <protection hidden="1"/>
    </xf>
    <xf numFmtId="0" fontId="5" fillId="3" borderId="32" xfId="0" applyFont="1" applyFill="1" applyBorder="1" applyAlignment="1" applyProtection="1">
      <alignment horizontal="center" vertical="center"/>
      <protection hidden="1"/>
    </xf>
    <xf numFmtId="0" fontId="5" fillId="3" borderId="32" xfId="0" applyFont="1" applyFill="1" applyBorder="1" applyAlignment="1" applyProtection="1">
      <alignment horizontal="right" vertical="center"/>
      <protection hidden="1"/>
    </xf>
    <xf numFmtId="0" fontId="5" fillId="3" borderId="32" xfId="2" applyNumberFormat="1" applyFont="1" applyFill="1" applyBorder="1" applyAlignment="1" applyProtection="1">
      <alignment vertical="center"/>
      <protection hidden="1"/>
    </xf>
    <xf numFmtId="0" fontId="5" fillId="3" borderId="33" xfId="2" applyNumberFormat="1" applyFont="1" applyFill="1" applyBorder="1" applyAlignment="1" applyProtection="1">
      <alignment vertical="center"/>
      <protection hidden="1"/>
    </xf>
    <xf numFmtId="169" fontId="2" fillId="0" borderId="0" xfId="3" applyNumberFormat="1"/>
    <xf numFmtId="0" fontId="4" fillId="0" borderId="24" xfId="0" applyFont="1" applyBorder="1" applyAlignment="1" applyProtection="1">
      <alignment horizontal="left"/>
      <protection hidden="1"/>
    </xf>
    <xf numFmtId="0" fontId="5" fillId="0" borderId="25" xfId="0" applyFont="1" applyBorder="1" applyAlignment="1" applyProtection="1">
      <alignment vertical="center"/>
      <protection hidden="1"/>
    </xf>
    <xf numFmtId="0" fontId="4" fillId="0" borderId="25" xfId="2" applyNumberFormat="1" applyFont="1" applyBorder="1" applyAlignment="1" applyProtection="1">
      <alignment horizontal="right" vertical="center"/>
      <protection hidden="1"/>
    </xf>
    <xf numFmtId="169" fontId="3" fillId="0" borderId="26" xfId="0" applyNumberFormat="1" applyFont="1" applyBorder="1" applyAlignment="1">
      <alignment vertical="center" wrapText="1"/>
    </xf>
    <xf numFmtId="0" fontId="5" fillId="0" borderId="24" xfId="0" applyFont="1" applyBorder="1" applyAlignment="1" applyProtection="1">
      <alignment horizontal="left"/>
      <protection hidden="1"/>
    </xf>
    <xf numFmtId="0" fontId="5" fillId="0" borderId="25" xfId="0" applyFont="1" applyBorder="1" applyAlignment="1" applyProtection="1">
      <alignment horizontal="right" vertical="center"/>
      <protection hidden="1"/>
    </xf>
    <xf numFmtId="10" fontId="5" fillId="0" borderId="25" xfId="0" applyNumberFormat="1" applyFont="1" applyBorder="1" applyAlignment="1" applyProtection="1">
      <alignment horizontal="right" vertical="center"/>
      <protection hidden="1"/>
    </xf>
    <xf numFmtId="169" fontId="5" fillId="0" borderId="26" xfId="0" applyNumberFormat="1" applyFont="1" applyBorder="1" applyAlignment="1">
      <alignment vertical="center" wrapText="1"/>
    </xf>
    <xf numFmtId="9" fontId="5" fillId="0" borderId="25" xfId="0" applyNumberFormat="1" applyFont="1" applyBorder="1" applyAlignment="1" applyProtection="1">
      <alignment horizontal="right" vertical="center"/>
      <protection hidden="1"/>
    </xf>
    <xf numFmtId="0" fontId="4" fillId="0" borderId="25" xfId="0" applyFont="1" applyBorder="1" applyAlignment="1" applyProtection="1">
      <alignment horizontal="right" vertical="center"/>
      <protection hidden="1"/>
    </xf>
    <xf numFmtId="10" fontId="4" fillId="0" borderId="25" xfId="0" applyNumberFormat="1" applyFont="1" applyBorder="1" applyAlignment="1" applyProtection="1">
      <alignment horizontal="right" vertical="center"/>
      <protection hidden="1"/>
    </xf>
    <xf numFmtId="0" fontId="20" fillId="0" borderId="0" xfId="0" applyFont="1" applyAlignment="1">
      <alignment vertical="center"/>
    </xf>
    <xf numFmtId="0" fontId="4" fillId="3" borderId="27" xfId="0" applyFont="1" applyFill="1" applyBorder="1" applyAlignment="1" applyProtection="1">
      <alignment horizontal="left"/>
      <protection hidden="1"/>
    </xf>
    <xf numFmtId="0" fontId="20" fillId="3" borderId="28" xfId="0" applyFont="1" applyFill="1" applyBorder="1" applyAlignment="1">
      <alignment vertical="center"/>
    </xf>
    <xf numFmtId="0" fontId="20" fillId="3" borderId="28" xfId="2" applyNumberFormat="1" applyFont="1" applyFill="1" applyBorder="1" applyAlignment="1">
      <alignment vertical="center"/>
    </xf>
    <xf numFmtId="0" fontId="10" fillId="4" borderId="4" xfId="0" applyFont="1" applyFill="1" applyBorder="1" applyAlignment="1">
      <alignment horizontal="center" vertical="center" wrapText="1"/>
    </xf>
    <xf numFmtId="0" fontId="11" fillId="0" borderId="5" xfId="0" applyFont="1" applyBorder="1"/>
    <xf numFmtId="0" fontId="11" fillId="0" borderId="6" xfId="0" applyFont="1" applyBorder="1"/>
    <xf numFmtId="0" fontId="10" fillId="4" borderId="7" xfId="0" applyFont="1" applyFill="1" applyBorder="1" applyAlignment="1">
      <alignment horizontal="center" vertical="center" wrapText="1"/>
    </xf>
    <xf numFmtId="0" fontId="11" fillId="0" borderId="0" xfId="0" applyFont="1" applyBorder="1"/>
    <xf numFmtId="0" fontId="11" fillId="0" borderId="8" xfId="0" applyFont="1" applyBorder="1"/>
    <xf numFmtId="0" fontId="13" fillId="0" borderId="12" xfId="0" quotePrefix="1" applyFont="1" applyBorder="1" applyAlignment="1">
      <alignment horizontal="center" vertical="center" wrapText="1"/>
    </xf>
    <xf numFmtId="0" fontId="11" fillId="0" borderId="13" xfId="0" applyFont="1" applyBorder="1"/>
    <xf numFmtId="0" fontId="11" fillId="0" borderId="14" xfId="0" applyFont="1" applyBorder="1"/>
  </cellXfs>
  <cellStyles count="15">
    <cellStyle name="Comma [0] 2" xfId="12"/>
    <cellStyle name="Comma [0] 3" xfId="10"/>
    <cellStyle name="Comma 2" xfId="8"/>
    <cellStyle name="Comma 3" xfId="6"/>
    <cellStyle name="Currency [0] 2" xfId="4"/>
    <cellStyle name="Millares" xfId="1" builtinId="3"/>
    <cellStyle name="Millares 2 3" xfId="14"/>
    <cellStyle name="Millares 4" xfId="9"/>
    <cellStyle name="Millares 7 2" xfId="13"/>
    <cellStyle name="Moneda [0]" xfId="2" builtinId="7"/>
    <cellStyle name="Normal" xfId="0" builtinId="0"/>
    <cellStyle name="Normal 2" xfId="3"/>
    <cellStyle name="Normal 2 2 2" xfId="7"/>
    <cellStyle name="Normal 3" xfId="11"/>
    <cellStyle name="Normal 5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161925</xdr:colOff>
      <xdr:row>1</xdr:row>
      <xdr:rowOff>76200</xdr:rowOff>
    </xdr:from>
    <xdr:ext cx="847725" cy="600075"/>
    <xdr:pic>
      <xdr:nvPicPr>
        <xdr:cNvPr id="3" name="image1.jpg" descr="Logo solo SDR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4350" y="247650"/>
          <a:ext cx="847725" cy="6000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ela/AppData/Local/Temp/Users/Ana%20Maria/Desktop/ANEXOS%20POAI%202010%20-%20PROPUESTA%20INICIAL%20AJUSTADA/Documents%20and%20Settings/Wvillota.EDUCACION/Mis%20documentos/COPIA%20ENTREGA%20PLANEACION%20PAOI%202010%20AGOST%2025-09/DATA%202010%20EDUCACION/DATA%202010%20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ATRIC~1/AppData/Local/Temp/4.%20PLANTILLA%20EJEMPLO%20ANEXO%20PPTO%20POAI%202015%20AJUSTAD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RODUCIR_OBJETO_FUENTE"/>
      <sheetName val="INTRODUCIR_CCPD"/>
      <sheetName val="MYLIST"/>
      <sheetName val="INTRODUCIR_OBJETO"/>
      <sheetName val="Hoja2"/>
      <sheetName val="Listados"/>
    </sheetNames>
    <sheetDataSet>
      <sheetData sheetId="0"/>
      <sheetData sheetId="1"/>
      <sheetData sheetId="2" refreshError="1">
        <row r="2">
          <cell r="C2" t="str">
            <v xml:space="preserve"> - RECURSOS DE LIBRE ASIGNACION</v>
          </cell>
        </row>
        <row r="3">
          <cell r="C3" t="str">
            <v>1101 - Libre asignacion</v>
          </cell>
        </row>
        <row r="4">
          <cell r="C4" t="str">
            <v xml:space="preserve"> - RECURSOS PROPIOS CON DESTINACION ESPECIFICA</v>
          </cell>
        </row>
        <row r="5">
          <cell r="C5" t="str">
            <v>1201 - Saneamiento Fiscal</v>
          </cell>
        </row>
        <row r="6">
          <cell r="C6" t="str">
            <v>1202 - Sobretasa ambiental c.v.c</v>
          </cell>
        </row>
        <row r="7">
          <cell r="C7" t="str">
            <v>1203 - Otros Recursos Ley 99/93</v>
          </cell>
        </row>
        <row r="8">
          <cell r="C8" t="str">
            <v>1204 - Otros conceptos ambientales</v>
          </cell>
        </row>
        <row r="9">
          <cell r="C9" t="str">
            <v>1205 - Sobretasa Gasol. Infraestructura Vial</v>
          </cell>
        </row>
        <row r="10">
          <cell r="C10" t="str">
            <v>1206 - Sobretasa Gasol malla vial</v>
          </cell>
        </row>
        <row r="11">
          <cell r="C11" t="str">
            <v>1207 - Sobretasa Gasol transversal 103</v>
          </cell>
        </row>
        <row r="12">
          <cell r="C12" t="str">
            <v>1208 - Cuerpo de Bomberos Voluntarios</v>
          </cell>
        </row>
        <row r="13">
          <cell r="C13" t="str">
            <v>1209 - contribucion y recargos valorización</v>
          </cell>
        </row>
        <row r="14">
          <cell r="C14" t="str">
            <v>1210 - infracciones de transito ley 769-02</v>
          </cell>
        </row>
        <row r="15">
          <cell r="C15" t="str">
            <v>1211 - Contrib. Fdo. Especial de Intervenidas</v>
          </cell>
        </row>
        <row r="16">
          <cell r="C16" t="str">
            <v>1212 - Tasa prodeporte</v>
          </cell>
        </row>
        <row r="17">
          <cell r="C17" t="str">
            <v>1213 - estampilla procultura</v>
          </cell>
        </row>
        <row r="18">
          <cell r="C18" t="str">
            <v>1214 - alumbrado publico/semaforización</v>
          </cell>
        </row>
        <row r="19">
          <cell r="C19" t="str">
            <v>1215 - Otras rentas de salud</v>
          </cell>
        </row>
        <row r="20">
          <cell r="C20" t="str">
            <v>1216 - recursos teatro municipal</v>
          </cell>
        </row>
        <row r="21">
          <cell r="C21" t="str">
            <v>1217 - Concesión aprovechamiento aguas subterraneas</v>
          </cell>
        </row>
        <row r="22">
          <cell r="C22" t="str">
            <v>1218 - concesion amoblamiento urbano-intervent.</v>
          </cell>
        </row>
        <row r="23">
          <cell r="C23" t="str">
            <v>1219 - FEMS 31%</v>
          </cell>
        </row>
        <row r="24">
          <cell r="C24" t="str">
            <v>1220 - Tasa Retributiva</v>
          </cell>
        </row>
        <row r="25">
          <cell r="C25" t="str">
            <v>1223 - Rifas y Clubes</v>
          </cell>
        </row>
        <row r="26">
          <cell r="C26" t="str">
            <v>1224 - FEMS 69%</v>
          </cell>
        </row>
        <row r="27">
          <cell r="C27" t="str">
            <v>1225 - FEMS 30%</v>
          </cell>
        </row>
        <row r="28">
          <cell r="C28" t="str">
            <v>1226 - FEMS 1%</v>
          </cell>
        </row>
        <row r="29">
          <cell r="C29" t="str">
            <v>1227 - cuota parte pensional</v>
          </cell>
        </row>
        <row r="30">
          <cell r="C30" t="str">
            <v>1228 - fondo servicios docentes</v>
          </cell>
        </row>
        <row r="31">
          <cell r="C31" t="str">
            <v>1229 - Est. Prodesa-fondo pensiones</v>
          </cell>
        </row>
        <row r="32">
          <cell r="C32" t="str">
            <v>1230 - Venta Activos-FONPET</v>
          </cell>
        </row>
        <row r="33">
          <cell r="C33" t="str">
            <v>1231 - Venta servicios Salud-Zoonosis</v>
          </cell>
        </row>
        <row r="34">
          <cell r="C34" t="str">
            <v>1232 - Estratificacion socio economica-Ley 505</v>
          </cell>
        </row>
        <row r="35">
          <cell r="C35" t="str">
            <v>1233 - tasa utilizacion aguas subterraneas-ley 99-93</v>
          </cell>
        </row>
        <row r="36">
          <cell r="C36" t="str">
            <v>1234 - Sobretasa Bomberil</v>
          </cell>
        </row>
        <row r="37">
          <cell r="C37" t="str">
            <v>1235 - Ctto  No. 088-06-Cultura</v>
          </cell>
        </row>
        <row r="38">
          <cell r="C38" t="str">
            <v>1236 - excedentes Entidad Adaptada salud</v>
          </cell>
        </row>
        <row r="39">
          <cell r="C39" t="str">
            <v>1237 - Devolución aportes pensión-ISS</v>
          </cell>
        </row>
        <row r="40">
          <cell r="C40" t="str">
            <v>1238 - Derechos de Mantenimiento y Supervision</v>
          </cell>
        </row>
        <row r="41">
          <cell r="C41" t="str">
            <v xml:space="preserve">1239 - Contribución especial </v>
          </cell>
        </row>
        <row r="42">
          <cell r="C42" t="str">
            <v>1240 - Excedentes financieros de las ESES</v>
          </cell>
        </row>
        <row r="43">
          <cell r="C43" t="str">
            <v>1241 - Recursos propios-fondo de contingencias</v>
          </cell>
        </row>
        <row r="44">
          <cell r="C44" t="str">
            <v>1242 - Recursos de Cofinanciacion-saldos</v>
          </cell>
        </row>
        <row r="45">
          <cell r="C45" t="str">
            <v>1243 - Impuesto de telefonos</v>
          </cell>
        </row>
        <row r="46">
          <cell r="C46" t="str">
            <v>1244 - Acuerdo 218-07-seguridad Vial</v>
          </cell>
        </row>
        <row r="47">
          <cell r="C47" t="str">
            <v>1245 - Recursos Propios - Vivienda (Recuperación Cartera)</v>
          </cell>
        </row>
        <row r="48">
          <cell r="C48" t="str">
            <v>1246 - Reintegro - Liquidacion F.F.E.</v>
          </cell>
        </row>
        <row r="49">
          <cell r="C49" t="str">
            <v>1247 - Excedentes EMCALI</v>
          </cell>
        </row>
        <row r="50">
          <cell r="C50" t="str">
            <v>1248 - Venta de Activos Valorizacion</v>
          </cell>
        </row>
        <row r="51">
          <cell r="C51" t="str">
            <v>1249 - Festival del video Ambiental CVC</v>
          </cell>
        </row>
        <row r="52">
          <cell r="C52" t="str">
            <v xml:space="preserve"> - RECURSOS DEL SISTEMA GENERAL DE PARTICIPACIONES</v>
          </cell>
        </row>
        <row r="53">
          <cell r="C53" t="str">
            <v>2101 - S.G.P. Sector Educación-Prestación Servicios</v>
          </cell>
        </row>
        <row r="54">
          <cell r="C54" t="str">
            <v>2102 - S.G.P. Sector Educación-Cobertura</v>
          </cell>
        </row>
        <row r="55">
          <cell r="C55" t="str">
            <v>2103 - S.G.P. Sector Educación-Sin situación de Fondos</v>
          </cell>
        </row>
        <row r="56">
          <cell r="C56" t="str">
            <v>2104 - S.G.P. Sector Educación-Calidad</v>
          </cell>
        </row>
        <row r="57">
          <cell r="C57" t="str">
            <v>2111 - S.G.P.12/12 Sector Educación-Prestación Servicios</v>
          </cell>
        </row>
        <row r="58">
          <cell r="C58" t="str">
            <v>2112 - S.G.P.12/12 Sector Educación-Cobertura</v>
          </cell>
        </row>
        <row r="59">
          <cell r="C59" t="str">
            <v>2113 - S.G.P.12/12 Sector Educación-Sin situación de Fondos</v>
          </cell>
        </row>
        <row r="60">
          <cell r="C60" t="str">
            <v>2114 - S.G.P. 12/12 Sector Educación-Calidad</v>
          </cell>
        </row>
        <row r="61">
          <cell r="C61" t="str">
            <v>2201 - S.G.P- salud- subsidio demanda continuidad</v>
          </cell>
        </row>
        <row r="62">
          <cell r="C62" t="str">
            <v>2202 - S.G.P- salud- subsidio demanda ampliacion cobertura</v>
          </cell>
        </row>
        <row r="63">
          <cell r="C63" t="str">
            <v>2203 - S.G.P. Sector Salud-Prestacion a poblacion no afiliada</v>
          </cell>
        </row>
        <row r="64">
          <cell r="C64" t="str">
            <v>2204 - S.G.P. Sector Salud-Salud Pública-PAB</v>
          </cell>
        </row>
        <row r="65">
          <cell r="C65" t="str">
            <v>2205 - S.G.P. Sector Salud-Sin situacion de Fondos</v>
          </cell>
        </row>
        <row r="66">
          <cell r="C66" t="str">
            <v>2211 - S.G.P- 12/12 salud- subsidio demanda continuidad</v>
          </cell>
        </row>
        <row r="67">
          <cell r="C67" t="str">
            <v>2212 - S.G.P- 12/12 salud- sub demanda ampliac.cobertura</v>
          </cell>
        </row>
        <row r="68">
          <cell r="C68" t="str">
            <v>2213 - S.G.P. 12/12 Sector Salud-Prestacion a poblacion no afiliada</v>
          </cell>
        </row>
        <row r="69">
          <cell r="C69" t="str">
            <v>2214 - S.G.P.12/12  Sector Salud-Salud Pública-PAB</v>
          </cell>
        </row>
        <row r="70">
          <cell r="C70" t="str">
            <v>2215 - S.G.P.12/12  Sector Salud-Sin situacion de Fondos</v>
          </cell>
        </row>
        <row r="71">
          <cell r="C71" t="str">
            <v>2301 - S.G.P. Proposito General-Agua Potable y Saneam. Bas.</v>
          </cell>
        </row>
        <row r="72">
          <cell r="C72" t="str">
            <v>2302 - S.G.P. Proposito General-Otros Sectores</v>
          </cell>
        </row>
        <row r="73">
          <cell r="C73" t="str">
            <v>2303 - S.G.P. Proposito General-Deporte</v>
          </cell>
        </row>
        <row r="74">
          <cell r="C74" t="str">
            <v>2304 - S.G.P. Proposito General-Cultura</v>
          </cell>
        </row>
        <row r="75">
          <cell r="C75" t="str">
            <v>2305 - S.G.P. Proposito General-Sin situac. Fondos</v>
          </cell>
        </row>
        <row r="76">
          <cell r="C76" t="str">
            <v>2306 - S.P.G. Proposito General - Educ y Atencion Integral de la Primera Infancia</v>
          </cell>
        </row>
        <row r="77">
          <cell r="C77" t="str">
            <v>2311 - S.G.P. 12/12 Proposito General-Agua Potable y Saneam. Bas.</v>
          </cell>
        </row>
        <row r="78">
          <cell r="C78" t="str">
            <v>2312 - S.G.P.12/12  Proposito General-Otros Sectores</v>
          </cell>
        </row>
        <row r="79">
          <cell r="C79" t="str">
            <v>2313 - S.G.P.12/12  Proposito General-Deporte</v>
          </cell>
        </row>
        <row r="80">
          <cell r="C80" t="str">
            <v>2314 - S.G.P. 12/12 Proposito General-Cultura</v>
          </cell>
        </row>
        <row r="81">
          <cell r="C81" t="str">
            <v>2315 - S.G.P. 12/12 Proposito General-Sin situac. Fondos</v>
          </cell>
        </row>
        <row r="82">
          <cell r="C82" t="str">
            <v>2401 - S.G.P. Alimentacion escolar</v>
          </cell>
        </row>
        <row r="83">
          <cell r="C83" t="str">
            <v>2411 - S.G.P. 12/12 Alimentacion escolar</v>
          </cell>
        </row>
        <row r="84">
          <cell r="C84" t="str">
            <v>2501 - S.G.P. Sector Agua potable y Saneamiento basico</v>
          </cell>
        </row>
        <row r="85">
          <cell r="C85" t="str">
            <v>2511 - S.G.P. 12/12 Sector Agua potable y Saneamiento basico</v>
          </cell>
        </row>
        <row r="86">
          <cell r="C86" t="str">
            <v xml:space="preserve"> - RECURSOS CON DESTINACION ESPECIFICA</v>
          </cell>
        </row>
        <row r="87">
          <cell r="C87" t="str">
            <v>3101 - particip. Nación Res. 0818-05</v>
          </cell>
        </row>
        <row r="88">
          <cell r="C88" t="str">
            <v>3102 - particip. Nación Res. 0917-04</v>
          </cell>
        </row>
        <row r="89">
          <cell r="C89" t="str">
            <v>3103 - particip. Nación Res. 1038-04</v>
          </cell>
        </row>
        <row r="90">
          <cell r="C90" t="str">
            <v>3104 - particip. Nación Res. 1451-04</v>
          </cell>
        </row>
        <row r="91">
          <cell r="C91" t="str">
            <v>3105 - particip. Nación Res. 2738-04/Acuerdo 267-04</v>
          </cell>
        </row>
        <row r="92">
          <cell r="C92" t="str">
            <v>3106 - particip. Nación Res. 3629-04 / Acuerdo 272</v>
          </cell>
        </row>
        <row r="93">
          <cell r="C93" t="str">
            <v>3107 - particip. Nación Res. 4064-04 /Acuerdo275-04</v>
          </cell>
        </row>
        <row r="94">
          <cell r="C94" t="str">
            <v>3108 - particip. Nación Res. 4694-04 /Acuerdo278-05</v>
          </cell>
        </row>
        <row r="95">
          <cell r="C95" t="str">
            <v>3109 - particip. Nación Res. 0746</v>
          </cell>
        </row>
        <row r="96">
          <cell r="C96" t="str">
            <v>3110 - particip. Nación Res. 3477-05</v>
          </cell>
        </row>
        <row r="97">
          <cell r="C97" t="str">
            <v>3111 - etesa</v>
          </cell>
        </row>
        <row r="98">
          <cell r="C98" t="str">
            <v>3112 - Impuesto Nacional al Carbon</v>
          </cell>
        </row>
        <row r="99">
          <cell r="C99" t="str">
            <v xml:space="preserve">3113 - situado fiscal </v>
          </cell>
        </row>
        <row r="100">
          <cell r="C100" t="str">
            <v>3114 - particip. Nación RES. S/N (2001-2003)</v>
          </cell>
        </row>
        <row r="101">
          <cell r="C101" t="str">
            <v>3115 - EPSA-Ley 99-93</v>
          </cell>
        </row>
        <row r="102">
          <cell r="C102" t="str">
            <v>3116 - part. Nacion Res. 3818-03 R.S.Ampliacion</v>
          </cell>
        </row>
        <row r="103">
          <cell r="C103" t="str">
            <v>3117 - part. Nacion Ac 190-01 R.S. Ampliación</v>
          </cell>
        </row>
        <row r="104">
          <cell r="C104" t="str">
            <v>3118 - part. Nacion Ac 202-01 R.S. Ampliación</v>
          </cell>
        </row>
        <row r="105">
          <cell r="C105" t="str">
            <v>3119 - part. Nacion Ac 213-01 R.S. Ampliación</v>
          </cell>
        </row>
        <row r="106">
          <cell r="C106" t="str">
            <v>3120 - part. Nacion Ac 214-01 R.S. Ampliación</v>
          </cell>
        </row>
        <row r="107">
          <cell r="C107" t="str">
            <v>3121 - part. Nacion Ac 222-01 R.S. Ampliación</v>
          </cell>
        </row>
        <row r="108">
          <cell r="C108" t="str">
            <v>3122 - part. Nacion Ac 235-02 R.S. Ampliación</v>
          </cell>
        </row>
        <row r="109">
          <cell r="C109" t="str">
            <v>3123 - part. Nacion Res. 1731-01 R.S.Ampliacion</v>
          </cell>
        </row>
        <row r="110">
          <cell r="C110" t="str">
            <v>3124 - particip. Nación Res. 4615-06</v>
          </cell>
        </row>
        <row r="111">
          <cell r="C111" t="str">
            <v>3125 - particip. Nación Res. 2400-06</v>
          </cell>
        </row>
        <row r="112">
          <cell r="C112" t="str">
            <v>3126 - particip. Nación Res. 3777-06</v>
          </cell>
        </row>
        <row r="113">
          <cell r="C113" t="str">
            <v>3127 - Particip. Nación Res.3395-05</v>
          </cell>
        </row>
        <row r="114">
          <cell r="C114" t="str">
            <v>3128 - Res. 001-99  F.N.C.</v>
          </cell>
        </row>
        <row r="115">
          <cell r="C115" t="str">
            <v>3129 - Particip. Nación Res. 768-01</v>
          </cell>
        </row>
        <row r="116">
          <cell r="C116" t="str">
            <v>3130 - Particip. Nación Res. 0966-06</v>
          </cell>
        </row>
        <row r="117">
          <cell r="C117" t="str">
            <v>3131 - Particip. Nación Res. 0908-06</v>
          </cell>
        </row>
        <row r="118">
          <cell r="C118" t="str">
            <v>3132 - Particip. Nación Res. 0909-06</v>
          </cell>
        </row>
        <row r="119">
          <cell r="C119" t="str">
            <v>3133 - Particip. Nación Res.2077-06</v>
          </cell>
        </row>
        <row r="120">
          <cell r="C120" t="str">
            <v>3134 - Particip. Nación Res.3596-06</v>
          </cell>
        </row>
        <row r="121">
          <cell r="C121" t="str">
            <v>3135 - Particip. Nación Res.4591-06</v>
          </cell>
        </row>
        <row r="122">
          <cell r="C122" t="str">
            <v>3136 - Particip. Nación Res.3597-06</v>
          </cell>
        </row>
        <row r="123">
          <cell r="C123" t="str">
            <v>3137 - Particip. Nación Res.3579-06</v>
          </cell>
        </row>
        <row r="124">
          <cell r="C124" t="str">
            <v>3138 - Particip. Nación Fosyga -07</v>
          </cell>
        </row>
        <row r="125">
          <cell r="C125" t="str">
            <v>3139 - Particip. Nación Fosyga -08</v>
          </cell>
        </row>
        <row r="126">
          <cell r="C126" t="str">
            <v>3140 - Particip. Nación Res. 001-99</v>
          </cell>
        </row>
      </sheetData>
      <sheetData sheetId="3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 MPD"/>
      <sheetName val="ACTIVIDADES PPTO GRAL."/>
      <sheetName val="Hoja1"/>
      <sheetName val="ANEXO DETALLE POBLACION"/>
      <sheetName val="1,1 CAFETERIA"/>
    </sheetNames>
    <sheetDataSet>
      <sheetData sheetId="0">
        <row r="2">
          <cell r="A2" t="str">
            <v xml:space="preserve">31010010001 -  A diciembre de 2015 está implementado el Componente Comunitario de la Estrategia AIEPI, enfatizando en la aplicación de prácticas clave de salud infantil, en 49 organizaciones en los TIO </v>
          </cell>
        </row>
        <row r="3">
          <cell r="A3" t="str">
            <v>31010010002 -  A diciembre de 2015 está implementado el componente clínico de la estrategia AIEPI en 50 IPS de los TIOS</v>
          </cell>
        </row>
        <row r="4">
          <cell r="A4" t="str">
            <v>31010010003 -  A diciembre de 2015 se ha aumentado a 98% las coberturas de vacunación por monitoreos rápidos en las comunas de los TIOS</v>
          </cell>
        </row>
        <row r="5">
          <cell r="A5" t="str">
            <v>31010010004 -  A diciembre de 2015 se han incrementado a 10 centros de escucha para desarrolar acciones de promoción de la salud mental, prevención y mitigación de los riesgos en el consumo de SPA en los TIOS</v>
          </cell>
        </row>
        <row r="6">
          <cell r="A6" t="str">
            <v>31010010005 -  A diciembre de 2015 funcionan 18 servicios amigables para jóvenes en los TIOS</v>
          </cell>
        </row>
        <row r="7">
          <cell r="A7" t="str">
            <v>31010010006 -  A diciembre de 2015, 22 orientadores comunitarios de calle interactúan con NNAJ en riesgo de vinculación o con participación en conflicto violento en los TIO</v>
          </cell>
        </row>
        <row r="8">
          <cell r="A8" t="str">
            <v>31010010007 -  A diciembre de 2015 se han incrementado a 9,103 los NNAJ de grupos vulnerables (Desplazados, LGTBI, de la calle y en situación de calle, desmovilizados e infractores de la Ley) vinculados al sistema educativo oficial consolidado</v>
          </cell>
        </row>
        <row r="9">
          <cell r="A9" t="str">
            <v>31010010008 -  En el período 2012-2015 se benefician 26 Instituciones Educativas Oficiales con kit  escolares</v>
          </cell>
        </row>
        <row r="10">
          <cell r="A10" t="str">
            <v xml:space="preserve">31010010009 -  A diciembre de 2015 se han incrementado a 11 los INFOCALIs  adecuados como espacios de creatividad digital y multimedial </v>
          </cell>
        </row>
        <row r="11">
          <cell r="A11" t="str">
            <v>31010010010 -  A diciembre de 2015, están capacitados al menos 8000 NNAJ  en el uso de Tecnologías de la información y la Comunicación TICs, en la red de bibliotecas o INFOCALIs</v>
          </cell>
        </row>
        <row r="12">
          <cell r="A12" t="str">
            <v>31010010011 -  En el período 2012-2015 se Promueve la  vinculacion de 12.166 NNAJ de Cali  a procesos de producciòn artistica</v>
          </cell>
        </row>
        <row r="13">
          <cell r="A13" t="str">
            <v>31010010012 -  A diciembre de 2015 se Implementan cuatro estrategias de educación y comunicación dirigidas a jóvenes vinculados a expresiones artísticas de cultura urbana en las comunas</v>
          </cell>
        </row>
        <row r="14">
          <cell r="A14" t="str">
            <v>31010010013 -  En el período 2012-2015 se benefician 14,160 niños mediante programas de iniciación y formación deportiva en TIO con énfasis en resolución de conflictos</v>
          </cell>
        </row>
        <row r="15">
          <cell r="A15" t="str">
            <v>31010010014 -  En el período 2012-2015 hay 10 Instituciones educativas con jornada escolar extendida y complementaria</v>
          </cell>
        </row>
        <row r="16">
          <cell r="A16" t="str">
            <v>31010010015 -  En el período 2012-2015 se Vinculan 14.800 estudiantes a  los procesos artísticos y culturales en el  marco de las jornadas escolares extendidas y complementarias</v>
          </cell>
        </row>
        <row r="17">
          <cell r="A17" t="str">
            <v>31010010016 -  En el período 2012-2015 se Prestan 10 escenarios deportivos para el programa de jornadas escolar extendida</v>
          </cell>
        </row>
        <row r="18">
          <cell r="A18" t="str">
            <v xml:space="preserve">31010010017 -  A diciembre de 2015, se han vinculado 1,000 Jóvenes desescolarizados en procesos de  nivelación  educativa  y digital </v>
          </cell>
        </row>
        <row r="19">
          <cell r="A19" t="str">
            <v>31010010018 -  A diciembre de 2015 están funcionando 2 Alianzas publico-privadas para la atención a NNAJ vinculados al conflicto con énfasis en reconstrucción de lazos familiares, la prevención del consumo de SPA y rehabilitación psicológica por violencia</v>
          </cell>
        </row>
        <row r="20">
          <cell r="A20" t="str">
            <v xml:space="preserve">31010010019 -  A diciembre de 2015 se han vinculado 2,000 Jóvenes a procesos de desaprendizaje de la violencia </v>
          </cell>
        </row>
        <row r="21">
          <cell r="A21" t="str">
            <v>31010010020 -  A diciembre de 2013 se formula e implementa una estrategia permanente de lucha contra la explotación sexual, laboral y comercial de NNAJ</v>
          </cell>
        </row>
        <row r="22">
          <cell r="A22" t="str">
            <v>31010010021 -  En el período 2012-2015 se da Asistencia psicológica profesional a 20 Instituciones Educativas Oficiales en los TIO</v>
          </cell>
        </row>
        <row r="23">
          <cell r="A23" t="str">
            <v>31010010022 -  En el período 2012-2015 se Fortalecen 5 organizaciones dancísticas y musicales folclóricas de la comuna 1</v>
          </cell>
        </row>
        <row r="24">
          <cell r="A24" t="str">
            <v>31010010023 -  En el período 2012-2015 se Capacita en gestión cultural a 100  líderes  de las  comunas 6,16 y 21, y realizar  con ellos un intercambio de experiencias sobre gestiòn  cultural  en el abmikto nacional e internacional</v>
          </cell>
        </row>
        <row r="25">
          <cell r="A25" t="str">
            <v>31010010024 -  En el período 2012-2015 se Capacitan 900 jóvenes no escolarizados y adultos en diversas disciplinas artísticas, en las comunas 1, 3, 6, 13, 14, 18, 20 y 21</v>
          </cell>
        </row>
        <row r="26">
          <cell r="A26" t="str">
            <v>31010010025 -  En el período 2012-2015 se Intervienen 4,000 jóvenes a través de talleres vivenciales en aprendizaje experiencial para la transformación de imaginarios y prácticas, en las comunas 1, 3, 6, 7, 13, 14, 15, 16, 18, 20 y 21.</v>
          </cell>
        </row>
        <row r="27">
          <cell r="A27" t="str">
            <v>31010010026 -  En el período 2012-2015 se han capacitado 2,400 personas en el reconocimiento, la  restitución y la promoción de sus derechos y deberes, en el marco de la política pública de primera infancia, infancia y adolescencia, en las comunas 1, 3, 6</v>
          </cell>
        </row>
        <row r="28">
          <cell r="A28" t="str">
            <v>31010020001 -  Adiciembre de 2013 hay 11 Puntos de información y orientación sobre programas sociales y rutas de acceso funcionando en los CALI de las comunas de los TIOS</v>
          </cell>
        </row>
        <row r="29">
          <cell r="A29" t="str">
            <v>31010020002 -  En el período 2012-2015 se han atendido  a 1,000 a Mujeres víctimas de violencia basada en genero, familiar y sexual</v>
          </cell>
        </row>
        <row r="30">
          <cell r="A30" t="str">
            <v>31010020003 -  A diciembre de 2015 se han Incrementado a 11 Redes de promoción del buen trato y de gestión de la convivencia familiar en las comunas priorizadas para TIOS</v>
          </cell>
        </row>
        <row r="31">
          <cell r="A31" t="str">
            <v>31010020004 -  Adiciembre de 2013 está funcionando una Estrategia  de cualificación en convivencia familiar a líderes comunitarios y agentes institucionales</v>
          </cell>
        </row>
        <row r="32">
          <cell r="A32" t="str">
            <v xml:space="preserve">31010020005 -  A diciembre de 2015 se han promovido tres Estrategias IEC con talentos locales para la movilización social, la promoción de la convivencia pacífica y la prevención del  consumo de sustancias psicoactivas - SPA </v>
          </cell>
        </row>
        <row r="33">
          <cell r="A33" t="str">
            <v>31010020006 -  En el período 2012-2015 se Fomenta la Recreación en parques a 46,883 familias en los TIOS</v>
          </cell>
        </row>
        <row r="34">
          <cell r="A34" t="str">
            <v>31010020007 -  A diciembre de 2015, se han realizado 11 Convenios de apoyo a Iniciativas productivas lideradas por jóvenes en riesgo y /o madres cabeza de hogar  en las 11 comunas con mayores niveles de pobreza, violencia e inseguridad</v>
          </cell>
        </row>
        <row r="35">
          <cell r="A35" t="str">
            <v>31010020008 -  A diciembre de 2014, se implementa una  estrategia  IEC con adultos mayores para el intercambio de saberes, afianzamiento de lazos familiares y promoción del sentido de pertenencia con el municipio, su historia y sus tradiciones</v>
          </cell>
        </row>
        <row r="36">
          <cell r="A36" t="str">
            <v>31010020009 -  En el período 2012-2015 se han atendido 19,645 adultos mayores con enfoque diferencial</v>
          </cell>
        </row>
        <row r="37">
          <cell r="A37" t="str">
            <v>31010020010 -  En el período 2012-2015 se han atendido 400 personas con discapacidad y sus familias</v>
          </cell>
        </row>
        <row r="38">
          <cell r="A38" t="str">
            <v>31010020011 -  En el período 2012-2015 se Capacita a 100 personas de la  comuna 16, entre  jóvenes y adultos en diversas disciplinas artísticas</v>
          </cell>
        </row>
        <row r="39">
          <cell r="A39" t="str">
            <v>31010020012 -  A diciembre de 2015 se Celebra al menos una semana cultural por la vida en la  comuna 16, con la  participación de diferentes grupos poblacionales especiales (jóvenes, adulto mayor, discapacitados).</v>
          </cell>
        </row>
        <row r="40">
          <cell r="A40" t="str">
            <v>31010020013 -  A diciembre de 2015 se ha implementado 1 Programa de sensibilización para la prevención de la violencia familiar, en las comunas 1, 3, 6, 7, 13, 14, 15, 16, 18, 20 y 21</v>
          </cell>
        </row>
        <row r="41">
          <cell r="A41" t="str">
            <v xml:space="preserve">31010030001 -  A diciembre de 2015, 4000 Familias estan  vinculadas a la Red UNIDOS de superación de la pobreza extrema alcanzando los logros del programa </v>
          </cell>
        </row>
        <row r="42">
          <cell r="A42" t="str">
            <v xml:space="preserve">31010030002 -  A diciembre de 2015, 8 servicios sociales de la  alcaldía estan articulados a los  programas y estrategias nacionales de superación de la pobreza extrema </v>
          </cell>
        </row>
        <row r="43">
          <cell r="A43" t="str">
            <v xml:space="preserve">31010030003 -  A diciembre de 2013,  está operando  un Sistema de información en línea para el seguimiento y verificación de requisitos para reconocimiento de subsidios de programas de superación de la pobreza extrema </v>
          </cell>
        </row>
        <row r="44">
          <cell r="A44" t="str">
            <v>31010030004 -  A diciembre de 2015, 4000 Adultos vinculados al Programa Ingreso Social Básico del Departamento para la Prosperidad Social en proceso de culminación de la  formación educativa básica</v>
          </cell>
        </row>
        <row r="45">
          <cell r="A45" t="str">
            <v>31010030005 -  A diciembre de 2015, 4000 Jóvenes vinculados a los programas de superación de la pobreza extrema con  formación técnica y tecnológica</v>
          </cell>
        </row>
        <row r="46">
          <cell r="A46" t="str">
            <v xml:space="preserve">31010030006 -  A diciembre de 2015,  Se capacitan 4000 Madres y Padres líderes de los programas de superación de la pobreza extrema con habilidades para la crianza </v>
          </cell>
        </row>
        <row r="47">
          <cell r="A47" t="str">
            <v>31010030007 -  A diciembre de 2015, se realizan almenos  6 Convenios para elaborar y comercializar con el apoyo de organizaciones sociales, Mercadiarios sociales orientados a atender la demanda de alimentos de la  población más pobre de Cali</v>
          </cell>
        </row>
        <row r="48">
          <cell r="A48" t="str">
            <v>31010030008 -  A diciembre de 2013, se realizan 47 Convenios  para operar ollas comunitarias en barrios de comunas con mayores índices de violencia y pobreza</v>
          </cell>
        </row>
        <row r="49">
          <cell r="A49" t="str">
            <v xml:space="preserve">31010030009 -  A diciembre de 2014,  se realizan 6 Convenios  para conformar y operar  bancos de alimentos ubicados respectivamente en la zona oriental, nor-oriental y ladera en los segmentos sur, central y nor-occidental. </v>
          </cell>
        </row>
        <row r="50">
          <cell r="A50" t="str">
            <v xml:space="preserve">31010030010 -  En el período 2012-2015 se benefician 26 Instituciones Educativas Oficiales con desayunos escolares </v>
          </cell>
        </row>
        <row r="51">
          <cell r="A51" t="str">
            <v>31010040001 -  En el período 2012-2015 se aumenta en 2,000 las Mujeres cabeza de hogar  vinculadas a programas de capacitación para el trabajo y emprendimiento con enfoque diferencial</v>
          </cell>
        </row>
        <row r="52">
          <cell r="A52" t="str">
            <v>31010040002 -  En el período 212-2015 se aumenta en 1,800 los Jóvenes vinculados a programas de capacitación para el trabajo y emprendimiento con enfoque diferencial</v>
          </cell>
        </row>
        <row r="53">
          <cell r="A53" t="str">
            <v>31010040003 -  A diciembre de 2015, se realiza un Convenio para implementar programas de emprendimiento para la población afro (alimentos, pequeña manufactura, industria cultural,  afro-estética, entre otros)</v>
          </cell>
        </row>
        <row r="54">
          <cell r="A54" t="str">
            <v xml:space="preserve">31010040004 -  A diciembre de 2015, 880  Personas con discapacidad  han sido beneficiadas por el Banco de Ayudas Técnicas </v>
          </cell>
        </row>
        <row r="55">
          <cell r="A55" t="str">
            <v>31010040005 -  A diciembre de 2015 se Implementa un programa de capacitación en emprendimiento para la población con discapacidad y carretilleros</v>
          </cell>
        </row>
        <row r="56">
          <cell r="A56" t="str">
            <v>31010040006 -  A diciembre de 2014 se Capacita en planes de  negocio y  marketing a emprendimientos culturales, a representantes  de 50  organizacioense  culturales  de las comunas 13, 15 y 21</v>
          </cell>
        </row>
        <row r="57">
          <cell r="A57" t="str">
            <v>31020010001 -  En el período 212-2015, 22 Sitios deteriorados, parques y zonas blandas de separadores viales, zonas verdes,  entornos instituciones educativas oficiales, son recuperados ambiental y paisajística con participación ciudadana</v>
          </cell>
        </row>
        <row r="58">
          <cell r="A58" t="str">
            <v>31020010002 -  A diciembre de 2015,  se realizan 11 campañas comunitarias para recuperación de entornos deteriorados ubicados sobre las vías utilizadas por las rutas alimentadores del MIO.</v>
          </cell>
        </row>
        <row r="59">
          <cell r="A59" t="str">
            <v>31020010003 -  A diciembre de 2015, se realizan 11 campañas comunitarias para recuperación de entornos deteriorados ubicados sobre las vías utilizadas por las rutas cívicas escolares en el marco de las jornadas complementarias</v>
          </cell>
        </row>
        <row r="60">
          <cell r="A60" t="str">
            <v xml:space="preserve">31020010004 -  A diciembre de 2015 se han desarrollado 50 Iniciativas comunitarias para la apropiación de espacio público desarrolladas </v>
          </cell>
        </row>
        <row r="61">
          <cell r="A61" t="str">
            <v>31020010005 -  En el período 2012-2015 se realiza el mantenimiento de 132 equipamientos comunitarios (Sedes comunales, Casas de la cultura, escenarios deportivos) en los TIO</v>
          </cell>
        </row>
        <row r="62">
          <cell r="A62" t="str">
            <v>31020010006 -  En el período 2012-2015 se realiza el Mantenimiento a 2.6 km de vías en territorios de inclusión y oportunidades (TIO)</v>
          </cell>
        </row>
        <row r="63">
          <cell r="A63" t="str">
            <v xml:space="preserve">31020010007 -  A diciembre de 2015 el 90%  de los establecimientos comerciales, institucionales y los que expenden alimentos en los TIO cumplen con requisitos de calidad </v>
          </cell>
        </row>
        <row r="64">
          <cell r="A64" t="str">
            <v>31020010008 -  A diciembre de 2015 se ha Incrementado al 95% la cobertura de vacunación antirábica en caninos y felinos en los TIO</v>
          </cell>
        </row>
        <row r="65">
          <cell r="A65" t="str">
            <v>31020010009 -  En el período 2012-2015 se atiende el 100% de las quejas por contaminación auditiva en los TIO</v>
          </cell>
        </row>
        <row r="66">
          <cell r="A66" t="str">
            <v>31020010010 -  A diciembre de 2015 se ha realizado capacitación a 100 personas por comuna de los TIOS en manejo adecuado de factores de riesgo que facilitan la proliferación de vectores y roedores en los sectores recuperados.</v>
          </cell>
        </row>
        <row r="67">
          <cell r="A67" t="str">
            <v>31020010011 -  En el período 2012-2015 se realiza el Mejoramiento a la infraestructura física de 4 Centros de Administración Local Integrado - CALI, en las comunas 7, 13,15 y 18</v>
          </cell>
        </row>
        <row r="68">
          <cell r="A68" t="str">
            <v>31020010012 -  En el período 2012-2015 se implementan 5 Estrategias pedagogicas para promover el manejo Adecuado de Residuos Sólidos</v>
          </cell>
        </row>
        <row r="69">
          <cell r="A69" t="str">
            <v xml:space="preserve">31030010001 -  A diciembre de 2015 se han rconocido y premiado 11 Iniciativas comunitarias de seguridad y convivencia </v>
          </cell>
        </row>
        <row r="70">
          <cell r="A70" t="str">
            <v>31030010002 -  A diciembre de 2015 se han conformado 125 Frentes de Seguridad Barrial (alarmas)</v>
          </cell>
        </row>
        <row r="71">
          <cell r="A71" t="str">
            <v xml:space="preserve">31030010003 -  A diciembre de 2015 se ha desarrollado una (1) Estrategia IEC para el desarme voluntario de la comunidad </v>
          </cell>
        </row>
        <row r="72">
          <cell r="A72" t="str">
            <v xml:space="preserve">31030010004 -  A diciembre de 2015 se han realizado 125 Operativos de control del expendio de licor a menores en establecimientos </v>
          </cell>
        </row>
        <row r="73">
          <cell r="A73" t="str">
            <v>31030010005 -  A diciembre de 2015 se han intervenido 10 Entornos de las Sedes educativas para la promoción de la convivencia y la seguridad</v>
          </cell>
        </row>
        <row r="74">
          <cell r="A74" t="str">
            <v>31030010006 -  En el período 2012-2015 se Realiza un programa de cine al barrio con énfasis en valores que promuevan la convivencia y la seguridad</v>
          </cell>
        </row>
        <row r="75">
          <cell r="A75" t="str">
            <v>31030010007 -  A diciembre de 2015 se han realizado 48 Operativos de control a establecimientos de comercio para la prevención de la prostitución y la explotación sexual de NNA</v>
          </cell>
        </row>
        <row r="76">
          <cell r="A76" t="str">
            <v xml:space="preserve">31030020001 -  A diciembre de 2015, se capacitan  400 Facilitadores formados en estrategias de convivencia que orienten la población vinculada a casos de violencia hacia diferentes instancias y mecanismos de resolución pacífica de conflictos </v>
          </cell>
        </row>
        <row r="77">
          <cell r="A77" t="str">
            <v>31030020002 -  A diciembre de 2015, se realizan 4 Concursos anuales de reconocimiento a iniciativas Comunitarias que promuevan pedagogía de la convivencia y cultura de la legalidad, en convenio con universidades</v>
          </cell>
        </row>
        <row r="78">
          <cell r="A78" t="str">
            <v>31030020003 -  A diciembre de 2015 se han realizado 3 Talleres  de  resolución de conflictos comunitarios en la comuna 16.</v>
          </cell>
        </row>
        <row r="79">
          <cell r="A79" t="str">
            <v xml:space="preserve">31030030001 -  A diciembre de 2015 se han realizado 4 estudios de caracterización de conflictos  y alianzas público-privadas para realizar seguimiento y evaluación a la Estrategia TIOS, con georeferenciación </v>
          </cell>
        </row>
        <row r="80">
          <cell r="A80" t="str">
            <v>31030030002 -  A diciembre de 2015, se han realizado 4 Estudios y diseños de modelos de intervención en temas priorizados para los TIOS</v>
          </cell>
        </row>
        <row r="81">
          <cell r="A81" t="str">
            <v xml:space="preserve">31030030003 -  En el período 2012-2015 se ha implementado un Sistema de seguimiento y evaluación de la Estrategia TIOS </v>
          </cell>
        </row>
        <row r="82">
          <cell r="A82" t="str">
            <v>32010010001 -  En el período 2012-2015 se incrementan en 3,094 los Niños y niñas matriculados en el nivel de preescolar</v>
          </cell>
        </row>
        <row r="83">
          <cell r="A83" t="str">
            <v>32010010002 -  En el período 2012-2015 se incrementan en 2,982 los Niños, niñas y adolescentes matriculados en el nivel de primaria</v>
          </cell>
        </row>
        <row r="84">
          <cell r="A84" t="str">
            <v>32010010003 -  En el período 2012-2015 se incrementan en 4,771 los Niños, niñas, adolescentes y jóvenes matriculados en el nivel de secundaria</v>
          </cell>
        </row>
        <row r="85">
          <cell r="A85" t="str">
            <v>32010010004 -  En el período 2012-2015 se incrementan en 9,042 los Adolescentes y jóvenes matriculados en el nivel de media</v>
          </cell>
        </row>
        <row r="86">
          <cell r="A86" t="str">
            <v>32010010005 -  En el período 2012-2015 se incrementan a 35,810 los Jóvenes y adultos vinculados al sistema educativo por ciclos acelerados</v>
          </cell>
        </row>
        <row r="87">
          <cell r="A87" t="str">
            <v>32010010006 -  En el período 2012-2015 se reducen en 1,982 los Niños, niñas y jóvenes en situación de deserción escolar en el sistema educativo regular oficial</v>
          </cell>
        </row>
        <row r="88">
          <cell r="A88" t="str">
            <v>32010010007 -  En el período 2012-2015 se hay 304 Aulas nuevas en las Instituciones Educativas Oficiales construidas con normas NTC</v>
          </cell>
        </row>
        <row r="89">
          <cell r="A89" t="str">
            <v>32010010008 -  En el período 2012-2015 se hace el Mantenimiento de 300 aulas existentes en las Instituciones Educativas Oficiales bajo normas NTC</v>
          </cell>
        </row>
        <row r="90">
          <cell r="A90" t="str">
            <v>32010010009 -  En el período 2012-2015 se hace el Mantenimiento y adecuación de 120 ambientes escolares</v>
          </cell>
        </row>
        <row r="91">
          <cell r="A91" t="str">
            <v>32010010010 -  En el período 2012-2015 se hace Dotación a 88 Instituciones Educativas</v>
          </cell>
        </row>
        <row r="92">
          <cell r="A92" t="str">
            <v>32010010011 -  En el período 2012-2015 hay 91 Instituciones educativas administrando fondos de servicios educativos</v>
          </cell>
        </row>
        <row r="93">
          <cell r="A93" t="str">
            <v>32010010012 -  En el período 2012-2015 se ralizan Pagos al 100% del personal docente, administrativo y contratos de cobertura educativa</v>
          </cell>
        </row>
        <row r="94">
          <cell r="A94" t="str">
            <v>32010010013 -  En el período 2012-2015 hay 250 Establecimientos de educación para el trabajo y el desarrollo humano con regulación por parte de la SEM</v>
          </cell>
        </row>
        <row r="95">
          <cell r="A95" t="str">
            <v>32010010014 -  En el período 2012-2015 se benefician 18 Instituciones educativas oficales con desayunos escolares</v>
          </cell>
        </row>
        <row r="96">
          <cell r="A96" t="str">
            <v>32010010015 -  En el período 2012-2015 se raliza el 100% del Pago de servicios públicos y arrendamientos de sedes educativas oficiales</v>
          </cell>
        </row>
        <row r="97">
          <cell r="A97" t="str">
            <v>32010020001 -  En el período 2012-2015 se dotan 150,000 Computadores para uso en el aula (por fuera de la sala de sistemas) de  los estudiantes de las instituciones educativas oficiales.</v>
          </cell>
        </row>
        <row r="98">
          <cell r="A98" t="str">
            <v xml:space="preserve">32010020002 -  En el período 2012-2015 hay 9,235 Computadores de las instituciones educativas oficiales en las salas de sistemas con licenciamiento de software </v>
          </cell>
        </row>
        <row r="99">
          <cell r="A99" t="str">
            <v>32010020003 -  En el período 2012-2015 se capacitan 3,356 Docentes de las Instituciones Educativas Oficiales en uso de TIC’s como herramienta para mejorar el aprendizaje de los estudiantes en el aula</v>
          </cell>
        </row>
        <row r="100">
          <cell r="A100" t="str">
            <v>32010020004 -  En el período 2012-2015 se Adecuan 151 salas de sistemas en instituciones educativas</v>
          </cell>
        </row>
        <row r="101">
          <cell r="A101" t="str">
            <v>32010030001 -  En el período 2012-2015 se Establecen 3 convenios y alianzas con instituciones de educación superior  en formación para el trabajo y el desarrollo humano</v>
          </cell>
        </row>
        <row r="102">
          <cell r="A102" t="str">
            <v>32010030002 -  En el período 2012-2015 hay 51 Establecimientos Educativos Oficiales acompañados por tutores para el mejoramiento del aprendizaje de los estudiantes</v>
          </cell>
        </row>
        <row r="103">
          <cell r="A103" t="str">
            <v>32010030003 -  En el período 2012-2015 hay 50 Instituciones Educativas Oficiales acompañadas en el desarrollo de competencias ciudadanas en los diversos ambientes educativos</v>
          </cell>
        </row>
        <row r="104">
          <cell r="A104" t="str">
            <v>32010030004 -  En el período 2012-2015 se implementa un Sistema de evaluación de la calidad educativa de las Instituciones Educativas</v>
          </cell>
        </row>
        <row r="105">
          <cell r="A105" t="str">
            <v>32010030005 -  En el período 2012-2015 se implementa un Sistema de monitoreo y evaluación de la educación municipal</v>
          </cell>
        </row>
        <row r="106">
          <cell r="A106" t="str">
            <v>32010030006 -  En el período 2012-2015 se establece 1 Alianza y/o convenio para la formación de docentes de las Instituciones Educativas Oficiales en programas de postgrado</v>
          </cell>
        </row>
        <row r="107">
          <cell r="A107" t="str">
            <v>32010030007 -  En el período 2012-2015 se establece una Alianzas público – privadas para la promoción de la educación técnica, tecnológica y/o superior en el Distrito de Aguablanca</v>
          </cell>
        </row>
        <row r="108">
          <cell r="A108" t="str">
            <v>32010030008 -  En el período 2012-2015 hay 32 Instituciones Educativas Oficiales con reformulación de PEI</v>
          </cell>
        </row>
        <row r="109">
          <cell r="A109" t="str">
            <v>32010040001 -  En el período 2014-2015 se Formula e implementa la política pública de lectura y bibliotecas</v>
          </cell>
        </row>
        <row r="110">
          <cell r="A110" t="str">
            <v>32010040002 -  A diciembre de 2015, está ajustado el Plan de lectura y escritura</v>
          </cell>
        </row>
        <row r="111">
          <cell r="A111" t="str">
            <v>32010040003 -  En el período 2012-2015 se benefician 1,395,000 Personas con los programas de fomento a la lectura y la escritura a través de la red de bibliotecas públicas comunitarias, centros culturales y espacios no convencionales</v>
          </cell>
        </row>
        <row r="112">
          <cell r="A112" t="str">
            <v>32010040004 -  En el período 2012-2015 se benefician 100,000 Niñas y niños en edad escolar con los programas de fomento a la lectura y la escritura a través de la red de bibliotecas</v>
          </cell>
        </row>
        <row r="113">
          <cell r="A113" t="str">
            <v>32020010001 -  A diciembre de 2015 Lograr que, por lo menos, 2,900 pesonas pertenecientes a grupos poblacionales seleccionados participen de acciones de promociòn de la afiliaciòn al régimen subsidiado</v>
          </cell>
        </row>
        <row r="114">
          <cell r="A114" t="str">
            <v>32020010002 -  Al 2015 el 85% de las victimas de la violencia incluidas en el registro unico de victimas,que tengan documento de identidad  y que se localicen en el Municipio de Cali estan afiliadas al SGSSS</v>
          </cell>
        </row>
        <row r="115">
          <cell r="A115" t="str">
            <v>32020010003 -  A diciembbre de 2015, lograr que las EPS cumplan, por lo menos, el 85% de sus planes de afiliaciòn</v>
          </cell>
        </row>
        <row r="116">
          <cell r="A116" t="str">
            <v xml:space="preserve">32020010004 -  A diciembbre de 2015  a la poblaciòn afiliada al règimen subsidiado se la ha garantizado la continuidad </v>
          </cell>
        </row>
        <row r="117">
          <cell r="A117" t="str">
            <v>32020010005 -  A diciembre de 2015 Lograr que, por lo menos, el 75% de la poblaciòn pobre no asegurada del Municipio cuente con atención en salud.</v>
          </cell>
        </row>
        <row r="118">
          <cell r="A118" t="str">
            <v>32020010006 -  En el período 2012-2015 se incrementa a 5,712 los creadores y gestores culturales afiliados al sistema social de salud</v>
          </cell>
        </row>
        <row r="119">
          <cell r="A119" t="str">
            <v>32020020001 -  a diciembre de 2015 se captará al menos el  75% de las gestantes en el primer trimestre, para ingreso a control prenatal</v>
          </cell>
        </row>
        <row r="120">
          <cell r="A120" t="str">
            <v xml:space="preserve">32020020002 -  a diciembre de 2015 se logrará adherencia a control prenatal en el 95% de las gestantes. </v>
          </cell>
        </row>
        <row r="121">
          <cell r="A121" t="str">
            <v>32020020003 -  a diciembre de 2015 el 80% de los pacientes de TB Pulmonar  se habrán diagnosticado oportunamente</v>
          </cell>
        </row>
        <row r="122">
          <cell r="A122" t="str">
            <v>32020020004 -  A diciembre de 2015 el 60% de los pacientes de TB tendrán diagnóstico oportuno de coinfección y resistencia a fármacos</v>
          </cell>
        </row>
        <row r="123">
          <cell r="A123" t="str">
            <v>32020020005 -  A diciembre de 2015 el 75% de Pacientes inmunosuprimidos (VIH, diabéticos, etc) se les ha realizado prueba cutánea de tuberculina</v>
          </cell>
        </row>
        <row r="124">
          <cell r="A124" t="str">
            <v>32020020006 -  Disminunir en el cuatrenio un 50% de  los PQR  recibidos en la SSPM- SAC, relacionados con el acceso a los servicios de salud de los usuarios de la red de salud pública.</v>
          </cell>
        </row>
        <row r="125">
          <cell r="A125" t="str">
            <v xml:space="preserve">32020020007 -  Disminunir en el cuatrenio un 50% de los PQR recibidos en la SSPM SAC, relacionados con el acceso a los servicios de salud de los usuarios del régimen subsidiado y contribuitivo.  </v>
          </cell>
        </row>
        <row r="126">
          <cell r="A126" t="str">
            <v>32020020008 -  establecer 10 equipos operativos que implementan la estrategia de atención primaria en salud</v>
          </cell>
        </row>
        <row r="127">
          <cell r="A127" t="str">
            <v>32020020009 -  A  diciembre de 2015 las ESE Municipales cuentan con proyecto de reestructuraciòn elaborado  que incluye  un diagnóstico social, económico, de eficiencia  y conveniencia de las ESES</v>
          </cell>
        </row>
        <row r="128">
          <cell r="A128" t="str">
            <v>32020020010 -  A  diciembre de 2015 se ha implementado la Estrategia de Atención Primaria en Salud  en sus componentes de análisis de situacion de salud, intersectorialidad, participacion comunitaria y vigilancia en salud pública</v>
          </cell>
        </row>
        <row r="129">
          <cell r="A129" t="str">
            <v>32020020011 -  A diciembre de 201 lasEse's municipales han mejorado su capacidad resolutiva</v>
          </cell>
        </row>
        <row r="130">
          <cell r="A130" t="str">
            <v xml:space="preserve">32020020012 -  a diciembre de 2015 se ha Incrementado el  cumplimiento de las  intervenciones de las 10 prioridades en Salud Publica contempladas en la línea de Promoción de la Salud y la calidad de vida y prevención de los riesgos </v>
          </cell>
        </row>
        <row r="131">
          <cell r="A131" t="str">
            <v>32020020013 -  a diciembre de 2015 se ha Incrementado el seguimiento a la aplicación de la política de prestación de servicios a 20 IPS</v>
          </cell>
        </row>
        <row r="132">
          <cell r="A132" t="str">
            <v>32020020014 -  En el período 2012-2015 se Mantiene el índice aédico  por debajo de 5%</v>
          </cell>
        </row>
        <row r="133">
          <cell r="A133" t="str">
            <v xml:space="preserve">32020020015 -  A diciembre de 2015 se ha Incrementado al 90% la cobertura de vacunación antirrábica en caninos y felinos </v>
          </cell>
        </row>
        <row r="134">
          <cell r="A134" t="str">
            <v>32020030002 -  A diciembre de 2015 se ha incrementado en un 10% el Consumo de frutas y verduras  en los escolares de básica primaria de las sedes intervenidas con proyectos pedagógicos con enfoque de competencias.</v>
          </cell>
        </row>
        <row r="135">
          <cell r="A135" t="str">
            <v>32020030003 -  Aj junio de 2013 se cuenta con linemientos para la práctica de la actividad física con enfoque de estilos de vida saludable</v>
          </cell>
        </row>
        <row r="136">
          <cell r="A136" t="str">
            <v>32020030004 -  Formular una política publica para el deporte</v>
          </cell>
        </row>
        <row r="137">
          <cell r="A137" t="str">
            <v>32020030005 -  beneficiar 56,740 niños mediante programas de iniciación y formación deportiva en comunas</v>
          </cell>
        </row>
        <row r="138">
          <cell r="A138" t="str">
            <v>32020030006 -  beneficiar 139,877 deportistas con eventos deportivos en el periodo de gobierno</v>
          </cell>
        </row>
        <row r="139">
          <cell r="A139" t="str">
            <v>32020030007 -  beneficiar 4 mil niños mediante programas de iniciación y formación deportiva en corregimientos</v>
          </cell>
        </row>
        <row r="140">
          <cell r="A140" t="str">
            <v>32020030008 -  Capacitar a mil personas del sector deportivo en el periodo de gobierno</v>
          </cell>
        </row>
        <row r="141">
          <cell r="A141" t="str">
            <v>32020030009 -  Realizar 24 juegoos deportivos en el periodo de gobierno (LGTB, corregimientos,  afro-descendientes,  reclusorios, recicladores)</v>
          </cell>
        </row>
        <row r="142">
          <cell r="A142" t="str">
            <v>3202003001 -  A diciembre de 2015 las instituciones educativas públicas ofrecen alimentos sanos de acuerdo al decreto 0666 de 2009</v>
          </cell>
        </row>
        <row r="143">
          <cell r="A143" t="str">
            <v>32020030010 -  Fomentar la recreación en 15 parque para beneficiar a 600 mil personas en el periodo de gobierno</v>
          </cell>
        </row>
        <row r="144">
          <cell r="A144" t="str">
            <v xml:space="preserve">32020030011 -  Fomentar la recreación mediante el programa de la ciclovida beneficiando 200 mil personas por año </v>
          </cell>
        </row>
        <row r="145">
          <cell r="A145" t="str">
            <v xml:space="preserve">32020030012 -  Fomentar la recreación mediante 23 eventos recreativos en comunas </v>
          </cell>
        </row>
        <row r="146">
          <cell r="A146" t="str">
            <v>32020030013 -  Fomentar la recreación mediante 4 eventos con énfasis en prevención de sustancias y violencia familiar</v>
          </cell>
        </row>
        <row r="147">
          <cell r="A147" t="str">
            <v>32020040001 -  En el epríodo 2012-2015 se brinda asistencia técnica para la producción de sistemas agrarios sostenibles a 800 Pequeños productores de los corregimientos</v>
          </cell>
        </row>
        <row r="148">
          <cell r="A148" t="str">
            <v xml:space="preserve">32020040002 -  a diciembre de 2015  se ha Incrementado de 75 a 178 el número de sedes educativas que reportan información requerida para el SISVAN escolar. </v>
          </cell>
        </row>
        <row r="149">
          <cell r="A149" t="str">
            <v xml:space="preserve">32020040003 -  A diciembre de 2015 se ha Incrementado de 30 a 75 IPS como unidades generadoras de datos para el  SISVAN materno infantil </v>
          </cell>
        </row>
        <row r="150">
          <cell r="A150" t="str">
            <v>32020040004 -  A diciembre de 2015 se apoyan 3 Estrategias de aseguramiento y sostenibilidad para la comercialización de los productos de los pequeños productores de los corregimientos</v>
          </cell>
        </row>
        <row r="151">
          <cell r="A151" t="str">
            <v>32020040005 -  A diciembre de 2014 está Formulada la Política Pública de Seguridad Alimentaria</v>
          </cell>
        </row>
        <row r="152">
          <cell r="A152" t="str">
            <v>32030010001 -  En el período 2012-2015 hay 3,631 Niños y niñas matriculados en educación inicial (pre-jardín y jardín) para primera infancia, en coordinación con los programas correspondientes del orden nacional (De Cero a Siempre, PAIPI, entre otros) y d</v>
          </cell>
        </row>
        <row r="153">
          <cell r="A153" t="str">
            <v>32030010002 -  En el período 2012-2015 hay 29,000 Madres gestantes capacitadas sobre desarrollo infantil educación inicial  y pautas de crianza humanizada</v>
          </cell>
        </row>
        <row r="154">
          <cell r="A154" t="str">
            <v>32030010003 -  En el período 2012-2015, 71,000 Niños y niñas de primera infancia acceden al derecho a la identidad</v>
          </cell>
        </row>
        <row r="155">
          <cell r="A155" t="str">
            <v>32030010004 -  Fomentar la recreación mediante ocho eventos para madres comunitarias</v>
          </cell>
        </row>
        <row r="156">
          <cell r="A156" t="str">
            <v>32030010005 -  Adecuar 37 escenarios deportivos para la primera infancia en el periodo de gobiernno</v>
          </cell>
        </row>
        <row r="157">
          <cell r="A157" t="str">
            <v>32030010006 -  En el período 2012-2015, 6,000 Niños y niñas de primera infancia participan en procesos de promoción de los derechos culturales a través de lenguajes expresivos y estéticos</v>
          </cell>
        </row>
        <row r="158">
          <cell r="A158" t="str">
            <v>32030010007 -  Todas las IPS que atienden partos en el municipio  de Cali, en un periodo de 4 años  implementan la estrategia IAMI</v>
          </cell>
        </row>
        <row r="159">
          <cell r="A159" t="str">
            <v xml:space="preserve">32030010008 -  A diciembre de 2015 habrán aumentado a 97% las coberturas de vacunación por monitoreos rápidos </v>
          </cell>
        </row>
        <row r="160">
          <cell r="A160" t="str">
            <v xml:space="preserve">32030010009 -  Durante el cuatrienio el 95% de las entidades vacunadoras cumplen con los lineamientos del Ministerio de Salud y Protección Social    </v>
          </cell>
        </row>
        <row r="161">
          <cell r="A161" t="str">
            <v>32030010010 -  a diciembre de 2015 el 80% de los RN en las IPS de Cali son amamantados en la primera hora de nacimiento</v>
          </cell>
        </row>
        <row r="162">
          <cell r="A162" t="str">
            <v>32030010011 -  Fomentar la recreación que beneficia a 7000 niños de primera infancia en el periodo de gobierno</v>
          </cell>
        </row>
        <row r="163">
          <cell r="A163" t="str">
            <v>32030020001 -  Fomentar la recreación y la cultura con vacaciones recreativas que beneficie 80,000 niños en el periodo de gobierno</v>
          </cell>
        </row>
        <row r="164">
          <cell r="A164" t="str">
            <v>32030020002 -  Fomentar el buen uso del tiempo libre beneficiando a 60000  AJ en el periodo de gobierno</v>
          </cell>
        </row>
        <row r="165">
          <cell r="A165" t="str">
            <v>32030020003 -  En el período 2012-2015 se apoya la atención integral con enfoque psicosocial de 3,981 Niños, Niñas, Adolescentes y Jóvenes hasta los 17 años (NNAJ) con enfoque psicosocial en los hogares de paso</v>
          </cell>
        </row>
        <row r="166">
          <cell r="A166" t="str">
            <v>32030020004 -  En el período 2012-2015 se promueve la participación de 5.000 adolescentes y jóvenes en actividades artísticas y culturales</v>
          </cell>
        </row>
        <row r="167">
          <cell r="A167" t="str">
            <v>32030020005 -  En el período 2012-2015, se promueve la participación de 400 Jóvenes en procesos de desarrollo social y desaprendizaje de la violencia</v>
          </cell>
        </row>
        <row r="168">
          <cell r="A168" t="str">
            <v>32030020006 -  En el período 2012-2015, NNAJ son vinculados a procesos de prevención de la violencia familiar y sexual (casa de justicia y Comisarias de familia)</v>
          </cell>
        </row>
        <row r="169">
          <cell r="A169" t="str">
            <v>32030020007 -  A diciembre de 2015 se cuenta con 10 zonas de orientación escolar  para la prevención de las violencias, el consumo de SPA, la promoción de la convivencia y la sexualidad responsable en las instituciones educativas</v>
          </cell>
        </row>
        <row r="170">
          <cell r="A170" t="str">
            <v>32030020008 -  A diciembre de 2012 se Evalúa y ajusta la Política Pública de Juventud</v>
          </cell>
        </row>
        <row r="171">
          <cell r="A171" t="str">
            <v>32030020009 -  En el período 2012-2015, se realizan 72 Jornadas de integración orientadas a familias vulnerables en las comunas 2, 4, 5, 8, 9, 11, 12, 17, 19 y 22</v>
          </cell>
        </row>
        <row r="172">
          <cell r="A172" t="str">
            <v>32030020010 -  En el período 2012-2015 se Intervienn 1800 jóvenes a través de talleres vivenciales en aprendizaje experiencial para la transformación de imaginarios y prácticas en las comunas 4, 5, 8, 9, 10, 11, 12, 17 y 19 .</v>
          </cell>
        </row>
        <row r="173">
          <cell r="A173" t="str">
            <v>32030020011 -  En el período 2012-2015 se Capacitan 100 integrantes de la red del buen trato y líderes comunitarios en las comunas 2, 4, 5, 8, 9, 10, 11, 12, 17 y 19</v>
          </cell>
        </row>
        <row r="174">
          <cell r="A174" t="str">
            <v>32030020012 -  En el período 2012-2015 se Capacitan 2,200 personas en el reconocimiento, la  restitución y la promoción de sus derechos y deberes, en el marco de la política pública de primera infancia, infancia y adolescencia en las comunas 2, 4, 5, 8, 9</v>
          </cell>
        </row>
        <row r="175">
          <cell r="A175" t="str">
            <v>32030020013 -  En el período 2012-2015 se Capacitan 100 integrantes del Comité de Planeación, lideres comunitarios, Grupos de Base de la Comuna y ONG’s como actores multiplicadores en temas de prevención del consumo de sustancias psicoactivas en la comuna</v>
          </cell>
        </row>
        <row r="176">
          <cell r="A176" t="str">
            <v xml:space="preserve">32030030001 -  En el período 2012-2015 se fortalen y apoya en sus iniciativas comunitarias a 150 Organizaciones de mujeres </v>
          </cell>
        </row>
        <row r="177">
          <cell r="A177" t="str">
            <v>32030030002 -  En el período 2013-2015 se Implementa una estrategia permanente de Información Educación y Comunicación (IEC) en el reconocimiento y fomento de acciones afirmativas para la diversidad sexual</v>
          </cell>
        </row>
        <row r="178">
          <cell r="A178" t="str">
            <v>32030030003 -  A noviembre de 2015, 200 servidores públicos capacitados en capacidades y formación para el desempeño de la función pública con perspectiva de género</v>
          </cell>
        </row>
        <row r="179">
          <cell r="A179" t="str">
            <v xml:space="preserve">32030030004 -  En el período 2012-2015 se formula e implementa una Política pública de población con diversidad sexual y de género </v>
          </cell>
        </row>
        <row r="180">
          <cell r="A180" t="str">
            <v>32030030005 -  En el período 2012-2015 se Promueve la participación de 300 mujeres en procesos artísticos y culturales</v>
          </cell>
        </row>
        <row r="181">
          <cell r="A181" t="str">
            <v>32030040001 -  En el período 2012-2015 se realiza atención integral a 1525 mujeres víctimas de violencia basada en genero, familiar y sexual</v>
          </cell>
        </row>
        <row r="182">
          <cell r="A182" t="str">
            <v>32030040002 -  En el período 2012-2013 se elabora un Protocolo para la atención a mujeres Víctimas de violencias</v>
          </cell>
        </row>
        <row r="183">
          <cell r="A183" t="str">
            <v>32030040003 -  En el período 2012-2015 hay 18 Instituciones Educativas Oficiales con PEI revisado con enfoque de género y de prevención de las violencias contra las Mujeres</v>
          </cell>
        </row>
        <row r="184">
          <cell r="A184" t="str">
            <v>32030040004 -  A diciembre de 2015 se ha desarrollado una Estrategia IEC con talentos locales para la promoción y prevención de la violencia contra la Mujer</v>
          </cell>
        </row>
        <row r="185">
          <cell r="A185" t="str">
            <v>32030050001 -  En el período 2012-2015 se fortalecen las capacidades humanas y saberes ancestrales de 5,200 Personas de los grupos étnicos (Afros e indígenas)</v>
          </cell>
        </row>
        <row r="186">
          <cell r="A186" t="str">
            <v xml:space="preserve">32030050002 -  En el período 2012-2015 se revisan 6 Planes de vida de los pueblos indígenas y se formula el del consejo comunitario  Playa renaciente </v>
          </cell>
        </row>
        <row r="187">
          <cell r="A187" t="str">
            <v>32030050003 -  En el período 2012-2015 se vicnulan 12,134 Estudiantes de grupos étnicos afrodescendientes al sistema educativo regular</v>
          </cell>
        </row>
        <row r="188">
          <cell r="A188" t="str">
            <v>32030050004 -  En el período 2012-2015 se vinculan 887 Estudiantes de grupos étnicos indígenas al sistema educativo regular</v>
          </cell>
        </row>
        <row r="189">
          <cell r="A189" t="str">
            <v>32030050005 -  Fomentar la recreación en la preservación de los juegos tradicionales para beneficiar a 7,500 indígenas en el periodo de gobierno</v>
          </cell>
        </row>
        <row r="190">
          <cell r="A190" t="str">
            <v>32030050006 -  800 Niños y niñas de primera infancia, adolescentes y jóvenes  pertenecientes a grupos étnicos participan en  la recuperación y preservación de las tradiciones a través de actividades de promoción y difusión de actividades artísticas y cult</v>
          </cell>
        </row>
        <row r="191">
          <cell r="A191" t="str">
            <v>32030050007 -  implementar cuatro estrategias para el reconocimiento, valoración e inclusión de la diversidad étnica y cultural den  Santiago de Cali</v>
          </cell>
        </row>
        <row r="192">
          <cell r="A192" t="str">
            <v xml:space="preserve">32030050008 -  Realizar un proyecto de investigación de identidad étnica y lenguas nativas de los grupos de especial interés </v>
          </cell>
        </row>
        <row r="193">
          <cell r="A193" t="str">
            <v xml:space="preserve">32030050009 -  capacitar a  1000 personas de las organizaciones de grupos étnicos y de especial interés , ,durante  la  presente  administración </v>
          </cell>
        </row>
        <row r="194">
          <cell r="A194" t="str">
            <v xml:space="preserve">32030050010 -  Realizar 20 actividades culturales  para el fortalecimiento de la identidad de las parcialidades y autoridades indígenas.  </v>
          </cell>
        </row>
        <row r="195">
          <cell r="A195" t="str">
            <v>32030050011 -  Crear una escuela de derecho propio de los pueblos indígenas del municipio de Santiago de Cali, durante la  presente  administración</v>
          </cell>
        </row>
        <row r="196">
          <cell r="A196" t="str">
            <v>32030050012 -  Realizar acciones  de  fortalecimiento  y recuperación  de  identidad  cultural  con  seis pueblos indígena  del Municipio de Cal</v>
          </cell>
        </row>
        <row r="197">
          <cell r="A197" t="str">
            <v xml:space="preserve">32030050013 -  En el período 2012-2015, 69 Instituciones Educativas Oficiales implementan la cátedra de estudios afrocolombianos </v>
          </cell>
        </row>
        <row r="198">
          <cell r="A198" t="str">
            <v>32030060001 -  En el período 2012-2015 se atienden integralmente 1,400 Adultos mayores con enfoque psicosocial</v>
          </cell>
        </row>
        <row r="199">
          <cell r="A199" t="str">
            <v>32030060002 -  En el período 2012-2015 se crean 2 Espacios de atención integral para los adultos mayores (Centros día)</v>
          </cell>
        </row>
        <row r="200">
          <cell r="A200" t="str">
            <v>32030060003 -  A diciembre de 2014 se realizan actividades culturales y artísticas  con 80 Adultos mayores de los Centros  de atención día</v>
          </cell>
        </row>
        <row r="201">
          <cell r="A201" t="str">
            <v>32030060004 -  En el período 2012-2015 hay 1,000 Adultos mayores con apoyo para su movilidad en el Sistema de Transporte Masivo con puntaje hasta 39.32</v>
          </cell>
        </row>
        <row r="202">
          <cell r="A202" t="str">
            <v>32030060005 -  A diciembre de 2014  hay 37 Grupos organizados de Adultos mayores por comuna y corregimiento que participan en actividades artísticas y culturales</v>
          </cell>
        </row>
        <row r="203">
          <cell r="A203" t="str">
            <v>32030060006 -  A diciembre de 2013 está Formulada la Política Pública para el Adulto mayor</v>
          </cell>
        </row>
        <row r="204">
          <cell r="A204" t="str">
            <v>32030060007 -  A diciembre de 2013 se presenta el Proyecto de Acuerdo al Concejo Municipal que permita la creación de la Estampilla Pro Adulto Mayor, a fin de crear los Centros de Bienestar del Adulto Mayor y los Centros DÍA</v>
          </cell>
        </row>
        <row r="205">
          <cell r="A205" t="str">
            <v>32030060008 -  Fomentar la recreación mediante la relización de 4 eventos para el adulto mayor en el periodo de gobierno</v>
          </cell>
        </row>
        <row r="206">
          <cell r="A206" t="str">
            <v>32030060009 -  En el período 2012-2015 se Atienden integralmente a 500 adultos mayores con enfoque diferencial</v>
          </cell>
        </row>
        <row r="207">
          <cell r="A207" t="str">
            <v>32030070001 -  Fomentar la recreación que beneficia a 2,800 personas con discapacitados en el periodo de gobierno</v>
          </cell>
        </row>
        <row r="208">
          <cell r="A208" t="str">
            <v>32030070002 -  promover la participación de  550 personas con discapacidad en actividades de promoción y difusión de actividades artísticas y culturales</v>
          </cell>
        </row>
        <row r="209">
          <cell r="A209" t="str">
            <v>32030070003 -  En el período 2012-2015 se incrementa en 1,788 las Personas con discapacidad que reciben ayudas técnicas</v>
          </cell>
        </row>
        <row r="210">
          <cell r="A210" t="str">
            <v>32030070004 -  En el período 2012-2015 se vinculan 255 Niños, niñas, adolescentes y jóvenes con discapacidad al sistema educativa oficial consolidado</v>
          </cell>
        </row>
        <row r="211">
          <cell r="A211" t="str">
            <v>32030070005 -  En el período 2012-2015 hay 700 Personas con discapacidad con apoyo para su movilidad urbana en el Sistema de Transporte Masivo – MIO</v>
          </cell>
        </row>
        <row r="212">
          <cell r="A212" t="str">
            <v xml:space="preserve">32030070006 -  En el período 2012-2015 el 60% de Vehículos del Sistema Integrado de Transporte Masivo MIO está adecuado para el uso de personas con discapacidad </v>
          </cell>
        </row>
        <row r="213">
          <cell r="A213" t="str">
            <v xml:space="preserve">32030070007 -  En el período 2012-2015 el 100% de la Infraestructura del  Sistema Integrado de Transporte Masivo MIO está adecuada para el uso de personas con discapacidad </v>
          </cell>
        </row>
        <row r="214">
          <cell r="A214" t="str">
            <v>32030070008 -  En el período 2012-2015 el 60% de Vehículos del Sistema Integrado de Transporte Masivo MIO está adecuado para el uso de personas con discapacidad en óptimas condiciones de operatividad, que cumplen los estándares de calidad (certificación I</v>
          </cell>
        </row>
        <row r="215">
          <cell r="A215" t="str">
            <v>32030070009 -  En el período 2012-2015 el 100% de vehículos adquiridos del Sistema Integrado de Transporte Masivo MIO están adecuados para el uso de personas con discapacidad</v>
          </cell>
        </row>
        <row r="216">
          <cell r="A216" t="str">
            <v>32030070010 -  En el período 2012-2015 el 100% del Personal operativo de Metrocali está capacitado en atención al cliente, sensibilización y toma de conciencia, enfocados en atención a población vulnerable (personas con discapacidad, adultos mayores, muje</v>
          </cell>
        </row>
        <row r="217">
          <cell r="A217" t="str">
            <v>32030070011 -  En el período 2012-2015 se atienden 3,000 personas con discapacidad y sus familias</v>
          </cell>
        </row>
        <row r="218">
          <cell r="A218" t="str">
            <v xml:space="preserve">32030080001 -  En el período 2012-2015 se implementa un hogar de paso de habitante de y en calle </v>
          </cell>
        </row>
        <row r="219">
          <cell r="A219" t="str">
            <v>32040010001 -  Formular el Plan Decenal de Cultura, durante la presente administración</v>
          </cell>
        </row>
        <row r="220">
          <cell r="A220" t="str">
            <v>32040010002 -  realizar la capacitación de 3000 personas en diversas expresiones  y manifestaciones culturales y artísticas</v>
          </cell>
        </row>
        <row r="221">
          <cell r="A221" t="str">
            <v xml:space="preserve">32040010003 -  promover  la  conformación de  siete semilleros de Expresiones artísticas de folclor del Pacífico </v>
          </cell>
        </row>
        <row r="222">
          <cell r="A222" t="str">
            <v>32040010004 -  Promover  la conformación de  20 semilleros de salsa  durante  la  presente  administración</v>
          </cell>
        </row>
        <row r="223">
          <cell r="A223" t="str">
            <v xml:space="preserve">32040010005 -  Fortalecer 59 Bibliotecas con Dotaciones y Colecciones, durante la presente administración.   </v>
          </cell>
        </row>
        <row r="224">
          <cell r="A224" t="str">
            <v>32040010006 -  Realizar 293 eventos artísticos y culturales durante la  presente  administración</v>
          </cell>
        </row>
        <row r="225">
          <cell r="A225" t="str">
            <v>32040010007 -  Promover la creación e implementación  de  50 creaciones culturales  durante la presente  administración</v>
          </cell>
        </row>
        <row r="226">
          <cell r="A226" t="str">
            <v>32040010008 -  Promover la participación de 23,730 personas en procesos de formación artística (danza, cine, teatro, música, poesía, pintura) en comunas y corregimientos, durante la  presente  administración</v>
          </cell>
        </row>
        <row r="227">
          <cell r="A227" t="str">
            <v xml:space="preserve">32040010009 -  Realizar 10 programas de formación artística desarrollados en comunas y corregimientos (danza, cine, teatro, música, poesía, pintura), en la  administración actual </v>
          </cell>
        </row>
        <row r="228">
          <cell r="A228" t="str">
            <v>32040010010 -  Crear y fortalecer 80 grupos culturales en todas las manifestaciones culturales y  artísticas,  en la  administración  actual.</v>
          </cell>
        </row>
        <row r="229">
          <cell r="A229" t="str">
            <v>32040010011 -  Realizar la producción  de 37  audiovisuales en las comunas y corregimientos, d el  municipio,  en la  presente  administración</v>
          </cell>
        </row>
        <row r="230">
          <cell r="A230" t="str">
            <v xml:space="preserve">32040010012 -  En 2014 se realiza la caracterización de los  artistas, empresas, compañías y gestores culturales de la ciudad,  en la  presente  administración </v>
          </cell>
        </row>
        <row r="231">
          <cell r="A231" t="str">
            <v xml:space="preserve">32040010013 -  Promover la  conformación de  tres  semilleros de Orquestas de Música Clásica, con la participación de NNAJ </v>
          </cell>
        </row>
        <row r="232">
          <cell r="A232" t="str">
            <v xml:space="preserve">32040010014 -  Crear y  fortalecer  tres orquestas filarmónicas con la participación  de NNAJ  durante la actual administración  </v>
          </cell>
        </row>
        <row r="233">
          <cell r="A233" t="str">
            <v xml:space="preserve">32040020001 -  Diseñar  e  implementar  5 programas de conservación, intervención  y difusión del patrimonio cultural durante  la  presente administración </v>
          </cell>
        </row>
        <row r="234">
          <cell r="A234" t="str">
            <v xml:space="preserve">32040020002 -  Crear  e implementar un Centro de  memoria étnico  </v>
          </cell>
        </row>
        <row r="235">
          <cell r="A235" t="str">
            <v xml:space="preserve">32040020003 -  Desarrollar  dos programas de circulación de las manifestaciones culturales   </v>
          </cell>
        </row>
        <row r="236">
          <cell r="A236" t="str">
            <v>32040020004 -  Identificar  15 patrimonios materiales e inmateriales, hasta  diciembre   de  2015</v>
          </cell>
        </row>
        <row r="237">
          <cell r="A237" t="str">
            <v xml:space="preserve">32040020005 -  Implementar el plan Especial de Manejo y Protección de la Hacienda Cañasgordas </v>
          </cell>
        </row>
        <row r="238">
          <cell r="A238" t="str">
            <v xml:space="preserve">32040020006 -  En el período 2012 - 2015, se formula e implementa el Plan Especial de Manejo y Protección del Centro Histórico de Cali </v>
          </cell>
        </row>
        <row r="239">
          <cell r="A239" t="str">
            <v>32040020007 -  Crear cuatro  nuevas  esculturas,  con el desarrollo de concursos  de artes plasticas</v>
          </cell>
        </row>
        <row r="240">
          <cell r="A240" t="str">
            <v xml:space="preserve">32040030001 -  Implementar tres programas de protección, fortalecimiento, conservación, difusión y circulación  de manifestaciones culturales de la diferentes colonias </v>
          </cell>
        </row>
        <row r="241">
          <cell r="A241" t="str">
            <v xml:space="preserve">32040030002 -  Construir y fortalecer la agenda cultural del pacífico </v>
          </cell>
        </row>
        <row r="242">
          <cell r="A242" t="str">
            <v xml:space="preserve">32050010001 -  A diciembre de 2015 se han realizado 96 Consejos de Seguridad para direccionamiento de la política de seguridad </v>
          </cell>
        </row>
        <row r="243">
          <cell r="A243" t="str">
            <v xml:space="preserve">32050010002 -  A diciembre de 2015 se han realizado 1460 Informes de análisis sobre el delito </v>
          </cell>
        </row>
        <row r="244">
          <cell r="A244" t="str">
            <v xml:space="preserve">32050020001 -  A diciembre de 2012 se han incrementado a 329 los Cuadrantes de Policía </v>
          </cell>
        </row>
        <row r="245">
          <cell r="A245" t="str">
            <v>32050020002 -  A diciembre de 2015 se ha ejecutado el 100% del Ppto asignado para Sostenimiento de la movilidad ejecutado</v>
          </cell>
        </row>
        <row r="246">
          <cell r="A246" t="str">
            <v xml:space="preserve">32050020003 -  A diciembre de 2015 se han recuperado o acondicionado 11 Estaciones de policía </v>
          </cell>
        </row>
        <row r="247">
          <cell r="A247" t="str">
            <v xml:space="preserve">32050020004 -  A diciembre de 2015 se han instalad 1000 Cámaras de seguridad para el monitoreo del delito </v>
          </cell>
        </row>
        <row r="248">
          <cell r="A248" t="str">
            <v xml:space="preserve">32050020005 -  A diciembre de 2015 se ha ejecutado el 100% del Ppto asignado para Mantenimiento del sistema de video vigilancia  </v>
          </cell>
        </row>
        <row r="249">
          <cell r="A249" t="str">
            <v>32050020006 -  A diciembre de 2015 se han reconocido  Reconocimientos a los mejores cuadrantes de seguridad por buenas prácticas policiales</v>
          </cell>
        </row>
        <row r="250">
          <cell r="A250" t="str">
            <v>3205003001 -  A diciembre de 2015 se han creado 5  Inspecciones nuevas para atención de comisiones civiles</v>
          </cell>
        </row>
        <row r="251">
          <cell r="A251" t="str">
            <v>3205003002 -  A diciembre de 2015 se han incorparado 3 Comisarías permanentes para la atención de la violencia intrafamiliar</v>
          </cell>
        </row>
        <row r="252">
          <cell r="A252" t="str">
            <v>3205003003 -  A diciembre de 2015 se ha realizado el Mantenimiento, fortalecimiento y dotación en 11 comisarías de familia</v>
          </cell>
        </row>
        <row r="253">
          <cell r="A253" t="str">
            <v>3205003004 -  A diciembre de 2013 se cuentan con 3 Casas de Justicia ofertando atención con jueces de paz</v>
          </cell>
        </row>
        <row r="254">
          <cell r="A254" t="str">
            <v>3205003005 -  A diciembre de 2015 se han realizado 8 Programas de Resocialización carcelaria (incluye centro de menores)</v>
          </cell>
        </row>
        <row r="255">
          <cell r="A255" t="str">
            <v>3205003006 -  A diciembre de 2015 se han ralizado el Mejoramiento y dotación de 2 Centros carcelarios</v>
          </cell>
        </row>
        <row r="256">
          <cell r="A256" t="str">
            <v>3205003007 -  A diciembre de 2015 se ha apoyado año a año el mejoramiento de la infraestructura del centro menor infractor</v>
          </cell>
        </row>
        <row r="257">
          <cell r="A257" t="str">
            <v>3205003008 -  A diciembre de 2015 se ha desarrolado 1 Programa gradualidad de la pena , justicia reparativa para menores infractores</v>
          </cell>
        </row>
        <row r="258">
          <cell r="A258" t="str">
            <v xml:space="preserve">3205003009 -  A diciembre de 2014, al menos 214 Jueces de paz brindaran  atención en espacios de acceso  comunitario adecuadamente dotados y apoyados </v>
          </cell>
        </row>
        <row r="259">
          <cell r="A259" t="str">
            <v xml:space="preserve">3205003010 -  A ciicembre de 2014, al menos 214 Jueces de paz estaran capacitados en metodologías alternativas de reconciliación y reparación </v>
          </cell>
        </row>
        <row r="260">
          <cell r="A260" t="str">
            <v>3205003011 -  A ciicembre de 2015 se realizan 4 Convenios para apoyar producción comunitaria de material audiovisual, multimedia, artístico y gráfico sobre temáticas de  convivencia y cultura de la legalidad con participación de organizaciones de base</v>
          </cell>
        </row>
        <row r="261">
          <cell r="A261" t="str">
            <v xml:space="preserve">3205003012 -  A diciembre de 2015, se haran 4 Concursos anuales CALIDA  barrios y vecinos calidosos </v>
          </cell>
        </row>
        <row r="262">
          <cell r="A262" t="str">
            <v xml:space="preserve">3205003013 -  A diicembre  de 2014,  44 estudiantes de pasantía apoyan la labor de jueces de paz </v>
          </cell>
        </row>
        <row r="263">
          <cell r="A263" t="str">
            <v>32050040001 -  Diseñar  e  implementar cinco  estrategias de cultura ciudadana definidas e implementadas</v>
          </cell>
        </row>
        <row r="264">
          <cell r="A264" t="str">
            <v xml:space="preserve">32050040002 -  A diciembre de 2015 se han reconocido y premiado 12 Iniciativas ciudadanas de promoción de la seguridad y la convivencia </v>
          </cell>
        </row>
        <row r="265">
          <cell r="A265" t="str">
            <v>32050040003 -  A diciembre de 2015 se ha desarrollado 1 Estrategias IEC orientadas a desestimular el delito y fortalecer actitudes ciudadanas honestas y responsables</v>
          </cell>
        </row>
        <row r="266">
          <cell r="A266" t="str">
            <v>32050040004 -  A diciembre de 2012 se ha implementado el 100% del comparendo ambiental</v>
          </cell>
        </row>
        <row r="267">
          <cell r="A267" t="str">
            <v xml:space="preserve">32050040005 -  A diciembre de 2015 se han realizado 24700 visitas de Inspección, control y vigilancia a establecimientos públicos. </v>
          </cell>
        </row>
        <row r="268">
          <cell r="A268" t="str">
            <v>32050040006 -  A diciembre de 2015 80 Operativos de control al consumo de licor por parte de menores en establecimientos</v>
          </cell>
        </row>
        <row r="269">
          <cell r="A269" t="str">
            <v>32050040007 -  A diciembre de 2015 se han realizdo 240 Operativos Protección derechos del consumidor</v>
          </cell>
        </row>
        <row r="270">
          <cell r="A270" t="str">
            <v>32050040008 -  A diciembre de 2013 se ha Implementado una Política Pública de los Juegos de Suerte y Azar en el Municipio de Santiago de Cali</v>
          </cell>
        </row>
        <row r="271">
          <cell r="A271" t="str">
            <v xml:space="preserve">32050050001 -  A diciembre de 2015 se han elaborado e implementado 22 Planes de Seguridad por comuna </v>
          </cell>
        </row>
        <row r="272">
          <cell r="A272" t="str">
            <v xml:space="preserve">32050050002 -  A diciembre de 2015 se han vinculado a programa de rumba sana 400 Establecimientos y medios ambulantes de diversión (chivas rumberas y similares) </v>
          </cell>
        </row>
        <row r="273">
          <cell r="A273" t="str">
            <v xml:space="preserve">32050050003 -  A diciembre de 2015 se ha implementado una IEC para promover la Rumba Responsable </v>
          </cell>
        </row>
        <row r="274">
          <cell r="A274" t="str">
            <v xml:space="preserve">32050050004 -  A diciembre de 2015 se han conformado 190 Frentes de Seguridad Barrial </v>
          </cell>
        </row>
        <row r="275">
          <cell r="A275" t="str">
            <v>32050050005 -  A diciembre de 2015 se han vinculado 300 empresas al programa de Empresas Seguras</v>
          </cell>
        </row>
        <row r="276">
          <cell r="A276" t="str">
            <v>32050050006 -  A diciembre de 2015 se ha implementado uan Estrategia IEC para el fomento del auto cuidado</v>
          </cell>
        </row>
        <row r="277">
          <cell r="A277" t="str">
            <v>32050050007 -  A diciembre de 2013 se ha establecido un plan de seguridad en el interior del Sistema de Transporte Masivo de Occidente -MIO</v>
          </cell>
        </row>
        <row r="278">
          <cell r="A278" t="str">
            <v xml:space="preserve">32060010001 -  A diicembre de 2015,  al memos 15 Servicios operando en las rutas de atención y reparación  a las víctimas del conflicto </v>
          </cell>
        </row>
        <row r="279">
          <cell r="A279" t="str">
            <v xml:space="preserve">32060010002 -  A diciembre de 2013, se implementa un  Sistema integrado de información que posibilite la sistematización, caracterización, seguimiento, control y evaluación de los procesos de atención integral a  la población víctima del conflicto armado </v>
          </cell>
        </row>
        <row r="280">
          <cell r="A280" t="str">
            <v>32060010003 -  A diciembre de 2015, estan implementadas 3 Nuevas modalidades de atención humanitaria de urgencia y protección a víctimas del conflicto armado interno</v>
          </cell>
        </row>
        <row r="281">
          <cell r="A281" t="str">
            <v>32060010004 -  A diciembre de 2013, se realizan 4 procesos de memorias históricas de víctimas del conflicto interno asentadas en Cali documentados</v>
          </cell>
        </row>
        <row r="282">
          <cell r="A282" t="str">
            <v>32060010005 -  A diciembre de 2015, estan implementados 4  Puntos de toma de declaraciones de hechos victimizantes en las instalaciones del centro local de atención a víctimas del conflicto armado interno operando</v>
          </cell>
        </row>
        <row r="283">
          <cell r="A283" t="str">
            <v>32060010006 -  A  diciembre de 2015, esta implementado un Servicio de Call Center Automatizado para incrementar la capacidad de orientación y asignación telefónica de citas dentro del centro local de atención a víctimas del conflicto armado interno implem</v>
          </cell>
        </row>
        <row r="284">
          <cell r="A284" t="str">
            <v>32060010007 -  A diciembre de 2015, estan implementados 3 Puntos de información y orientación a las víctimas del conflicto armado interno implementados (Ladera, Distrito de Aguablanca y Terminal de Transporte)</v>
          </cell>
        </row>
        <row r="285">
          <cell r="A285" t="str">
            <v xml:space="preserve">32060010008 -  A diciembre de 2014, se implementa un  Plan de prevención y contingencia para el manejo del desplazamiento forzado masivo hacia la ciudad de Cali por razón del conflicto armado interno Departamentos de mayor expulsión: Nariño, Cauca, Valle </v>
          </cell>
        </row>
        <row r="286">
          <cell r="A286" t="str">
            <v xml:space="preserve">32060020001 -  En el período 2012-2015 se han incrementado en 566 las Soluciones de vivienda nueva, usada o autoconstruida entregadas a la población víctima del conflicto armado interno  asentada en la ciudad de Santiago de Cali </v>
          </cell>
        </row>
        <row r="287">
          <cell r="A287" t="str">
            <v>32060020002 -  Al 2015 el 75% de las personas victimas del conflicto armado que hayan sido caracterizadas  y acepten la atencion psicosocial  reciban la atencion emocional y social ( psicosocial)</v>
          </cell>
        </row>
        <row r="288">
          <cell r="A288" t="str">
            <v>32060020003 -  En el período 2012-2015 se aumenta en 2,107 el Mejoramiento de los procesos de atención educativa a la población escolar víctima del conflicto armado matriculados en instituciones educativas oficiales y de cobertura educativa</v>
          </cell>
        </row>
        <row r="289">
          <cell r="A289" t="str">
            <v>32060020004 -  A diciembre de 2015,  se implementan almenos 4 Alianzas público – privadas para promover la capacidad de generación de ingresos y empleabilidad para las víctimas del conflicto armado interno firmadas</v>
          </cell>
        </row>
        <row r="290">
          <cell r="A290" t="str">
            <v>32060020005 -  En el período 2012-2015 se Realiza alfabetización al 100% de la población analfabeta víctima del conflicto interno asentada en Santiago de Cali</v>
          </cell>
        </row>
        <row r="291">
          <cell r="A291" t="str">
            <v>32060020006 -  Implementar 4 escuelas de inicicación y formación deportiva para niños víctimas del conflicto armado</v>
          </cell>
        </row>
        <row r="292">
          <cell r="A292" t="str">
            <v>32060020007 -  n el período 2012-2015 se realizan Realizar  cuatro procesos formativos para identificar y promover  talentos culturales entre la población  vìctima del conflicto  armado</v>
          </cell>
        </row>
        <row r="293">
          <cell r="A293" t="str">
            <v>32060030001 -  A diciembre de 2015, se implementan al menos 3 Rutas de acceso a procedimientos a seguir para acceder a protección y denuncia de afectaciones a la vida, la libertad y la integridad implementadas</v>
          </cell>
        </row>
        <row r="294">
          <cell r="A294" t="str">
            <v xml:space="preserve">32060030002 -  A diciembre de 2015, se vinculan al menos 3000 desmovilizados  a prestación de Servicio social  </v>
          </cell>
        </row>
        <row r="295">
          <cell r="A295" t="str">
            <v>32060030003 -  A diciembre de 2015, se implementan 4 Rutas de Orientación para el acceso de la población desmovilizada a la oferta de la Alcaldía y otras entidades nacionales del área social con presencia en el municipio</v>
          </cell>
        </row>
        <row r="296">
          <cell r="A296" t="str">
            <v xml:space="preserve">32070010001 -  A diciembre de 2013 se Formula la política pública municipal de Participación Ciudadana  </v>
          </cell>
        </row>
        <row r="297">
          <cell r="A297" t="str">
            <v>32070010002 -  En el período 2012 - 2015, se capacitan 3,500 Personas en la Escuela de Formación de Liderazgo Participativo</v>
          </cell>
        </row>
        <row r="298">
          <cell r="A298" t="str">
            <v>32070010003 -  En el período 2012 - 2015, se realizan 10 Proceso de elecciones y conformación  de organización territorial</v>
          </cell>
        </row>
        <row r="299">
          <cell r="A299" t="str">
            <v xml:space="preserve">32070010004 -  En el período 2012 - 2015, se diseñan e implementan 5 Estrategias, instrumentos y mecanismos de participación con el objeto  incentivar la participación y organización ciudadana. </v>
          </cell>
        </row>
        <row r="300">
          <cell r="A300" t="str">
            <v xml:space="preserve">32070010005 -  En el período 2012 - 2015, se realiza un Programa de capacitación a los  jóvenes  caleños interesados en lo público, a  través  del conocimiento de herramientas para el ejercicio de control social </v>
          </cell>
        </row>
        <row r="301">
          <cell r="A301" t="str">
            <v xml:space="preserve">33010010001 -  En el período 2012 - 2015, se apoyan 6 Programas de fomento y fortalecimiento de clústeres existentes en la ciudad </v>
          </cell>
        </row>
        <row r="302">
          <cell r="A302" t="str">
            <v>33010010002 -  En el período 2012 - 2015, se Fortalecen 5 clústeres regionales en el Departamento del Valle del Cauca con Beneficios para Cali</v>
          </cell>
        </row>
        <row r="303">
          <cell r="A303" t="str">
            <v>33010010003 -  En el período 2012 - 2015, se apoya la construcción de 3 Alianzas para Centros de  Innovación en clústeres de Cali</v>
          </cell>
        </row>
        <row r="304">
          <cell r="A304" t="str">
            <v>33010010004 -  En el período 2012 - 2015, se Fortalecen 14 programas de industrias culturales</v>
          </cell>
        </row>
        <row r="305">
          <cell r="A305" t="str">
            <v>33010010005 -  En el período 2013 - 2015, se Implementa el Centro de Servicio Público de Empleo</v>
          </cell>
        </row>
        <row r="306">
          <cell r="A306" t="str">
            <v>33010020001 -  En el período 2012 - 2015, 500 Empresas MiPymes mejoran integralmente sus capacidades competitivas con instrumentos de fortalecimiento empresarial</v>
          </cell>
        </row>
        <row r="307">
          <cell r="A307" t="str">
            <v>33010020002 -  En el período 2012 - 2015, se establecen 4 Centros de desarrollo empresarial</v>
          </cell>
        </row>
        <row r="308">
          <cell r="A308" t="str">
            <v>33010030001 -  En el período 2012 - 2015, se Diseña e implementa la institucionalidad para el desarrollo / competitividad</v>
          </cell>
        </row>
        <row r="309">
          <cell r="A309" t="str">
            <v xml:space="preserve">33020010001 -  En el período 2012 - 2015, se apoyan y fortalecen 500 MiPymes </v>
          </cell>
        </row>
        <row r="310">
          <cell r="A310" t="str">
            <v xml:space="preserve">33020010002 -  En el período 2012 - 2015, hay 15 Pymes rurales con acompañamiento gerencial y técnico </v>
          </cell>
        </row>
        <row r="311">
          <cell r="A311" t="str">
            <v>33020010003 -  A diciembre de 2015 se realiza una Alianza público-privada con almacenes de cadena para el mercadeo de la producción local de Mipymes</v>
          </cell>
        </row>
        <row r="312">
          <cell r="A312" t="str">
            <v>33020020001 -  En el período 2012 - 2015, se apoyan 200 Mipymes en el proceso de formalización</v>
          </cell>
        </row>
        <row r="313">
          <cell r="A313" t="str">
            <v>33020020002 -  En el período 2012 - 2015, se realiza la Gestión para la constitución de 4 alianzas de microcréditos</v>
          </cell>
        </row>
        <row r="314">
          <cell r="A314" t="str">
            <v>33030010001 -  En el período 2012 - 2015, se elaboran 10 Alianzas nacionales e internacionales para la promoción y fomento del emprendimiento</v>
          </cell>
        </row>
        <row r="315">
          <cell r="A315" t="str">
            <v>33030010002 -  En el período 2012 - 2015, se da Asistencia técnica y acompañamiento empresarial y estratégico a 300 iniciativas de emprendimiento</v>
          </cell>
        </row>
        <row r="316">
          <cell r="A316" t="str">
            <v>33030010003 -  En el período 2012 - 2015 hay 5 Instituciones educativas oficiales que implementan la cátedra de emprendimiento e innovación</v>
          </cell>
        </row>
        <row r="317">
          <cell r="A317" t="str">
            <v>33030010004 -  En el período 2012 - 2015, se capacitan 10,000 Personas en competencias para el trabajo y el emprendimiento en convenio con el SENA</v>
          </cell>
        </row>
        <row r="318">
          <cell r="A318" t="str">
            <v>33030010005 -  En el período 2012 - 2015, se realizan 3 Ferias empresariales para estudiantes de educación media de las instituciones educativas oficiales</v>
          </cell>
        </row>
        <row r="319">
          <cell r="A319" t="str">
            <v>33030020001 -  Apoyar el desarrollo de 50 iniciativas de emprendimiento orientadas hacia la cultura, ciencia y tecnología, ambientales, empresariales y, ecoturísticos, entre otras</v>
          </cell>
        </row>
        <row r="320">
          <cell r="A320" t="str">
            <v>33030020002 -  En el período 2012 - 2015, se da Asistencia técnica a 100 emprendimientos comunitarios innovadores</v>
          </cell>
        </row>
        <row r="321">
          <cell r="A321" t="str">
            <v>33030030001 -  En el período 2012 - 2015, se apoyan 150 Proyectos asociativos de economía solidaria</v>
          </cell>
        </row>
        <row r="322">
          <cell r="A322" t="str">
            <v>33030030002 -  A diciembre de 2014, se encuentra elaborada la Política Pública para la economía solidaria</v>
          </cell>
        </row>
        <row r="323">
          <cell r="A323" t="str">
            <v>33030040001 -  A diciembre de 2014, se encuentra Formulado el Plan de Competitividad Municipal</v>
          </cell>
        </row>
        <row r="324">
          <cell r="A324" t="str">
            <v>33030040002 -  A diciembre de 2014, se ha Creado el Consejo Municipal de Ciencia, Tecnología e Innovación</v>
          </cell>
        </row>
        <row r="325">
          <cell r="A325" t="str">
            <v xml:space="preserve">33030040003 -  En el período 2012 - 2015, se apoyan 15 Proyectos de investigación e innovación </v>
          </cell>
        </row>
        <row r="326">
          <cell r="A326" t="str">
            <v xml:space="preserve">33030040004 -  En el período 2012 - 2015, se presentan 10 Proyectos de Ciencia, Tecnología e Innovación a Colciencias </v>
          </cell>
        </row>
        <row r="327">
          <cell r="A327" t="str">
            <v xml:space="preserve">33030040005 -  A diciembre de 2014, está formulada la política municipal de ciencia, tecnología e innovación </v>
          </cell>
        </row>
        <row r="328">
          <cell r="A328" t="str">
            <v>33030040006 -  A diciembre de 2014, está funcionando el Sistema Regional integrado de información para la innovación, emprendimiento y empresarismo</v>
          </cell>
        </row>
        <row r="329">
          <cell r="A329" t="str">
            <v>34010010001 -  A diciembre de 2015 se tienen 1,486 ha de Nuevas áreas protegidas declaradas administradas y en proceso de declaratoria</v>
          </cell>
        </row>
        <row r="330">
          <cell r="A330" t="str">
            <v>34010010002 -  A diciembre de 2015 hay 2 Corredores ambientales y paisajísticos en franjas ribereñas desarrollados</v>
          </cell>
        </row>
        <row r="331">
          <cell r="A331" t="str">
            <v xml:space="preserve">34010010003 -  En el período 2012 - 2015 se incrementa a 988 ha, el Área en zona rural en proceso de restauración o rehabilitación </v>
          </cell>
        </row>
        <row r="332">
          <cell r="A332" t="str">
            <v>34010010004 -  En el período 2012 - 2015 se incrementan a 800 los Nacimientos hídricos con implementación de acciones de recuperación y aislamientos  de zonas estratégicas de captación de agua</v>
          </cell>
        </row>
        <row r="333">
          <cell r="A333" t="str">
            <v>34010010005 -  A diciembre de 2015 se ha Recuperado ambientalmente las lagunas Charco Azul y el Pondaje</v>
          </cell>
        </row>
        <row r="334">
          <cell r="A334" t="str">
            <v>34010010006 -  A diciembre de 2015 se implementa un Modelo piloto  de compensación por servicios ambientales en el territorio rural</v>
          </cell>
        </row>
        <row r="335">
          <cell r="A335" t="str">
            <v>34010010007 -  En el período 2012 - 2015 se formulan y adoptan 7 planes de manejo de humedales</v>
          </cell>
        </row>
        <row r="336">
          <cell r="A336" t="str">
            <v>34010010008 -  En el período 2012 - 2015 hay 1,700 ha restauradas de bosque</v>
          </cell>
        </row>
        <row r="337">
          <cell r="A337" t="str">
            <v>34010020001 -  A diciembre de 2014 se instalan 3 estaciones de  monitoreo de la calidad de  agua superficial</v>
          </cell>
        </row>
        <row r="338">
          <cell r="A338" t="str">
            <v>34010020002 -  En el período 2012 - 2015 se instalan 30 piezómetros de la Red de monitoreo de la calidad del recurso hídrico subterráneo</v>
          </cell>
        </row>
        <row r="339">
          <cell r="A339" t="str">
            <v xml:space="preserve">34010020003 -  A diciembre de 2015 se mantendran cerradas en 100% de las minas ilegales denunciadas </v>
          </cell>
        </row>
        <row r="340">
          <cell r="A340" t="str">
            <v>34010020004 -  A diciembre de 2014 está formulado el Plan de Gestión Ambiental Municipal PGAM</v>
          </cell>
        </row>
        <row r="341">
          <cell r="A341" t="str">
            <v>34010020005 -  En el período 2012 - 2015 se inspeccionan 4,000 Vehículos automotores / año en el marco del programa de control y vigilancia de la contaminación atmosférica</v>
          </cell>
        </row>
        <row r="342">
          <cell r="A342" t="str">
            <v>34010020006 -  En el período 2012 - 2015 se regulan 38 Fuentes fijas de contaminación atmosférica</v>
          </cell>
        </row>
        <row r="343">
          <cell r="A343" t="str">
            <v>34010020007 -  En el período 2012 - 2015 están operando 9 Estaciones del Sistema de Vigilancia de Calidad de Aire</v>
          </cell>
        </row>
        <row r="344">
          <cell r="A344" t="str">
            <v>34010020008 -  En el período 2012 - 2015 se regulan 50 Empresas que hacen aprovechamiento de fauna y flora silvestres</v>
          </cell>
        </row>
        <row r="345">
          <cell r="A345" t="str">
            <v>34010020009 -  En el período 2012 - 2015 hay una Línea ecológica de atención ciudadana en operación</v>
          </cell>
        </row>
        <row r="346">
          <cell r="A346" t="str">
            <v>34010020010 -  En el período 2012 - 2015 se desarrollan 150 Operativos de monitoreo, vigilancia y control de ruido anuales</v>
          </cell>
        </row>
        <row r="347">
          <cell r="A347" t="str">
            <v xml:space="preserve">34010020011 -  A diciembre de 2014 está formulado el Estatuto de ruido de Santiago de Cali </v>
          </cell>
        </row>
        <row r="348">
          <cell r="A348" t="str">
            <v>34010020012 -  A diciembre de 2014 se implementa el Observatorio Ambiental del municipio de Santiago de Cali</v>
          </cell>
        </row>
        <row r="349">
          <cell r="A349" t="str">
            <v>34010020013 -  A diciembre de 2015 está elaborado el Estudio de localización de sitios de disposición final de residuos  peligrosos</v>
          </cell>
        </row>
        <row r="350">
          <cell r="A350" t="str">
            <v>34010030001 -  En el período 2012-2015 hay 50 Instituciones educativas oficiales  acompañadas en  la  implementación del Proyecto Ambiental Escolar PRAE.</v>
          </cell>
        </row>
        <row r="351">
          <cell r="A351" t="str">
            <v>34010030002 -  En el período 2012-2015  se capacitan 352 Docentes de las sedes educativas públicas para el fortalecimiento de los PRAE</v>
          </cell>
        </row>
        <row r="352">
          <cell r="A352" t="str">
            <v>34010030003 -  En el período 2012-2015 hay 22 Proyectos Ciudadanos de Educación Ambiental (PROCEDA) en las comunas de la ciudad</v>
          </cell>
        </row>
        <row r="353">
          <cell r="A353" t="str">
            <v>34010030004 -  A diciembre de 2013 se fortalece el Sistema de gestión ambiental comunitario - SIGAC, a través de la implementación de 22 agendas ambientales comunitarias</v>
          </cell>
        </row>
        <row r="354">
          <cell r="A354" t="str">
            <v xml:space="preserve">34010030005 -  En el período 2012-2015 se fortalece el Jardín botánico como Centro de Investigación y Educación Ambiental Regional </v>
          </cell>
        </row>
        <row r="355">
          <cell r="A355" t="str">
            <v>34010030006 -  En el período 2012-2015 se implementa un Programa de sensibilización ciudadana para la promoción de la cultura de basura cero y capacitación de infractores del comparendo ambiental</v>
          </cell>
        </row>
        <row r="356">
          <cell r="A356" t="str">
            <v xml:space="preserve">34010030007 -  En el período 2012-2015 se consolidan 2 Ecoparques como centros de educación y cultural ambiental </v>
          </cell>
        </row>
        <row r="357">
          <cell r="A357" t="str">
            <v>34010030008 -  En el período 2012-2015 se implementa a través de alianzas estratégicas un Programa de educación ambiental y cultura ciudadana para la promoción, el ahorro, uso eficiente y alternativo de agua y energía</v>
          </cell>
        </row>
        <row r="358">
          <cell r="A358" t="str">
            <v xml:space="preserve">34010030009 -  A diciembre de 2014 se desarrollan 4 Programas de capacitación a congregaciones y lugares de culto para la formulación e implementación de acciones ambientales correctivas de impacto sonoros </v>
          </cell>
        </row>
        <row r="359">
          <cell r="A359" t="str">
            <v>34010030010 -  A diciembre de 2015 se desarrollan 4 Programas de capacitación a congregaciones y lugares de culto sobre formulación e implementación del Plan de Manejo Ambiental (PMA)</v>
          </cell>
        </row>
        <row r="360">
          <cell r="A360" t="str">
            <v>34010030011 -  En el período 2012-2015 se Recuperan 24.85 km de las condiciones naturales de los cauces de las Quebradas en la zona de ladera del área urbana de Santiago de Cali</v>
          </cell>
        </row>
        <row r="361">
          <cell r="A361" t="str">
            <v xml:space="preserve">34020010001 -  En el período 2012-2015 se realizan 4 Evaluaciones de amenaza, vulnerabilidad y riesgo por fenómenos naturales </v>
          </cell>
        </row>
        <row r="362">
          <cell r="A362" t="str">
            <v>34020010002 -  A diciembre de 2015 hay 4 Instrumentos normativos para la localización y construcción segura de edificaciones</v>
          </cell>
        </row>
        <row r="363">
          <cell r="A363" t="str">
            <v>34020010003 -  A diciembre de 2013 se implementa un Proyecto piloto sobre adaptación al cambio climático</v>
          </cell>
        </row>
        <row r="364">
          <cell r="A364" t="str">
            <v>34020020001 -  En el período 2012-2015 se reubican 15,000 Viviendas de zonas de alto riesgo no mitigable</v>
          </cell>
        </row>
        <row r="365">
          <cell r="A365" t="str">
            <v>34020020002 -  En el período 2012-2015 se recuperan y estabilizan 30 ha del Área de ladera urbana no ocupable</v>
          </cell>
        </row>
        <row r="366">
          <cell r="A366" t="str">
            <v>34020020003 -  En el período 2012-2015 están reforzados 17 km de diques de los Ríos Cauca y Cali</v>
          </cell>
        </row>
        <row r="367">
          <cell r="A367" t="str">
            <v>34020020004 -  En el período 2012-2015 hay 6 Ríos con restauración del flujo hidráulico en puntos críticos</v>
          </cell>
        </row>
        <row r="368">
          <cell r="A368" t="str">
            <v>34020020005 -  En el período 2012-2015 se diseñan e implementan 7 proyectos de alertas tempranas en coordinación con y para las comunidades aledañas a los ríos de la ciudad y con riesgo de inundaciones</v>
          </cell>
        </row>
        <row r="369">
          <cell r="A369" t="str">
            <v xml:space="preserve">34020020006 -  En el período 2012-2015 se Estabilizan 500 metros lineales de margen del rio y quebradas en sectores vulnerables </v>
          </cell>
        </row>
        <row r="370">
          <cell r="A370" t="str">
            <v>34020030001 -  En el período 2012-2015 se coordinan 4 organismos de socorro con la administración municipal</v>
          </cell>
        </row>
        <row r="371">
          <cell r="A371" t="str">
            <v>34020030002 -  A diciembre de 2012 se cuenta con un Plan de contingencia para el manejo de residuos sólidos en situación de desastre</v>
          </cell>
        </row>
        <row r="372">
          <cell r="A372" t="str">
            <v>34020030003 -  A diciembre de 2015 se implenta un Plan de prevención y atención de incendios forestales</v>
          </cell>
        </row>
        <row r="373">
          <cell r="A373" t="str">
            <v>34020030004 -  A diciembre de 2015 hay diseñadas e implementadas 2 Estrategias de IEC para la prevención y atención de desastres y emergencias</v>
          </cell>
        </row>
        <row r="374">
          <cell r="A374" t="str">
            <v>34030010001 -  A diciembre de 2015 está formulada la  Política de Mejoramiento Integral de Barrios</v>
          </cell>
        </row>
        <row r="375">
          <cell r="A375" t="str">
            <v>34030010002 -  En el período 2012-2015 se mejoran 10,000 viviendas</v>
          </cell>
        </row>
        <row r="376">
          <cell r="A376" t="str">
            <v>34030010003 -  En el período 2012-2015 se titulan 8,000 predios</v>
          </cell>
        </row>
        <row r="377">
          <cell r="A377" t="str">
            <v>34030010004 -  En el período 2012-2015 se generan 4,000 Soluciones habitacionales en el programa de recomposición de asentamientos de desarrollo incompleto</v>
          </cell>
        </row>
        <row r="378">
          <cell r="A378" t="str">
            <v>34030020001 -  En el período 2012-2015 se generan 32,000 viviendas tipo VIP y VIS a partir de procesos de habilitación de suelo urbanizable y/o de renovación, redensificación y reconversión de suelo urbanizado</v>
          </cell>
        </row>
        <row r="379">
          <cell r="A379" t="str">
            <v xml:space="preserve">3403002002 -  A diciembre de 2014 está elaborado el Censo unificado de beneficiados de subsidio de vivienda </v>
          </cell>
        </row>
        <row r="380">
          <cell r="A380" t="str">
            <v>34040010001 -  En el período 2012-2015 se genera y recupera 129,936 m2 de Espacio Público accesible con la infraestructura del SITM-MIO</v>
          </cell>
        </row>
        <row r="381">
          <cell r="A381" t="str">
            <v>34040010002 -  En el período 2012-2015 se construye y mantiene 24,600 m2 más de la red de andenes priorizada</v>
          </cell>
        </row>
        <row r="382">
          <cell r="A382" t="str">
            <v>34040010003 -  En el período 2012-2015 se gestiona la adopción de 78,000 m2 de espacio público</v>
          </cell>
        </row>
        <row r="383">
          <cell r="A383" t="str">
            <v>34040010004 -  En el período 2012-2015 se construyen 12 nuevos parques</v>
          </cell>
        </row>
        <row r="384">
          <cell r="A384" t="str">
            <v xml:space="preserve">34040010005 -  En el período 2012-2015 se diseña e implementa la Ecorruta turismo de naturaleza </v>
          </cell>
        </row>
        <row r="385">
          <cell r="A385" t="str">
            <v xml:space="preserve">34040010006 -  En el período 2012-2015 se siembran 100,000 Arboles en el marco del programa de arborización urbana GUAYACAN 2015      </v>
          </cell>
        </row>
        <row r="386">
          <cell r="A386" t="str">
            <v>34040010007 -  En el período 2012-2015 se recupera y sostiene 15 Espacios públicos invadidos</v>
          </cell>
        </row>
        <row r="387">
          <cell r="A387" t="str">
            <v>34040010008 -  En el período 2012-2015 se vinculan 1500 Comerciantes informales del centro a programas de emprendimiento</v>
          </cell>
        </row>
        <row r="388">
          <cell r="A388" t="str">
            <v xml:space="preserve">34040010009 -  En el período 2012-2015 se regulan en sistemas modulares a 100 Comerciantes informales </v>
          </cell>
        </row>
        <row r="389">
          <cell r="A389" t="str">
            <v xml:space="preserve">34040010010 -  En el período 2012-2015 se implementan cuatro estrategias de recuperación y apropiación de espacio público en las comunas y corregimientos del municipio  de Cali,  durante  la presente  administracion    </v>
          </cell>
        </row>
        <row r="390">
          <cell r="A390" t="str">
            <v xml:space="preserve">34040010011 -  En el período 2012 - 2015, se capacitan 100 Estudiantes de 10 y 11 como gestores de cultura ciudadana      </v>
          </cell>
        </row>
        <row r="391">
          <cell r="A391" t="str">
            <v xml:space="preserve">34040010012 -  En el período 2012 - 2015, se hace Mantenimiento anual a 28 fuentes ornamentales  </v>
          </cell>
        </row>
        <row r="392">
          <cell r="A392" t="str">
            <v xml:space="preserve">34040010013 -  En el período 2012 - 2015, se hace Mantenimiento a 44 Monumentos </v>
          </cell>
        </row>
        <row r="393">
          <cell r="A393" t="str">
            <v>34040010014 -  En el período 2012 - 2015, se hace Mantenimiento y reposición al 100% del mobiliario urbano concesionado</v>
          </cell>
        </row>
        <row r="394">
          <cell r="A394" t="str">
            <v>34040010015 -  A diciembre de 2013 está actualizado el estatuto arbóreo</v>
          </cell>
        </row>
        <row r="395">
          <cell r="A395" t="str">
            <v>34040010016 -  A diciembre de 2015 está actualizado el Inventario y caracterización de espacio público</v>
          </cell>
        </row>
        <row r="396">
          <cell r="A396" t="str">
            <v xml:space="preserve">34040010017 -  En el período 2012 - 2015 se elabora el Manual normativo para el mobiliario urbano a partir del diseño universal      </v>
          </cell>
        </row>
        <row r="397">
          <cell r="A397" t="str">
            <v>34040010018 -  En el período 2012 - 2015 el área con Control de la hormiga arriera en parques y zonas verdes públicas es de 300,000 m2</v>
          </cell>
        </row>
        <row r="398">
          <cell r="A398" t="str">
            <v>34040010019 -  En el período 2012 - 2015 se hace mantenimiento a 14,685,974 m2 de  zonas verdes, jardines, parques y población arborea del Municipio</v>
          </cell>
        </row>
        <row r="399">
          <cell r="A399" t="str">
            <v>34040010020 -  A diciembre de 2015 se han construido 68 m2 de muros de contención en corregimientos</v>
          </cell>
        </row>
        <row r="400">
          <cell r="A400" t="str">
            <v>34040020001 -  Construir, adecuar y reparar 600 escenarios deportivos y recreativos en el periodo de gobierno</v>
          </cell>
        </row>
        <row r="401">
          <cell r="A401" t="str">
            <v>34040020002 -  Construir un escenarios deportivo para nuevas tendencias deportivas en el periodo de gobierno</v>
          </cell>
        </row>
        <row r="402">
          <cell r="A402" t="str">
            <v>34040020003 -  Construir un centro deportivo de alto rendimiento en el periodo de gobierno.</v>
          </cell>
        </row>
        <row r="403">
          <cell r="A403" t="str">
            <v>34040020004 -  Construir y/o adecuar 14 escenarios deportivos para la realización de los Juegos Mundiales.</v>
          </cell>
        </row>
        <row r="404">
          <cell r="A404" t="str">
            <v xml:space="preserve">34040020005 -  Fortalecer con infraestructura 24 bibliotecas  y centros culturales del  municpio, en la presente administrciòn </v>
          </cell>
        </row>
        <row r="405">
          <cell r="A405" t="str">
            <v>34040020006 -  A diciembre de 2015 se ha Construido y puesto en funcionamiento la primera fase del centro de vigilancia y control de zoonosis y bienestar animal</v>
          </cell>
        </row>
        <row r="406">
          <cell r="A406" t="str">
            <v>34040020007 -  En el período 2012 - 2015 se hace Adecuación y mantenimiento a 3 casas de la juventud</v>
          </cell>
        </row>
        <row r="407">
          <cell r="A407" t="str">
            <v xml:space="preserve">34040020008 -  En el período 2012 - 2015 se hace Adecuación, mantenimiento y dotación a 23 CALI </v>
          </cell>
        </row>
        <row r="408">
          <cell r="A408" t="str">
            <v>34040020009 -  En el período 2012 - 2015 se hace Mantenimiento a 200 sedes comunales</v>
          </cell>
        </row>
        <row r="409">
          <cell r="A409" t="str">
            <v>34040020010 -  En el período 2012 - 2015 se Construyen 5 equipamientos comunitarios</v>
          </cell>
        </row>
        <row r="410">
          <cell r="A410" t="str">
            <v xml:space="preserve">34040020011 -  A diciembre de 2014 se completa la Construcción de la tercera casa de justicia </v>
          </cell>
        </row>
        <row r="411">
          <cell r="A411" t="str">
            <v>34040020012 -  En el período 2012 - 2015 se consolidan 5 Nodos colectivos de equipamientos</v>
          </cell>
        </row>
        <row r="412">
          <cell r="A412" t="str">
            <v>34050010001 -  En el período 2012 - 2015 se realizan Auditorías de seguridad vial al 100%  de proyectos (diseños, construcción y operación)</v>
          </cell>
        </row>
        <row r="413">
          <cell r="A413" t="str">
            <v>34050010002 -  En el período 2014 - 2015 el Observatorio de la movilidad está en funcionamiento</v>
          </cell>
        </row>
        <row r="414">
          <cell r="A414" t="str">
            <v>34050010003 -  En el período 2012 - 2015 se Modernización 300 intersecciones de la red semaforizada</v>
          </cell>
        </row>
        <row r="415">
          <cell r="A415" t="str">
            <v>34050010004 -  En el período 2012 - 2015 se instalan 10,000 Señales verticales informativas, preventivas, prohibitivas</v>
          </cell>
        </row>
        <row r="416">
          <cell r="A416" t="str">
            <v xml:space="preserve">34050010005 -  En el período 2012 - 2015 se marcan 190,000 m2 de Señalización horizontal de la red vial </v>
          </cell>
        </row>
        <row r="417">
          <cell r="A417" t="str">
            <v xml:space="preserve">34050010006 -  En el período 2012 - 2015 se instalan 195 Cámaras de vigilancia  para el control del tráfico </v>
          </cell>
        </row>
        <row r="418">
          <cell r="A418" t="str">
            <v xml:space="preserve">34050010007 -  A diciembre de 2015 se implementa en un 60% el Plan de Movilidad Urbana PIMU </v>
          </cell>
        </row>
        <row r="419">
          <cell r="A419" t="str">
            <v xml:space="preserve">34050020001 -  A diciembre de 2013 está Actualizado el estudio de las necesidades de infraestructura y operación del SITM, incluyendo la actualización de matriz origen-destino para cuantificación de la demanda de pasajeros            </v>
          </cell>
        </row>
        <row r="420">
          <cell r="A420" t="str">
            <v>34050020002 -  En el período 2012-2015 están habilitados los 38.6 km de corredores troncales</v>
          </cell>
        </row>
        <row r="421">
          <cell r="A421" t="str">
            <v>34050020003 -  En el período 2012-2015 se han intervenido 92.5 km de corredores pretroncales</v>
          </cell>
        </row>
        <row r="422">
          <cell r="A422" t="str">
            <v>34050020004 -  En el período 2012-2015 se construyen 2 Patios taller</v>
          </cell>
        </row>
        <row r="423">
          <cell r="A423" t="str">
            <v>34050020005 -  A diciembre de 201 5 está construído el sistema aerosuspendido MIO Cable en la Comuna 20</v>
          </cell>
        </row>
        <row r="424">
          <cell r="A424" t="str">
            <v>34050020006 -  En el período 2012-2015 se construyen 7 Estaciones Terminales para el MIO</v>
          </cell>
        </row>
        <row r="425">
          <cell r="A425" t="str">
            <v>3405003001 -  En el período 2012-2015 se realiza el Mantenimiento de 6 km de la red Plan Maestro de ciclorrutas</v>
          </cell>
        </row>
        <row r="426">
          <cell r="A426" t="str">
            <v>3405003002 -  En el período 2012-2015 se construyen 30.4 km de la red Plan Maestro de ciclorrutas</v>
          </cell>
        </row>
        <row r="427">
          <cell r="A427" t="str">
            <v>3405003003 -  En el período 2012-2015 se construyen 5 Parqueaderos de bicicletas en las terminales SITM</v>
          </cell>
        </row>
        <row r="428">
          <cell r="A428" t="str">
            <v xml:space="preserve">3405003004 -  En el período 2012-2015 se implementa el Sistema de Bicicletas Públicas             </v>
          </cell>
        </row>
        <row r="429">
          <cell r="A429" t="str">
            <v>3405003005 -  A diciembre de 2015, hay Integración de transportadores con rutas legales de transporte público, organizados y/o asociados en sectores de ladera, al SITM MIO (comunas 1,18,19,20)</v>
          </cell>
        </row>
        <row r="430">
          <cell r="A430" t="str">
            <v xml:space="preserve">3405003006 -  A diciembre de 2015 se implementa una zona sin tráfico vehicular (zona boulevard del rio Cali)  </v>
          </cell>
        </row>
        <row r="431">
          <cell r="A431" t="str">
            <v xml:space="preserve">3405003007 -  En el período 2012-2015 se pasa del 11% al 12% los Viajes diarios en bicicleta </v>
          </cell>
        </row>
        <row r="432">
          <cell r="A432" t="str">
            <v xml:space="preserve">34050040001 -  A diciembre de 2014 están elaborados los estudios de factibilidad, prediseño, diseño del Corredor Verde   </v>
          </cell>
        </row>
        <row r="433">
          <cell r="A433" t="str">
            <v xml:space="preserve">34050040002 -  A diciembre de 2015 se avanza en 30% la la construcción del Corredor Verde </v>
          </cell>
        </row>
        <row r="434">
          <cell r="A434" t="str">
            <v xml:space="preserve">34050050001 -  En el período 2012-2015 se Continúa la ejecución de las 21 obras a realizar por el Sistema de contribución de Valorización </v>
          </cell>
        </row>
        <row r="435">
          <cell r="A435" t="str">
            <v>34050050002 -  En el período 2012-2015 se rehabilitan 67.4 km de 367 km de vía</v>
          </cell>
        </row>
        <row r="436">
          <cell r="A436" t="str">
            <v>34050050003 -  En el período 2012-2015 se  pavimentan 22.0 km de 107 km de vía en la zona urbana</v>
          </cell>
        </row>
        <row r="437">
          <cell r="A437" t="str">
            <v>34050050004 -  En el período 2012-2015 se  se  pavimentan 9.0 km de vía de la Vuelta de Occidente</v>
          </cell>
        </row>
        <row r="438">
          <cell r="A438" t="str">
            <v>34050050005 -  En el período 2012-2015 se realiza el Mantenimiento 60 km de vías rurales</v>
          </cell>
        </row>
        <row r="439">
          <cell r="A439" t="str">
            <v>34050050006 -  En el período 2012-2015 se realiza el Mantenimiento de 80 puentes peatonales y vehiculares</v>
          </cell>
        </row>
        <row r="440">
          <cell r="A440" t="str">
            <v>34050050007 -  En el período 2012-2015 se Construyen 10 puentes vehiculares y peatonales</v>
          </cell>
        </row>
        <row r="441">
          <cell r="A441" t="str">
            <v>34050050008 -  A diciembre de 2014 está actualizado el Plan Vial y de Transporte</v>
          </cell>
        </row>
        <row r="442">
          <cell r="A442" t="str">
            <v>34050050009 -  A diciembre de 2014 se ha realizado el Estudio origen – destino de mercancías (Estatuto de carga)</v>
          </cell>
        </row>
        <row r="443">
          <cell r="A443" t="str">
            <v>34050050010 -  A diciembre de 2014 se ha realizado el Estudio Plan Maestro de parqueaderos y estacionamientos</v>
          </cell>
        </row>
        <row r="444">
          <cell r="A444" t="str">
            <v xml:space="preserve">34050050011 -  A diciembre de 2015 se ha implementado en un 30% el Plan maestro de parqueaderos </v>
          </cell>
        </row>
        <row r="445">
          <cell r="A445" t="str">
            <v>34050050012 -  En el período 2012 - 2015 se implementa la motovía</v>
          </cell>
        </row>
        <row r="446">
          <cell r="A446" t="str">
            <v xml:space="preserve">34050050013 -  A diciembre de 2015 se ha Gestionado de manera concertada la formulación de estudio de prediseño y factibilidad de la conexión vial ciudad región </v>
          </cell>
        </row>
        <row r="447">
          <cell r="A447" t="str">
            <v>34050050014 -  A diciembre de 2015 se ha avanzado en un 40% la construcción del eje vial ciudad región</v>
          </cell>
        </row>
        <row r="448">
          <cell r="A448" t="str">
            <v>34050060001 -  En el período 2012 - 2015 se elaboran 4  Estudios de accidentalidad vial en la red vial del municipio</v>
          </cell>
        </row>
        <row r="449">
          <cell r="A449" t="str">
            <v xml:space="preserve">34050060002 -  En el período 2012 - 2015 se elaboran 4  Estudios de ingeniería de tránsito: mapas de intersecciones críticas por morbilidad y mortalidad de usuarios de la red </v>
          </cell>
        </row>
        <row r="450">
          <cell r="A450" t="str">
            <v>34050060003 -  En el período 2012 - 2015 se elaboran 4 Estudios de accidentalidad vial y alternativas de solución en el Sistema de Transporte Masivo MIO</v>
          </cell>
        </row>
        <row r="451">
          <cell r="A451" t="str">
            <v xml:space="preserve">34050060004 -  En el período 2012 - 2015 se Implementan 5 Zonas 30 (seguridad vial para escolares) y programas de rutas seguras al Colegio en todas las zonas escolares de la cinco comunas de mayor accidentalidad de Cali         </v>
          </cell>
        </row>
        <row r="452">
          <cell r="A452" t="str">
            <v xml:space="preserve">34050060005 -  Implementación de escuela de formación en educación vial </v>
          </cell>
        </row>
        <row r="453">
          <cell r="A453" t="str">
            <v>34050060006 -  En el período 2012 - 2015 se realizan 1,800 Operativos para optimizar el control y la seguridad vial</v>
          </cell>
        </row>
        <row r="454">
          <cell r="A454" t="str">
            <v>34060010001 -  A diciembre de 2015, 800 Edificaciones cuentan con sistema de almacenamiento de agua cumpliendo requisitos sanitarios</v>
          </cell>
        </row>
        <row r="455">
          <cell r="A455" t="str">
            <v>34060010002 -  A diciembre de 2015 se ha aumentado de 10 a 17 sistemas de tratamiento de agua residual en el área rural</v>
          </cell>
        </row>
        <row r="456">
          <cell r="A456" t="str">
            <v>34060010003 -  A diciembre de 2015 se ha aumentado de 25 a 28 sistemas de suministro de agua potable en el área rural</v>
          </cell>
        </row>
        <row r="457">
          <cell r="A457" t="str">
            <v xml:space="preserve">34060010004 -  En el período 2012-2015 se paga anualmente el 100% del déficit de subsidios a las empresas de servicios públicos, (acueducto, alcantarillado y aseo), de los usuarios de los estratos 1,2, y 3, que cumplan con las condiciones establecidas en </v>
          </cell>
        </row>
        <row r="458">
          <cell r="A458" t="str">
            <v>34060010005 -  A diciembre de 2015 se ha reparado el alcantarillado y PTARD en El Saladito</v>
          </cell>
        </row>
        <row r="459">
          <cell r="A459" t="str">
            <v>34060010006 -  A diciembre de 2015 se ha mejorado el acueducto y PTAP de  Villa del Rosario y cabecera La Paz</v>
          </cell>
        </row>
        <row r="460">
          <cell r="A460" t="str">
            <v xml:space="preserve">34060020001 -  A diciembre de 2015 está adoptada a Política Municipal de servicios públicos domiciliarios </v>
          </cell>
        </row>
        <row r="461">
          <cell r="A461" t="str">
            <v>34060020002 -  A diciembre de 2015 está formulado y adoptado el Plan Maestro de Servicios Públicos y TIC</v>
          </cell>
        </row>
        <row r="462">
          <cell r="A462" t="str">
            <v>34060020003 -  A diciembre de 2015 está formulado y adoptado el Plan Maestro de Servicios Públicos y TIC</v>
          </cell>
        </row>
        <row r="463">
          <cell r="A463" t="str">
            <v>34060020004 -  A diciembre de 2015 está ajustado y adoptado el Estatuto de Servicios Públicos</v>
          </cell>
        </row>
        <row r="464">
          <cell r="A464" t="str">
            <v xml:space="preserve">34060020005 -  A diciembre de 2014  está diseñado e implementado el programa Agua para Todos / mínimo vital </v>
          </cell>
        </row>
        <row r="465">
          <cell r="A465" t="str">
            <v xml:space="preserve">34060020006 -  En el período 2012-2015 está ejecutado el 97.5% del plan de inversiones de saneamiento y manejo de vertimientos en el área urbana </v>
          </cell>
        </row>
        <row r="466">
          <cell r="A466" t="str">
            <v>34060020007 -  En el período 2012-2015 está ejecutado el 97.5% del plan de inversiones de acueducto</v>
          </cell>
        </row>
        <row r="467">
          <cell r="A467" t="str">
            <v>34060020008 -  En el período 2012-2015 se realizan las Gestiones necesarias para el cese de la intervención de las Empresas Municipales de Cali – EMCALI</v>
          </cell>
        </row>
        <row r="468">
          <cell r="A468" t="str">
            <v>34060030001 -  En el período 2012-2015 se reduce del 13.5% al 10% el Nivel de pérdidas en energía eléctrica</v>
          </cell>
        </row>
        <row r="469">
          <cell r="A469" t="str">
            <v>34060030002 -  En el período 2012-2015 se aumenta al 95.4% las Viviendas con servicio de energía eléctrica autorizada</v>
          </cell>
        </row>
        <row r="470">
          <cell r="A470" t="str">
            <v>34060030003 -  En el período 2012-2015 se realiza el Cambio gradual del 50% Alumbrado Público a luz blanca o similar</v>
          </cell>
        </row>
        <row r="471">
          <cell r="A471" t="str">
            <v>34060030004 -  En el período 2012-2015 se realizan 16 Informes de supervisión y control al convenio interadministrativo de alumbrado público</v>
          </cell>
        </row>
        <row r="472">
          <cell r="A472" t="str">
            <v xml:space="preserve">34060040001 -  A diciembre de 2015 hay 2 Estaciones de transferencia de escombros en operación </v>
          </cell>
        </row>
        <row r="473">
          <cell r="A473" t="str">
            <v xml:space="preserve">34060040002 -  A diciembre de 2015 está implementada una Alternativa de aprovechamiento de escombros </v>
          </cell>
        </row>
        <row r="474">
          <cell r="A474" t="str">
            <v xml:space="preserve">34060040003 -  A diciembre de 2015 hay  un Sitio de disposición final de escombros en operación </v>
          </cell>
        </row>
        <row r="475">
          <cell r="A475" t="str">
            <v xml:space="preserve">34060040004 -  En el período 2012 -2015 se sustituyen 1,450 vehículos de tracción animal (censo 2006)        </v>
          </cell>
        </row>
        <row r="476">
          <cell r="A476" t="str">
            <v xml:space="preserve">34060040005 -  A diciembre de 2013 está rrealizado el Estudio técnico y socioeconómico de la cadena del reciclaje </v>
          </cell>
        </row>
        <row r="477">
          <cell r="A477" t="str">
            <v>34060040006 -  A diciembre de 2015 hay 2 Centros de acopio de residuos aprovechables en operación</v>
          </cell>
        </row>
        <row r="478">
          <cell r="A478" t="str">
            <v xml:space="preserve">34060040007 -  En el período 2012 -2015 está en operación un Sistema de Manejo adecuado de lodos de alcantarillado, biosólidos y plantas de tratamiento de agua potable </v>
          </cell>
        </row>
        <row r="479">
          <cell r="A479" t="str">
            <v>34060040008 -  A diciembre de 2015 hay un Sistema de aprovechamiento de residuos orgánicos operando</v>
          </cell>
        </row>
        <row r="480">
          <cell r="A480" t="str">
            <v xml:space="preserve">34060040009 -  En 2013 está instala una Planta de tratamiento de lixiviados del sitio de disposición final de Navarro </v>
          </cell>
        </row>
        <row r="481">
          <cell r="A481" t="str">
            <v>34060040010 -  En el período 2012 -2015 hay una Planta operando y con mantenimiento del vertedero de  Navarro con capacidad para 47,300 m3</v>
          </cell>
        </row>
        <row r="482">
          <cell r="A482" t="str">
            <v>34060040011 -  En el período 2012 -2015 se implementa el el Plan de cierre y clausura del vertedero de Navarro</v>
          </cell>
        </row>
        <row r="483">
          <cell r="A483" t="str">
            <v xml:space="preserve">34060040012 -  En el período 2012 -2015 se pasa de controlar y registrar de 620 a 1,000 las Empresas generadoras de Residuos sólidos peligrosos </v>
          </cell>
        </row>
        <row r="484">
          <cell r="A484" t="str">
            <v>34060040013 -  En el período 2012 -2015 se implementan 2 Proyectos de inclusión social en la Gestión Integral de Residuos Sólidos</v>
          </cell>
        </row>
        <row r="485">
          <cell r="A485" t="str">
            <v xml:space="preserve">34060040014 -  En el período 2012 -2015 se implementa una Campaña para la instalación de puntos de recolección de residuos de aparatos eléctricos y electrónicos RAEE, generados por el sector domiciliario </v>
          </cell>
        </row>
        <row r="486">
          <cell r="A486" t="str">
            <v xml:space="preserve">34060040015 -  En el período 2012 -2015 se realiza la Clausura y recuperación paisajística de la escombrera de la 50 (Aut. Simón Bolívar); y control de las  demás escombreras ilegales          </v>
          </cell>
        </row>
        <row r="487">
          <cell r="A487" t="str">
            <v>34060040016 -  A diciembre de 2014 está Diseñada e implementada una estrategia para el manejo de equinos y vehículos de tracción animal, en el marco del programa de sustitución</v>
          </cell>
        </row>
        <row r="488">
          <cell r="A488" t="str">
            <v xml:space="preserve">34070010001 -  A diciembre de 2014 está revisado y ajustado el Plan de Ordenamiento Territorial </v>
          </cell>
        </row>
        <row r="489">
          <cell r="A489" t="str">
            <v>34070010002 -  A diciembre de 2015 están ajustadas y adoptadas las fichas normativas</v>
          </cell>
        </row>
        <row r="490">
          <cell r="A490" t="str">
            <v>34070010003 -  A diciembre de 2015 hay un avance del 30% en la reglamentación de las unidades de planificación rural</v>
          </cell>
        </row>
        <row r="491">
          <cell r="A491" t="str">
            <v xml:space="preserve">34070010004 -  En el perído 2012-2015 están adopatdos los Instrumentos de planificación, financiación o gestión del suelo reglamentarios del POT </v>
          </cell>
        </row>
        <row r="492">
          <cell r="A492" t="str">
            <v>34070010005 -  En el período 2012 - 2015, se adoptan 8 planes parciales</v>
          </cell>
        </row>
        <row r="493">
          <cell r="A493" t="str">
            <v>34070010006 -  A diciembre de 2015 está Formulada la Política de Desarrollo Rural del Municipio</v>
          </cell>
        </row>
        <row r="494">
          <cell r="A494" t="str">
            <v>34070010007 -  En el período 2012 - 2015, se atiende al menos el 50% de las quejas por control de construcciones de la vigencia</v>
          </cell>
        </row>
        <row r="495">
          <cell r="A495" t="str">
            <v>34070010008 -  En el período 2012 - 2015,  el 25% de los proyectos de construcción de vivienda de las personas registradas y dedicadas al desarrollo y actividad de enajenación de vivienda tienen control técnico, jurídico y financiero</v>
          </cell>
        </row>
        <row r="496">
          <cell r="A496" t="str">
            <v xml:space="preserve">34070010009 -  En el período 2012 - 2015, se realiza Control posterior al 50% de las licencias de construcción expedidas por las Curadurías Urbanas </v>
          </cell>
        </row>
        <row r="497">
          <cell r="A497" t="str">
            <v>34070010010 -  En el período 2012 - 2015, se atiende el 50% de las Quejas por control ornato</v>
          </cell>
        </row>
        <row r="498">
          <cell r="A498" t="str">
            <v>34070010011 -  En el período 2012 - 2015, se realiza el 100% del Control de ornato a los predios ubicados en los sitios de interés</v>
          </cell>
        </row>
        <row r="499">
          <cell r="A499" t="str">
            <v xml:space="preserve">34070010012 -  En el período 2012 - 2015, se adecúa el 10% de las zonas verdes cedidas </v>
          </cell>
        </row>
        <row r="500">
          <cell r="A500" t="str">
            <v>34070010013 -  En el período 2012 - 2015, está funcionado el Comité de Espacio Público como instancia asesora,  consultiva y vinculante</v>
          </cell>
        </row>
        <row r="501">
          <cell r="A501" t="str">
            <v>34070020001 -  En el período 2012 - 2015 se inician 3 Proyectos de RU mediante formas de asociación público privadas</v>
          </cell>
        </row>
        <row r="502">
          <cell r="A502" t="str">
            <v>34070020002 -  A diciembre de 2015 está formulado y adoptado el Plan del Centro Global</v>
          </cell>
        </row>
        <row r="503">
          <cell r="A503" t="str">
            <v>34070020003 -  A diciembre de 2013 están Gestionados los predios para la terminación del Proyecto “Ciudad Paraíso”</v>
          </cell>
        </row>
        <row r="504">
          <cell r="A504" t="str">
            <v>35010010001 -  En el período 2012 - 2015 se realizan 4 Investigaciones o estudios de factibilidad realizados de proyectos de interés común de la ciudad-región</v>
          </cell>
        </row>
        <row r="505">
          <cell r="A505" t="str">
            <v xml:space="preserve">35010010002 -  En el período 2012 - 2015 se diseñan, financian e implementan 2 Proyectos de desarrollo conjunto de la ciudad-región </v>
          </cell>
        </row>
        <row r="506">
          <cell r="A506" t="str">
            <v>35010010003 -  En el período 2012 - 2015 se implementan 2 Convenios con municipios vecinos para integración al MIO</v>
          </cell>
        </row>
        <row r="507">
          <cell r="A507" t="str">
            <v>35020010001 -  A diciembre de 2015 se ha gestionado la construcción vía  Carrera 1 entre Calle 73 y Río Cauca (3 km)</v>
          </cell>
        </row>
        <row r="508">
          <cell r="A508" t="str">
            <v>35020010002 -  A diciembre de 2015 se ha gestionado la la construcción Calzada Occidental  Vía  Cali Jamundí entre el Rio Lili y la Carrera 122 (1.5 km)</v>
          </cell>
        </row>
        <row r="509">
          <cell r="A509" t="str">
            <v>35020010003 -  A diciembre de 2015 está elaborado el Estudio para la formulación e implementación de un Plan de Movilidad Regional ( sistema de transporte férreo urbano -  regional de pasajeros y su articulación con el SITM )</v>
          </cell>
        </row>
        <row r="510">
          <cell r="A510" t="str">
            <v>35020010004 -  A diciembre de 2015 está elaborado el Estudio para la mitigación de impactos de las torres de telecomunicaciones de Santiago de Cali – Segunda Fase</v>
          </cell>
        </row>
        <row r="511">
          <cell r="A511" t="str">
            <v xml:space="preserve">35020020001 -  En el período 2012 - 2015 el 100% de las Instituciones Municipales estan vinculadas a la Red Municipal de Datos (REMI) </v>
          </cell>
        </row>
        <row r="512">
          <cell r="A512" t="str">
            <v>35020020002 -  En el período 2012 - 2015 están adecuadas 7 Salas de internet comunitarias (INFOCALI)</v>
          </cell>
        </row>
        <row r="513">
          <cell r="A513" t="str">
            <v>35020020003 -  En el período 2012 - 2015 hay 30,000 ciudadanos  capacitados en el uso y apropiación de TIC</v>
          </cell>
        </row>
        <row r="514">
          <cell r="A514" t="str">
            <v>35020020004 -  A diciembre de 2015 existen 6 Zonas habilitadas de espacio público con accesibilidad a Internet</v>
          </cell>
        </row>
        <row r="515">
          <cell r="A515" t="str">
            <v xml:space="preserve">35020020005 -  En el período 2012 - 2015 se cuenta con 56 Bibliotecas públicas con conectividad de la red municipal </v>
          </cell>
        </row>
        <row r="516">
          <cell r="A516" t="str">
            <v>35020020006 -  En el período 2012 - 2015,  8,436 Servidores Públicos estan capacitados y certificados en el uso y apropiación de TIC</v>
          </cell>
        </row>
        <row r="517">
          <cell r="A517" t="str">
            <v>35020020007 -  En el período 2012 - 2015 se Diseña e implementa un programa para dotar de tecnologías a 5 instituciones de los sectores educación, salud, gobierno en línea, datacenter, entretenimiento y turismo</v>
          </cell>
        </row>
        <row r="518">
          <cell r="A518" t="str">
            <v>35020020008 -  En el período 2012 - 2015 se diseña e implementa un programa para dotar de servicios de banda ancha y fortalecimiento de la telefonía y televisión a 35,450 clientes de estratos 1 y 2</v>
          </cell>
        </row>
        <row r="519">
          <cell r="A519" t="str">
            <v>35030010001 -  En el período 2012 - 2015 hay 10 nuevas empresas extranjeras que invierten en la ciudad-región</v>
          </cell>
        </row>
        <row r="520">
          <cell r="A520" t="str">
            <v>35030010002 -  A diciembre de 2013, se crea un "finishingschool" para preparar graduados universitarios para laborar en el sector BPO/KPO y otros</v>
          </cell>
        </row>
        <row r="521">
          <cell r="A521" t="str">
            <v>35030010003 -  En el período 2012 - 2015, se incrementan la operación a 8 Rutas aéreas internacionales directas</v>
          </cell>
        </row>
        <row r="522">
          <cell r="A522" t="str">
            <v>35030020001 -  A diciembre de 2015 se diseña e implementa una Alianza público-privada para el bilingüismo</v>
          </cell>
        </row>
        <row r="523">
          <cell r="A523" t="str">
            <v>35030020002 -  En el período 2012 - 2015 hay 45 Instituciones educativas oficiales que incrementan 2 horas semanales en la enseñanza del bilingüismo</v>
          </cell>
        </row>
        <row r="524">
          <cell r="A524" t="str">
            <v>35030020003 -  A diciembre de 2015 está Formulada la política pública para la enseñanza del bilingüismo</v>
          </cell>
        </row>
        <row r="525">
          <cell r="A525" t="str">
            <v>35030030001 -  A diciembre de 2013 está Formulada e implementada la Política Pública de cooperación internacional</v>
          </cell>
        </row>
        <row r="526">
          <cell r="A526" t="str">
            <v>35030030002 -  En el período 2012 - 2015, se implementan ocho Proyectos financiados con recursos de entidades multilaterales y agencias bilaterales</v>
          </cell>
        </row>
        <row r="527">
          <cell r="A527" t="str">
            <v>35030030003 -  A diciembre de 2013, se ejecutan dos Programas y gestión de proyectos y recursos de  cooperación y financiación</v>
          </cell>
        </row>
        <row r="528">
          <cell r="A528" t="str">
            <v>35030040001 -  A diciembre de 2014, se implementan dos Convenios y/o proyectos de cooperación con la diáspora</v>
          </cell>
        </row>
        <row r="529">
          <cell r="A529" t="str">
            <v xml:space="preserve">35040010001 -  En 2014 se Realiza una alianza público privada para un complejo de artes escénicas de talla mundial asociado a la salsa </v>
          </cell>
        </row>
        <row r="530">
          <cell r="A530" t="str">
            <v>35040010002 -  En el período 2014 - 2015 se Promueve la participaciòn de 4 artistas internacionales afrodescendientes en el  Festival de Música del Pacífico Petronio Álvarez</v>
          </cell>
        </row>
        <row r="531">
          <cell r="A531" t="str">
            <v>35040010003 -  En el período 2012 - 2015 se realizan anualmente 4 eventos culturales de escala internacional</v>
          </cell>
        </row>
        <row r="532">
          <cell r="A532" t="str">
            <v>35040010004 -  En 2013 se realiza un festival de talla Internacional en temas culturales (Literatura, Música o Gastronomía del Pacifico)</v>
          </cell>
        </row>
        <row r="533">
          <cell r="A533" t="str">
            <v>35040010005 -  En el período 2014-2015 se Realizan 7 intercambios culturales de talla internacional</v>
          </cell>
        </row>
        <row r="534">
          <cell r="A534" t="str">
            <v>35040010006 -  A junio de 2013 se realiza el primer circuito de festivales “Pazifico Rock en Santiago de Cali”</v>
          </cell>
        </row>
        <row r="535">
          <cell r="A535" t="str">
            <v>35040020001 -  En 2013 se Realizan los Juegos Mundiales</v>
          </cell>
        </row>
        <row r="536">
          <cell r="A536" t="str">
            <v>35040020002 -  En el período 2014-2015 se Realizan 2 eventos deportivos internacionales</v>
          </cell>
        </row>
        <row r="537">
          <cell r="A537" t="str">
            <v>35040020003 -  En 2014 se Realiza un campeonato mundial de Ciclísmo de pista</v>
          </cell>
        </row>
        <row r="538">
          <cell r="A538" t="str">
            <v>35040020004 -  A Diciembre de 2015 se Crea un fondo para el deporte</v>
          </cell>
        </row>
        <row r="539">
          <cell r="A539" t="str">
            <v xml:space="preserve">35040030001 -  En el período 2012 - 2015, se lanza e implementa la Estrategia de marca ciudad </v>
          </cell>
        </row>
        <row r="540">
          <cell r="A540" t="str">
            <v>35040030002 -  En el período 2012 - 2015, se efectuan y apoyan 12 Congresos internacionales</v>
          </cell>
        </row>
        <row r="541">
          <cell r="A541" t="str">
            <v>35040030003 -  En el período 2012 - 2015 se hace Presencia de Cali en 7 ferias turísticas nacionales e internacionales</v>
          </cell>
        </row>
        <row r="542">
          <cell r="A542" t="str">
            <v>35040030004 -  A diciembre de 2014 se Formula el Plan Decenal de Turismo</v>
          </cell>
        </row>
        <row r="543">
          <cell r="A543" t="str">
            <v>35040030005 -  A Diciembre de 2015 está Implementado el 40% del Plan Decenal de Turismo</v>
          </cell>
        </row>
        <row r="544">
          <cell r="A544" t="str">
            <v xml:space="preserve">35040030006 -  En el período 2012 - 2015 se Promueve  la visita de 200 periodistas de talla internacional al municipio de  Cali </v>
          </cell>
        </row>
        <row r="545">
          <cell r="A545" t="str">
            <v>35040030007 -  En el período 2012 - 2015 se Capacitan 200  Estudiantes de 10 y 11, capacitados como Guías turísticos con formación en bilingüismo</v>
          </cell>
        </row>
        <row r="546">
          <cell r="A546" t="str">
            <v>35040030008 -  A diciembre de 2015 están Adecuadas 3 paradas de la ruta fluvial sobre el Río Cauca, en los corregimientos El Hormiguero y Navarro</v>
          </cell>
        </row>
        <row r="547">
          <cell r="A547" t="str">
            <v>35040030009 -  En el período 2012 - 2015 se Capacitan 600 personas sobre procesos de turismo, gastronomía, atención al cliente, mercadeo, promoción y divulgación</v>
          </cell>
        </row>
        <row r="548">
          <cell r="A548" t="str">
            <v>35040030010 -  En el período 2012-2015 se brinda Asistencia técnica para el fortalecimiento de 114 sitios con potencial  para el turismo de naturaleza y su aprovechamiento ambiental</v>
          </cell>
        </row>
        <row r="549">
          <cell r="A549" t="str">
            <v xml:space="preserve">35040030011 -  En el período 2012 - 2015 se Definee e implementan 4 estrategias de promociòn de los sitios turisticos de carácter natural </v>
          </cell>
        </row>
        <row r="550">
          <cell r="A550" t="str">
            <v>35040030012 -  En el período 2012 - 2015 se Capacitan 100 personas mayores de 20 años como Guías turísticos con formación en bilingüismo</v>
          </cell>
        </row>
        <row r="551">
          <cell r="A551" t="str">
            <v>35040030013 -  En el período 2012 - 2015 se formula e implementa un Programa para el fortalecimiento de las MiPymes dedicadas al turismo</v>
          </cell>
        </row>
        <row r="552">
          <cell r="A552" t="str">
            <v>35040030014 -  En el período 2012 - 2015 se Diseña e  implementa una estrategia para fortalecer el gremio gastronómico de la ciudad- región</v>
          </cell>
        </row>
        <row r="553">
          <cell r="A553" t="str">
            <v>35040030015 -  En el período 2012-2015 se formula e implementa una política Pública de Turismo</v>
          </cell>
        </row>
        <row r="554">
          <cell r="A554" t="str">
            <v>35040030016 -  En el período 2012 - 2015 se Impletan 4 estrategias de promoción de las diferentes zonas gastronómicas presetnes  en  la ciudad</v>
          </cell>
        </row>
        <row r="555">
          <cell r="A555" t="str">
            <v>35040030017 -  En el período 2012 - 2015 hay una Recuperación paisajística y turística de los cerros tutelares de Cali a cargo de  habitantes de zona rural</v>
          </cell>
        </row>
        <row r="556">
          <cell r="A556" t="str">
            <v xml:space="preserve">36010010001 -  A diciembre de 2015, están implementados los 142 Requisitos de la Norma NTCGP1000:2009 </v>
          </cell>
        </row>
        <row r="557">
          <cell r="A557" t="str">
            <v>36010010002 -  A diciembre de 2015, están implementados los 29 Elementos del Modelo Estándar de Control Interno</v>
          </cell>
        </row>
        <row r="558">
          <cell r="A558" t="str">
            <v>36010010003 -  A diciembre de 2015, están implementadas las cinco  Políticas del Sistema de Desarrollo Administrativo</v>
          </cell>
        </row>
        <row r="559">
          <cell r="A559" t="str">
            <v>36010010004 -  En el período 2012 - 2015, se incrementa en 62 la Cobertura del Programa anual de auditoría interna</v>
          </cell>
        </row>
        <row r="560">
          <cell r="A560" t="str">
            <v>36010010005 -  En el período 2012 - 2015, se implementa un Modelo de Gerencia Jurídica Pública</v>
          </cell>
        </row>
        <row r="561">
          <cell r="A561" t="str">
            <v>36010020001 -  A diciembre de 2013, los Cargos están identificados y perfilados por procesos</v>
          </cell>
        </row>
        <row r="562">
          <cell r="A562" t="str">
            <v xml:space="preserve">36010020002 -  A diciembre de 2013, está implementado el Manual de Funciones de acuerdo al Modelo de Operación por Procesos </v>
          </cell>
        </row>
        <row r="563">
          <cell r="A563" t="str">
            <v>36010020003 -  En el período 2012 - 2015, se implementan las Políticas operativas de gestión del talento humano</v>
          </cell>
        </row>
        <row r="564">
          <cell r="A564" t="str">
            <v>36010020004 -  En el período 2012 - 2015, se diseña e implementa la Política de dirección  y liderazgo</v>
          </cell>
        </row>
        <row r="565">
          <cell r="A565" t="str">
            <v xml:space="preserve">36010020005 -  A diciembre de 2015 se ha conciliado el saldo del Pasivo pensional de manera que llegue a cero  la diferencia entre el  valor  del pasivo pensional  calculado por el Municipio de Cali y el valor calculado por  el FONPET_MHCP  </v>
          </cell>
        </row>
        <row r="566">
          <cell r="A566" t="str">
            <v>36010020006 -  En el período 2012 - 2015, se realiza el Diagnóstico de las condiciones físicas de los puestos de trabajo en la administración</v>
          </cell>
        </row>
        <row r="567">
          <cell r="A567" t="str">
            <v xml:space="preserve">36010030001 -  En el período 2012 - 2015, se realiza el Estudio de articulación de la estructura administrativa con la estructura territorial de la ciudad </v>
          </cell>
        </row>
        <row r="568">
          <cell r="A568" t="str">
            <v>36010030002 -  A diciembre de 2015 se realiza la Restructuración del Sistema Municipal de Planificación</v>
          </cell>
        </row>
        <row r="569">
          <cell r="A569" t="str">
            <v>36020010001 -  A partir del 2012 se retoma la Gestión Tributaria propia en un 100%</v>
          </cell>
        </row>
        <row r="570">
          <cell r="A570" t="str">
            <v xml:space="preserve">36020010002 -  A diciembre de 2013 se tiene 100% implementada la declaración tributaria electrónica </v>
          </cell>
        </row>
        <row r="571">
          <cell r="A571" t="str">
            <v>36020010003 -  Al finalizar el periodo de gobierno se cuenta con el cumplimiento oportuno del 60% de los declarantes del impuesto Predial Unificado( Predios al día)</v>
          </cell>
        </row>
        <row r="572">
          <cell r="A572" t="str">
            <v>36020010004 -  Al finalizar el periodo de gobierno por lo menos el 90% de los declarantes ICA del periodo gravable anterior declaran en el periodo gravable de la vigencia actual</v>
          </cell>
        </row>
        <row r="573">
          <cell r="A573" t="str">
            <v>36020010005 -  En el período 2012-2015 se Reduce (recupera) el 50% de la cartera morosa (cobro de multas y comparendos)</v>
          </cell>
        </row>
        <row r="574">
          <cell r="A574" t="str">
            <v>36020010006 -  A diciembre de 2015 se cuentar con el 100% de predios urbanos actualizados (Sobre base Catastral urbana)</v>
          </cell>
        </row>
        <row r="575">
          <cell r="A575" t="str">
            <v>36020010007 -  A diciembre de 2015 se cuenta con 320.000 predios actualizados por medio de Conservación Catastral</v>
          </cell>
        </row>
        <row r="576">
          <cell r="A576" t="str">
            <v xml:space="preserve">36020010008 -  En el período 2012-2015 son administrados de manera integral (Información cualitativa y cuantitativa del bien) los Bienes inmuebles del municipio </v>
          </cell>
        </row>
        <row r="577">
          <cell r="A577" t="str">
            <v>36020010009 -  En el período 2012-2015 se subsana como mínimo el 95%  de los hallazgos encontrados en la información contable del Municipio de Cali según los entes de control</v>
          </cell>
        </row>
        <row r="578">
          <cell r="A578" t="str">
            <v>36020010010 -  En el perído de gobierno, recuperar el 20% la cartera morosa de la Secretaría de Vivienda social ($14,932.4 millones)</v>
          </cell>
        </row>
        <row r="579">
          <cell r="A579" t="str">
            <v>36020010011 -  En el perído de gobierno, reducir en 30% la cartera tributaria vencida ($615,715 millones)</v>
          </cell>
        </row>
        <row r="580">
          <cell r="A580" t="str">
            <v>36030010001 -  A diciembre de 2015, está adoptado, socializado e implementado el estudio de nomenclatura</v>
          </cell>
        </row>
        <row r="581">
          <cell r="A581" t="str">
            <v>36030010002 -  En el período 2012 - 2015, se mantiene actualizada en 100% la Base de datos de estratificación</v>
          </cell>
        </row>
        <row r="582">
          <cell r="A582" t="str">
            <v>36030010003 -  A diciembre de 2013 está realizado el Censo de Estratificación de Fincas y Viviendas dispersas</v>
          </cell>
        </row>
        <row r="583">
          <cell r="A583" t="str">
            <v xml:space="preserve">36030010004 -  A diciembre de 2015, se encuentra en un 75% la implementación de la Infraestructura de Datos Espaciales de Santiago de Cali- IDESC </v>
          </cell>
        </row>
        <row r="584">
          <cell r="A584" t="str">
            <v>36030010005 -  En el período 2012-2015, se ha construido en un 100% la Red geodésica satelital del municipio y está en funcionamiento</v>
          </cell>
        </row>
        <row r="585">
          <cell r="A585" t="str">
            <v>36030010006 -  En el período 2012 - 2015, las 17 Dependencias tienen capacitación y asistencia técnica en formulación de proyectos</v>
          </cell>
        </row>
        <row r="586">
          <cell r="A586" t="str">
            <v>36030010007 -  A diciembre de 2015 hay dos Módulos de SAP en productivo para el seguimiento y evaluación de proyectos y toma de decisiones</v>
          </cell>
        </row>
        <row r="587">
          <cell r="A587" t="str">
            <v xml:space="preserve">36030010008 -  En el período 2012 - 2015, se publican al menos cuatro documentos con estadísticas básicas en el Municipio </v>
          </cell>
        </row>
        <row r="588">
          <cell r="A588" t="str">
            <v>36030010009 -  A diciembre de 2015 está formulado el Plan Prospectivo Cali, Visión 2036</v>
          </cell>
        </row>
        <row r="589">
          <cell r="A589" t="str">
            <v>36030010010 -  A diciembre de 2015, se atienden al menos el 90% de las solicitudes de encuesta del Sisbén</v>
          </cell>
        </row>
        <row r="590">
          <cell r="A590" t="str">
            <v xml:space="preserve">36030010011 -  A diciembre de 2015 se cuenta con una base Predial de la Administración Municipal armonizada en un 100% </v>
          </cell>
        </row>
        <row r="591">
          <cell r="A591" t="str">
            <v>36030010012 -  A diciembre de 2013 está realizada Encuesta  socioeconómica de Cali</v>
          </cell>
        </row>
        <row r="592">
          <cell r="A592" t="str">
            <v>36030010013 -  A diciembre de 2012 está en funcionamiento la Unidad de Gestión de Proyectos</v>
          </cell>
        </row>
        <row r="593">
          <cell r="A593" t="str">
            <v>36030010014 -  En el período 2012 - 2015, se actualiza el Expediente Municipal</v>
          </cell>
        </row>
        <row r="594">
          <cell r="A594" t="str">
            <v>36030010015 -  En el período 2012 - 2015, se formula, evalúa y divulga el instrumento de planificación</v>
          </cell>
        </row>
        <row r="595">
          <cell r="A595" t="str">
            <v>36030010016 -  A diciembre de 2013 se incrementa a 22 los módulos del Software MySAP en el Sistema de Gestión Administrativo y Financiero Territorial de Santiago de Cali (SGAFT)</v>
          </cell>
        </row>
        <row r="596">
          <cell r="A596" t="str">
            <v>36030020001 -  En el período 2012 - 2015, se realizan 8 Procesos de rendición de cuentas participativos a través de diferentes mecanismos</v>
          </cell>
        </row>
        <row r="597">
          <cell r="A597" t="str">
            <v xml:space="preserve">36030020002 -  A diciembre de 2015, está implementada la Estrategia Gobierno en línea </v>
          </cell>
        </row>
        <row r="598">
          <cell r="A598" t="str">
            <v>36030020003 -  A diciembre de 2015, se incrementan a 45 los Trámites y servicios nuevos ofrecidos en línea a los ciudadanos</v>
          </cell>
        </row>
        <row r="599">
          <cell r="A599" t="str">
            <v>36030020004 -  A diciembre de 2015, hay cinco Trámites del DAPM vinculados a la Ventanilla Única del Constructor</v>
          </cell>
        </row>
        <row r="600">
          <cell r="A600" t="str">
            <v>36030020005 -  En el período 2012 - 2015, está implementado el Centro de datos alterno</v>
          </cell>
        </row>
        <row r="601">
          <cell r="A601" t="str">
            <v>36030020006 -  A diciembre de 2015, se ha Digitalizado el 40% de la cartografía de la planoteca del DAP</v>
          </cell>
        </row>
        <row r="602">
          <cell r="A602" t="str">
            <v>36030020007 -  A diciembre del 2015, está implementada la desconcentración de la atencion en los CALI's</v>
          </cell>
        </row>
        <row r="603">
          <cell r="A603" t="str">
            <v>36030020008 -  A diciembre de 2015 están organizados el 100% de los documentos que los Servidores públicos tienen en sus escritorios y oficinas garantizando su ubicación, custodia y trazabilidad en cada una de sus etapas del ciclo Vital</v>
          </cell>
        </row>
        <row r="604">
          <cell r="A604" t="str">
            <v>36030020009 -  A diciembre de 2015 se digitalizan al menos  5.700.000 registros de archivo para facilitar su consulta, ubicación y conservación del expediente fisico</v>
          </cell>
        </row>
        <row r="605">
          <cell r="A605" t="str">
            <v>36030020010 -  A diciembre de 2015 está construido o adecuado un inmueble para el funcionamiento del  Archivo General del Municipio de Santiago de Cali</v>
          </cell>
        </row>
        <row r="606">
          <cell r="A606" t="str">
            <v>36030020011 -  A diciembre de 2015 están clasificados, organizados y depurados el 60% del fondo acumulado de la Administracion Central Municipal</v>
          </cell>
        </row>
        <row r="607">
          <cell r="A607" t="str">
            <v>36030020012 -  A diciembre del 2015, está implementada la ventanilla única del Municipio de Cali</v>
          </cell>
        </row>
        <row r="608">
          <cell r="A608" t="str">
            <v>36030030001 -  En el período 2012 - 2015, se diseña e implenta la Política de Gestión Ética</v>
          </cell>
        </row>
        <row r="609">
          <cell r="A609" t="str">
            <v>36030030002 -  En el período 2012 - 2015, se aumentan en 5,000 los Servidores públicos capacitados para aplicar el autocontrol</v>
          </cell>
        </row>
        <row r="610">
          <cell r="A610" t="str">
            <v>36030030003 -  En el período 2012 - 2015, se atienden oportunamente el 100% de los Requerimientos de órganos de control externo</v>
          </cell>
        </row>
        <row r="611">
          <cell r="A611" t="str">
            <v>36030030004 -  En el período 2012 - 2015, se monitorean y evalúan 8 Dependencias  en el impacto de la conducta disciplinable de los servidores en la gestión pública</v>
          </cell>
        </row>
        <row r="612">
          <cell r="A612" t="str">
            <v xml:space="preserve">36030030005 -  En el período 2012 - 2015, se Disminuye de 4 años a 2 años el tiempo promedio de respuesta en los procesos disciplinarios para garantía de los términos procesales </v>
          </cell>
        </row>
        <row r="613">
          <cell r="A613" t="str">
            <v>36030030006 -  En el período 2012 - 2015, se aumenta a 5,700 servidores públicos a los que se ha alicado el Componente preventivo de la acción disciplinaria</v>
          </cell>
        </row>
        <row r="614">
          <cell r="A614" t="str">
            <v>36030030007 -  En el período 2012 - 2015, se aplica la herramienta de transparencia a los Contratos objeto de auditorías visibles</v>
          </cell>
        </row>
        <row r="615">
          <cell r="A615" t="str">
            <v>36030030008 -  En el período 2012 - 2015, se realiza un Programa transversal para la promoción y fomento del control social a la gestión pública</v>
          </cell>
        </row>
        <row r="616">
          <cell r="A616" t="str">
            <v xml:space="preserve">36030030009 -  En el período 2012 - 2015, se realiza un Programa de capacitación a los  jóvenes  caleños interesados en lo público, a  través   del conocimiento de herramientas para el ejercicio de control social 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4"/>
  <sheetViews>
    <sheetView showGridLines="0" tabSelected="1" workbookViewId="0">
      <selection activeCell="J20" sqref="J20"/>
    </sheetView>
  </sheetViews>
  <sheetFormatPr baseColWidth="10" defaultColWidth="14.42578125" defaultRowHeight="15"/>
  <cols>
    <col min="1" max="1" width="5.28515625" style="1" customWidth="1"/>
    <col min="2" max="2" width="10.140625" style="1" customWidth="1"/>
    <col min="3" max="3" width="6" style="1" customWidth="1"/>
    <col min="4" max="4" width="43" style="1" customWidth="1"/>
    <col min="5" max="5" width="10.7109375" style="1" customWidth="1"/>
    <col min="6" max="6" width="10.85546875" style="1" customWidth="1"/>
    <col min="7" max="7" width="10.7109375" style="1" customWidth="1"/>
    <col min="8" max="8" width="12.42578125" style="1" customWidth="1"/>
    <col min="9" max="9" width="14.140625" style="1" customWidth="1"/>
    <col min="10" max="22" width="10.7109375" style="1" customWidth="1"/>
    <col min="23" max="16384" width="14.42578125" style="1"/>
  </cols>
  <sheetData>
    <row r="1" spans="1:22" ht="13.5" customHeight="1" thickBot="1">
      <c r="C1" s="2"/>
      <c r="F1" s="3"/>
    </row>
    <row r="2" spans="1:22" ht="27.75" customHeight="1">
      <c r="A2" s="4"/>
      <c r="B2" s="98" t="s">
        <v>42</v>
      </c>
      <c r="C2" s="99"/>
      <c r="D2" s="99"/>
      <c r="E2" s="99"/>
      <c r="F2" s="99"/>
      <c r="G2" s="99"/>
      <c r="H2" s="100"/>
      <c r="I2" s="3"/>
      <c r="J2" s="4"/>
      <c r="K2" s="4"/>
      <c r="L2" s="4"/>
      <c r="M2" s="4"/>
      <c r="N2" s="4"/>
      <c r="O2" s="4"/>
      <c r="P2" s="4"/>
      <c r="Q2" s="4"/>
      <c r="R2" s="4"/>
      <c r="S2" s="5"/>
      <c r="T2" s="5"/>
      <c r="U2" s="5"/>
      <c r="V2" s="5"/>
    </row>
    <row r="3" spans="1:22" ht="15.75">
      <c r="A3" s="4"/>
      <c r="B3" s="101" t="s">
        <v>43</v>
      </c>
      <c r="C3" s="102"/>
      <c r="D3" s="102"/>
      <c r="E3" s="102"/>
      <c r="F3" s="102"/>
      <c r="G3" s="102"/>
      <c r="H3" s="103"/>
      <c r="I3" s="3"/>
      <c r="J3" s="4"/>
      <c r="K3" s="4"/>
      <c r="L3" s="4"/>
      <c r="M3" s="4"/>
      <c r="N3" s="4"/>
      <c r="O3" s="4"/>
      <c r="P3" s="4"/>
      <c r="Q3" s="4"/>
      <c r="R3" s="4"/>
      <c r="S3" s="5"/>
      <c r="T3" s="5"/>
      <c r="U3" s="5"/>
      <c r="V3" s="5"/>
    </row>
    <row r="4" spans="1:22" ht="16.5" thickBot="1">
      <c r="A4" s="4"/>
      <c r="B4" s="6"/>
      <c r="C4" s="7"/>
      <c r="D4" s="7"/>
      <c r="E4" s="7"/>
      <c r="F4" s="7"/>
      <c r="G4" s="7"/>
      <c r="H4" s="8"/>
      <c r="I4" s="3"/>
      <c r="J4" s="4"/>
      <c r="K4" s="4"/>
      <c r="L4" s="4"/>
      <c r="M4" s="4"/>
      <c r="N4" s="4"/>
      <c r="O4" s="4"/>
      <c r="P4" s="4"/>
      <c r="Q4" s="4"/>
      <c r="R4" s="4"/>
      <c r="S4" s="5"/>
      <c r="T4" s="5"/>
      <c r="U4" s="5"/>
      <c r="V4" s="5"/>
    </row>
    <row r="5" spans="1:22" ht="27" customHeight="1" thickBot="1">
      <c r="A5" s="4"/>
      <c r="B5" s="104" t="s">
        <v>44</v>
      </c>
      <c r="C5" s="105"/>
      <c r="D5" s="105"/>
      <c r="E5" s="105"/>
      <c r="F5" s="105"/>
      <c r="G5" s="105"/>
      <c r="H5" s="106"/>
      <c r="I5" s="3"/>
      <c r="J5" s="4"/>
      <c r="K5" s="4"/>
      <c r="L5" s="4"/>
      <c r="M5" s="4"/>
      <c r="N5" s="4"/>
      <c r="O5" s="4"/>
      <c r="P5" s="4"/>
      <c r="Q5" s="4"/>
      <c r="R5" s="4"/>
      <c r="S5" s="5"/>
      <c r="T5" s="5"/>
      <c r="U5" s="5"/>
      <c r="V5" s="5"/>
    </row>
    <row r="6" spans="1:22" ht="13.5" customHeight="1" thickBot="1">
      <c r="C6" s="2"/>
      <c r="D6" s="9"/>
      <c r="E6" s="10"/>
      <c r="F6" s="9"/>
      <c r="G6" s="9"/>
      <c r="H6" s="9"/>
    </row>
    <row r="7" spans="1:22" s="11" customFormat="1" ht="13.5" customHeight="1" thickBot="1">
      <c r="B7" s="12" t="s">
        <v>45</v>
      </c>
      <c r="C7" s="13" t="s">
        <v>0</v>
      </c>
      <c r="D7" s="13" t="s">
        <v>1</v>
      </c>
      <c r="E7" s="13" t="s">
        <v>2</v>
      </c>
      <c r="F7" s="13" t="s">
        <v>3</v>
      </c>
      <c r="G7" s="13" t="s">
        <v>4</v>
      </c>
      <c r="H7" s="14" t="s">
        <v>5</v>
      </c>
    </row>
    <row r="8" spans="1:22" ht="15.75">
      <c r="A8" s="4"/>
      <c r="B8" s="15"/>
      <c r="C8" s="16">
        <v>1</v>
      </c>
      <c r="D8" s="17" t="s">
        <v>11</v>
      </c>
      <c r="E8" s="18"/>
      <c r="F8" s="19"/>
      <c r="G8" s="20"/>
      <c r="H8" s="21"/>
      <c r="I8" s="3"/>
      <c r="J8" s="4"/>
      <c r="K8" s="4"/>
      <c r="L8" s="4"/>
      <c r="M8" s="4"/>
      <c r="N8" s="4"/>
      <c r="O8" s="4"/>
      <c r="P8" s="4"/>
      <c r="Q8" s="4"/>
      <c r="R8" s="4"/>
      <c r="S8" s="5"/>
      <c r="T8" s="5"/>
      <c r="U8" s="5"/>
      <c r="V8" s="5"/>
    </row>
    <row r="9" spans="1:22" ht="15.75">
      <c r="A9" s="4"/>
      <c r="B9" s="22" t="s">
        <v>46</v>
      </c>
      <c r="C9" s="23" t="s">
        <v>6</v>
      </c>
      <c r="D9" s="24" t="s">
        <v>27</v>
      </c>
      <c r="E9" s="25" t="s">
        <v>7</v>
      </c>
      <c r="F9" s="26">
        <v>2913</v>
      </c>
      <c r="G9" s="27"/>
      <c r="H9" s="28"/>
      <c r="I9" s="3"/>
      <c r="J9" s="4"/>
      <c r="K9" s="4"/>
      <c r="L9" s="4"/>
      <c r="M9" s="4"/>
      <c r="N9" s="4"/>
      <c r="O9" s="4"/>
      <c r="P9" s="4"/>
      <c r="Q9" s="4"/>
      <c r="R9" s="4"/>
      <c r="S9" s="5"/>
      <c r="T9" s="5"/>
      <c r="U9" s="5"/>
      <c r="V9" s="5"/>
    </row>
    <row r="10" spans="1:22" ht="15.75">
      <c r="A10" s="4"/>
      <c r="B10" s="22" t="s">
        <v>47</v>
      </c>
      <c r="C10" s="23" t="s">
        <v>8</v>
      </c>
      <c r="D10" s="24" t="s">
        <v>28</v>
      </c>
      <c r="E10" s="25" t="s">
        <v>13</v>
      </c>
      <c r="F10" s="26">
        <v>184</v>
      </c>
      <c r="G10" s="27"/>
      <c r="H10" s="28"/>
      <c r="I10" s="3"/>
      <c r="J10" s="4"/>
      <c r="K10" s="4"/>
      <c r="L10" s="4"/>
      <c r="M10" s="4"/>
      <c r="N10" s="4"/>
      <c r="O10" s="4"/>
      <c r="P10" s="4"/>
      <c r="Q10" s="4"/>
      <c r="R10" s="4"/>
      <c r="S10" s="5"/>
      <c r="T10" s="5"/>
      <c r="U10" s="5"/>
      <c r="V10" s="5"/>
    </row>
    <row r="11" spans="1:22" ht="15.75">
      <c r="A11" s="4"/>
      <c r="B11" s="22" t="s">
        <v>48</v>
      </c>
      <c r="C11" s="23" t="s">
        <v>49</v>
      </c>
      <c r="D11" s="29" t="s">
        <v>50</v>
      </c>
      <c r="E11" s="25" t="s">
        <v>13</v>
      </c>
      <c r="F11" s="26">
        <v>368</v>
      </c>
      <c r="G11" s="27"/>
      <c r="H11" s="28"/>
      <c r="I11" s="3"/>
      <c r="J11" s="4"/>
      <c r="K11" s="4"/>
      <c r="L11" s="4"/>
      <c r="M11" s="4"/>
      <c r="N11" s="4"/>
      <c r="O11" s="4"/>
      <c r="P11" s="4"/>
      <c r="Q11" s="4"/>
      <c r="R11" s="4"/>
      <c r="S11" s="5"/>
      <c r="T11" s="5"/>
      <c r="U11" s="5"/>
      <c r="V11" s="5"/>
    </row>
    <row r="12" spans="1:22" ht="15.75">
      <c r="A12" s="4"/>
      <c r="B12" s="22" t="s">
        <v>51</v>
      </c>
      <c r="C12" s="23" t="s">
        <v>52</v>
      </c>
      <c r="D12" s="24" t="s">
        <v>53</v>
      </c>
      <c r="E12" s="25" t="s">
        <v>10</v>
      </c>
      <c r="F12" s="26">
        <f>F11*0.1*0.3</f>
        <v>11.040000000000001</v>
      </c>
      <c r="G12" s="27"/>
      <c r="H12" s="28"/>
      <c r="I12" s="3"/>
      <c r="J12" s="4"/>
      <c r="K12" s="4"/>
      <c r="L12" s="4"/>
      <c r="M12" s="4"/>
      <c r="N12" s="4"/>
      <c r="O12" s="4"/>
      <c r="P12" s="4"/>
      <c r="Q12" s="4"/>
      <c r="R12" s="4"/>
      <c r="S12" s="5"/>
      <c r="T12" s="5"/>
      <c r="U12" s="5"/>
      <c r="V12" s="5"/>
    </row>
    <row r="13" spans="1:22" ht="15.75">
      <c r="A13" s="4"/>
      <c r="B13" s="30"/>
      <c r="C13" s="31">
        <v>2</v>
      </c>
      <c r="D13" s="32" t="s">
        <v>54</v>
      </c>
      <c r="E13" s="33"/>
      <c r="F13" s="34"/>
      <c r="G13" s="35"/>
      <c r="H13" s="36"/>
      <c r="I13" s="3"/>
      <c r="J13" s="4"/>
      <c r="K13" s="4"/>
      <c r="L13" s="4"/>
      <c r="M13" s="4"/>
      <c r="N13" s="4"/>
      <c r="O13" s="4"/>
      <c r="P13" s="4"/>
      <c r="Q13" s="4"/>
      <c r="R13" s="4"/>
      <c r="S13" s="5"/>
      <c r="T13" s="5"/>
      <c r="U13" s="5"/>
      <c r="V13" s="5"/>
    </row>
    <row r="14" spans="1:22" ht="15.75">
      <c r="A14" s="4"/>
      <c r="B14" s="22" t="s">
        <v>55</v>
      </c>
      <c r="C14" s="23" t="s">
        <v>12</v>
      </c>
      <c r="D14" s="24" t="s">
        <v>23</v>
      </c>
      <c r="E14" s="25" t="s">
        <v>10</v>
      </c>
      <c r="F14" s="26">
        <f>0.15*0.6*F11</f>
        <v>33.119999999999997</v>
      </c>
      <c r="G14" s="27"/>
      <c r="H14" s="28"/>
      <c r="I14" s="3"/>
      <c r="J14" s="4"/>
      <c r="K14" s="4"/>
      <c r="L14" s="4"/>
      <c r="M14" s="4"/>
      <c r="N14" s="4"/>
      <c r="O14" s="4"/>
      <c r="P14" s="4"/>
      <c r="Q14" s="4"/>
      <c r="R14" s="4"/>
      <c r="S14" s="5"/>
      <c r="T14" s="5"/>
      <c r="U14" s="5"/>
      <c r="V14" s="5"/>
    </row>
    <row r="15" spans="1:22" ht="15.75">
      <c r="A15" s="4"/>
      <c r="B15" s="22" t="s">
        <v>51</v>
      </c>
      <c r="C15" s="23" t="s">
        <v>56</v>
      </c>
      <c r="D15" s="24" t="s">
        <v>53</v>
      </c>
      <c r="E15" s="25" t="s">
        <v>10</v>
      </c>
      <c r="F15" s="26">
        <f>F14</f>
        <v>33.119999999999997</v>
      </c>
      <c r="G15" s="27"/>
      <c r="H15" s="28"/>
      <c r="I15" s="3"/>
      <c r="J15" s="4"/>
      <c r="K15" s="4"/>
      <c r="L15" s="4"/>
      <c r="M15" s="4"/>
      <c r="N15" s="4"/>
      <c r="O15" s="4"/>
      <c r="P15" s="4"/>
      <c r="Q15" s="4"/>
      <c r="R15" s="4"/>
      <c r="S15" s="5"/>
      <c r="T15" s="5"/>
      <c r="U15" s="5"/>
      <c r="V15" s="5"/>
    </row>
    <row r="16" spans="1:22" ht="15.75">
      <c r="A16" s="4"/>
      <c r="B16" s="22" t="s">
        <v>57</v>
      </c>
      <c r="C16" s="23" t="s">
        <v>58</v>
      </c>
      <c r="D16" s="24" t="s">
        <v>59</v>
      </c>
      <c r="E16" s="25" t="s">
        <v>7</v>
      </c>
      <c r="F16" s="26">
        <f>0.2*368</f>
        <v>73.600000000000009</v>
      </c>
      <c r="G16" s="27"/>
      <c r="H16" s="28"/>
      <c r="I16" s="3"/>
      <c r="J16" s="4"/>
      <c r="K16" s="4"/>
      <c r="L16" s="4"/>
      <c r="M16" s="4"/>
      <c r="N16" s="4"/>
      <c r="O16" s="4"/>
      <c r="P16" s="4"/>
      <c r="Q16" s="4"/>
      <c r="R16" s="4"/>
      <c r="S16" s="5"/>
      <c r="T16" s="5"/>
      <c r="U16" s="5"/>
      <c r="V16" s="5"/>
    </row>
    <row r="17" spans="1:22" ht="15.75">
      <c r="A17" s="4"/>
      <c r="B17" s="22" t="s">
        <v>60</v>
      </c>
      <c r="C17" s="23" t="s">
        <v>61</v>
      </c>
      <c r="D17" s="24" t="s">
        <v>62</v>
      </c>
      <c r="E17" s="25" t="s">
        <v>10</v>
      </c>
      <c r="F17" s="26">
        <f>0.32*0.18*F11</f>
        <v>21.1968</v>
      </c>
      <c r="G17" s="27"/>
      <c r="H17" s="28"/>
      <c r="I17" s="3"/>
      <c r="J17" s="4"/>
      <c r="K17" s="4"/>
      <c r="L17" s="4"/>
      <c r="M17" s="4"/>
      <c r="N17" s="4"/>
      <c r="O17" s="4"/>
      <c r="P17" s="4"/>
      <c r="Q17" s="4"/>
      <c r="R17" s="4"/>
      <c r="S17" s="5"/>
      <c r="T17" s="5"/>
      <c r="U17" s="5"/>
      <c r="V17" s="5"/>
    </row>
    <row r="18" spans="1:22" ht="15.75">
      <c r="A18" s="4"/>
      <c r="B18" s="22">
        <v>200137</v>
      </c>
      <c r="C18" s="23" t="s">
        <v>63</v>
      </c>
      <c r="D18" s="24" t="s">
        <v>64</v>
      </c>
      <c r="E18" s="25" t="s">
        <v>13</v>
      </c>
      <c r="F18" s="26">
        <f>F11</f>
        <v>368</v>
      </c>
      <c r="G18" s="27"/>
      <c r="H18" s="28"/>
      <c r="I18" s="3"/>
      <c r="J18" s="4"/>
      <c r="K18" s="4"/>
      <c r="L18" s="4"/>
      <c r="M18" s="4"/>
      <c r="N18" s="4"/>
      <c r="O18" s="4"/>
      <c r="P18" s="4"/>
      <c r="Q18" s="4"/>
      <c r="R18" s="4"/>
      <c r="S18" s="5"/>
      <c r="T18" s="5"/>
      <c r="U18" s="5"/>
      <c r="V18" s="5"/>
    </row>
    <row r="19" spans="1:22" ht="15.75">
      <c r="A19" s="4"/>
      <c r="B19" s="22" t="s">
        <v>65</v>
      </c>
      <c r="C19" s="23" t="s">
        <v>66</v>
      </c>
      <c r="D19" s="24" t="s">
        <v>25</v>
      </c>
      <c r="E19" s="25" t="s">
        <v>26</v>
      </c>
      <c r="F19" s="26">
        <f>F18*6.5</f>
        <v>2392</v>
      </c>
      <c r="G19" s="27"/>
      <c r="H19" s="28"/>
      <c r="I19" s="3"/>
      <c r="J19" s="4"/>
      <c r="K19" s="4"/>
      <c r="L19" s="4"/>
      <c r="M19" s="4"/>
      <c r="N19" s="4"/>
      <c r="O19" s="4"/>
      <c r="P19" s="4"/>
      <c r="Q19" s="4"/>
      <c r="R19" s="4"/>
      <c r="S19" s="5"/>
      <c r="T19" s="5"/>
      <c r="U19" s="5"/>
      <c r="V19" s="5"/>
    </row>
    <row r="20" spans="1:22" ht="15.75">
      <c r="A20" s="4"/>
      <c r="B20" s="30"/>
      <c r="C20" s="31">
        <v>3</v>
      </c>
      <c r="D20" s="32" t="s">
        <v>67</v>
      </c>
      <c r="E20" s="33"/>
      <c r="F20" s="34"/>
      <c r="G20" s="35"/>
      <c r="H20" s="36"/>
      <c r="I20" s="3"/>
      <c r="J20" s="4"/>
      <c r="K20" s="4"/>
      <c r="L20" s="4"/>
      <c r="M20" s="4"/>
      <c r="N20" s="4"/>
      <c r="O20" s="4"/>
      <c r="P20" s="4"/>
      <c r="Q20" s="4"/>
      <c r="R20" s="4"/>
      <c r="S20" s="5"/>
      <c r="T20" s="5"/>
      <c r="U20" s="5"/>
      <c r="V20" s="5"/>
    </row>
    <row r="21" spans="1:22" ht="15.75">
      <c r="A21" s="4"/>
      <c r="B21" s="22" t="s">
        <v>68</v>
      </c>
      <c r="C21" s="23" t="s">
        <v>14</v>
      </c>
      <c r="D21" s="24" t="s">
        <v>34</v>
      </c>
      <c r="E21" s="25" t="s">
        <v>13</v>
      </c>
      <c r="F21" s="26">
        <f>F18</f>
        <v>368</v>
      </c>
      <c r="G21" s="27"/>
      <c r="H21" s="28"/>
      <c r="I21" s="3"/>
      <c r="J21" s="4"/>
      <c r="K21" s="4"/>
      <c r="L21" s="4"/>
      <c r="M21" s="4"/>
      <c r="N21" s="4"/>
      <c r="O21" s="4"/>
      <c r="P21" s="4"/>
      <c r="Q21" s="4"/>
      <c r="R21" s="4"/>
      <c r="S21" s="5"/>
      <c r="T21" s="5"/>
      <c r="U21" s="5"/>
      <c r="V21" s="5"/>
    </row>
    <row r="22" spans="1:22" ht="15.75">
      <c r="A22" s="4"/>
      <c r="B22" s="22">
        <v>100601</v>
      </c>
      <c r="C22" s="23" t="s">
        <v>15</v>
      </c>
      <c r="D22" s="24" t="s">
        <v>23</v>
      </c>
      <c r="E22" s="25" t="s">
        <v>10</v>
      </c>
      <c r="F22" s="26">
        <f>0.6*1.62*F21</f>
        <v>357.69599999999997</v>
      </c>
      <c r="G22" s="27"/>
      <c r="H22" s="28"/>
      <c r="I22" s="3"/>
      <c r="J22" s="4"/>
      <c r="K22" s="4"/>
      <c r="L22" s="4"/>
      <c r="M22" s="4"/>
      <c r="N22" s="4"/>
      <c r="O22" s="4"/>
      <c r="P22" s="4"/>
      <c r="Q22" s="4"/>
      <c r="R22" s="4"/>
      <c r="S22" s="5"/>
      <c r="T22" s="5"/>
      <c r="U22" s="5"/>
      <c r="V22" s="5"/>
    </row>
    <row r="23" spans="1:22" ht="15.75">
      <c r="A23" s="4"/>
      <c r="B23" s="22">
        <v>100607</v>
      </c>
      <c r="C23" s="23" t="s">
        <v>16</v>
      </c>
      <c r="D23" s="24" t="s">
        <v>9</v>
      </c>
      <c r="E23" s="25" t="s">
        <v>10</v>
      </c>
      <c r="F23" s="26">
        <f>F22</f>
        <v>357.69599999999997</v>
      </c>
      <c r="G23" s="27"/>
      <c r="H23" s="28"/>
      <c r="I23" s="3"/>
      <c r="J23" s="4"/>
      <c r="K23" s="4"/>
      <c r="L23" s="4"/>
      <c r="M23" s="4"/>
      <c r="N23" s="4"/>
      <c r="O23" s="4"/>
      <c r="P23" s="4"/>
      <c r="Q23" s="4"/>
      <c r="R23" s="4"/>
      <c r="S23" s="5"/>
      <c r="T23" s="5"/>
      <c r="U23" s="5"/>
      <c r="V23" s="5"/>
    </row>
    <row r="24" spans="1:22" ht="15.75">
      <c r="A24" s="4"/>
      <c r="B24" s="22" t="s">
        <v>57</v>
      </c>
      <c r="C24" s="23" t="s">
        <v>17</v>
      </c>
      <c r="D24" s="24" t="s">
        <v>59</v>
      </c>
      <c r="E24" s="25" t="s">
        <v>7</v>
      </c>
      <c r="F24" s="26">
        <f>0.6*F21</f>
        <v>220.79999999999998</v>
      </c>
      <c r="G24" s="27"/>
      <c r="H24" s="28"/>
      <c r="I24" s="3"/>
      <c r="J24" s="4"/>
      <c r="K24" s="4"/>
      <c r="L24" s="4"/>
      <c r="M24" s="4"/>
      <c r="N24" s="4"/>
      <c r="O24" s="4"/>
      <c r="P24" s="4"/>
      <c r="Q24" s="4"/>
      <c r="R24" s="4"/>
      <c r="S24" s="5"/>
      <c r="T24" s="5"/>
      <c r="U24" s="5"/>
      <c r="V24" s="5"/>
    </row>
    <row r="25" spans="1:22" ht="15.75">
      <c r="A25" s="4"/>
      <c r="B25" s="22">
        <v>110903</v>
      </c>
      <c r="C25" s="23" t="s">
        <v>18</v>
      </c>
      <c r="D25" s="24" t="s">
        <v>69</v>
      </c>
      <c r="E25" s="25" t="s">
        <v>7</v>
      </c>
      <c r="F25" s="26">
        <f>4.78*F21</f>
        <v>1759.0400000000002</v>
      </c>
      <c r="G25" s="27"/>
      <c r="H25" s="28"/>
      <c r="I25" s="3"/>
      <c r="J25" s="4"/>
      <c r="K25" s="4"/>
      <c r="L25" s="4"/>
      <c r="M25" s="4"/>
      <c r="N25" s="4"/>
      <c r="O25" s="4"/>
      <c r="P25" s="4"/>
      <c r="Q25" s="4"/>
      <c r="R25" s="4"/>
      <c r="S25" s="5"/>
      <c r="T25" s="5"/>
      <c r="U25" s="5"/>
      <c r="V25" s="5"/>
    </row>
    <row r="26" spans="1:22" ht="15.75">
      <c r="A26" s="4"/>
      <c r="B26" s="37" t="s">
        <v>70</v>
      </c>
      <c r="C26" s="23" t="s">
        <v>19</v>
      </c>
      <c r="D26" s="29" t="s">
        <v>71</v>
      </c>
      <c r="E26" s="25" t="s">
        <v>10</v>
      </c>
      <c r="F26" s="26">
        <f>F22</f>
        <v>357.69599999999997</v>
      </c>
      <c r="G26" s="27"/>
      <c r="H26" s="28"/>
      <c r="I26" s="3"/>
      <c r="J26" s="4"/>
      <c r="K26" s="4"/>
      <c r="L26" s="4"/>
      <c r="M26" s="4"/>
      <c r="N26" s="4"/>
      <c r="O26" s="4"/>
      <c r="P26" s="4"/>
      <c r="Q26" s="4"/>
      <c r="R26" s="4"/>
      <c r="S26" s="5"/>
      <c r="T26" s="5"/>
      <c r="U26" s="5"/>
      <c r="V26" s="5"/>
    </row>
    <row r="27" spans="1:22" ht="15.75">
      <c r="A27" s="4"/>
      <c r="B27" s="22">
        <v>110304</v>
      </c>
      <c r="C27" s="23" t="s">
        <v>20</v>
      </c>
      <c r="D27" s="24" t="s">
        <v>72</v>
      </c>
      <c r="E27" s="25" t="s">
        <v>13</v>
      </c>
      <c r="F27" s="26">
        <f>F21-F28</f>
        <v>118</v>
      </c>
      <c r="G27" s="27"/>
      <c r="H27" s="28"/>
      <c r="I27" s="3"/>
      <c r="J27" s="4"/>
      <c r="K27" s="4"/>
      <c r="L27" s="4"/>
      <c r="M27" s="4"/>
      <c r="N27" s="4"/>
      <c r="O27" s="4"/>
      <c r="P27" s="4"/>
      <c r="Q27" s="4"/>
      <c r="R27" s="4"/>
      <c r="S27" s="5"/>
      <c r="T27" s="5"/>
      <c r="U27" s="5"/>
      <c r="V27" s="5"/>
    </row>
    <row r="28" spans="1:22" ht="15.75">
      <c r="A28" s="4"/>
      <c r="B28" s="22">
        <v>110306</v>
      </c>
      <c r="C28" s="23" t="s">
        <v>73</v>
      </c>
      <c r="D28" s="24" t="s">
        <v>74</v>
      </c>
      <c r="E28" s="25" t="s">
        <v>13</v>
      </c>
      <c r="F28" s="26">
        <v>250</v>
      </c>
      <c r="G28" s="27"/>
      <c r="H28" s="28"/>
      <c r="I28" s="3"/>
      <c r="J28" s="4"/>
      <c r="K28" s="4"/>
      <c r="L28" s="4"/>
      <c r="M28" s="4"/>
      <c r="N28" s="4"/>
      <c r="O28" s="4"/>
      <c r="P28" s="4"/>
      <c r="Q28" s="4"/>
      <c r="R28" s="4"/>
      <c r="S28" s="5"/>
      <c r="T28" s="5"/>
      <c r="U28" s="5"/>
      <c r="V28" s="5"/>
    </row>
    <row r="29" spans="1:22" ht="15.75">
      <c r="A29" s="4"/>
      <c r="B29" s="22" t="s">
        <v>75</v>
      </c>
      <c r="C29" s="23" t="s">
        <v>76</v>
      </c>
      <c r="D29" s="24" t="s">
        <v>77</v>
      </c>
      <c r="E29" s="25" t="s">
        <v>10</v>
      </c>
      <c r="F29" s="26">
        <f>0.87*F21*0.03</f>
        <v>9.6048000000000009</v>
      </c>
      <c r="G29" s="27"/>
      <c r="H29" s="28"/>
      <c r="I29" s="3"/>
      <c r="J29" s="4"/>
      <c r="K29" s="4"/>
      <c r="L29" s="4"/>
      <c r="M29" s="4"/>
      <c r="N29" s="4"/>
      <c r="O29" s="4"/>
      <c r="P29" s="4"/>
      <c r="Q29" s="4"/>
      <c r="R29" s="4"/>
      <c r="S29" s="5"/>
      <c r="T29" s="5"/>
      <c r="U29" s="5"/>
      <c r="V29" s="5"/>
    </row>
    <row r="30" spans="1:22" ht="15.75">
      <c r="A30" s="4"/>
      <c r="B30" s="38" t="s">
        <v>78</v>
      </c>
      <c r="C30" s="23" t="s">
        <v>79</v>
      </c>
      <c r="D30" s="39" t="s">
        <v>80</v>
      </c>
      <c r="E30" s="25" t="s">
        <v>13</v>
      </c>
      <c r="F30" s="26">
        <f>F21</f>
        <v>368</v>
      </c>
      <c r="G30" s="27"/>
      <c r="H30" s="28"/>
      <c r="I30" s="3"/>
      <c r="J30" s="4"/>
      <c r="K30" s="4"/>
      <c r="L30" s="4"/>
      <c r="M30" s="4"/>
      <c r="N30" s="4"/>
      <c r="O30" s="4"/>
      <c r="P30" s="4"/>
      <c r="Q30" s="4"/>
      <c r="R30" s="4"/>
      <c r="S30" s="5"/>
      <c r="T30" s="5"/>
      <c r="U30" s="5"/>
      <c r="V30" s="5"/>
    </row>
    <row r="31" spans="1:22" ht="15.75">
      <c r="A31" s="4"/>
      <c r="B31" s="22" t="s">
        <v>65</v>
      </c>
      <c r="C31" s="23" t="s">
        <v>81</v>
      </c>
      <c r="D31" s="24" t="s">
        <v>25</v>
      </c>
      <c r="E31" s="25" t="s">
        <v>26</v>
      </c>
      <c r="F31" s="26">
        <f>F30*7</f>
        <v>2576</v>
      </c>
      <c r="G31" s="27"/>
      <c r="H31" s="28"/>
      <c r="I31" s="3"/>
      <c r="J31" s="4"/>
      <c r="K31" s="4"/>
      <c r="L31" s="4"/>
      <c r="M31" s="4"/>
      <c r="N31" s="4"/>
      <c r="O31" s="4"/>
      <c r="P31" s="4"/>
      <c r="Q31" s="4"/>
      <c r="R31" s="4"/>
      <c r="S31" s="5"/>
      <c r="T31" s="5"/>
      <c r="U31" s="5"/>
      <c r="V31" s="5"/>
    </row>
    <row r="32" spans="1:22" ht="15.75">
      <c r="A32" s="4"/>
      <c r="B32" s="22" t="s">
        <v>82</v>
      </c>
      <c r="C32" s="23" t="s">
        <v>83</v>
      </c>
      <c r="D32" s="24" t="s">
        <v>84</v>
      </c>
      <c r="E32" s="25" t="s">
        <v>13</v>
      </c>
      <c r="F32" s="26">
        <f>F21</f>
        <v>368</v>
      </c>
      <c r="G32" s="27"/>
      <c r="H32" s="28"/>
      <c r="I32" s="3"/>
      <c r="J32" s="4"/>
      <c r="K32" s="4"/>
      <c r="L32" s="4"/>
      <c r="M32" s="4"/>
      <c r="N32" s="4"/>
      <c r="O32" s="4"/>
      <c r="P32" s="4"/>
      <c r="Q32" s="4"/>
      <c r="R32" s="4"/>
      <c r="S32" s="5"/>
      <c r="T32" s="5"/>
      <c r="U32" s="5"/>
      <c r="V32" s="5"/>
    </row>
    <row r="33" spans="1:22" ht="15.75">
      <c r="A33" s="4"/>
      <c r="B33" s="22" t="s">
        <v>65</v>
      </c>
      <c r="C33" s="23" t="s">
        <v>85</v>
      </c>
      <c r="D33" s="24" t="s">
        <v>25</v>
      </c>
      <c r="E33" s="25" t="s">
        <v>26</v>
      </c>
      <c r="F33" s="26">
        <v>1472.0538051788023</v>
      </c>
      <c r="G33" s="27"/>
      <c r="H33" s="28"/>
      <c r="I33" s="3"/>
      <c r="J33" s="4"/>
      <c r="K33" s="4"/>
      <c r="L33" s="4"/>
      <c r="M33" s="4"/>
      <c r="N33" s="4"/>
      <c r="O33" s="4"/>
      <c r="P33" s="4"/>
      <c r="Q33" s="4"/>
      <c r="R33" s="4"/>
      <c r="S33" s="5"/>
      <c r="T33" s="5"/>
      <c r="U33" s="5"/>
      <c r="V33" s="5"/>
    </row>
    <row r="34" spans="1:22" ht="15.75">
      <c r="A34" s="4"/>
      <c r="B34" s="30"/>
      <c r="C34" s="31">
        <v>4</v>
      </c>
      <c r="D34" s="32" t="s">
        <v>86</v>
      </c>
      <c r="E34" s="33"/>
      <c r="F34" s="34"/>
      <c r="G34" s="35"/>
      <c r="H34" s="36"/>
      <c r="I34" s="3"/>
      <c r="J34" s="4"/>
      <c r="K34" s="4"/>
      <c r="L34" s="4"/>
      <c r="M34" s="4"/>
      <c r="N34" s="4"/>
      <c r="O34" s="4"/>
      <c r="P34" s="4"/>
      <c r="Q34" s="4"/>
      <c r="R34" s="4"/>
      <c r="S34" s="5"/>
      <c r="T34" s="5"/>
      <c r="U34" s="5"/>
      <c r="V34" s="5"/>
    </row>
    <row r="35" spans="1:22" ht="15.75">
      <c r="A35" s="4"/>
      <c r="B35" s="22">
        <v>100601</v>
      </c>
      <c r="C35" s="23" t="s">
        <v>21</v>
      </c>
      <c r="D35" s="24" t="s">
        <v>23</v>
      </c>
      <c r="E35" s="25" t="s">
        <v>10</v>
      </c>
      <c r="F35" s="26">
        <f>(0.9*10)+(2.24*2)</f>
        <v>13.48</v>
      </c>
      <c r="G35" s="27"/>
      <c r="H35" s="28"/>
      <c r="I35" s="3"/>
      <c r="J35" s="4"/>
      <c r="K35" s="4"/>
      <c r="L35" s="4"/>
      <c r="M35" s="4"/>
      <c r="N35" s="4"/>
      <c r="O35" s="4"/>
      <c r="P35" s="4"/>
      <c r="Q35" s="4"/>
      <c r="R35" s="4"/>
      <c r="S35" s="5"/>
      <c r="T35" s="5"/>
      <c r="U35" s="5"/>
      <c r="V35" s="5"/>
    </row>
    <row r="36" spans="1:22" ht="15.75">
      <c r="A36" s="4"/>
      <c r="B36" s="22">
        <v>100607</v>
      </c>
      <c r="C36" s="23" t="s">
        <v>87</v>
      </c>
      <c r="D36" s="24" t="s">
        <v>9</v>
      </c>
      <c r="E36" s="25" t="s">
        <v>10</v>
      </c>
      <c r="F36" s="26">
        <f>F35</f>
        <v>13.48</v>
      </c>
      <c r="G36" s="27"/>
      <c r="H36" s="28"/>
      <c r="I36" s="3"/>
      <c r="J36" s="4"/>
      <c r="K36" s="4"/>
      <c r="L36" s="4"/>
      <c r="M36" s="4"/>
      <c r="N36" s="4"/>
      <c r="O36" s="4"/>
      <c r="P36" s="4"/>
      <c r="Q36" s="4"/>
      <c r="R36" s="4"/>
      <c r="S36" s="5"/>
      <c r="T36" s="5"/>
      <c r="U36" s="5"/>
      <c r="V36" s="5"/>
    </row>
    <row r="37" spans="1:22" ht="15.75">
      <c r="A37" s="4"/>
      <c r="B37" s="22" t="s">
        <v>57</v>
      </c>
      <c r="C37" s="23" t="s">
        <v>88</v>
      </c>
      <c r="D37" s="24" t="s">
        <v>59</v>
      </c>
      <c r="E37" s="25" t="s">
        <v>7</v>
      </c>
      <c r="F37" s="26">
        <v>5</v>
      </c>
      <c r="G37" s="27"/>
      <c r="H37" s="28"/>
      <c r="I37" s="3"/>
      <c r="J37" s="4"/>
      <c r="K37" s="4"/>
      <c r="L37" s="4"/>
      <c r="M37" s="4"/>
      <c r="N37" s="4"/>
      <c r="O37" s="4"/>
      <c r="P37" s="4"/>
      <c r="Q37" s="4"/>
      <c r="R37" s="4"/>
      <c r="S37" s="5"/>
      <c r="T37" s="5"/>
      <c r="U37" s="5"/>
      <c r="V37" s="5"/>
    </row>
    <row r="38" spans="1:22" ht="15.75">
      <c r="A38" s="4"/>
      <c r="B38" s="22" t="s">
        <v>60</v>
      </c>
      <c r="C38" s="23" t="s">
        <v>89</v>
      </c>
      <c r="D38" s="24" t="s">
        <v>62</v>
      </c>
      <c r="E38" s="25" t="s">
        <v>10</v>
      </c>
      <c r="F38" s="26">
        <v>2</v>
      </c>
      <c r="G38" s="27"/>
      <c r="H38" s="28"/>
      <c r="I38" s="3"/>
      <c r="J38" s="4"/>
      <c r="K38" s="4"/>
      <c r="L38" s="4"/>
      <c r="M38" s="4"/>
      <c r="N38" s="4"/>
      <c r="O38" s="4"/>
      <c r="P38" s="4"/>
      <c r="Q38" s="4"/>
      <c r="R38" s="4"/>
      <c r="S38" s="5"/>
      <c r="T38" s="5"/>
      <c r="U38" s="5"/>
      <c r="V38" s="5"/>
    </row>
    <row r="39" spans="1:22" ht="15.75">
      <c r="A39" s="4"/>
      <c r="B39" s="38" t="s">
        <v>90</v>
      </c>
      <c r="C39" s="23" t="s">
        <v>91</v>
      </c>
      <c r="D39" s="24" t="s">
        <v>92</v>
      </c>
      <c r="E39" s="25" t="s">
        <v>29</v>
      </c>
      <c r="F39" s="26">
        <v>9</v>
      </c>
      <c r="G39" s="27"/>
      <c r="H39" s="28"/>
      <c r="I39" s="3"/>
      <c r="J39" s="4"/>
      <c r="K39" s="4"/>
      <c r="L39" s="4"/>
      <c r="M39" s="4"/>
      <c r="N39" s="4"/>
      <c r="O39" s="4"/>
      <c r="P39" s="4"/>
      <c r="Q39" s="4"/>
      <c r="R39" s="4"/>
      <c r="S39" s="5"/>
      <c r="T39" s="5"/>
      <c r="U39" s="5"/>
      <c r="V39" s="5"/>
    </row>
    <row r="40" spans="1:22" ht="15.75">
      <c r="A40" s="4"/>
      <c r="B40" s="22">
        <v>110107</v>
      </c>
      <c r="C40" s="23" t="s">
        <v>93</v>
      </c>
      <c r="D40" s="24" t="s">
        <v>94</v>
      </c>
      <c r="E40" s="25" t="s">
        <v>29</v>
      </c>
      <c r="F40" s="26">
        <v>2</v>
      </c>
      <c r="G40" s="27"/>
      <c r="H40" s="28"/>
      <c r="I40" s="3"/>
      <c r="J40" s="4"/>
      <c r="K40" s="4"/>
      <c r="L40" s="4"/>
      <c r="M40" s="4"/>
      <c r="N40" s="4"/>
      <c r="O40" s="4"/>
      <c r="P40" s="4"/>
      <c r="Q40" s="4"/>
      <c r="R40" s="4"/>
      <c r="S40" s="5"/>
      <c r="T40" s="5"/>
      <c r="U40" s="5"/>
      <c r="V40" s="5"/>
    </row>
    <row r="41" spans="1:22" ht="15.75">
      <c r="A41" s="4"/>
      <c r="B41" s="30"/>
      <c r="C41" s="31">
        <v>5</v>
      </c>
      <c r="D41" s="32" t="s">
        <v>95</v>
      </c>
      <c r="E41" s="33"/>
      <c r="F41" s="34"/>
      <c r="G41" s="35"/>
      <c r="H41" s="36"/>
      <c r="I41" s="3"/>
      <c r="J41" s="4"/>
      <c r="K41" s="4"/>
      <c r="L41" s="4"/>
      <c r="M41" s="4"/>
      <c r="N41" s="4"/>
      <c r="O41" s="4"/>
      <c r="P41" s="4"/>
      <c r="Q41" s="4"/>
      <c r="R41" s="4"/>
      <c r="S41" s="5"/>
      <c r="T41" s="5"/>
      <c r="U41" s="5"/>
      <c r="V41" s="5"/>
    </row>
    <row r="42" spans="1:22" ht="15.75">
      <c r="A42" s="4"/>
      <c r="B42" s="22" t="s">
        <v>68</v>
      </c>
      <c r="C42" s="23" t="s">
        <v>22</v>
      </c>
      <c r="D42" s="24" t="s">
        <v>34</v>
      </c>
      <c r="E42" s="25" t="s">
        <v>13</v>
      </c>
      <c r="F42" s="26">
        <v>30</v>
      </c>
      <c r="G42" s="27"/>
      <c r="H42" s="28"/>
      <c r="I42" s="3"/>
      <c r="J42" s="4"/>
      <c r="K42" s="4"/>
      <c r="L42" s="4"/>
      <c r="M42" s="4"/>
      <c r="N42" s="4"/>
      <c r="O42" s="4"/>
      <c r="P42" s="4"/>
      <c r="Q42" s="4"/>
      <c r="R42" s="4"/>
      <c r="S42" s="5"/>
      <c r="T42" s="5"/>
      <c r="U42" s="5"/>
      <c r="V42" s="5"/>
    </row>
    <row r="43" spans="1:22" ht="15.75">
      <c r="A43" s="4"/>
      <c r="B43" s="38" t="s">
        <v>96</v>
      </c>
      <c r="C43" s="23" t="s">
        <v>24</v>
      </c>
      <c r="D43" s="24" t="s">
        <v>35</v>
      </c>
      <c r="E43" s="25" t="s">
        <v>7</v>
      </c>
      <c r="F43" s="26">
        <v>5</v>
      </c>
      <c r="G43" s="27"/>
      <c r="H43" s="28"/>
      <c r="I43" s="3"/>
      <c r="J43" s="4"/>
      <c r="K43" s="4"/>
      <c r="L43" s="4"/>
      <c r="M43" s="4"/>
      <c r="N43" s="4"/>
      <c r="O43" s="4"/>
      <c r="P43" s="4"/>
      <c r="Q43" s="4"/>
      <c r="R43" s="4"/>
      <c r="S43" s="5"/>
      <c r="T43" s="5"/>
      <c r="U43" s="5"/>
      <c r="V43" s="5"/>
    </row>
    <row r="44" spans="1:22" ht="15.75">
      <c r="A44" s="4"/>
      <c r="B44" s="38" t="s">
        <v>97</v>
      </c>
      <c r="C44" s="23" t="s">
        <v>98</v>
      </c>
      <c r="D44" s="24" t="s">
        <v>36</v>
      </c>
      <c r="E44" s="25" t="s">
        <v>7</v>
      </c>
      <c r="F44" s="26">
        <v>5</v>
      </c>
      <c r="G44" s="27"/>
      <c r="H44" s="28"/>
      <c r="I44" s="3"/>
      <c r="J44" s="4"/>
      <c r="K44" s="4"/>
      <c r="L44" s="4"/>
      <c r="M44" s="4"/>
      <c r="N44" s="4"/>
      <c r="O44" s="4"/>
      <c r="P44" s="4"/>
      <c r="Q44" s="4"/>
      <c r="R44" s="4"/>
      <c r="S44" s="5"/>
      <c r="T44" s="5"/>
      <c r="U44" s="5"/>
      <c r="V44" s="5"/>
    </row>
    <row r="45" spans="1:22" ht="15.75">
      <c r="A45" s="4"/>
      <c r="B45" s="22">
        <v>100601</v>
      </c>
      <c r="C45" s="23" t="s">
        <v>99</v>
      </c>
      <c r="D45" s="24" t="s">
        <v>23</v>
      </c>
      <c r="E45" s="25" t="s">
        <v>10</v>
      </c>
      <c r="F45" s="26">
        <f>F42*0.5*0.3</f>
        <v>4.5</v>
      </c>
      <c r="G45" s="27"/>
      <c r="H45" s="28"/>
      <c r="I45" s="3"/>
      <c r="J45" s="4"/>
      <c r="K45" s="4"/>
      <c r="L45" s="4"/>
      <c r="M45" s="4"/>
      <c r="N45" s="4"/>
      <c r="O45" s="4"/>
      <c r="P45" s="4"/>
      <c r="Q45" s="4"/>
      <c r="R45" s="4"/>
      <c r="S45" s="5"/>
      <c r="T45" s="5"/>
      <c r="U45" s="5"/>
      <c r="V45" s="5"/>
    </row>
    <row r="46" spans="1:22" ht="15.75">
      <c r="A46" s="4"/>
      <c r="B46" s="22">
        <v>100607</v>
      </c>
      <c r="C46" s="23" t="s">
        <v>100</v>
      </c>
      <c r="D46" s="24" t="s">
        <v>9</v>
      </c>
      <c r="E46" s="25" t="s">
        <v>10</v>
      </c>
      <c r="F46" s="26">
        <f>F45+(F43*0.1)+(F44*0.2)</f>
        <v>6</v>
      </c>
      <c r="G46" s="27"/>
      <c r="H46" s="28"/>
      <c r="I46" s="3"/>
      <c r="J46" s="4"/>
      <c r="K46" s="4"/>
      <c r="L46" s="4"/>
      <c r="M46" s="4"/>
      <c r="N46" s="4"/>
      <c r="O46" s="4"/>
      <c r="P46" s="4"/>
      <c r="Q46" s="4"/>
      <c r="R46" s="4"/>
      <c r="S46" s="5"/>
      <c r="T46" s="5"/>
      <c r="U46" s="5"/>
      <c r="V46" s="5"/>
    </row>
    <row r="47" spans="1:22" ht="15.75">
      <c r="A47" s="4"/>
      <c r="B47" s="38" t="s">
        <v>101</v>
      </c>
      <c r="C47" s="23" t="s">
        <v>102</v>
      </c>
      <c r="D47" s="40" t="s">
        <v>103</v>
      </c>
      <c r="E47" s="25" t="s">
        <v>10</v>
      </c>
      <c r="F47" s="26">
        <f>F46</f>
        <v>6</v>
      </c>
      <c r="G47" s="27"/>
      <c r="H47" s="28"/>
      <c r="I47" s="3"/>
      <c r="J47" s="4"/>
      <c r="K47" s="4"/>
      <c r="L47" s="4"/>
      <c r="M47" s="4"/>
      <c r="N47" s="4"/>
      <c r="O47" s="4"/>
      <c r="P47" s="4"/>
      <c r="Q47" s="4"/>
      <c r="R47" s="4"/>
      <c r="S47" s="5"/>
      <c r="T47" s="5"/>
      <c r="U47" s="5"/>
      <c r="V47" s="5"/>
    </row>
    <row r="48" spans="1:22" ht="15.75">
      <c r="A48" s="4"/>
      <c r="B48" s="22" t="s">
        <v>104</v>
      </c>
      <c r="C48" s="23" t="s">
        <v>105</v>
      </c>
      <c r="D48" s="39" t="s">
        <v>106</v>
      </c>
      <c r="E48" s="25" t="s">
        <v>29</v>
      </c>
      <c r="F48" s="26">
        <v>2</v>
      </c>
      <c r="G48" s="27"/>
      <c r="H48" s="28"/>
      <c r="I48" s="3"/>
      <c r="J48" s="4"/>
      <c r="K48" s="4"/>
      <c r="L48" s="4"/>
      <c r="M48" s="4"/>
      <c r="N48" s="4"/>
      <c r="O48" s="4"/>
      <c r="P48" s="4"/>
      <c r="Q48" s="4"/>
      <c r="R48" s="4"/>
      <c r="S48" s="5"/>
      <c r="T48" s="5"/>
      <c r="U48" s="5"/>
      <c r="V48" s="5"/>
    </row>
    <row r="49" spans="1:22" ht="15.75">
      <c r="A49" s="4"/>
      <c r="B49" s="38" t="s">
        <v>107</v>
      </c>
      <c r="C49" s="23" t="s">
        <v>108</v>
      </c>
      <c r="D49" s="24" t="s">
        <v>38</v>
      </c>
      <c r="E49" s="25" t="s">
        <v>10</v>
      </c>
      <c r="F49" s="26">
        <f>F42*0.5*0.1</f>
        <v>1.5</v>
      </c>
      <c r="G49" s="27"/>
      <c r="H49" s="28"/>
      <c r="I49" s="3"/>
      <c r="J49" s="4"/>
      <c r="K49" s="4"/>
      <c r="L49" s="4"/>
      <c r="M49" s="4"/>
      <c r="N49" s="4"/>
      <c r="O49" s="4"/>
      <c r="P49" s="4"/>
      <c r="Q49" s="4"/>
      <c r="R49" s="4"/>
      <c r="S49" s="5"/>
      <c r="T49" s="5"/>
      <c r="U49" s="5"/>
      <c r="V49" s="5"/>
    </row>
    <row r="50" spans="1:22" ht="15.75">
      <c r="A50" s="4"/>
      <c r="B50" s="38" t="s">
        <v>109</v>
      </c>
      <c r="C50" s="23" t="s">
        <v>110</v>
      </c>
      <c r="D50" s="24" t="s">
        <v>37</v>
      </c>
      <c r="E50" s="25" t="s">
        <v>7</v>
      </c>
      <c r="F50" s="26">
        <f>F42*0.8</f>
        <v>24</v>
      </c>
      <c r="G50" s="27"/>
      <c r="H50" s="28"/>
      <c r="I50" s="3"/>
      <c r="J50" s="4"/>
      <c r="K50" s="4"/>
      <c r="L50" s="4"/>
      <c r="M50" s="4"/>
      <c r="N50" s="4"/>
      <c r="O50" s="4"/>
      <c r="P50" s="4"/>
      <c r="Q50" s="4"/>
      <c r="R50" s="4"/>
      <c r="S50" s="5"/>
      <c r="T50" s="5"/>
      <c r="U50" s="5"/>
      <c r="V50" s="5"/>
    </row>
    <row r="51" spans="1:22" ht="15.75">
      <c r="A51" s="4"/>
      <c r="B51" s="38" t="s">
        <v>111</v>
      </c>
      <c r="C51" s="23" t="s">
        <v>112</v>
      </c>
      <c r="D51" s="39" t="s">
        <v>113</v>
      </c>
      <c r="E51" s="25" t="s">
        <v>13</v>
      </c>
      <c r="F51" s="26">
        <v>14.8</v>
      </c>
      <c r="G51" s="27"/>
      <c r="H51" s="28"/>
      <c r="I51" s="3"/>
      <c r="J51" s="4"/>
      <c r="K51" s="4"/>
      <c r="L51" s="4"/>
      <c r="M51" s="4"/>
      <c r="N51" s="4"/>
      <c r="O51" s="4"/>
      <c r="P51" s="4"/>
      <c r="Q51" s="4"/>
      <c r="R51" s="4"/>
      <c r="S51" s="5"/>
      <c r="T51" s="5"/>
      <c r="U51" s="5"/>
      <c r="V51" s="5"/>
    </row>
    <row r="52" spans="1:22" ht="15.75">
      <c r="A52" s="4"/>
      <c r="B52" s="30"/>
      <c r="C52" s="31">
        <v>6</v>
      </c>
      <c r="D52" s="32" t="s">
        <v>114</v>
      </c>
      <c r="E52" s="33"/>
      <c r="F52" s="34"/>
      <c r="G52" s="35"/>
      <c r="H52" s="36"/>
      <c r="I52" s="3"/>
      <c r="J52" s="4"/>
      <c r="K52" s="4"/>
      <c r="L52" s="4"/>
      <c r="M52" s="4"/>
      <c r="N52" s="4"/>
      <c r="O52" s="4"/>
      <c r="P52" s="4"/>
      <c r="Q52" s="4"/>
      <c r="R52" s="4"/>
      <c r="S52" s="5"/>
      <c r="T52" s="5"/>
      <c r="U52" s="5"/>
      <c r="V52" s="5"/>
    </row>
    <row r="53" spans="1:22" ht="15.75">
      <c r="A53" s="4"/>
      <c r="B53" s="41" t="s">
        <v>115</v>
      </c>
      <c r="C53" s="42" t="s">
        <v>30</v>
      </c>
      <c r="D53" s="43" t="s">
        <v>116</v>
      </c>
      <c r="E53" s="44" t="s">
        <v>13</v>
      </c>
      <c r="F53" s="45">
        <v>32</v>
      </c>
      <c r="G53" s="27"/>
      <c r="H53" s="46"/>
      <c r="I53" s="47"/>
      <c r="J53" s="4"/>
      <c r="K53" s="4"/>
      <c r="L53" s="4"/>
      <c r="M53" s="4"/>
      <c r="N53" s="4"/>
      <c r="O53" s="4"/>
      <c r="P53" s="4"/>
      <c r="Q53" s="4"/>
      <c r="R53" s="4"/>
      <c r="S53" s="5"/>
      <c r="T53" s="5"/>
      <c r="U53" s="5"/>
      <c r="V53" s="5"/>
    </row>
    <row r="54" spans="1:22" ht="15.75">
      <c r="A54" s="4"/>
      <c r="B54" s="41">
        <v>100601</v>
      </c>
      <c r="C54" s="42" t="s">
        <v>31</v>
      </c>
      <c r="D54" s="43" t="s">
        <v>23</v>
      </c>
      <c r="E54" s="44" t="s">
        <v>10</v>
      </c>
      <c r="F54" s="45">
        <f>F57</f>
        <v>12.8</v>
      </c>
      <c r="G54" s="27"/>
      <c r="H54" s="46"/>
      <c r="I54" s="47"/>
      <c r="J54" s="4"/>
      <c r="K54" s="4"/>
      <c r="L54" s="4"/>
      <c r="M54" s="4"/>
      <c r="N54" s="4"/>
      <c r="O54" s="4"/>
      <c r="P54" s="4"/>
      <c r="Q54" s="4"/>
      <c r="R54" s="4"/>
      <c r="S54" s="5"/>
      <c r="T54" s="5"/>
      <c r="U54" s="5"/>
      <c r="V54" s="5"/>
    </row>
    <row r="55" spans="1:22" ht="15.75">
      <c r="A55" s="4"/>
      <c r="B55" s="41" t="s">
        <v>51</v>
      </c>
      <c r="C55" s="42" t="s">
        <v>32</v>
      </c>
      <c r="D55" s="43" t="s">
        <v>9</v>
      </c>
      <c r="E55" s="44" t="s">
        <v>10</v>
      </c>
      <c r="F55" s="45">
        <f>F54</f>
        <v>12.8</v>
      </c>
      <c r="G55" s="27"/>
      <c r="H55" s="46"/>
      <c r="I55" s="47"/>
      <c r="J55" s="4"/>
      <c r="K55" s="4"/>
      <c r="L55" s="4"/>
      <c r="M55" s="4"/>
      <c r="N55" s="4"/>
      <c r="O55" s="4"/>
      <c r="P55" s="4"/>
      <c r="Q55" s="4"/>
      <c r="R55" s="4"/>
      <c r="S55" s="5"/>
      <c r="T55" s="5"/>
      <c r="U55" s="5"/>
      <c r="V55" s="5"/>
    </row>
    <row r="56" spans="1:22" ht="15.75">
      <c r="A56" s="4"/>
      <c r="B56" s="48" t="s">
        <v>60</v>
      </c>
      <c r="C56" s="42" t="s">
        <v>33</v>
      </c>
      <c r="D56" s="49" t="s">
        <v>62</v>
      </c>
      <c r="E56" s="44" t="s">
        <v>10</v>
      </c>
      <c r="F56" s="45">
        <f>F57</f>
        <v>12.8</v>
      </c>
      <c r="G56" s="27"/>
      <c r="H56" s="46"/>
      <c r="I56" s="47"/>
      <c r="J56" s="4"/>
      <c r="K56" s="4"/>
      <c r="L56" s="4"/>
      <c r="M56" s="4"/>
      <c r="N56" s="4"/>
      <c r="O56" s="4"/>
      <c r="P56" s="4"/>
      <c r="Q56" s="4"/>
      <c r="R56" s="4"/>
      <c r="S56" s="5"/>
      <c r="T56" s="5"/>
      <c r="U56" s="5"/>
      <c r="V56" s="5"/>
    </row>
    <row r="57" spans="1:22" ht="15.75">
      <c r="A57" s="4"/>
      <c r="B57" s="41">
        <v>120301</v>
      </c>
      <c r="C57" s="42" t="s">
        <v>117</v>
      </c>
      <c r="D57" s="43" t="s">
        <v>118</v>
      </c>
      <c r="E57" s="44" t="s">
        <v>10</v>
      </c>
      <c r="F57" s="45">
        <f>F53*0.4*1</f>
        <v>12.8</v>
      </c>
      <c r="G57" s="27"/>
      <c r="H57" s="46"/>
      <c r="I57" s="47"/>
      <c r="J57" s="4"/>
      <c r="K57" s="4"/>
      <c r="L57" s="4"/>
      <c r="M57" s="4"/>
      <c r="N57" s="4"/>
      <c r="O57" s="4"/>
      <c r="P57" s="4"/>
      <c r="Q57" s="4"/>
      <c r="R57" s="4"/>
      <c r="S57" s="5"/>
      <c r="T57" s="5"/>
      <c r="U57" s="5"/>
      <c r="V57" s="5"/>
    </row>
    <row r="58" spans="1:22" ht="15.75">
      <c r="A58" s="4"/>
      <c r="B58" s="50" t="s">
        <v>65</v>
      </c>
      <c r="C58" s="42" t="s">
        <v>119</v>
      </c>
      <c r="D58" s="51" t="s">
        <v>25</v>
      </c>
      <c r="E58" s="52" t="s">
        <v>26</v>
      </c>
      <c r="F58" s="53">
        <v>1933.8279386086281</v>
      </c>
      <c r="G58" s="27"/>
      <c r="H58" s="54"/>
      <c r="I58" s="47"/>
      <c r="J58" s="4"/>
      <c r="K58" s="4"/>
      <c r="L58" s="4"/>
      <c r="M58" s="4"/>
      <c r="N58" s="4"/>
      <c r="O58" s="4"/>
      <c r="P58" s="4"/>
      <c r="Q58" s="4"/>
      <c r="R58" s="4"/>
      <c r="S58" s="5"/>
      <c r="T58" s="5"/>
      <c r="U58" s="5"/>
      <c r="V58" s="5"/>
    </row>
    <row r="59" spans="1:22" ht="13.5" customHeight="1" thickBot="1">
      <c r="B59" s="55" t="s">
        <v>120</v>
      </c>
      <c r="C59" s="56"/>
      <c r="D59" s="57" t="s">
        <v>41</v>
      </c>
      <c r="E59" s="58"/>
      <c r="F59" s="59"/>
      <c r="G59" s="60"/>
      <c r="H59" s="61"/>
      <c r="I59" s="62"/>
    </row>
    <row r="60" spans="1:22" ht="13.5" customHeight="1" thickBot="1">
      <c r="B60" s="63"/>
      <c r="C60" s="63"/>
      <c r="D60" s="63"/>
      <c r="E60" s="63"/>
      <c r="F60" s="63"/>
      <c r="G60" s="63"/>
      <c r="H60" s="63"/>
      <c r="I60" s="47"/>
    </row>
    <row r="61" spans="1:22" ht="13.5" customHeight="1" thickBot="1">
      <c r="B61" s="64"/>
      <c r="C61" s="65"/>
      <c r="D61" s="66" t="s">
        <v>121</v>
      </c>
      <c r="E61" s="65"/>
      <c r="F61" s="65"/>
      <c r="G61" s="67"/>
      <c r="H61" s="68"/>
      <c r="I61" s="47"/>
    </row>
    <row r="62" spans="1:22" ht="13.5" customHeight="1" thickBot="1">
      <c r="B62" s="69"/>
      <c r="C62" s="70"/>
      <c r="D62" s="71"/>
      <c r="E62" s="72"/>
      <c r="F62" s="73"/>
      <c r="G62" s="74"/>
      <c r="H62" s="75"/>
      <c r="I62" s="47"/>
    </row>
    <row r="63" spans="1:22" ht="13.5" customHeight="1">
      <c r="B63" s="76"/>
      <c r="C63" s="70"/>
      <c r="D63" s="77" t="s">
        <v>122</v>
      </c>
      <c r="E63" s="78"/>
      <c r="F63" s="79"/>
      <c r="G63" s="80"/>
      <c r="H63" s="81"/>
      <c r="I63" s="82"/>
    </row>
    <row r="64" spans="1:22" ht="13.5" customHeight="1">
      <c r="B64" s="76"/>
      <c r="C64" s="70"/>
      <c r="D64" s="83" t="s">
        <v>39</v>
      </c>
      <c r="E64" s="84"/>
      <c r="F64" s="84"/>
      <c r="G64" s="85"/>
      <c r="H64" s="86"/>
      <c r="I64" s="47"/>
    </row>
    <row r="65" spans="2:9">
      <c r="B65" s="76"/>
      <c r="C65" s="70"/>
      <c r="D65" s="87" t="s">
        <v>123</v>
      </c>
      <c r="E65" s="84"/>
      <c r="F65" s="88"/>
      <c r="G65" s="89"/>
      <c r="H65" s="90"/>
      <c r="I65" s="47"/>
    </row>
    <row r="66" spans="2:9">
      <c r="B66" s="76"/>
      <c r="C66" s="70"/>
      <c r="D66" s="87" t="s">
        <v>40</v>
      </c>
      <c r="E66" s="84"/>
      <c r="F66" s="88"/>
      <c r="G66" s="91"/>
      <c r="H66" s="90"/>
    </row>
    <row r="67" spans="2:9">
      <c r="B67" s="76"/>
      <c r="C67" s="70"/>
      <c r="D67" s="83" t="s">
        <v>124</v>
      </c>
      <c r="E67" s="84"/>
      <c r="F67" s="92"/>
      <c r="G67" s="93"/>
      <c r="H67" s="90"/>
    </row>
    <row r="68" spans="2:9" ht="15.75" thickBot="1">
      <c r="B68" s="94"/>
      <c r="C68" s="94"/>
      <c r="D68" s="95" t="s">
        <v>125</v>
      </c>
      <c r="E68" s="96"/>
      <c r="F68" s="96"/>
      <c r="G68" s="97"/>
      <c r="H68" s="61"/>
    </row>
    <row r="69" spans="2:9">
      <c r="C69" s="2"/>
      <c r="F69" s="3"/>
    </row>
    <row r="70" spans="2:9">
      <c r="C70" s="2"/>
      <c r="F70" s="3"/>
    </row>
    <row r="71" spans="2:9">
      <c r="C71" s="2"/>
      <c r="F71" s="3"/>
    </row>
    <row r="72" spans="2:9">
      <c r="C72" s="2"/>
      <c r="F72" s="3"/>
    </row>
    <row r="73" spans="2:9">
      <c r="C73" s="2"/>
      <c r="F73" s="3"/>
    </row>
    <row r="74" spans="2:9">
      <c r="C74" s="2"/>
      <c r="F74" s="3"/>
    </row>
    <row r="75" spans="2:9">
      <c r="C75" s="2"/>
      <c r="F75" s="3"/>
    </row>
    <row r="76" spans="2:9">
      <c r="C76" s="2"/>
      <c r="F76" s="3"/>
    </row>
    <row r="77" spans="2:9">
      <c r="C77" s="2"/>
      <c r="F77" s="3"/>
    </row>
    <row r="78" spans="2:9">
      <c r="C78" s="2"/>
      <c r="F78" s="3"/>
    </row>
    <row r="79" spans="2:9">
      <c r="C79" s="2"/>
      <c r="F79" s="3"/>
    </row>
    <row r="80" spans="2:9">
      <c r="C80" s="2"/>
      <c r="F80" s="3"/>
    </row>
    <row r="81" spans="3:6">
      <c r="C81" s="2"/>
      <c r="F81" s="3"/>
    </row>
    <row r="82" spans="3:6">
      <c r="C82" s="2"/>
      <c r="F82" s="3"/>
    </row>
    <row r="83" spans="3:6">
      <c r="C83" s="2"/>
      <c r="F83" s="3"/>
    </row>
    <row r="84" spans="3:6">
      <c r="C84" s="2"/>
      <c r="F84" s="3"/>
    </row>
    <row r="85" spans="3:6">
      <c r="C85" s="2"/>
      <c r="F85" s="3"/>
    </row>
    <row r="86" spans="3:6">
      <c r="C86" s="2"/>
      <c r="F86" s="3"/>
    </row>
    <row r="87" spans="3:6">
      <c r="C87" s="2"/>
      <c r="F87" s="3"/>
    </row>
    <row r="88" spans="3:6">
      <c r="C88" s="2"/>
      <c r="F88" s="3"/>
    </row>
    <row r="89" spans="3:6">
      <c r="C89" s="2"/>
      <c r="F89" s="3"/>
    </row>
    <row r="90" spans="3:6">
      <c r="C90" s="2"/>
      <c r="F90" s="3"/>
    </row>
    <row r="91" spans="3:6">
      <c r="C91" s="2"/>
      <c r="F91" s="3"/>
    </row>
    <row r="92" spans="3:6">
      <c r="C92" s="2"/>
      <c r="F92" s="3"/>
    </row>
    <row r="93" spans="3:6">
      <c r="C93" s="2"/>
      <c r="F93" s="3"/>
    </row>
    <row r="94" spans="3:6">
      <c r="C94" s="2"/>
      <c r="F94" s="3"/>
    </row>
    <row r="95" spans="3:6">
      <c r="C95" s="2"/>
      <c r="F95" s="3"/>
    </row>
    <row r="96" spans="3:6">
      <c r="C96" s="2"/>
      <c r="F96" s="3"/>
    </row>
    <row r="97" spans="3:6">
      <c r="C97" s="2"/>
      <c r="F97" s="3"/>
    </row>
    <row r="98" spans="3:6">
      <c r="C98" s="2"/>
      <c r="F98" s="3"/>
    </row>
    <row r="99" spans="3:6">
      <c r="C99" s="2"/>
      <c r="F99" s="3"/>
    </row>
    <row r="100" spans="3:6">
      <c r="C100" s="2"/>
      <c r="F100" s="3"/>
    </row>
    <row r="101" spans="3:6">
      <c r="C101" s="2"/>
      <c r="F101" s="3"/>
    </row>
    <row r="102" spans="3:6">
      <c r="C102" s="2"/>
      <c r="F102" s="3"/>
    </row>
    <row r="103" spans="3:6">
      <c r="C103" s="2"/>
      <c r="F103" s="3"/>
    </row>
    <row r="104" spans="3:6">
      <c r="C104" s="2"/>
      <c r="F104" s="3"/>
    </row>
    <row r="105" spans="3:6">
      <c r="C105" s="2"/>
      <c r="F105" s="3"/>
    </row>
    <row r="106" spans="3:6">
      <c r="C106" s="2"/>
      <c r="F106" s="3"/>
    </row>
    <row r="107" spans="3:6">
      <c r="C107" s="2"/>
      <c r="F107" s="3"/>
    </row>
    <row r="108" spans="3:6">
      <c r="C108" s="2"/>
      <c r="F108" s="3"/>
    </row>
    <row r="109" spans="3:6">
      <c r="C109" s="2"/>
      <c r="F109" s="3"/>
    </row>
    <row r="110" spans="3:6">
      <c r="C110" s="2"/>
      <c r="F110" s="3"/>
    </row>
    <row r="111" spans="3:6">
      <c r="C111" s="2"/>
      <c r="F111" s="3"/>
    </row>
    <row r="112" spans="3:6">
      <c r="C112" s="2"/>
      <c r="F112" s="3"/>
    </row>
    <row r="113" spans="3:6">
      <c r="C113" s="2"/>
      <c r="F113" s="3"/>
    </row>
    <row r="114" spans="3:6">
      <c r="C114" s="2"/>
      <c r="F114" s="3"/>
    </row>
    <row r="115" spans="3:6">
      <c r="C115" s="2"/>
      <c r="F115" s="3"/>
    </row>
    <row r="116" spans="3:6">
      <c r="C116" s="2"/>
      <c r="F116" s="3"/>
    </row>
    <row r="117" spans="3:6">
      <c r="C117" s="2"/>
      <c r="F117" s="3"/>
    </row>
    <row r="118" spans="3:6">
      <c r="C118" s="2"/>
      <c r="F118" s="3"/>
    </row>
    <row r="119" spans="3:6">
      <c r="C119" s="2"/>
      <c r="F119" s="3"/>
    </row>
    <row r="120" spans="3:6">
      <c r="C120" s="2"/>
      <c r="F120" s="3"/>
    </row>
    <row r="121" spans="3:6">
      <c r="C121" s="2"/>
      <c r="F121" s="3"/>
    </row>
    <row r="122" spans="3:6">
      <c r="C122" s="2"/>
      <c r="F122" s="3"/>
    </row>
    <row r="123" spans="3:6">
      <c r="C123" s="2"/>
      <c r="F123" s="3"/>
    </row>
    <row r="124" spans="3:6">
      <c r="C124" s="2"/>
      <c r="F124" s="3"/>
    </row>
    <row r="125" spans="3:6">
      <c r="C125" s="2"/>
      <c r="F125" s="3"/>
    </row>
    <row r="126" spans="3:6">
      <c r="C126" s="2"/>
      <c r="F126" s="3"/>
    </row>
    <row r="127" spans="3:6">
      <c r="C127" s="2"/>
      <c r="F127" s="3"/>
    </row>
    <row r="128" spans="3:6">
      <c r="C128" s="2"/>
      <c r="F128" s="3"/>
    </row>
    <row r="129" spans="3:6">
      <c r="C129" s="2"/>
      <c r="F129" s="3"/>
    </row>
    <row r="130" spans="3:6">
      <c r="C130" s="2"/>
      <c r="F130" s="3"/>
    </row>
    <row r="131" spans="3:6">
      <c r="C131" s="2"/>
      <c r="F131" s="3"/>
    </row>
    <row r="132" spans="3:6">
      <c r="C132" s="2"/>
      <c r="F132" s="3"/>
    </row>
    <row r="133" spans="3:6">
      <c r="C133" s="2"/>
      <c r="F133" s="3"/>
    </row>
    <row r="134" spans="3:6">
      <c r="C134" s="2"/>
      <c r="F134" s="3"/>
    </row>
    <row r="135" spans="3:6">
      <c r="C135" s="2"/>
      <c r="F135" s="3"/>
    </row>
    <row r="136" spans="3:6">
      <c r="C136" s="2"/>
      <c r="F136" s="3"/>
    </row>
    <row r="137" spans="3:6">
      <c r="C137" s="2"/>
      <c r="F137" s="3"/>
    </row>
    <row r="138" spans="3:6">
      <c r="C138" s="2"/>
      <c r="F138" s="3"/>
    </row>
    <row r="139" spans="3:6">
      <c r="C139" s="2"/>
      <c r="F139" s="3"/>
    </row>
    <row r="140" spans="3:6">
      <c r="C140" s="2"/>
      <c r="F140" s="3"/>
    </row>
    <row r="141" spans="3:6">
      <c r="C141" s="2"/>
      <c r="F141" s="3"/>
    </row>
    <row r="142" spans="3:6">
      <c r="C142" s="2"/>
      <c r="F142" s="3"/>
    </row>
    <row r="143" spans="3:6">
      <c r="C143" s="2"/>
      <c r="F143" s="3"/>
    </row>
    <row r="144" spans="3:6">
      <c r="C144" s="2"/>
      <c r="F144" s="3"/>
    </row>
    <row r="145" spans="3:6">
      <c r="C145" s="2"/>
      <c r="F145" s="3"/>
    </row>
    <row r="146" spans="3:6">
      <c r="C146" s="2"/>
      <c r="F146" s="3"/>
    </row>
    <row r="147" spans="3:6">
      <c r="C147" s="2"/>
      <c r="F147" s="3"/>
    </row>
    <row r="148" spans="3:6">
      <c r="C148" s="2"/>
      <c r="F148" s="3"/>
    </row>
    <row r="149" spans="3:6">
      <c r="C149" s="2"/>
      <c r="F149" s="3"/>
    </row>
    <row r="150" spans="3:6">
      <c r="C150" s="2"/>
      <c r="F150" s="3"/>
    </row>
    <row r="151" spans="3:6">
      <c r="C151" s="2"/>
      <c r="F151" s="3"/>
    </row>
    <row r="152" spans="3:6">
      <c r="C152" s="2"/>
      <c r="F152" s="3"/>
    </row>
    <row r="153" spans="3:6">
      <c r="C153" s="2"/>
      <c r="F153" s="3"/>
    </row>
    <row r="154" spans="3:6">
      <c r="C154" s="2"/>
      <c r="F154" s="3"/>
    </row>
    <row r="155" spans="3:6">
      <c r="C155" s="2"/>
      <c r="F155" s="3"/>
    </row>
    <row r="156" spans="3:6">
      <c r="C156" s="2"/>
      <c r="F156" s="3"/>
    </row>
    <row r="157" spans="3:6">
      <c r="C157" s="2"/>
      <c r="F157" s="3"/>
    </row>
    <row r="158" spans="3:6">
      <c r="C158" s="2"/>
      <c r="F158" s="3"/>
    </row>
    <row r="159" spans="3:6">
      <c r="C159" s="2"/>
      <c r="F159" s="3"/>
    </row>
    <row r="160" spans="3:6">
      <c r="C160" s="2"/>
      <c r="F160" s="3"/>
    </row>
    <row r="161" spans="3:6">
      <c r="C161" s="2"/>
      <c r="F161" s="3"/>
    </row>
    <row r="162" spans="3:6">
      <c r="C162" s="2"/>
      <c r="F162" s="3"/>
    </row>
    <row r="163" spans="3:6">
      <c r="C163" s="2"/>
      <c r="F163" s="3"/>
    </row>
    <row r="164" spans="3:6">
      <c r="C164" s="2"/>
      <c r="F164" s="3"/>
    </row>
    <row r="165" spans="3:6">
      <c r="C165" s="2"/>
      <c r="F165" s="3"/>
    </row>
    <row r="166" spans="3:6">
      <c r="C166" s="2"/>
      <c r="F166" s="3"/>
    </row>
    <row r="167" spans="3:6">
      <c r="C167" s="2"/>
      <c r="F167" s="3"/>
    </row>
    <row r="168" spans="3:6">
      <c r="C168" s="2"/>
      <c r="F168" s="3"/>
    </row>
    <row r="169" spans="3:6">
      <c r="C169" s="2"/>
      <c r="F169" s="3"/>
    </row>
    <row r="170" spans="3:6">
      <c r="C170" s="2"/>
      <c r="F170" s="3"/>
    </row>
    <row r="171" spans="3:6">
      <c r="C171" s="2"/>
      <c r="F171" s="3"/>
    </row>
    <row r="172" spans="3:6">
      <c r="C172" s="2"/>
      <c r="F172" s="3"/>
    </row>
    <row r="173" spans="3:6">
      <c r="C173" s="2"/>
      <c r="F173" s="3"/>
    </row>
    <row r="174" spans="3:6">
      <c r="C174" s="2"/>
      <c r="F174" s="3"/>
    </row>
    <row r="175" spans="3:6">
      <c r="C175" s="2"/>
      <c r="F175" s="3"/>
    </row>
    <row r="176" spans="3:6">
      <c r="C176" s="2"/>
      <c r="F176" s="3"/>
    </row>
    <row r="177" spans="3:6">
      <c r="C177" s="2"/>
      <c r="F177" s="3"/>
    </row>
    <row r="178" spans="3:6">
      <c r="C178" s="2"/>
      <c r="F178" s="3"/>
    </row>
    <row r="179" spans="3:6">
      <c r="C179" s="2"/>
      <c r="F179" s="3"/>
    </row>
    <row r="180" spans="3:6">
      <c r="C180" s="2"/>
      <c r="F180" s="3"/>
    </row>
    <row r="181" spans="3:6">
      <c r="C181" s="2"/>
      <c r="F181" s="3"/>
    </row>
    <row r="182" spans="3:6">
      <c r="C182" s="2"/>
      <c r="F182" s="3"/>
    </row>
    <row r="183" spans="3:6">
      <c r="C183" s="2"/>
      <c r="F183" s="3"/>
    </row>
    <row r="184" spans="3:6">
      <c r="C184" s="2"/>
      <c r="F184" s="3"/>
    </row>
    <row r="185" spans="3:6">
      <c r="C185" s="2"/>
      <c r="F185" s="3"/>
    </row>
    <row r="186" spans="3:6">
      <c r="C186" s="2"/>
      <c r="F186" s="3"/>
    </row>
    <row r="187" spans="3:6">
      <c r="C187" s="2"/>
      <c r="F187" s="3"/>
    </row>
    <row r="188" spans="3:6">
      <c r="C188" s="2"/>
      <c r="F188" s="3"/>
    </row>
    <row r="189" spans="3:6">
      <c r="C189" s="2"/>
      <c r="F189" s="3"/>
    </row>
    <row r="190" spans="3:6">
      <c r="C190" s="2"/>
      <c r="F190" s="3"/>
    </row>
    <row r="191" spans="3:6">
      <c r="C191" s="2"/>
      <c r="F191" s="3"/>
    </row>
    <row r="192" spans="3:6">
      <c r="C192" s="2"/>
      <c r="F192" s="3"/>
    </row>
    <row r="193" spans="3:6">
      <c r="C193" s="2"/>
      <c r="F193" s="3"/>
    </row>
    <row r="194" spans="3:6">
      <c r="C194" s="2"/>
      <c r="F194" s="3"/>
    </row>
    <row r="195" spans="3:6">
      <c r="C195" s="2"/>
      <c r="F195" s="3"/>
    </row>
    <row r="196" spans="3:6">
      <c r="C196" s="2"/>
      <c r="F196" s="3"/>
    </row>
    <row r="197" spans="3:6">
      <c r="C197" s="2"/>
      <c r="F197" s="3"/>
    </row>
    <row r="198" spans="3:6">
      <c r="C198" s="2"/>
      <c r="F198" s="3"/>
    </row>
    <row r="199" spans="3:6">
      <c r="C199" s="2"/>
      <c r="F199" s="3"/>
    </row>
    <row r="200" spans="3:6">
      <c r="C200" s="2"/>
      <c r="F200" s="3"/>
    </row>
    <row r="201" spans="3:6">
      <c r="C201" s="2"/>
      <c r="F201" s="3"/>
    </row>
    <row r="202" spans="3:6">
      <c r="C202" s="2"/>
      <c r="F202" s="3"/>
    </row>
    <row r="203" spans="3:6">
      <c r="C203" s="2"/>
      <c r="F203" s="3"/>
    </row>
    <row r="204" spans="3:6">
      <c r="C204" s="2"/>
      <c r="F204" s="3"/>
    </row>
    <row r="205" spans="3:6">
      <c r="C205" s="2"/>
      <c r="F205" s="3"/>
    </row>
    <row r="206" spans="3:6">
      <c r="C206" s="2"/>
      <c r="F206" s="3"/>
    </row>
    <row r="207" spans="3:6">
      <c r="C207" s="2"/>
      <c r="F207" s="3"/>
    </row>
    <row r="208" spans="3:6">
      <c r="C208" s="2"/>
      <c r="F208" s="3"/>
    </row>
    <row r="209" spans="3:6">
      <c r="C209" s="2"/>
      <c r="F209" s="3"/>
    </row>
    <row r="210" spans="3:6">
      <c r="C210" s="2"/>
      <c r="F210" s="3"/>
    </row>
    <row r="211" spans="3:6">
      <c r="C211" s="2"/>
      <c r="F211" s="3"/>
    </row>
    <row r="212" spans="3:6">
      <c r="C212" s="2"/>
      <c r="F212" s="3"/>
    </row>
    <row r="213" spans="3:6">
      <c r="C213" s="2"/>
      <c r="F213" s="3"/>
    </row>
    <row r="214" spans="3:6">
      <c r="C214" s="2"/>
      <c r="F214" s="3"/>
    </row>
    <row r="215" spans="3:6">
      <c r="C215" s="2"/>
      <c r="F215" s="3"/>
    </row>
    <row r="216" spans="3:6">
      <c r="C216" s="2"/>
      <c r="F216" s="3"/>
    </row>
    <row r="217" spans="3:6">
      <c r="C217" s="2"/>
      <c r="F217" s="3"/>
    </row>
    <row r="218" spans="3:6">
      <c r="C218" s="2"/>
      <c r="F218" s="3"/>
    </row>
    <row r="219" spans="3:6">
      <c r="C219" s="2"/>
      <c r="F219" s="3"/>
    </row>
    <row r="220" spans="3:6">
      <c r="C220" s="2"/>
      <c r="F220" s="3"/>
    </row>
    <row r="221" spans="3:6">
      <c r="C221" s="2"/>
      <c r="F221" s="3"/>
    </row>
    <row r="222" spans="3:6">
      <c r="C222" s="2"/>
      <c r="F222" s="3"/>
    </row>
    <row r="223" spans="3:6">
      <c r="C223" s="2"/>
      <c r="F223" s="3"/>
    </row>
    <row r="224" spans="3:6">
      <c r="C224" s="2"/>
      <c r="F224" s="3"/>
    </row>
    <row r="225" spans="3:6">
      <c r="C225" s="2"/>
      <c r="F225" s="3"/>
    </row>
    <row r="226" spans="3:6">
      <c r="C226" s="2"/>
      <c r="F226" s="3"/>
    </row>
    <row r="227" spans="3:6">
      <c r="C227" s="2"/>
      <c r="F227" s="3"/>
    </row>
    <row r="228" spans="3:6">
      <c r="C228" s="2"/>
      <c r="F228" s="3"/>
    </row>
    <row r="229" spans="3:6">
      <c r="C229" s="2"/>
      <c r="F229" s="3"/>
    </row>
    <row r="230" spans="3:6">
      <c r="C230" s="2"/>
      <c r="F230" s="3"/>
    </row>
    <row r="231" spans="3:6">
      <c r="C231" s="2"/>
      <c r="F231" s="3"/>
    </row>
    <row r="232" spans="3:6">
      <c r="C232" s="2"/>
      <c r="F232" s="3"/>
    </row>
    <row r="233" spans="3:6">
      <c r="C233" s="2"/>
      <c r="F233" s="3"/>
    </row>
    <row r="234" spans="3:6">
      <c r="C234" s="2"/>
      <c r="F234" s="3"/>
    </row>
    <row r="235" spans="3:6">
      <c r="C235" s="2"/>
      <c r="F235" s="3"/>
    </row>
    <row r="236" spans="3:6">
      <c r="C236" s="2"/>
      <c r="F236" s="3"/>
    </row>
    <row r="237" spans="3:6">
      <c r="C237" s="2"/>
      <c r="F237" s="3"/>
    </row>
    <row r="238" spans="3:6">
      <c r="C238" s="2"/>
      <c r="F238" s="3"/>
    </row>
    <row r="239" spans="3:6">
      <c r="C239" s="2"/>
      <c r="F239" s="3"/>
    </row>
    <row r="240" spans="3:6">
      <c r="C240" s="2"/>
      <c r="F240" s="3"/>
    </row>
    <row r="241" spans="3:6">
      <c r="C241" s="2"/>
      <c r="F241" s="3"/>
    </row>
    <row r="242" spans="3:6">
      <c r="C242" s="2"/>
      <c r="F242" s="3"/>
    </row>
    <row r="243" spans="3:6">
      <c r="C243" s="2"/>
      <c r="F243" s="3"/>
    </row>
    <row r="244" spans="3:6">
      <c r="C244" s="2"/>
      <c r="F244" s="3"/>
    </row>
    <row r="245" spans="3:6">
      <c r="C245" s="2"/>
      <c r="F245" s="3"/>
    </row>
    <row r="246" spans="3:6">
      <c r="C246" s="2"/>
      <c r="F246" s="3"/>
    </row>
    <row r="247" spans="3:6">
      <c r="C247" s="2"/>
      <c r="F247" s="3"/>
    </row>
    <row r="248" spans="3:6">
      <c r="C248" s="2"/>
      <c r="F248" s="3"/>
    </row>
    <row r="249" spans="3:6">
      <c r="C249" s="2"/>
      <c r="F249" s="3"/>
    </row>
    <row r="250" spans="3:6">
      <c r="C250" s="2"/>
      <c r="F250" s="3"/>
    </row>
    <row r="251" spans="3:6">
      <c r="C251" s="2"/>
      <c r="F251" s="3"/>
    </row>
    <row r="252" spans="3:6">
      <c r="C252" s="2"/>
      <c r="F252" s="3"/>
    </row>
    <row r="253" spans="3:6">
      <c r="C253" s="2"/>
      <c r="F253" s="3"/>
    </row>
    <row r="254" spans="3:6">
      <c r="C254" s="2"/>
      <c r="F254" s="3"/>
    </row>
    <row r="255" spans="3:6">
      <c r="C255" s="2"/>
      <c r="F255" s="3"/>
    </row>
    <row r="256" spans="3:6">
      <c r="C256" s="2"/>
      <c r="F256" s="3"/>
    </row>
    <row r="257" spans="3:6">
      <c r="C257" s="2"/>
      <c r="F257" s="3"/>
    </row>
    <row r="258" spans="3:6">
      <c r="C258" s="2"/>
      <c r="F258" s="3"/>
    </row>
    <row r="259" spans="3:6">
      <c r="C259" s="2"/>
      <c r="F259" s="3"/>
    </row>
    <row r="260" spans="3:6">
      <c r="C260" s="2"/>
      <c r="F260" s="3"/>
    </row>
    <row r="261" spans="3:6">
      <c r="C261" s="2"/>
      <c r="F261" s="3"/>
    </row>
    <row r="262" spans="3:6">
      <c r="C262" s="2"/>
      <c r="F262" s="3"/>
    </row>
    <row r="263" spans="3:6">
      <c r="C263" s="2"/>
      <c r="F263" s="3"/>
    </row>
    <row r="264" spans="3:6">
      <c r="C264" s="2"/>
      <c r="F264" s="3"/>
    </row>
    <row r="265" spans="3:6">
      <c r="C265" s="2"/>
      <c r="F265" s="3"/>
    </row>
    <row r="266" spans="3:6">
      <c r="C266" s="2"/>
      <c r="F266" s="3"/>
    </row>
    <row r="267" spans="3:6">
      <c r="C267" s="2"/>
      <c r="F267" s="3"/>
    </row>
    <row r="268" spans="3:6">
      <c r="C268" s="2"/>
      <c r="F268" s="3"/>
    </row>
    <row r="269" spans="3:6">
      <c r="C269" s="2"/>
      <c r="F269" s="3"/>
    </row>
    <row r="270" spans="3:6">
      <c r="C270" s="2"/>
      <c r="F270" s="3"/>
    </row>
    <row r="271" spans="3:6">
      <c r="C271" s="2"/>
      <c r="F271" s="3"/>
    </row>
    <row r="272" spans="3:6">
      <c r="C272" s="2"/>
      <c r="F272" s="3"/>
    </row>
    <row r="273" spans="3:6">
      <c r="C273" s="2"/>
      <c r="F273" s="3"/>
    </row>
    <row r="274" spans="3:6">
      <c r="C274" s="2"/>
      <c r="F274" s="3"/>
    </row>
    <row r="275" spans="3:6">
      <c r="C275" s="2"/>
      <c r="F275" s="3"/>
    </row>
    <row r="276" spans="3:6">
      <c r="C276" s="2"/>
      <c r="F276" s="3"/>
    </row>
    <row r="277" spans="3:6">
      <c r="C277" s="2"/>
      <c r="F277" s="3"/>
    </row>
    <row r="278" spans="3:6">
      <c r="C278" s="2"/>
      <c r="F278" s="3"/>
    </row>
    <row r="279" spans="3:6">
      <c r="C279" s="2"/>
      <c r="F279" s="3"/>
    </row>
    <row r="280" spans="3:6">
      <c r="C280" s="2"/>
      <c r="F280" s="3"/>
    </row>
    <row r="281" spans="3:6">
      <c r="C281" s="2"/>
      <c r="F281" s="3"/>
    </row>
    <row r="282" spans="3:6">
      <c r="C282" s="2"/>
      <c r="F282" s="3"/>
    </row>
    <row r="283" spans="3:6">
      <c r="C283" s="2"/>
      <c r="F283" s="3"/>
    </row>
    <row r="284" spans="3:6">
      <c r="C284" s="2"/>
      <c r="F284" s="3"/>
    </row>
    <row r="285" spans="3:6">
      <c r="C285" s="2"/>
      <c r="F285" s="3"/>
    </row>
    <row r="286" spans="3:6">
      <c r="C286" s="2"/>
      <c r="F286" s="3"/>
    </row>
    <row r="287" spans="3:6">
      <c r="C287" s="2"/>
      <c r="F287" s="3"/>
    </row>
    <row r="288" spans="3:6">
      <c r="C288" s="2"/>
      <c r="F288" s="3"/>
    </row>
    <row r="289" spans="3:6">
      <c r="C289" s="2"/>
      <c r="F289" s="3"/>
    </row>
    <row r="290" spans="3:6">
      <c r="C290" s="2"/>
      <c r="F290" s="3"/>
    </row>
    <row r="291" spans="3:6">
      <c r="C291" s="2"/>
      <c r="F291" s="3"/>
    </row>
    <row r="292" spans="3:6">
      <c r="C292" s="2"/>
      <c r="F292" s="3"/>
    </row>
    <row r="293" spans="3:6">
      <c r="C293" s="2"/>
      <c r="F293" s="3"/>
    </row>
    <row r="294" spans="3:6">
      <c r="C294" s="2"/>
      <c r="F294" s="3"/>
    </row>
    <row r="295" spans="3:6">
      <c r="C295" s="2"/>
      <c r="F295" s="3"/>
    </row>
    <row r="296" spans="3:6">
      <c r="C296" s="2"/>
      <c r="F296" s="3"/>
    </row>
    <row r="297" spans="3:6">
      <c r="C297" s="2"/>
      <c r="F297" s="3"/>
    </row>
    <row r="298" spans="3:6">
      <c r="C298" s="2"/>
      <c r="F298" s="3"/>
    </row>
    <row r="299" spans="3:6">
      <c r="C299" s="2"/>
      <c r="F299" s="3"/>
    </row>
    <row r="300" spans="3:6">
      <c r="C300" s="2"/>
      <c r="F300" s="3"/>
    </row>
    <row r="301" spans="3:6">
      <c r="C301" s="2"/>
      <c r="F301" s="3"/>
    </row>
    <row r="302" spans="3:6">
      <c r="C302" s="2"/>
      <c r="F302" s="3"/>
    </row>
    <row r="303" spans="3:6">
      <c r="C303" s="2"/>
      <c r="F303" s="3"/>
    </row>
    <row r="304" spans="3:6">
      <c r="C304" s="2"/>
      <c r="F304" s="3"/>
    </row>
    <row r="305" spans="3:6">
      <c r="C305" s="2"/>
      <c r="F305" s="3"/>
    </row>
    <row r="306" spans="3:6">
      <c r="C306" s="2"/>
      <c r="F306" s="3"/>
    </row>
    <row r="307" spans="3:6">
      <c r="C307" s="2"/>
      <c r="F307" s="3"/>
    </row>
    <row r="308" spans="3:6">
      <c r="C308" s="2"/>
      <c r="F308" s="3"/>
    </row>
    <row r="309" spans="3:6">
      <c r="C309" s="2"/>
      <c r="F309" s="3"/>
    </row>
    <row r="310" spans="3:6">
      <c r="C310" s="2"/>
      <c r="F310" s="3"/>
    </row>
    <row r="311" spans="3:6">
      <c r="C311" s="2"/>
      <c r="F311" s="3"/>
    </row>
    <row r="312" spans="3:6">
      <c r="C312" s="2"/>
      <c r="F312" s="3"/>
    </row>
    <row r="313" spans="3:6">
      <c r="C313" s="2"/>
      <c r="F313" s="3"/>
    </row>
    <row r="314" spans="3:6">
      <c r="C314" s="2"/>
      <c r="F314" s="3"/>
    </row>
    <row r="315" spans="3:6">
      <c r="C315" s="2"/>
      <c r="F315" s="3"/>
    </row>
    <row r="316" spans="3:6">
      <c r="C316" s="2"/>
      <c r="F316" s="3"/>
    </row>
    <row r="317" spans="3:6">
      <c r="C317" s="2"/>
      <c r="F317" s="3"/>
    </row>
    <row r="318" spans="3:6">
      <c r="C318" s="2"/>
      <c r="F318" s="3"/>
    </row>
    <row r="319" spans="3:6">
      <c r="C319" s="2"/>
      <c r="F319" s="3"/>
    </row>
    <row r="320" spans="3:6">
      <c r="C320" s="2"/>
      <c r="F320" s="3"/>
    </row>
    <row r="321" spans="3:6">
      <c r="C321" s="2"/>
      <c r="F321" s="3"/>
    </row>
    <row r="322" spans="3:6">
      <c r="C322" s="2"/>
      <c r="F322" s="3"/>
    </row>
    <row r="323" spans="3:6">
      <c r="C323" s="2"/>
      <c r="F323" s="3"/>
    </row>
    <row r="324" spans="3:6">
      <c r="C324" s="2"/>
      <c r="F324" s="3"/>
    </row>
    <row r="325" spans="3:6">
      <c r="C325" s="2"/>
      <c r="F325" s="3"/>
    </row>
    <row r="326" spans="3:6">
      <c r="C326" s="2"/>
      <c r="F326" s="3"/>
    </row>
    <row r="327" spans="3:6">
      <c r="C327" s="2"/>
      <c r="F327" s="3"/>
    </row>
    <row r="328" spans="3:6">
      <c r="C328" s="2"/>
      <c r="F328" s="3"/>
    </row>
    <row r="329" spans="3:6">
      <c r="C329" s="2"/>
      <c r="F329" s="3"/>
    </row>
    <row r="330" spans="3:6">
      <c r="C330" s="2"/>
      <c r="F330" s="3"/>
    </row>
    <row r="331" spans="3:6">
      <c r="C331" s="2"/>
      <c r="F331" s="3"/>
    </row>
    <row r="332" spans="3:6">
      <c r="C332" s="2"/>
      <c r="F332" s="3"/>
    </row>
    <row r="333" spans="3:6">
      <c r="C333" s="2"/>
      <c r="F333" s="3"/>
    </row>
    <row r="334" spans="3:6">
      <c r="C334" s="2"/>
      <c r="F334" s="3"/>
    </row>
    <row r="335" spans="3:6">
      <c r="C335" s="2"/>
      <c r="F335" s="3"/>
    </row>
    <row r="336" spans="3:6">
      <c r="C336" s="2"/>
      <c r="F336" s="3"/>
    </row>
    <row r="337" spans="3:6">
      <c r="C337" s="2"/>
      <c r="F337" s="3"/>
    </row>
    <row r="338" spans="3:6">
      <c r="C338" s="2"/>
      <c r="F338" s="3"/>
    </row>
    <row r="339" spans="3:6">
      <c r="C339" s="2"/>
      <c r="F339" s="3"/>
    </row>
    <row r="340" spans="3:6">
      <c r="C340" s="2"/>
      <c r="F340" s="3"/>
    </row>
    <row r="341" spans="3:6">
      <c r="C341" s="2"/>
      <c r="F341" s="3"/>
    </row>
    <row r="342" spans="3:6">
      <c r="C342" s="2"/>
      <c r="F342" s="3"/>
    </row>
    <row r="343" spans="3:6">
      <c r="C343" s="2"/>
      <c r="F343" s="3"/>
    </row>
    <row r="344" spans="3:6">
      <c r="C344" s="2"/>
      <c r="F344" s="3"/>
    </row>
    <row r="345" spans="3:6">
      <c r="C345" s="2"/>
      <c r="F345" s="3"/>
    </row>
    <row r="346" spans="3:6">
      <c r="C346" s="2"/>
      <c r="F346" s="3"/>
    </row>
    <row r="347" spans="3:6">
      <c r="C347" s="2"/>
      <c r="F347" s="3"/>
    </row>
    <row r="348" spans="3:6">
      <c r="C348" s="2"/>
      <c r="F348" s="3"/>
    </row>
    <row r="349" spans="3:6">
      <c r="C349" s="2"/>
      <c r="F349" s="3"/>
    </row>
    <row r="350" spans="3:6">
      <c r="C350" s="2"/>
      <c r="F350" s="3"/>
    </row>
    <row r="351" spans="3:6">
      <c r="C351" s="2"/>
      <c r="F351" s="3"/>
    </row>
    <row r="352" spans="3:6">
      <c r="C352" s="2"/>
      <c r="F352" s="3"/>
    </row>
    <row r="353" spans="3:6">
      <c r="C353" s="2"/>
      <c r="F353" s="3"/>
    </row>
    <row r="354" spans="3:6">
      <c r="C354" s="2"/>
      <c r="F354" s="3"/>
    </row>
    <row r="355" spans="3:6">
      <c r="C355" s="2"/>
      <c r="F355" s="3"/>
    </row>
    <row r="356" spans="3:6">
      <c r="C356" s="2"/>
      <c r="F356" s="3"/>
    </row>
    <row r="357" spans="3:6">
      <c r="C357" s="2"/>
      <c r="F357" s="3"/>
    </row>
    <row r="358" spans="3:6">
      <c r="C358" s="2"/>
      <c r="F358" s="3"/>
    </row>
    <row r="359" spans="3:6">
      <c r="C359" s="2"/>
      <c r="F359" s="3"/>
    </row>
    <row r="360" spans="3:6">
      <c r="C360" s="2"/>
      <c r="F360" s="3"/>
    </row>
    <row r="361" spans="3:6">
      <c r="C361" s="2"/>
      <c r="F361" s="3"/>
    </row>
    <row r="362" spans="3:6">
      <c r="C362" s="2"/>
      <c r="F362" s="3"/>
    </row>
    <row r="363" spans="3:6">
      <c r="C363" s="2"/>
      <c r="F363" s="3"/>
    </row>
    <row r="364" spans="3:6">
      <c r="C364" s="2"/>
      <c r="F364" s="3"/>
    </row>
    <row r="365" spans="3:6">
      <c r="C365" s="2"/>
      <c r="F365" s="3"/>
    </row>
    <row r="366" spans="3:6">
      <c r="C366" s="2"/>
      <c r="F366" s="3"/>
    </row>
    <row r="367" spans="3:6">
      <c r="C367" s="2"/>
      <c r="F367" s="3"/>
    </row>
    <row r="368" spans="3:6">
      <c r="C368" s="2"/>
      <c r="F368" s="3"/>
    </row>
    <row r="369" spans="3:6">
      <c r="C369" s="2"/>
      <c r="F369" s="3"/>
    </row>
    <row r="370" spans="3:6">
      <c r="C370" s="2"/>
      <c r="F370" s="3"/>
    </row>
    <row r="371" spans="3:6">
      <c r="C371" s="2"/>
      <c r="F371" s="3"/>
    </row>
    <row r="372" spans="3:6">
      <c r="C372" s="2"/>
      <c r="F372" s="3"/>
    </row>
    <row r="373" spans="3:6">
      <c r="C373" s="2"/>
      <c r="F373" s="3"/>
    </row>
    <row r="374" spans="3:6">
      <c r="C374" s="2"/>
      <c r="F374" s="3"/>
    </row>
    <row r="375" spans="3:6">
      <c r="C375" s="2"/>
      <c r="F375" s="3"/>
    </row>
    <row r="376" spans="3:6">
      <c r="C376" s="2"/>
      <c r="F376" s="3"/>
    </row>
    <row r="377" spans="3:6">
      <c r="C377" s="2"/>
      <c r="F377" s="3"/>
    </row>
    <row r="378" spans="3:6">
      <c r="C378" s="2"/>
      <c r="F378" s="3"/>
    </row>
    <row r="379" spans="3:6">
      <c r="C379" s="2"/>
      <c r="F379" s="3"/>
    </row>
    <row r="380" spans="3:6">
      <c r="C380" s="2"/>
      <c r="F380" s="3"/>
    </row>
    <row r="381" spans="3:6">
      <c r="C381" s="2"/>
      <c r="F381" s="3"/>
    </row>
    <row r="382" spans="3:6">
      <c r="C382" s="2"/>
      <c r="F382" s="3"/>
    </row>
    <row r="383" spans="3:6">
      <c r="C383" s="2"/>
      <c r="F383" s="3"/>
    </row>
    <row r="384" spans="3:6">
      <c r="C384" s="2"/>
      <c r="F384" s="3"/>
    </row>
    <row r="385" spans="3:6">
      <c r="C385" s="2"/>
      <c r="F385" s="3"/>
    </row>
    <row r="386" spans="3:6">
      <c r="C386" s="2"/>
      <c r="F386" s="3"/>
    </row>
    <row r="387" spans="3:6">
      <c r="C387" s="2"/>
      <c r="F387" s="3"/>
    </row>
    <row r="388" spans="3:6">
      <c r="C388" s="2"/>
      <c r="F388" s="3"/>
    </row>
    <row r="389" spans="3:6">
      <c r="C389" s="2"/>
      <c r="F389" s="3"/>
    </row>
    <row r="390" spans="3:6">
      <c r="C390" s="2"/>
      <c r="F390" s="3"/>
    </row>
    <row r="391" spans="3:6">
      <c r="C391" s="2"/>
      <c r="F391" s="3"/>
    </row>
    <row r="392" spans="3:6">
      <c r="C392" s="2"/>
      <c r="F392" s="3"/>
    </row>
    <row r="393" spans="3:6">
      <c r="C393" s="2"/>
      <c r="F393" s="3"/>
    </row>
    <row r="394" spans="3:6">
      <c r="C394" s="2"/>
      <c r="F394" s="3"/>
    </row>
    <row r="395" spans="3:6">
      <c r="C395" s="2"/>
      <c r="F395" s="3"/>
    </row>
    <row r="396" spans="3:6">
      <c r="C396" s="2"/>
      <c r="F396" s="3"/>
    </row>
    <row r="397" spans="3:6">
      <c r="C397" s="2"/>
      <c r="F397" s="3"/>
    </row>
    <row r="398" spans="3:6">
      <c r="C398" s="2"/>
      <c r="F398" s="3"/>
    </row>
    <row r="399" spans="3:6">
      <c r="C399" s="2"/>
      <c r="F399" s="3"/>
    </row>
    <row r="400" spans="3:6">
      <c r="C400" s="2"/>
      <c r="F400" s="3"/>
    </row>
    <row r="401" spans="3:6">
      <c r="C401" s="2"/>
      <c r="F401" s="3"/>
    </row>
    <row r="402" spans="3:6">
      <c r="C402" s="2"/>
      <c r="F402" s="3"/>
    </row>
    <row r="403" spans="3:6">
      <c r="C403" s="2"/>
      <c r="F403" s="3"/>
    </row>
    <row r="404" spans="3:6">
      <c r="C404" s="2"/>
      <c r="F404" s="3"/>
    </row>
    <row r="405" spans="3:6">
      <c r="C405" s="2"/>
      <c r="F405" s="3"/>
    </row>
    <row r="406" spans="3:6">
      <c r="C406" s="2"/>
      <c r="F406" s="3"/>
    </row>
    <row r="407" spans="3:6">
      <c r="C407" s="2"/>
      <c r="F407" s="3"/>
    </row>
    <row r="408" spans="3:6">
      <c r="C408" s="2"/>
      <c r="F408" s="3"/>
    </row>
    <row r="409" spans="3:6">
      <c r="C409" s="2"/>
      <c r="F409" s="3"/>
    </row>
    <row r="410" spans="3:6">
      <c r="C410" s="2"/>
      <c r="F410" s="3"/>
    </row>
    <row r="411" spans="3:6">
      <c r="C411" s="2"/>
      <c r="F411" s="3"/>
    </row>
    <row r="412" spans="3:6">
      <c r="C412" s="2"/>
      <c r="F412" s="3"/>
    </row>
    <row r="413" spans="3:6">
      <c r="C413" s="2"/>
      <c r="F413" s="3"/>
    </row>
    <row r="414" spans="3:6">
      <c r="C414" s="2"/>
      <c r="F414" s="3"/>
    </row>
    <row r="415" spans="3:6">
      <c r="C415" s="2"/>
      <c r="F415" s="3"/>
    </row>
    <row r="416" spans="3:6">
      <c r="C416" s="2"/>
      <c r="F416" s="3"/>
    </row>
    <row r="417" spans="3:6">
      <c r="C417" s="2"/>
      <c r="F417" s="3"/>
    </row>
    <row r="418" spans="3:6">
      <c r="C418" s="2"/>
      <c r="F418" s="3"/>
    </row>
    <row r="419" spans="3:6">
      <c r="C419" s="2"/>
      <c r="F419" s="3"/>
    </row>
    <row r="420" spans="3:6">
      <c r="C420" s="2"/>
      <c r="F420" s="3"/>
    </row>
    <row r="421" spans="3:6">
      <c r="C421" s="2"/>
      <c r="F421" s="3"/>
    </row>
    <row r="422" spans="3:6">
      <c r="C422" s="2"/>
      <c r="F422" s="3"/>
    </row>
    <row r="423" spans="3:6">
      <c r="C423" s="2"/>
      <c r="F423" s="3"/>
    </row>
    <row r="424" spans="3:6">
      <c r="C424" s="2"/>
      <c r="F424" s="3"/>
    </row>
    <row r="425" spans="3:6">
      <c r="C425" s="2"/>
      <c r="F425" s="3"/>
    </row>
    <row r="426" spans="3:6">
      <c r="C426" s="2"/>
      <c r="F426" s="3"/>
    </row>
    <row r="427" spans="3:6">
      <c r="C427" s="2"/>
      <c r="F427" s="3"/>
    </row>
    <row r="428" spans="3:6">
      <c r="C428" s="2"/>
      <c r="F428" s="3"/>
    </row>
    <row r="429" spans="3:6">
      <c r="C429" s="2"/>
      <c r="F429" s="3"/>
    </row>
    <row r="430" spans="3:6">
      <c r="C430" s="2"/>
      <c r="F430" s="3"/>
    </row>
    <row r="431" spans="3:6">
      <c r="C431" s="2"/>
      <c r="F431" s="3"/>
    </row>
    <row r="432" spans="3:6">
      <c r="C432" s="2"/>
      <c r="F432" s="3"/>
    </row>
    <row r="433" spans="3:6">
      <c r="C433" s="2"/>
      <c r="F433" s="3"/>
    </row>
    <row r="434" spans="3:6">
      <c r="C434" s="2"/>
      <c r="F434" s="3"/>
    </row>
    <row r="435" spans="3:6">
      <c r="C435" s="2"/>
      <c r="F435" s="3"/>
    </row>
    <row r="436" spans="3:6">
      <c r="C436" s="2"/>
      <c r="F436" s="3"/>
    </row>
    <row r="437" spans="3:6">
      <c r="C437" s="2"/>
      <c r="F437" s="3"/>
    </row>
    <row r="438" spans="3:6">
      <c r="C438" s="2"/>
      <c r="F438" s="3"/>
    </row>
    <row r="439" spans="3:6">
      <c r="C439" s="2"/>
      <c r="F439" s="3"/>
    </row>
    <row r="440" spans="3:6">
      <c r="C440" s="2"/>
      <c r="F440" s="3"/>
    </row>
    <row r="441" spans="3:6">
      <c r="C441" s="2"/>
      <c r="F441" s="3"/>
    </row>
    <row r="442" spans="3:6">
      <c r="C442" s="2"/>
      <c r="F442" s="3"/>
    </row>
    <row r="443" spans="3:6">
      <c r="C443" s="2"/>
      <c r="F443" s="3"/>
    </row>
    <row r="444" spans="3:6">
      <c r="C444" s="2"/>
      <c r="F444" s="3"/>
    </row>
    <row r="445" spans="3:6">
      <c r="C445" s="2"/>
      <c r="F445" s="3"/>
    </row>
    <row r="446" spans="3:6">
      <c r="C446" s="2"/>
      <c r="F446" s="3"/>
    </row>
    <row r="447" spans="3:6">
      <c r="C447" s="2"/>
      <c r="F447" s="3"/>
    </row>
    <row r="448" spans="3:6">
      <c r="C448" s="2"/>
      <c r="F448" s="3"/>
    </row>
    <row r="449" spans="3:6">
      <c r="C449" s="2"/>
      <c r="F449" s="3"/>
    </row>
    <row r="450" spans="3:6">
      <c r="C450" s="2"/>
      <c r="F450" s="3"/>
    </row>
    <row r="451" spans="3:6">
      <c r="C451" s="2"/>
      <c r="F451" s="3"/>
    </row>
    <row r="452" spans="3:6">
      <c r="C452" s="2"/>
      <c r="F452" s="3"/>
    </row>
    <row r="453" spans="3:6">
      <c r="C453" s="2"/>
      <c r="F453" s="3"/>
    </row>
    <row r="454" spans="3:6">
      <c r="C454" s="2"/>
      <c r="F454" s="3"/>
    </row>
    <row r="455" spans="3:6">
      <c r="C455" s="2"/>
      <c r="F455" s="3"/>
    </row>
    <row r="456" spans="3:6">
      <c r="C456" s="2"/>
      <c r="F456" s="3"/>
    </row>
    <row r="457" spans="3:6">
      <c r="C457" s="2"/>
      <c r="F457" s="3"/>
    </row>
    <row r="458" spans="3:6">
      <c r="C458" s="2"/>
      <c r="F458" s="3"/>
    </row>
    <row r="459" spans="3:6">
      <c r="C459" s="2"/>
      <c r="F459" s="3"/>
    </row>
    <row r="460" spans="3:6">
      <c r="C460" s="2"/>
      <c r="F460" s="3"/>
    </row>
    <row r="461" spans="3:6">
      <c r="C461" s="2"/>
      <c r="F461" s="3"/>
    </row>
    <row r="462" spans="3:6">
      <c r="C462" s="2"/>
      <c r="F462" s="3"/>
    </row>
    <row r="463" spans="3:6">
      <c r="C463" s="2"/>
      <c r="F463" s="3"/>
    </row>
    <row r="464" spans="3:6">
      <c r="C464" s="2"/>
      <c r="F464" s="3"/>
    </row>
    <row r="465" spans="3:6">
      <c r="C465" s="2"/>
      <c r="F465" s="3"/>
    </row>
    <row r="466" spans="3:6">
      <c r="C466" s="2"/>
      <c r="F466" s="3"/>
    </row>
    <row r="467" spans="3:6">
      <c r="C467" s="2"/>
      <c r="F467" s="3"/>
    </row>
    <row r="468" spans="3:6">
      <c r="C468" s="2"/>
      <c r="F468" s="3"/>
    </row>
    <row r="469" spans="3:6">
      <c r="C469" s="2"/>
      <c r="F469" s="3"/>
    </row>
    <row r="470" spans="3:6">
      <c r="C470" s="2"/>
      <c r="F470" s="3"/>
    </row>
    <row r="471" spans="3:6">
      <c r="C471" s="2"/>
      <c r="F471" s="3"/>
    </row>
    <row r="472" spans="3:6">
      <c r="C472" s="2"/>
      <c r="F472" s="3"/>
    </row>
    <row r="473" spans="3:6">
      <c r="C473" s="2"/>
      <c r="F473" s="3"/>
    </row>
    <row r="474" spans="3:6">
      <c r="C474" s="2"/>
      <c r="F474" s="3"/>
    </row>
    <row r="475" spans="3:6">
      <c r="C475" s="2"/>
      <c r="F475" s="3"/>
    </row>
    <row r="476" spans="3:6">
      <c r="C476" s="2"/>
      <c r="F476" s="3"/>
    </row>
    <row r="477" spans="3:6">
      <c r="C477" s="2"/>
      <c r="F477" s="3"/>
    </row>
    <row r="478" spans="3:6">
      <c r="C478" s="2"/>
      <c r="F478" s="3"/>
    </row>
    <row r="479" spans="3:6">
      <c r="C479" s="2"/>
      <c r="F479" s="3"/>
    </row>
    <row r="480" spans="3:6">
      <c r="C480" s="2"/>
      <c r="F480" s="3"/>
    </row>
    <row r="481" spans="3:6">
      <c r="C481" s="2"/>
      <c r="F481" s="3"/>
    </row>
    <row r="482" spans="3:6">
      <c r="C482" s="2"/>
      <c r="F482" s="3"/>
    </row>
    <row r="483" spans="3:6">
      <c r="C483" s="2"/>
      <c r="F483" s="3"/>
    </row>
    <row r="484" spans="3:6">
      <c r="C484" s="2"/>
      <c r="F484" s="3"/>
    </row>
    <row r="485" spans="3:6">
      <c r="C485" s="2"/>
      <c r="F485" s="3"/>
    </row>
    <row r="486" spans="3:6">
      <c r="C486" s="2"/>
      <c r="F486" s="3"/>
    </row>
    <row r="487" spans="3:6">
      <c r="C487" s="2"/>
      <c r="F487" s="3"/>
    </row>
    <row r="488" spans="3:6">
      <c r="C488" s="2"/>
      <c r="F488" s="3"/>
    </row>
    <row r="489" spans="3:6">
      <c r="C489" s="2"/>
      <c r="F489" s="3"/>
    </row>
    <row r="490" spans="3:6">
      <c r="C490" s="2"/>
      <c r="F490" s="3"/>
    </row>
    <row r="491" spans="3:6">
      <c r="C491" s="2"/>
      <c r="F491" s="3"/>
    </row>
    <row r="492" spans="3:6">
      <c r="C492" s="2"/>
      <c r="F492" s="3"/>
    </row>
    <row r="493" spans="3:6">
      <c r="C493" s="2"/>
      <c r="F493" s="3"/>
    </row>
    <row r="494" spans="3:6">
      <c r="C494" s="2"/>
      <c r="F494" s="3"/>
    </row>
    <row r="495" spans="3:6">
      <c r="C495" s="2"/>
      <c r="F495" s="3"/>
    </row>
    <row r="496" spans="3:6">
      <c r="C496" s="2"/>
      <c r="F496" s="3"/>
    </row>
    <row r="497" spans="3:6">
      <c r="C497" s="2"/>
      <c r="F497" s="3"/>
    </row>
    <row r="498" spans="3:6">
      <c r="C498" s="2"/>
      <c r="F498" s="3"/>
    </row>
    <row r="499" spans="3:6">
      <c r="C499" s="2"/>
      <c r="F499" s="3"/>
    </row>
    <row r="500" spans="3:6">
      <c r="C500" s="2"/>
      <c r="F500" s="3"/>
    </row>
    <row r="501" spans="3:6">
      <c r="C501" s="2"/>
      <c r="F501" s="3"/>
    </row>
    <row r="502" spans="3:6">
      <c r="C502" s="2"/>
      <c r="F502" s="3"/>
    </row>
    <row r="503" spans="3:6">
      <c r="C503" s="2"/>
      <c r="F503" s="3"/>
    </row>
    <row r="504" spans="3:6">
      <c r="C504" s="2"/>
      <c r="F504" s="3"/>
    </row>
    <row r="505" spans="3:6">
      <c r="C505" s="2"/>
      <c r="F505" s="3"/>
    </row>
    <row r="506" spans="3:6">
      <c r="C506" s="2"/>
      <c r="F506" s="3"/>
    </row>
    <row r="507" spans="3:6">
      <c r="C507" s="2"/>
      <c r="F507" s="3"/>
    </row>
    <row r="508" spans="3:6">
      <c r="C508" s="2"/>
      <c r="F508" s="3"/>
    </row>
    <row r="509" spans="3:6">
      <c r="C509" s="2"/>
      <c r="F509" s="3"/>
    </row>
    <row r="510" spans="3:6">
      <c r="C510" s="2"/>
      <c r="F510" s="3"/>
    </row>
    <row r="511" spans="3:6">
      <c r="C511" s="2"/>
      <c r="F511" s="3"/>
    </row>
    <row r="512" spans="3:6">
      <c r="C512" s="2"/>
      <c r="F512" s="3"/>
    </row>
    <row r="513" spans="3:6">
      <c r="C513" s="2"/>
      <c r="F513" s="3"/>
    </row>
    <row r="514" spans="3:6">
      <c r="C514" s="2"/>
      <c r="F514" s="3"/>
    </row>
    <row r="515" spans="3:6">
      <c r="C515" s="2"/>
      <c r="F515" s="3"/>
    </row>
    <row r="516" spans="3:6">
      <c r="C516" s="2"/>
      <c r="F516" s="3"/>
    </row>
    <row r="517" spans="3:6">
      <c r="C517" s="2"/>
      <c r="F517" s="3"/>
    </row>
    <row r="518" spans="3:6">
      <c r="C518" s="2"/>
      <c r="F518" s="3"/>
    </row>
    <row r="519" spans="3:6">
      <c r="C519" s="2"/>
      <c r="F519" s="3"/>
    </row>
    <row r="520" spans="3:6">
      <c r="C520" s="2"/>
      <c r="F520" s="3"/>
    </row>
    <row r="521" spans="3:6">
      <c r="C521" s="2"/>
      <c r="F521" s="3"/>
    </row>
    <row r="522" spans="3:6">
      <c r="C522" s="2"/>
      <c r="F522" s="3"/>
    </row>
    <row r="523" spans="3:6">
      <c r="C523" s="2"/>
      <c r="F523" s="3"/>
    </row>
    <row r="524" spans="3:6">
      <c r="C524" s="2"/>
      <c r="F524" s="3"/>
    </row>
    <row r="525" spans="3:6">
      <c r="C525" s="2"/>
      <c r="F525" s="3"/>
    </row>
    <row r="526" spans="3:6">
      <c r="C526" s="2"/>
      <c r="F526" s="3"/>
    </row>
    <row r="527" spans="3:6">
      <c r="C527" s="2"/>
      <c r="F527" s="3"/>
    </row>
    <row r="528" spans="3:6">
      <c r="C528" s="2"/>
      <c r="F528" s="3"/>
    </row>
    <row r="529" spans="3:6">
      <c r="C529" s="2"/>
      <c r="F529" s="3"/>
    </row>
    <row r="530" spans="3:6">
      <c r="C530" s="2"/>
      <c r="F530" s="3"/>
    </row>
    <row r="531" spans="3:6">
      <c r="C531" s="2"/>
      <c r="F531" s="3"/>
    </row>
    <row r="532" spans="3:6">
      <c r="C532" s="2"/>
      <c r="F532" s="3"/>
    </row>
    <row r="533" spans="3:6">
      <c r="C533" s="2"/>
      <c r="F533" s="3"/>
    </row>
    <row r="534" spans="3:6">
      <c r="C534" s="2"/>
      <c r="F534" s="3"/>
    </row>
    <row r="535" spans="3:6">
      <c r="C535" s="2"/>
      <c r="F535" s="3"/>
    </row>
    <row r="536" spans="3:6">
      <c r="C536" s="2"/>
      <c r="F536" s="3"/>
    </row>
    <row r="537" spans="3:6">
      <c r="C537" s="2"/>
      <c r="F537" s="3"/>
    </row>
    <row r="538" spans="3:6">
      <c r="C538" s="2"/>
      <c r="F538" s="3"/>
    </row>
    <row r="539" spans="3:6">
      <c r="C539" s="2"/>
      <c r="F539" s="3"/>
    </row>
    <row r="540" spans="3:6">
      <c r="C540" s="2"/>
      <c r="F540" s="3"/>
    </row>
    <row r="541" spans="3:6">
      <c r="C541" s="2"/>
      <c r="F541" s="3"/>
    </row>
    <row r="542" spans="3:6">
      <c r="C542" s="2"/>
      <c r="F542" s="3"/>
    </row>
    <row r="543" spans="3:6">
      <c r="C543" s="2"/>
      <c r="F543" s="3"/>
    </row>
    <row r="544" spans="3:6">
      <c r="C544" s="2"/>
      <c r="F544" s="3"/>
    </row>
    <row r="545" spans="3:6">
      <c r="C545" s="2"/>
      <c r="F545" s="3"/>
    </row>
    <row r="546" spans="3:6">
      <c r="C546" s="2"/>
      <c r="F546" s="3"/>
    </row>
    <row r="547" spans="3:6">
      <c r="C547" s="2"/>
      <c r="F547" s="3"/>
    </row>
    <row r="548" spans="3:6">
      <c r="C548" s="2"/>
      <c r="F548" s="3"/>
    </row>
    <row r="549" spans="3:6">
      <c r="C549" s="2"/>
      <c r="F549" s="3"/>
    </row>
    <row r="550" spans="3:6">
      <c r="C550" s="2"/>
      <c r="F550" s="3"/>
    </row>
    <row r="551" spans="3:6">
      <c r="C551" s="2"/>
      <c r="F551" s="3"/>
    </row>
    <row r="552" spans="3:6">
      <c r="C552" s="2"/>
      <c r="F552" s="3"/>
    </row>
    <row r="553" spans="3:6">
      <c r="C553" s="2"/>
      <c r="F553" s="3"/>
    </row>
    <row r="554" spans="3:6">
      <c r="C554" s="2"/>
      <c r="F554" s="3"/>
    </row>
    <row r="555" spans="3:6">
      <c r="C555" s="2"/>
      <c r="F555" s="3"/>
    </row>
    <row r="556" spans="3:6">
      <c r="C556" s="2"/>
      <c r="F556" s="3"/>
    </row>
    <row r="557" spans="3:6">
      <c r="C557" s="2"/>
      <c r="F557" s="3"/>
    </row>
    <row r="558" spans="3:6">
      <c r="C558" s="2"/>
      <c r="F558" s="3"/>
    </row>
    <row r="559" spans="3:6">
      <c r="C559" s="2"/>
      <c r="F559" s="3"/>
    </row>
    <row r="560" spans="3:6">
      <c r="C560" s="2"/>
      <c r="F560" s="3"/>
    </row>
    <row r="561" spans="3:6">
      <c r="C561" s="2"/>
      <c r="F561" s="3"/>
    </row>
    <row r="562" spans="3:6">
      <c r="C562" s="2"/>
      <c r="F562" s="3"/>
    </row>
    <row r="563" spans="3:6">
      <c r="C563" s="2"/>
      <c r="F563" s="3"/>
    </row>
    <row r="564" spans="3:6">
      <c r="C564" s="2"/>
      <c r="F564" s="3"/>
    </row>
    <row r="565" spans="3:6">
      <c r="C565" s="2"/>
      <c r="F565" s="3"/>
    </row>
    <row r="566" spans="3:6">
      <c r="C566" s="2"/>
      <c r="F566" s="3"/>
    </row>
    <row r="567" spans="3:6">
      <c r="C567" s="2"/>
      <c r="F567" s="3"/>
    </row>
    <row r="568" spans="3:6">
      <c r="C568" s="2"/>
      <c r="F568" s="3"/>
    </row>
    <row r="569" spans="3:6">
      <c r="C569" s="2"/>
      <c r="F569" s="3"/>
    </row>
    <row r="570" spans="3:6">
      <c r="C570" s="2"/>
      <c r="F570" s="3"/>
    </row>
    <row r="571" spans="3:6">
      <c r="C571" s="2"/>
      <c r="F571" s="3"/>
    </row>
    <row r="572" spans="3:6">
      <c r="C572" s="2"/>
      <c r="F572" s="3"/>
    </row>
    <row r="573" spans="3:6">
      <c r="C573" s="2"/>
      <c r="F573" s="3"/>
    </row>
    <row r="574" spans="3:6">
      <c r="C574" s="2"/>
      <c r="F574" s="3"/>
    </row>
    <row r="575" spans="3:6">
      <c r="C575" s="2"/>
      <c r="F575" s="3"/>
    </row>
    <row r="576" spans="3:6">
      <c r="C576" s="2"/>
      <c r="F576" s="3"/>
    </row>
    <row r="577" spans="3:6">
      <c r="C577" s="2"/>
      <c r="F577" s="3"/>
    </row>
    <row r="578" spans="3:6">
      <c r="C578" s="2"/>
      <c r="F578" s="3"/>
    </row>
    <row r="579" spans="3:6">
      <c r="C579" s="2"/>
      <c r="F579" s="3"/>
    </row>
    <row r="580" spans="3:6">
      <c r="C580" s="2"/>
      <c r="F580" s="3"/>
    </row>
    <row r="581" spans="3:6">
      <c r="C581" s="2"/>
      <c r="F581" s="3"/>
    </row>
    <row r="582" spans="3:6">
      <c r="C582" s="2"/>
      <c r="F582" s="3"/>
    </row>
    <row r="583" spans="3:6">
      <c r="C583" s="2"/>
      <c r="F583" s="3"/>
    </row>
    <row r="584" spans="3:6">
      <c r="C584" s="2"/>
      <c r="F584" s="3"/>
    </row>
    <row r="585" spans="3:6">
      <c r="C585" s="2"/>
      <c r="F585" s="3"/>
    </row>
    <row r="586" spans="3:6">
      <c r="C586" s="2"/>
      <c r="F586" s="3"/>
    </row>
    <row r="587" spans="3:6">
      <c r="C587" s="2"/>
      <c r="F587" s="3"/>
    </row>
    <row r="588" spans="3:6">
      <c r="C588" s="2"/>
      <c r="F588" s="3"/>
    </row>
    <row r="589" spans="3:6">
      <c r="C589" s="2"/>
      <c r="F589" s="3"/>
    </row>
    <row r="590" spans="3:6">
      <c r="C590" s="2"/>
      <c r="F590" s="3"/>
    </row>
    <row r="591" spans="3:6">
      <c r="C591" s="2"/>
      <c r="F591" s="3"/>
    </row>
    <row r="592" spans="3:6">
      <c r="C592" s="2"/>
      <c r="F592" s="3"/>
    </row>
    <row r="593" spans="3:6">
      <c r="C593" s="2"/>
      <c r="F593" s="3"/>
    </row>
    <row r="594" spans="3:6">
      <c r="C594" s="2"/>
      <c r="F594" s="3"/>
    </row>
    <row r="595" spans="3:6">
      <c r="C595" s="2"/>
      <c r="F595" s="3"/>
    </row>
    <row r="596" spans="3:6">
      <c r="C596" s="2"/>
      <c r="F596" s="3"/>
    </row>
    <row r="597" spans="3:6">
      <c r="C597" s="2"/>
      <c r="F597" s="3"/>
    </row>
    <row r="598" spans="3:6">
      <c r="C598" s="2"/>
      <c r="F598" s="3"/>
    </row>
    <row r="599" spans="3:6">
      <c r="C599" s="2"/>
      <c r="F599" s="3"/>
    </row>
    <row r="600" spans="3:6">
      <c r="C600" s="2"/>
      <c r="F600" s="3"/>
    </row>
    <row r="601" spans="3:6">
      <c r="C601" s="2"/>
      <c r="F601" s="3"/>
    </row>
    <row r="602" spans="3:6">
      <c r="C602" s="2"/>
      <c r="F602" s="3"/>
    </row>
    <row r="603" spans="3:6">
      <c r="C603" s="2"/>
      <c r="F603" s="3"/>
    </row>
    <row r="604" spans="3:6">
      <c r="C604" s="2"/>
      <c r="F604" s="3"/>
    </row>
    <row r="605" spans="3:6">
      <c r="C605" s="2"/>
      <c r="F605" s="3"/>
    </row>
    <row r="606" spans="3:6">
      <c r="C606" s="2"/>
      <c r="F606" s="3"/>
    </row>
    <row r="607" spans="3:6">
      <c r="C607" s="2"/>
      <c r="F607" s="3"/>
    </row>
    <row r="608" spans="3:6">
      <c r="C608" s="2"/>
      <c r="F608" s="3"/>
    </row>
    <row r="609" spans="3:6">
      <c r="C609" s="2"/>
      <c r="F609" s="3"/>
    </row>
    <row r="610" spans="3:6">
      <c r="C610" s="2"/>
      <c r="F610" s="3"/>
    </row>
    <row r="611" spans="3:6">
      <c r="C611" s="2"/>
      <c r="F611" s="3"/>
    </row>
    <row r="612" spans="3:6">
      <c r="C612" s="2"/>
      <c r="F612" s="3"/>
    </row>
    <row r="613" spans="3:6">
      <c r="C613" s="2"/>
      <c r="F613" s="3"/>
    </row>
    <row r="614" spans="3:6">
      <c r="C614" s="2"/>
      <c r="F614" s="3"/>
    </row>
    <row r="615" spans="3:6">
      <c r="C615" s="2"/>
      <c r="F615" s="3"/>
    </row>
    <row r="616" spans="3:6">
      <c r="C616" s="2"/>
      <c r="F616" s="3"/>
    </row>
    <row r="617" spans="3:6">
      <c r="C617" s="2"/>
      <c r="F617" s="3"/>
    </row>
    <row r="618" spans="3:6">
      <c r="C618" s="2"/>
      <c r="F618" s="3"/>
    </row>
    <row r="619" spans="3:6">
      <c r="C619" s="2"/>
      <c r="F619" s="3"/>
    </row>
    <row r="620" spans="3:6">
      <c r="C620" s="2"/>
      <c r="F620" s="3"/>
    </row>
    <row r="621" spans="3:6">
      <c r="C621" s="2"/>
      <c r="F621" s="3"/>
    </row>
    <row r="622" spans="3:6">
      <c r="C622" s="2"/>
      <c r="F622" s="3"/>
    </row>
    <row r="623" spans="3:6">
      <c r="C623" s="2"/>
      <c r="F623" s="3"/>
    </row>
    <row r="624" spans="3:6">
      <c r="C624" s="2"/>
      <c r="F624" s="3"/>
    </row>
    <row r="625" spans="3:6">
      <c r="C625" s="2"/>
      <c r="F625" s="3"/>
    </row>
    <row r="626" spans="3:6">
      <c r="C626" s="2"/>
      <c r="F626" s="3"/>
    </row>
    <row r="627" spans="3:6">
      <c r="C627" s="2"/>
      <c r="F627" s="3"/>
    </row>
    <row r="628" spans="3:6">
      <c r="C628" s="2"/>
      <c r="F628" s="3"/>
    </row>
    <row r="629" spans="3:6">
      <c r="C629" s="2"/>
      <c r="F629" s="3"/>
    </row>
    <row r="630" spans="3:6">
      <c r="C630" s="2"/>
      <c r="F630" s="3"/>
    </row>
    <row r="631" spans="3:6">
      <c r="C631" s="2"/>
      <c r="F631" s="3"/>
    </row>
    <row r="632" spans="3:6">
      <c r="C632" s="2"/>
      <c r="F632" s="3"/>
    </row>
    <row r="633" spans="3:6">
      <c r="C633" s="2"/>
      <c r="F633" s="3"/>
    </row>
    <row r="634" spans="3:6">
      <c r="C634" s="2"/>
      <c r="F634" s="3"/>
    </row>
    <row r="635" spans="3:6">
      <c r="C635" s="2"/>
      <c r="F635" s="3"/>
    </row>
    <row r="636" spans="3:6">
      <c r="C636" s="2"/>
      <c r="F636" s="3"/>
    </row>
    <row r="637" spans="3:6">
      <c r="C637" s="2"/>
      <c r="F637" s="3"/>
    </row>
    <row r="638" spans="3:6">
      <c r="C638" s="2"/>
      <c r="F638" s="3"/>
    </row>
    <row r="639" spans="3:6">
      <c r="C639" s="2"/>
      <c r="F639" s="3"/>
    </row>
    <row r="640" spans="3:6">
      <c r="C640" s="2"/>
      <c r="F640" s="3"/>
    </row>
    <row r="641" spans="3:6">
      <c r="C641" s="2"/>
      <c r="F641" s="3"/>
    </row>
    <row r="642" spans="3:6">
      <c r="C642" s="2"/>
      <c r="F642" s="3"/>
    </row>
    <row r="643" spans="3:6">
      <c r="C643" s="2"/>
      <c r="F643" s="3"/>
    </row>
    <row r="644" spans="3:6">
      <c r="C644" s="2"/>
      <c r="F644" s="3"/>
    </row>
    <row r="645" spans="3:6">
      <c r="C645" s="2"/>
      <c r="F645" s="3"/>
    </row>
    <row r="646" spans="3:6">
      <c r="C646" s="2"/>
      <c r="F646" s="3"/>
    </row>
    <row r="647" spans="3:6">
      <c r="C647" s="2"/>
      <c r="F647" s="3"/>
    </row>
    <row r="648" spans="3:6">
      <c r="C648" s="2"/>
      <c r="F648" s="3"/>
    </row>
    <row r="649" spans="3:6">
      <c r="C649" s="2"/>
      <c r="F649" s="3"/>
    </row>
    <row r="650" spans="3:6">
      <c r="C650" s="2"/>
      <c r="F650" s="3"/>
    </row>
    <row r="651" spans="3:6">
      <c r="C651" s="2"/>
      <c r="F651" s="3"/>
    </row>
    <row r="652" spans="3:6">
      <c r="C652" s="2"/>
      <c r="F652" s="3"/>
    </row>
    <row r="653" spans="3:6">
      <c r="C653" s="2"/>
      <c r="F653" s="3"/>
    </row>
    <row r="654" spans="3:6">
      <c r="C654" s="2"/>
      <c r="F654" s="3"/>
    </row>
    <row r="655" spans="3:6">
      <c r="C655" s="2"/>
      <c r="F655" s="3"/>
    </row>
    <row r="656" spans="3:6">
      <c r="C656" s="2"/>
      <c r="F656" s="3"/>
    </row>
    <row r="657" spans="3:6">
      <c r="C657" s="2"/>
      <c r="F657" s="3"/>
    </row>
    <row r="658" spans="3:6">
      <c r="C658" s="2"/>
      <c r="F658" s="3"/>
    </row>
    <row r="659" spans="3:6">
      <c r="C659" s="2"/>
      <c r="F659" s="3"/>
    </row>
    <row r="660" spans="3:6">
      <c r="C660" s="2"/>
      <c r="F660" s="3"/>
    </row>
    <row r="661" spans="3:6">
      <c r="C661" s="2"/>
      <c r="F661" s="3"/>
    </row>
    <row r="662" spans="3:6">
      <c r="C662" s="2"/>
      <c r="F662" s="3"/>
    </row>
    <row r="663" spans="3:6">
      <c r="C663" s="2"/>
      <c r="F663" s="3"/>
    </row>
    <row r="664" spans="3:6">
      <c r="C664" s="2"/>
      <c r="F664" s="3"/>
    </row>
    <row r="665" spans="3:6">
      <c r="C665" s="2"/>
      <c r="F665" s="3"/>
    </row>
    <row r="666" spans="3:6">
      <c r="C666" s="2"/>
      <c r="F666" s="3"/>
    </row>
    <row r="667" spans="3:6">
      <c r="C667" s="2"/>
      <c r="F667" s="3"/>
    </row>
    <row r="668" spans="3:6">
      <c r="C668" s="2"/>
      <c r="F668" s="3"/>
    </row>
    <row r="669" spans="3:6">
      <c r="C669" s="2"/>
      <c r="F669" s="3"/>
    </row>
    <row r="670" spans="3:6">
      <c r="C670" s="2"/>
      <c r="F670" s="3"/>
    </row>
    <row r="671" spans="3:6">
      <c r="C671" s="2"/>
      <c r="F671" s="3"/>
    </row>
    <row r="672" spans="3:6">
      <c r="C672" s="2"/>
      <c r="F672" s="3"/>
    </row>
    <row r="673" spans="3:6">
      <c r="C673" s="2"/>
      <c r="F673" s="3"/>
    </row>
    <row r="674" spans="3:6">
      <c r="C674" s="2"/>
      <c r="F674" s="3"/>
    </row>
    <row r="675" spans="3:6">
      <c r="C675" s="2"/>
      <c r="F675" s="3"/>
    </row>
    <row r="676" spans="3:6">
      <c r="C676" s="2"/>
      <c r="F676" s="3"/>
    </row>
    <row r="677" spans="3:6">
      <c r="C677" s="2"/>
      <c r="F677" s="3"/>
    </row>
    <row r="678" spans="3:6">
      <c r="C678" s="2"/>
      <c r="F678" s="3"/>
    </row>
    <row r="679" spans="3:6">
      <c r="C679" s="2"/>
      <c r="F679" s="3"/>
    </row>
    <row r="680" spans="3:6">
      <c r="C680" s="2"/>
      <c r="F680" s="3"/>
    </row>
    <row r="681" spans="3:6">
      <c r="C681" s="2"/>
      <c r="F681" s="3"/>
    </row>
    <row r="682" spans="3:6">
      <c r="C682" s="2"/>
      <c r="F682" s="3"/>
    </row>
    <row r="683" spans="3:6">
      <c r="C683" s="2"/>
      <c r="F683" s="3"/>
    </row>
    <row r="684" spans="3:6">
      <c r="C684" s="2"/>
      <c r="F684" s="3"/>
    </row>
    <row r="685" spans="3:6">
      <c r="C685" s="2"/>
      <c r="F685" s="3"/>
    </row>
    <row r="686" spans="3:6">
      <c r="C686" s="2"/>
      <c r="F686" s="3"/>
    </row>
    <row r="687" spans="3:6">
      <c r="C687" s="2"/>
      <c r="F687" s="3"/>
    </row>
    <row r="688" spans="3:6">
      <c r="C688" s="2"/>
      <c r="F688" s="3"/>
    </row>
    <row r="689" spans="3:6">
      <c r="C689" s="2"/>
      <c r="F689" s="3"/>
    </row>
    <row r="690" spans="3:6">
      <c r="C690" s="2"/>
      <c r="F690" s="3"/>
    </row>
    <row r="691" spans="3:6">
      <c r="C691" s="2"/>
      <c r="F691" s="3"/>
    </row>
    <row r="692" spans="3:6">
      <c r="C692" s="2"/>
      <c r="F692" s="3"/>
    </row>
    <row r="693" spans="3:6">
      <c r="C693" s="2"/>
      <c r="F693" s="3"/>
    </row>
    <row r="694" spans="3:6">
      <c r="C694" s="2"/>
      <c r="F694" s="3"/>
    </row>
    <row r="695" spans="3:6">
      <c r="C695" s="2"/>
      <c r="F695" s="3"/>
    </row>
    <row r="696" spans="3:6">
      <c r="C696" s="2"/>
      <c r="F696" s="3"/>
    </row>
    <row r="697" spans="3:6">
      <c r="C697" s="2"/>
      <c r="F697" s="3"/>
    </row>
    <row r="698" spans="3:6">
      <c r="C698" s="2"/>
      <c r="F698" s="3"/>
    </row>
    <row r="699" spans="3:6">
      <c r="C699" s="2"/>
      <c r="F699" s="3"/>
    </row>
    <row r="700" spans="3:6">
      <c r="C700" s="2"/>
      <c r="F700" s="3"/>
    </row>
    <row r="701" spans="3:6">
      <c r="C701" s="2"/>
      <c r="F701" s="3"/>
    </row>
    <row r="702" spans="3:6">
      <c r="C702" s="2"/>
      <c r="F702" s="3"/>
    </row>
    <row r="703" spans="3:6">
      <c r="C703" s="2"/>
      <c r="F703" s="3"/>
    </row>
    <row r="704" spans="3:6">
      <c r="C704" s="2"/>
      <c r="F704" s="3"/>
    </row>
    <row r="705" spans="3:6">
      <c r="C705" s="2"/>
      <c r="F705" s="3"/>
    </row>
    <row r="706" spans="3:6">
      <c r="C706" s="2"/>
      <c r="F706" s="3"/>
    </row>
    <row r="707" spans="3:6">
      <c r="C707" s="2"/>
      <c r="F707" s="3"/>
    </row>
    <row r="708" spans="3:6">
      <c r="C708" s="2"/>
      <c r="F708" s="3"/>
    </row>
    <row r="709" spans="3:6">
      <c r="C709" s="2"/>
      <c r="F709" s="3"/>
    </row>
    <row r="710" spans="3:6">
      <c r="C710" s="2"/>
      <c r="F710" s="3"/>
    </row>
    <row r="711" spans="3:6">
      <c r="C711" s="2"/>
      <c r="F711" s="3"/>
    </row>
    <row r="712" spans="3:6">
      <c r="C712" s="2"/>
      <c r="F712" s="3"/>
    </row>
    <row r="713" spans="3:6">
      <c r="C713" s="2"/>
      <c r="F713" s="3"/>
    </row>
    <row r="714" spans="3:6">
      <c r="C714" s="2"/>
      <c r="F714" s="3"/>
    </row>
    <row r="715" spans="3:6">
      <c r="C715" s="2"/>
      <c r="F715" s="3"/>
    </row>
    <row r="716" spans="3:6">
      <c r="C716" s="2"/>
      <c r="F716" s="3"/>
    </row>
    <row r="717" spans="3:6">
      <c r="C717" s="2"/>
      <c r="F717" s="3"/>
    </row>
    <row r="718" spans="3:6">
      <c r="C718" s="2"/>
      <c r="F718" s="3"/>
    </row>
    <row r="719" spans="3:6">
      <c r="C719" s="2"/>
      <c r="F719" s="3"/>
    </row>
    <row r="720" spans="3:6">
      <c r="C720" s="2"/>
      <c r="F720" s="3"/>
    </row>
    <row r="721" spans="3:6">
      <c r="C721" s="2"/>
      <c r="F721" s="3"/>
    </row>
    <row r="722" spans="3:6">
      <c r="C722" s="2"/>
      <c r="F722" s="3"/>
    </row>
    <row r="723" spans="3:6">
      <c r="C723" s="2"/>
      <c r="F723" s="3"/>
    </row>
    <row r="724" spans="3:6">
      <c r="C724" s="2"/>
      <c r="F724" s="3"/>
    </row>
    <row r="725" spans="3:6">
      <c r="C725" s="2"/>
      <c r="F725" s="3"/>
    </row>
    <row r="726" spans="3:6">
      <c r="C726" s="2"/>
      <c r="F726" s="3"/>
    </row>
    <row r="727" spans="3:6">
      <c r="C727" s="2"/>
      <c r="F727" s="3"/>
    </row>
    <row r="728" spans="3:6">
      <c r="C728" s="2"/>
      <c r="F728" s="3"/>
    </row>
    <row r="729" spans="3:6">
      <c r="C729" s="2"/>
      <c r="F729" s="3"/>
    </row>
    <row r="730" spans="3:6">
      <c r="C730" s="2"/>
      <c r="F730" s="3"/>
    </row>
    <row r="731" spans="3:6">
      <c r="C731" s="2"/>
      <c r="F731" s="3"/>
    </row>
    <row r="732" spans="3:6">
      <c r="C732" s="2"/>
      <c r="F732" s="3"/>
    </row>
    <row r="733" spans="3:6">
      <c r="C733" s="2"/>
      <c r="F733" s="3"/>
    </row>
    <row r="734" spans="3:6">
      <c r="C734" s="2"/>
      <c r="F734" s="3"/>
    </row>
    <row r="735" spans="3:6">
      <c r="C735" s="2"/>
      <c r="F735" s="3"/>
    </row>
    <row r="736" spans="3:6">
      <c r="C736" s="2"/>
      <c r="F736" s="3"/>
    </row>
    <row r="737" spans="3:6">
      <c r="C737" s="2"/>
      <c r="F737" s="3"/>
    </row>
    <row r="738" spans="3:6">
      <c r="C738" s="2"/>
      <c r="F738" s="3"/>
    </row>
    <row r="739" spans="3:6">
      <c r="C739" s="2"/>
      <c r="F739" s="3"/>
    </row>
    <row r="740" spans="3:6">
      <c r="C740" s="2"/>
      <c r="F740" s="3"/>
    </row>
    <row r="741" spans="3:6">
      <c r="C741" s="2"/>
      <c r="F741" s="3"/>
    </row>
    <row r="742" spans="3:6">
      <c r="C742" s="2"/>
      <c r="F742" s="3"/>
    </row>
    <row r="743" spans="3:6">
      <c r="C743" s="2"/>
      <c r="F743" s="3"/>
    </row>
    <row r="744" spans="3:6">
      <c r="C744" s="2"/>
      <c r="F744" s="3"/>
    </row>
    <row r="745" spans="3:6">
      <c r="C745" s="2"/>
      <c r="F745" s="3"/>
    </row>
    <row r="746" spans="3:6">
      <c r="C746" s="2"/>
      <c r="F746" s="3"/>
    </row>
    <row r="747" spans="3:6">
      <c r="C747" s="2"/>
      <c r="F747" s="3"/>
    </row>
    <row r="748" spans="3:6">
      <c r="C748" s="2"/>
      <c r="F748" s="3"/>
    </row>
    <row r="749" spans="3:6">
      <c r="C749" s="2"/>
      <c r="F749" s="3"/>
    </row>
    <row r="750" spans="3:6">
      <c r="C750" s="2"/>
      <c r="F750" s="3"/>
    </row>
    <row r="751" spans="3:6">
      <c r="C751" s="2"/>
      <c r="F751" s="3"/>
    </row>
    <row r="752" spans="3:6">
      <c r="C752" s="2"/>
      <c r="F752" s="3"/>
    </row>
    <row r="753" spans="3:6">
      <c r="C753" s="2"/>
      <c r="F753" s="3"/>
    </row>
    <row r="754" spans="3:6">
      <c r="C754" s="2"/>
      <c r="F754" s="3"/>
    </row>
    <row r="755" spans="3:6">
      <c r="C755" s="2"/>
      <c r="F755" s="3"/>
    </row>
    <row r="756" spans="3:6">
      <c r="C756" s="2"/>
      <c r="F756" s="3"/>
    </row>
    <row r="757" spans="3:6">
      <c r="C757" s="2"/>
      <c r="F757" s="3"/>
    </row>
    <row r="758" spans="3:6">
      <c r="C758" s="2"/>
      <c r="F758" s="3"/>
    </row>
    <row r="759" spans="3:6">
      <c r="C759" s="2"/>
      <c r="F759" s="3"/>
    </row>
    <row r="760" spans="3:6">
      <c r="C760" s="2"/>
      <c r="F760" s="3"/>
    </row>
    <row r="761" spans="3:6">
      <c r="C761" s="2"/>
      <c r="F761" s="3"/>
    </row>
    <row r="762" spans="3:6">
      <c r="C762" s="2"/>
      <c r="F762" s="3"/>
    </row>
    <row r="763" spans="3:6">
      <c r="C763" s="2"/>
      <c r="F763" s="3"/>
    </row>
    <row r="764" spans="3:6">
      <c r="C764" s="2"/>
      <c r="F764" s="3"/>
    </row>
    <row r="765" spans="3:6">
      <c r="C765" s="2"/>
      <c r="F765" s="3"/>
    </row>
    <row r="766" spans="3:6">
      <c r="C766" s="2"/>
      <c r="F766" s="3"/>
    </row>
    <row r="767" spans="3:6">
      <c r="C767" s="2"/>
      <c r="F767" s="3"/>
    </row>
    <row r="768" spans="3:6">
      <c r="C768" s="2"/>
      <c r="F768" s="3"/>
    </row>
    <row r="769" spans="3:6">
      <c r="C769" s="2"/>
      <c r="F769" s="3"/>
    </row>
    <row r="770" spans="3:6">
      <c r="C770" s="2"/>
      <c r="F770" s="3"/>
    </row>
    <row r="771" spans="3:6">
      <c r="C771" s="2"/>
      <c r="F771" s="3"/>
    </row>
    <row r="772" spans="3:6">
      <c r="C772" s="2"/>
      <c r="F772" s="3"/>
    </row>
    <row r="773" spans="3:6">
      <c r="C773" s="2"/>
      <c r="F773" s="3"/>
    </row>
    <row r="774" spans="3:6">
      <c r="C774" s="2"/>
      <c r="F774" s="3"/>
    </row>
    <row r="775" spans="3:6">
      <c r="C775" s="2"/>
      <c r="F775" s="3"/>
    </row>
    <row r="776" spans="3:6">
      <c r="C776" s="2"/>
      <c r="F776" s="3"/>
    </row>
    <row r="777" spans="3:6">
      <c r="C777" s="2"/>
      <c r="F777" s="3"/>
    </row>
    <row r="778" spans="3:6">
      <c r="C778" s="2"/>
      <c r="F778" s="3"/>
    </row>
    <row r="779" spans="3:6">
      <c r="C779" s="2"/>
      <c r="F779" s="3"/>
    </row>
    <row r="780" spans="3:6">
      <c r="C780" s="2"/>
      <c r="F780" s="3"/>
    </row>
    <row r="781" spans="3:6">
      <c r="C781" s="2"/>
      <c r="F781" s="3"/>
    </row>
    <row r="782" spans="3:6">
      <c r="C782" s="2"/>
      <c r="F782" s="3"/>
    </row>
    <row r="783" spans="3:6">
      <c r="C783" s="2"/>
      <c r="F783" s="3"/>
    </row>
    <row r="784" spans="3:6">
      <c r="C784" s="2"/>
      <c r="F784" s="3"/>
    </row>
    <row r="785" spans="3:6">
      <c r="C785" s="2"/>
      <c r="F785" s="3"/>
    </row>
    <row r="786" spans="3:6">
      <c r="C786" s="2"/>
      <c r="F786" s="3"/>
    </row>
    <row r="787" spans="3:6">
      <c r="C787" s="2"/>
      <c r="F787" s="3"/>
    </row>
    <row r="788" spans="3:6">
      <c r="C788" s="2"/>
      <c r="F788" s="3"/>
    </row>
    <row r="789" spans="3:6">
      <c r="C789" s="2"/>
      <c r="F789" s="3"/>
    </row>
    <row r="790" spans="3:6">
      <c r="C790" s="2"/>
      <c r="F790" s="3"/>
    </row>
    <row r="791" spans="3:6">
      <c r="C791" s="2"/>
      <c r="F791" s="3"/>
    </row>
    <row r="792" spans="3:6">
      <c r="C792" s="2"/>
      <c r="F792" s="3"/>
    </row>
    <row r="793" spans="3:6">
      <c r="C793" s="2"/>
      <c r="F793" s="3"/>
    </row>
    <row r="794" spans="3:6">
      <c r="C794" s="2"/>
      <c r="F794" s="3"/>
    </row>
    <row r="795" spans="3:6">
      <c r="C795" s="2"/>
      <c r="F795" s="3"/>
    </row>
    <row r="796" spans="3:6">
      <c r="C796" s="2"/>
      <c r="F796" s="3"/>
    </row>
    <row r="797" spans="3:6">
      <c r="C797" s="2"/>
      <c r="F797" s="3"/>
    </row>
    <row r="798" spans="3:6">
      <c r="C798" s="2"/>
      <c r="F798" s="3"/>
    </row>
    <row r="799" spans="3:6">
      <c r="C799" s="2"/>
      <c r="F799" s="3"/>
    </row>
    <row r="800" spans="3:6">
      <c r="C800" s="2"/>
      <c r="F800" s="3"/>
    </row>
    <row r="801" spans="3:6">
      <c r="C801" s="2"/>
      <c r="F801" s="3"/>
    </row>
    <row r="802" spans="3:6">
      <c r="C802" s="2"/>
      <c r="F802" s="3"/>
    </row>
    <row r="803" spans="3:6">
      <c r="C803" s="2"/>
      <c r="F803" s="3"/>
    </row>
    <row r="804" spans="3:6">
      <c r="C804" s="2"/>
      <c r="F804" s="3"/>
    </row>
    <row r="805" spans="3:6">
      <c r="C805" s="2"/>
      <c r="F805" s="3"/>
    </row>
    <row r="806" spans="3:6">
      <c r="C806" s="2"/>
      <c r="F806" s="3"/>
    </row>
    <row r="807" spans="3:6">
      <c r="C807" s="2"/>
      <c r="F807" s="3"/>
    </row>
    <row r="808" spans="3:6">
      <c r="C808" s="2"/>
      <c r="F808" s="3"/>
    </row>
    <row r="809" spans="3:6">
      <c r="C809" s="2"/>
      <c r="F809" s="3"/>
    </row>
    <row r="810" spans="3:6">
      <c r="C810" s="2"/>
      <c r="F810" s="3"/>
    </row>
    <row r="811" spans="3:6">
      <c r="C811" s="2"/>
      <c r="F811" s="3"/>
    </row>
    <row r="812" spans="3:6">
      <c r="C812" s="2"/>
      <c r="F812" s="3"/>
    </row>
    <row r="813" spans="3:6">
      <c r="C813" s="2"/>
      <c r="F813" s="3"/>
    </row>
    <row r="814" spans="3:6">
      <c r="C814" s="2"/>
      <c r="F814" s="3"/>
    </row>
    <row r="815" spans="3:6">
      <c r="C815" s="2"/>
      <c r="F815" s="3"/>
    </row>
    <row r="816" spans="3:6">
      <c r="C816" s="2"/>
      <c r="F816" s="3"/>
    </row>
    <row r="817" spans="3:6">
      <c r="C817" s="2"/>
      <c r="F817" s="3"/>
    </row>
    <row r="818" spans="3:6">
      <c r="C818" s="2"/>
      <c r="F818" s="3"/>
    </row>
    <row r="819" spans="3:6">
      <c r="C819" s="2"/>
      <c r="F819" s="3"/>
    </row>
    <row r="820" spans="3:6">
      <c r="C820" s="2"/>
      <c r="F820" s="3"/>
    </row>
    <row r="821" spans="3:6">
      <c r="C821" s="2"/>
      <c r="F821" s="3"/>
    </row>
    <row r="822" spans="3:6">
      <c r="C822" s="2"/>
      <c r="F822" s="3"/>
    </row>
    <row r="823" spans="3:6">
      <c r="C823" s="2"/>
      <c r="F823" s="3"/>
    </row>
    <row r="824" spans="3:6">
      <c r="C824" s="2"/>
      <c r="F824" s="3"/>
    </row>
    <row r="825" spans="3:6">
      <c r="C825" s="2"/>
      <c r="F825" s="3"/>
    </row>
    <row r="826" spans="3:6">
      <c r="C826" s="2"/>
      <c r="F826" s="3"/>
    </row>
    <row r="827" spans="3:6">
      <c r="C827" s="2"/>
      <c r="F827" s="3"/>
    </row>
    <row r="828" spans="3:6">
      <c r="C828" s="2"/>
      <c r="F828" s="3"/>
    </row>
    <row r="829" spans="3:6">
      <c r="C829" s="2"/>
      <c r="F829" s="3"/>
    </row>
    <row r="830" spans="3:6">
      <c r="C830" s="2"/>
      <c r="F830" s="3"/>
    </row>
    <row r="831" spans="3:6">
      <c r="C831" s="2"/>
      <c r="F831" s="3"/>
    </row>
    <row r="832" spans="3:6">
      <c r="C832" s="2"/>
      <c r="F832" s="3"/>
    </row>
    <row r="833" spans="3:6">
      <c r="C833" s="2"/>
      <c r="F833" s="3"/>
    </row>
    <row r="834" spans="3:6">
      <c r="C834" s="2"/>
      <c r="F834" s="3"/>
    </row>
    <row r="835" spans="3:6">
      <c r="C835" s="2"/>
      <c r="F835" s="3"/>
    </row>
    <row r="836" spans="3:6">
      <c r="C836" s="2"/>
      <c r="F836" s="3"/>
    </row>
    <row r="837" spans="3:6">
      <c r="C837" s="2"/>
      <c r="F837" s="3"/>
    </row>
    <row r="838" spans="3:6">
      <c r="C838" s="2"/>
      <c r="F838" s="3"/>
    </row>
    <row r="839" spans="3:6">
      <c r="C839" s="2"/>
      <c r="F839" s="3"/>
    </row>
    <row r="840" spans="3:6">
      <c r="C840" s="2"/>
      <c r="F840" s="3"/>
    </row>
    <row r="841" spans="3:6">
      <c r="C841" s="2"/>
      <c r="F841" s="3"/>
    </row>
    <row r="842" spans="3:6">
      <c r="C842" s="2"/>
      <c r="F842" s="3"/>
    </row>
    <row r="843" spans="3:6">
      <c r="C843" s="2"/>
      <c r="F843" s="3"/>
    </row>
    <row r="844" spans="3:6">
      <c r="C844" s="2"/>
      <c r="F844" s="3"/>
    </row>
    <row r="845" spans="3:6">
      <c r="C845" s="2"/>
      <c r="F845" s="3"/>
    </row>
    <row r="846" spans="3:6">
      <c r="C846" s="2"/>
      <c r="F846" s="3"/>
    </row>
    <row r="847" spans="3:6">
      <c r="C847" s="2"/>
      <c r="F847" s="3"/>
    </row>
    <row r="848" spans="3:6">
      <c r="C848" s="2"/>
      <c r="F848" s="3"/>
    </row>
    <row r="849" spans="3:6">
      <c r="C849" s="2"/>
      <c r="F849" s="3"/>
    </row>
    <row r="850" spans="3:6">
      <c r="C850" s="2"/>
      <c r="F850" s="3"/>
    </row>
    <row r="851" spans="3:6">
      <c r="C851" s="2"/>
      <c r="F851" s="3"/>
    </row>
    <row r="852" spans="3:6">
      <c r="C852" s="2"/>
      <c r="F852" s="3"/>
    </row>
    <row r="853" spans="3:6">
      <c r="C853" s="2"/>
      <c r="F853" s="3"/>
    </row>
    <row r="854" spans="3:6">
      <c r="C854" s="2"/>
      <c r="F854" s="3"/>
    </row>
    <row r="855" spans="3:6">
      <c r="C855" s="2"/>
      <c r="F855" s="3"/>
    </row>
    <row r="856" spans="3:6">
      <c r="C856" s="2"/>
      <c r="F856" s="3"/>
    </row>
    <row r="857" spans="3:6">
      <c r="C857" s="2"/>
      <c r="F857" s="3"/>
    </row>
    <row r="858" spans="3:6">
      <c r="C858" s="2"/>
      <c r="F858" s="3"/>
    </row>
    <row r="859" spans="3:6">
      <c r="C859" s="2"/>
      <c r="F859" s="3"/>
    </row>
    <row r="860" spans="3:6">
      <c r="C860" s="2"/>
      <c r="F860" s="3"/>
    </row>
    <row r="861" spans="3:6">
      <c r="C861" s="2"/>
      <c r="F861" s="3"/>
    </row>
    <row r="862" spans="3:6">
      <c r="C862" s="2"/>
      <c r="F862" s="3"/>
    </row>
    <row r="863" spans="3:6">
      <c r="C863" s="2"/>
      <c r="F863" s="3"/>
    </row>
    <row r="864" spans="3:6">
      <c r="C864" s="2"/>
      <c r="F864" s="3"/>
    </row>
    <row r="865" spans="3:6">
      <c r="C865" s="2"/>
      <c r="F865" s="3"/>
    </row>
    <row r="866" spans="3:6">
      <c r="C866" s="2"/>
      <c r="F866" s="3"/>
    </row>
    <row r="867" spans="3:6">
      <c r="C867" s="2"/>
      <c r="F867" s="3"/>
    </row>
    <row r="868" spans="3:6">
      <c r="C868" s="2"/>
      <c r="F868" s="3"/>
    </row>
    <row r="869" spans="3:6">
      <c r="C869" s="2"/>
      <c r="F869" s="3"/>
    </row>
    <row r="870" spans="3:6">
      <c r="C870" s="2"/>
      <c r="F870" s="3"/>
    </row>
    <row r="871" spans="3:6">
      <c r="C871" s="2"/>
      <c r="F871" s="3"/>
    </row>
    <row r="872" spans="3:6">
      <c r="C872" s="2"/>
      <c r="F872" s="3"/>
    </row>
    <row r="873" spans="3:6">
      <c r="C873" s="2"/>
      <c r="F873" s="3"/>
    </row>
    <row r="874" spans="3:6">
      <c r="C874" s="2"/>
      <c r="F874" s="3"/>
    </row>
    <row r="875" spans="3:6">
      <c r="C875" s="2"/>
      <c r="F875" s="3"/>
    </row>
    <row r="876" spans="3:6">
      <c r="C876" s="2"/>
      <c r="F876" s="3"/>
    </row>
    <row r="877" spans="3:6">
      <c r="C877" s="2"/>
      <c r="F877" s="3"/>
    </row>
    <row r="878" spans="3:6">
      <c r="C878" s="2"/>
      <c r="F878" s="3"/>
    </row>
    <row r="879" spans="3:6">
      <c r="C879" s="2"/>
      <c r="F879" s="3"/>
    </row>
    <row r="880" spans="3:6">
      <c r="C880" s="2"/>
      <c r="F880" s="3"/>
    </row>
    <row r="881" spans="3:6">
      <c r="C881" s="2"/>
      <c r="F881" s="3"/>
    </row>
    <row r="882" spans="3:6">
      <c r="C882" s="2"/>
      <c r="F882" s="3"/>
    </row>
    <row r="883" spans="3:6">
      <c r="C883" s="2"/>
      <c r="F883" s="3"/>
    </row>
    <row r="884" spans="3:6">
      <c r="C884" s="2"/>
      <c r="F884" s="3"/>
    </row>
    <row r="885" spans="3:6">
      <c r="C885" s="2"/>
      <c r="F885" s="3"/>
    </row>
    <row r="886" spans="3:6">
      <c r="C886" s="2"/>
      <c r="F886" s="3"/>
    </row>
    <row r="887" spans="3:6">
      <c r="C887" s="2"/>
      <c r="F887" s="3"/>
    </row>
    <row r="888" spans="3:6">
      <c r="C888" s="2"/>
      <c r="F888" s="3"/>
    </row>
    <row r="889" spans="3:6">
      <c r="C889" s="2"/>
      <c r="F889" s="3"/>
    </row>
    <row r="890" spans="3:6">
      <c r="C890" s="2"/>
      <c r="F890" s="3"/>
    </row>
    <row r="891" spans="3:6">
      <c r="C891" s="2"/>
      <c r="F891" s="3"/>
    </row>
    <row r="892" spans="3:6">
      <c r="C892" s="2"/>
      <c r="F892" s="3"/>
    </row>
    <row r="893" spans="3:6">
      <c r="C893" s="2"/>
      <c r="F893" s="3"/>
    </row>
    <row r="894" spans="3:6">
      <c r="C894" s="2"/>
      <c r="F894" s="3"/>
    </row>
    <row r="895" spans="3:6">
      <c r="C895" s="2"/>
      <c r="F895" s="3"/>
    </row>
    <row r="896" spans="3:6">
      <c r="C896" s="2"/>
      <c r="F896" s="3"/>
    </row>
    <row r="897" spans="3:6">
      <c r="C897" s="2"/>
      <c r="F897" s="3"/>
    </row>
    <row r="898" spans="3:6">
      <c r="C898" s="2"/>
      <c r="F898" s="3"/>
    </row>
    <row r="899" spans="3:6">
      <c r="C899" s="2"/>
      <c r="F899" s="3"/>
    </row>
    <row r="900" spans="3:6">
      <c r="C900" s="2"/>
      <c r="F900" s="3"/>
    </row>
    <row r="901" spans="3:6">
      <c r="C901" s="2"/>
      <c r="F901" s="3"/>
    </row>
    <row r="902" spans="3:6">
      <c r="C902" s="2"/>
      <c r="F902" s="3"/>
    </row>
    <row r="903" spans="3:6">
      <c r="C903" s="2"/>
      <c r="F903" s="3"/>
    </row>
    <row r="904" spans="3:6">
      <c r="C904" s="2"/>
      <c r="F904" s="3"/>
    </row>
    <row r="905" spans="3:6">
      <c r="C905" s="2"/>
      <c r="F905" s="3"/>
    </row>
    <row r="906" spans="3:6">
      <c r="C906" s="2"/>
      <c r="F906" s="3"/>
    </row>
    <row r="907" spans="3:6">
      <c r="C907" s="2"/>
      <c r="F907" s="3"/>
    </row>
    <row r="908" spans="3:6">
      <c r="C908" s="2"/>
      <c r="F908" s="3"/>
    </row>
    <row r="909" spans="3:6">
      <c r="C909" s="2"/>
      <c r="F909" s="3"/>
    </row>
    <row r="910" spans="3:6">
      <c r="C910" s="2"/>
      <c r="F910" s="3"/>
    </row>
    <row r="911" spans="3:6">
      <c r="C911" s="2"/>
      <c r="F911" s="3"/>
    </row>
    <row r="912" spans="3:6">
      <c r="C912" s="2"/>
      <c r="F912" s="3"/>
    </row>
    <row r="913" spans="3:6">
      <c r="C913" s="2"/>
      <c r="F913" s="3"/>
    </row>
    <row r="914" spans="3:6">
      <c r="C914" s="2"/>
      <c r="F914" s="3"/>
    </row>
    <row r="915" spans="3:6">
      <c r="C915" s="2"/>
      <c r="F915" s="3"/>
    </row>
    <row r="916" spans="3:6">
      <c r="C916" s="2"/>
      <c r="F916" s="3"/>
    </row>
    <row r="917" spans="3:6">
      <c r="C917" s="2"/>
      <c r="F917" s="3"/>
    </row>
    <row r="918" spans="3:6">
      <c r="C918" s="2"/>
      <c r="F918" s="3"/>
    </row>
    <row r="919" spans="3:6">
      <c r="C919" s="2"/>
      <c r="F919" s="3"/>
    </row>
    <row r="920" spans="3:6">
      <c r="C920" s="2"/>
      <c r="F920" s="3"/>
    </row>
    <row r="921" spans="3:6">
      <c r="C921" s="2"/>
      <c r="F921" s="3"/>
    </row>
    <row r="922" spans="3:6">
      <c r="C922" s="2"/>
      <c r="F922" s="3"/>
    </row>
    <row r="923" spans="3:6">
      <c r="C923" s="2"/>
      <c r="F923" s="3"/>
    </row>
    <row r="924" spans="3:6">
      <c r="C924" s="2"/>
      <c r="F924" s="3"/>
    </row>
    <row r="925" spans="3:6">
      <c r="C925" s="2"/>
      <c r="F925" s="3"/>
    </row>
    <row r="926" spans="3:6">
      <c r="C926" s="2"/>
      <c r="F926" s="3"/>
    </row>
    <row r="927" spans="3:6">
      <c r="C927" s="2"/>
      <c r="F927" s="3"/>
    </row>
    <row r="928" spans="3:6">
      <c r="C928" s="2"/>
      <c r="F928" s="3"/>
    </row>
    <row r="929" spans="3:6">
      <c r="C929" s="2"/>
      <c r="F929" s="3"/>
    </row>
    <row r="930" spans="3:6">
      <c r="C930" s="2"/>
      <c r="F930" s="3"/>
    </row>
    <row r="931" spans="3:6">
      <c r="C931" s="2"/>
      <c r="F931" s="3"/>
    </row>
    <row r="932" spans="3:6">
      <c r="C932" s="2"/>
      <c r="F932" s="3"/>
    </row>
    <row r="933" spans="3:6">
      <c r="C933" s="2"/>
      <c r="F933" s="3"/>
    </row>
    <row r="934" spans="3:6">
      <c r="C934" s="2"/>
      <c r="F934" s="3"/>
    </row>
    <row r="935" spans="3:6">
      <c r="C935" s="2"/>
      <c r="F935" s="3"/>
    </row>
    <row r="936" spans="3:6">
      <c r="C936" s="2"/>
      <c r="F936" s="3"/>
    </row>
    <row r="937" spans="3:6">
      <c r="C937" s="2"/>
      <c r="F937" s="3"/>
    </row>
    <row r="938" spans="3:6">
      <c r="C938" s="2"/>
      <c r="F938" s="3"/>
    </row>
    <row r="939" spans="3:6">
      <c r="C939" s="2"/>
      <c r="F939" s="3"/>
    </row>
    <row r="940" spans="3:6">
      <c r="C940" s="2"/>
      <c r="F940" s="3"/>
    </row>
    <row r="941" spans="3:6">
      <c r="C941" s="2"/>
      <c r="F941" s="3"/>
    </row>
    <row r="942" spans="3:6">
      <c r="C942" s="2"/>
      <c r="F942" s="3"/>
    </row>
    <row r="943" spans="3:6">
      <c r="C943" s="2"/>
      <c r="F943" s="3"/>
    </row>
    <row r="944" spans="3:6">
      <c r="C944" s="2"/>
      <c r="F944" s="3"/>
    </row>
    <row r="945" spans="3:6">
      <c r="C945" s="2"/>
      <c r="F945" s="3"/>
    </row>
    <row r="946" spans="3:6">
      <c r="C946" s="2"/>
      <c r="F946" s="3"/>
    </row>
    <row r="947" spans="3:6">
      <c r="C947" s="2"/>
      <c r="F947" s="3"/>
    </row>
    <row r="948" spans="3:6">
      <c r="C948" s="2"/>
      <c r="F948" s="3"/>
    </row>
    <row r="949" spans="3:6">
      <c r="C949" s="2"/>
      <c r="F949" s="3"/>
    </row>
    <row r="950" spans="3:6">
      <c r="C950" s="2"/>
      <c r="F950" s="3"/>
    </row>
    <row r="951" spans="3:6">
      <c r="C951" s="2"/>
      <c r="F951" s="3"/>
    </row>
    <row r="952" spans="3:6">
      <c r="C952" s="2"/>
      <c r="F952" s="3"/>
    </row>
    <row r="953" spans="3:6">
      <c r="C953" s="2"/>
      <c r="F953" s="3"/>
    </row>
    <row r="954" spans="3:6">
      <c r="C954" s="2"/>
      <c r="F954" s="3"/>
    </row>
    <row r="955" spans="3:6">
      <c r="C955" s="2"/>
      <c r="F955" s="3"/>
    </row>
    <row r="956" spans="3:6">
      <c r="C956" s="2"/>
      <c r="F956" s="3"/>
    </row>
    <row r="957" spans="3:6">
      <c r="C957" s="2"/>
      <c r="F957" s="3"/>
    </row>
    <row r="958" spans="3:6">
      <c r="C958" s="2"/>
      <c r="F958" s="3"/>
    </row>
    <row r="959" spans="3:6">
      <c r="C959" s="2"/>
      <c r="F959" s="3"/>
    </row>
    <row r="960" spans="3:6">
      <c r="C960" s="2"/>
      <c r="F960" s="3"/>
    </row>
    <row r="961" spans="3:6">
      <c r="C961" s="2"/>
      <c r="F961" s="3"/>
    </row>
    <row r="962" spans="3:6">
      <c r="C962" s="2"/>
      <c r="F962" s="3"/>
    </row>
    <row r="963" spans="3:6">
      <c r="C963" s="2"/>
      <c r="F963" s="3"/>
    </row>
    <row r="964" spans="3:6">
      <c r="C964" s="2"/>
      <c r="F964" s="3"/>
    </row>
    <row r="965" spans="3:6">
      <c r="C965" s="2"/>
      <c r="F965" s="3"/>
    </row>
    <row r="966" spans="3:6">
      <c r="C966" s="2"/>
      <c r="F966" s="3"/>
    </row>
    <row r="967" spans="3:6">
      <c r="C967" s="2"/>
      <c r="F967" s="3"/>
    </row>
    <row r="968" spans="3:6">
      <c r="C968" s="2"/>
      <c r="F968" s="3"/>
    </row>
    <row r="969" spans="3:6">
      <c r="C969" s="2"/>
      <c r="F969" s="3"/>
    </row>
    <row r="970" spans="3:6">
      <c r="C970" s="2"/>
      <c r="F970" s="3"/>
    </row>
    <row r="971" spans="3:6">
      <c r="C971" s="2"/>
      <c r="F971" s="3"/>
    </row>
    <row r="972" spans="3:6">
      <c r="C972" s="2"/>
      <c r="F972" s="3"/>
    </row>
    <row r="973" spans="3:6">
      <c r="C973" s="2"/>
      <c r="F973" s="3"/>
    </row>
    <row r="974" spans="3:6">
      <c r="C974" s="2"/>
      <c r="F974" s="3"/>
    </row>
    <row r="975" spans="3:6">
      <c r="C975" s="2"/>
      <c r="F975" s="3"/>
    </row>
    <row r="976" spans="3:6">
      <c r="C976" s="2"/>
      <c r="F976" s="3"/>
    </row>
    <row r="977" spans="3:6">
      <c r="C977" s="2"/>
      <c r="F977" s="3"/>
    </row>
    <row r="978" spans="3:6">
      <c r="C978" s="2"/>
      <c r="F978" s="3"/>
    </row>
    <row r="979" spans="3:6">
      <c r="C979" s="2"/>
      <c r="F979" s="3"/>
    </row>
    <row r="980" spans="3:6">
      <c r="C980" s="2"/>
      <c r="F980" s="3"/>
    </row>
    <row r="981" spans="3:6">
      <c r="C981" s="2"/>
      <c r="F981" s="3"/>
    </row>
    <row r="982" spans="3:6">
      <c r="C982" s="2"/>
      <c r="F982" s="3"/>
    </row>
    <row r="983" spans="3:6">
      <c r="C983" s="2"/>
      <c r="F983" s="3"/>
    </row>
    <row r="984" spans="3:6">
      <c r="C984" s="2"/>
      <c r="F984" s="3"/>
    </row>
    <row r="985" spans="3:6">
      <c r="C985" s="2"/>
      <c r="F985" s="3"/>
    </row>
    <row r="986" spans="3:6">
      <c r="C986" s="2"/>
      <c r="F986" s="3"/>
    </row>
    <row r="987" spans="3:6">
      <c r="C987" s="2"/>
      <c r="F987" s="3"/>
    </row>
    <row r="988" spans="3:6">
      <c r="C988" s="2"/>
      <c r="F988" s="3"/>
    </row>
    <row r="989" spans="3:6">
      <c r="C989" s="2"/>
      <c r="F989" s="3"/>
    </row>
    <row r="990" spans="3:6">
      <c r="C990" s="2"/>
      <c r="F990" s="3"/>
    </row>
    <row r="991" spans="3:6">
      <c r="C991" s="2"/>
      <c r="F991" s="3"/>
    </row>
    <row r="992" spans="3:6">
      <c r="C992" s="2"/>
      <c r="F992" s="3"/>
    </row>
    <row r="993" spans="3:6">
      <c r="C993" s="2"/>
      <c r="F993" s="3"/>
    </row>
    <row r="994" spans="3:6">
      <c r="C994" s="2"/>
      <c r="F994" s="3"/>
    </row>
  </sheetData>
  <mergeCells count="3">
    <mergeCell ref="B2:H2"/>
    <mergeCell ref="B3:H3"/>
    <mergeCell ref="B5:H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complemento oferta econom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Murillo, Leidy Mauricia </cp:lastModifiedBy>
  <dcterms:created xsi:type="dcterms:W3CDTF">2019-04-26T21:59:25Z</dcterms:created>
  <dcterms:modified xsi:type="dcterms:W3CDTF">2019-06-11T22:42:22Z</dcterms:modified>
</cp:coreProperties>
</file>