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F:\SENA\2023\2.PRES_SERV_PERS\Nº xx-Instructores SER\01. ETAPA PREPARATORIA\Enviado por Nicolás\Estudios Previos-Técnicos\"/>
    </mc:Choice>
  </mc:AlternateContent>
  <xr:revisionPtr revIDLastSave="0" documentId="13_ncr:1_{3295A1D1-5797-491A-89D4-FA45638E743F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1" i="16" l="1"/>
  <c r="K31" i="16" s="1"/>
  <c r="J28" i="16"/>
  <c r="K28" i="16" s="1"/>
  <c r="J24" i="16"/>
  <c r="K24" i="16" s="1"/>
  <c r="J23" i="16"/>
  <c r="K23" i="16"/>
  <c r="J21" i="16"/>
  <c r="L33" i="16" l="1"/>
  <c r="J17" i="16" l="1"/>
  <c r="K21" i="16" s="1"/>
  <c r="J16" i="16"/>
  <c r="K16" i="16" s="1"/>
  <c r="K17" i="16" l="1"/>
  <c r="K33" i="16" s="1"/>
  <c r="E33" i="16"/>
  <c r="N33" i="16" l="1"/>
  <c r="D11" i="16" l="1"/>
  <c r="E10" i="16" l="1"/>
  <c r="D12" i="16"/>
</calcChain>
</file>

<file path=xl/sharedStrings.xml><?xml version="1.0" encoding="utf-8"?>
<sst xmlns="http://schemas.openxmlformats.org/spreadsheetml/2006/main" count="134" uniqueCount="106">
  <si>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</si>
  <si>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</si>
  <si>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</si>
  <si>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</si>
  <si>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</si>
  <si>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</si>
  <si>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</si>
  <si>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</si>
  <si>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</si>
  <si>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</si>
  <si>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</si>
  <si>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</si>
  <si>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</si>
  <si>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</si>
  <si>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</si>
  <si>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</si>
  <si>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</si>
  <si>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</si>
  <si>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</si>
  <si>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</si>
  <si>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</si>
  <si>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</si>
  <si>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</si>
  <si>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</si>
  <si>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</si>
  <si>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</si>
  <si>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</si>
  <si>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</si>
  <si>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</si>
  <si>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</si>
  <si>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</si>
  <si>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</si>
  <si>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</si>
  <si>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</si>
  <si>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</si>
  <si>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</si>
  <si>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</si>
  <si>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</si>
  <si>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</si>
  <si>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</si>
  <si>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</si>
  <si>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</si>
  <si>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</si>
  <si>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</si>
  <si>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</si>
  <si>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</si>
  <si>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</si>
  <si>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</si>
  <si>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</si>
  <si>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</si>
  <si>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</si>
  <si>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</si>
  <si>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</si>
  <si>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</si>
  <si>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</si>
  <si>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</si>
  <si>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</si>
  <si>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</si>
  <si>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</si>
  <si>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</si>
  <si>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</si>
  <si>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</si>
  <si>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</si>
  <si>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</si>
  <si>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</si>
  <si>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</si>
  <si>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</si>
  <si>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</si>
  <si>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</si>
  <si>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</si>
  <si>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</si>
  <si>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2023</t>
  </si>
  <si>
    <r>
      <t xml:space="preserve">Producción agropecuaria para la seguridad alimentaria en contextos socioculturales </t>
    </r>
    <r>
      <rPr>
        <b/>
        <sz val="9"/>
        <color rgb="FF002060"/>
        <rFont val="Arial"/>
        <family val="2"/>
      </rPr>
      <t>(2 programas)</t>
    </r>
  </si>
  <si>
    <r>
      <t xml:space="preserve">Producción agropecuaria para la seguridad alimentaria en contextos socioculturales </t>
    </r>
    <r>
      <rPr>
        <b/>
        <sz val="9"/>
        <color rgb="FF002060"/>
        <rFont val="Arial"/>
        <family val="2"/>
      </rPr>
      <t>(4 programas)</t>
    </r>
  </si>
  <si>
    <r>
      <t xml:space="preserve">Manejo técnico y administrativo de granjas de producción de pollo de engorde </t>
    </r>
    <r>
      <rPr>
        <b/>
        <sz val="9"/>
        <color rgb="FF002060"/>
        <rFont val="Arial"/>
        <family val="2"/>
      </rPr>
      <t>(1 programa)</t>
    </r>
  </si>
  <si>
    <t>AMAZONAS - CBTA</t>
  </si>
  <si>
    <t>Prestación de servicios personales</t>
  </si>
  <si>
    <t>NICOLAS ALEJANDRO FONSECA PARRA</t>
  </si>
  <si>
    <t>313-4117380</t>
  </si>
  <si>
    <t>Profesional</t>
  </si>
  <si>
    <r>
      <rPr>
        <b/>
        <sz val="9"/>
        <color rgb="FF002060"/>
        <rFont val="Arial"/>
        <family val="2"/>
      </rPr>
      <t>CampeSena</t>
    </r>
    <r>
      <rPr>
        <sz val="9"/>
        <color rgb="FF000000"/>
        <rFont val="Arial"/>
        <family val="2"/>
      </rPr>
      <t xml:space="preserve"> - Emprendimiento en producción de cultivos transitoriosa </t>
    </r>
    <r>
      <rPr>
        <b/>
        <sz val="9"/>
        <color rgb="FF002060"/>
        <rFont val="Arial"/>
        <family val="2"/>
      </rPr>
      <t>(2 pr</t>
    </r>
    <r>
      <rPr>
        <b/>
        <sz val="9"/>
        <color theme="3" tint="-0.499984740745262"/>
        <rFont val="Arial"/>
        <family val="2"/>
      </rPr>
      <t>ogramas</t>
    </r>
    <r>
      <rPr>
        <b/>
        <sz val="9"/>
        <color rgb="FF002060"/>
        <rFont val="Arial"/>
        <family val="2"/>
      </rPr>
      <t>)</t>
    </r>
  </si>
  <si>
    <r>
      <t xml:space="preserve">Manejo técnico y administrativo de pequeñas y medianas granjas avícolas de ponedora comercial  </t>
    </r>
    <r>
      <rPr>
        <b/>
        <sz val="9"/>
        <color rgb="FF002060"/>
        <rFont val="Arial"/>
        <family val="2"/>
      </rPr>
      <t>(1 programa)</t>
    </r>
  </si>
  <si>
    <r>
      <t xml:space="preserve">Aplicación de las buenas prácticas agrícolas  </t>
    </r>
    <r>
      <rPr>
        <b/>
        <sz val="9"/>
        <color rgb="FF002060"/>
        <rFont val="Arial"/>
        <family val="2"/>
      </rPr>
      <t>(1 programa)</t>
    </r>
  </si>
  <si>
    <r>
      <t xml:space="preserve">Emprendedor en gastronomía típica rural </t>
    </r>
    <r>
      <rPr>
        <b/>
        <sz val="9"/>
        <color rgb="FF002060"/>
        <rFont val="Arial"/>
        <family val="2"/>
      </rPr>
      <t>(2 programas)</t>
    </r>
  </si>
  <si>
    <r>
      <t xml:space="preserve">Emprendimiento en el procesamiento artesanal de derivados de frutas y hortalizas </t>
    </r>
    <r>
      <rPr>
        <b/>
        <sz val="9"/>
        <color rgb="FF002060"/>
        <rFont val="Arial"/>
        <family val="2"/>
      </rPr>
      <t>(3 programas)</t>
    </r>
  </si>
  <si>
    <r>
      <t xml:space="preserve">Emprendimiento en el procesamiento de productos de panificación </t>
    </r>
    <r>
      <rPr>
        <b/>
        <sz val="9"/>
        <color rgb="FF002060"/>
        <rFont val="Arial"/>
        <family val="2"/>
      </rPr>
      <t>(1 programa)</t>
    </r>
  </si>
  <si>
    <r>
      <t xml:space="preserve">Manipulación de alimentos </t>
    </r>
    <r>
      <rPr>
        <b/>
        <sz val="9"/>
        <color rgb="FF002060"/>
        <rFont val="Arial"/>
        <family val="2"/>
      </rPr>
      <t>(2 programa)</t>
    </r>
  </si>
  <si>
    <r>
      <t xml:space="preserve">Aplicación de buenas prácticas de manufactura en la industria de alimentos y bebidas </t>
    </r>
    <r>
      <rPr>
        <b/>
        <sz val="9"/>
        <color rgb="FF002060"/>
        <rFont val="Arial"/>
        <family val="2"/>
      </rPr>
      <t>(1 programa)</t>
    </r>
  </si>
  <si>
    <r>
      <t xml:space="preserve">Manejo de la información en recorridos de observación de aves para el turismo </t>
    </r>
    <r>
      <rPr>
        <b/>
        <sz val="9"/>
        <color rgb="FF002060"/>
        <rFont val="Arial"/>
        <family val="2"/>
      </rPr>
      <t>(1 programa)</t>
    </r>
  </si>
  <si>
    <r>
      <t xml:space="preserve">Elaboración de protocolos de servicio para actividades del sector turistico </t>
    </r>
    <r>
      <rPr>
        <b/>
        <sz val="9"/>
        <color rgb="FF002060"/>
        <rFont val="Arial"/>
        <family val="2"/>
      </rPr>
      <t>(1 programa)</t>
    </r>
  </si>
  <si>
    <t>TOPE GLOBAL PROGRAMADO:</t>
  </si>
  <si>
    <t>Saldo</t>
  </si>
  <si>
    <t>Presupuesto asignado:</t>
  </si>
  <si>
    <t>% UTILIZADO:  0,0%</t>
  </si>
  <si>
    <t>PROGRAMA SER - INSTRUCTORES TÉCNICOS</t>
  </si>
  <si>
    <t>ARTURO ARANGO SANTOS</t>
  </si>
  <si>
    <t>Subdirector del Centro Para la Biodiversidad y el Turismo del Amazonas</t>
  </si>
  <si>
    <r>
      <t xml:space="preserve">Emprendedor en desarrollo de actividades turísticas en espacios naturales </t>
    </r>
    <r>
      <rPr>
        <b/>
        <sz val="9"/>
        <color rgb="FF002060"/>
        <rFont val="Arial"/>
        <family val="2"/>
      </rPr>
      <t>(2 programas)</t>
    </r>
  </si>
  <si>
    <r>
      <t xml:space="preserve">Emprendedor en desarrollo de actividades turísticas en espacios naturales </t>
    </r>
    <r>
      <rPr>
        <b/>
        <sz val="9"/>
        <color rgb="FF002060"/>
        <rFont val="Arial"/>
        <family val="2"/>
      </rPr>
      <t>(4 programas)</t>
    </r>
  </si>
  <si>
    <t>Perfil:
Alternativa 1: Profesional: medicina veterinaria, agronomía, pecuaria, afines y zootecnia.
alternativa 2: Tecnólogo: medicina veterinaria. ingeniería agronómica, pecuaria y afines; agronomía o ingeniería agronómica, pecuaria y afines; o medicina veterinaria; o zootecnia. (mvz, mv, zootecnia).    
                                                                                                                                                                        Experiencia
alternativa 1: experiencia mínima pedagógica 12 meses y experiencia mínima técnica 18 meses
alternativa 2: experiencia mínima pedagógica 12 meses y experiencia laboral manejo de herramientas participativas. trabajo con comunidades campesina o indígenas.</t>
  </si>
  <si>
    <t>Perfil:
Alternativa 1: Profesional: medicina veterinaria, agronomía, pecuaria, afines y zootecnia.
alternativa 2: Tecnólogo: medicina veterinaria. ingeniería agronómica, pecuaria y afines; agronomía o ingeniería agronómica, pecuaria y afines; o medicina veterinaria; o zootecnia. (mvz, mv, zootecnia).    
                                                                                                                                                                      Experiencia
alternativa 1: experiencia mínima pedagógica 12 meses y experiencia mínima técnica 18 meses
alternativa 2: experiencia mínima pedagógica 12 meses y experiencia laboral manejo de herramientas participativas. trabajo con comunidades campesina o indígenas.</t>
  </si>
  <si>
    <t>Perfil:                                                                                                                                                                    Opción 1: Ingeniería agroindustrial, alimentos y afines: ingeniero (a) en procesos agroindustriales o ciencia y tecnología de alimentos o ingeniero agroindustrial o producción agroindustrial o ingeniero industrial de alimentos o ingeniero de alimentos o profesional en agroindustria nbc - química y afines: químico de alimentos o bioquímica de alimentos nbc zootecnia: zootecnia o medicina veterinaria y zootecnia
Opción 2: Agroindustriales o tecnólogo en producción agroindustrial o tecnólogo de alimentos o tecnología agroindustrial o tecnólogo en agroindustria o tecnólogo en procesamiento de alimentos o tecnólogo en alimentos o tecnólogo en ingeniería de alimentos o tecnólogo en industria de alimentos o tecnólogo en producción de alimentos nbc - ingeniería agronómica, pecuaria y afines: tecnólogo en procesamiento y conservación de productos o tecnólogo en procesamiento y conservación
de productosTécnicos, tecnólogo en procesamiento de alimentos, ingeniero de alimento y/o agroindustrial, y/o áreas relacionadas.                                                                                                                                                                                                                                                                                                                                                                                                                  Experiencia:                                                                                                                                                    Dieciocho (18) meses de experiencia relacionada distribuidos así: dieciocho (18) meses estarán relacionados con el ejercicio de la profesión; y seis (06) meses en docencia.
Mínimo 6 meses de experiencia como instructor en el sector rural y /o productivo.</t>
  </si>
  <si>
    <t>Perfil:
Alternativa 1: Profesional: medicina veterinaria, agronomía, pecuaria, afines y zootecnia.
alternativa 2: Tecnólogo: medicina veterinaria. ingeniería agronómica, pecuaria y afines; agronomía o ingeniería agronómica, pecuaria y afines; o medicina veterinaria; o zootecnia. (mvz, mv, zootecnia).    
                                                                                                                                                                           Experiencia
alternativa 1: experiencia mínima pedagógica 12 meses y experiencia mínima técnica 18 meses
alternativa 2: experiencia mínima pedagógica 12 meses y experiencia laboral manejo de herramientas participativas. trabajo con comunidades campesina o indígenas.</t>
  </si>
  <si>
    <t>Perfil:                                                                                                                                                               alternativa 1. título de técnico profesional en el núcleo básico de conocimiento: otros programas asociados a bellas artes; o administración.
alternativa 2. título de tecnólogo en el núcleo básico de conocimiento otros programas asociados a bellas artes; o administración.
alternativa 3. título profesional universitario en el núcleo básico de conocimiento de: otros programas asociados a bellas artes; artes liberales; o administración.
                                                                                                                                                                           Experiencia:
alternativa 1. treinta y seis (36) meses de experiencia relacionada distribuida así: veinticuatro (24) meses de experiencia relacionada con el ejercicio de cocina y doce (12) meses en docencia.
alternativa 2. treinta (30) meses de experiencia relacionada distribuida así: dieciocho (18) meses de experiencia relacionada con el ejercicio de cocina y doce (12) meses en docencia.
alternativa 3. veinticuatro (24) meses de experiencia relacionada</t>
  </si>
  <si>
    <t xml:space="preserve">Perfil:
Alternativa 1. título de técnico profesional en el núcleo básico de conocimiento: administración turística y hotelera o áreas afines al turismo
Alternativa 2. título de tecnólogo en el núcleo básico de conocimiento administración turística y hotelera o áreas afines al turismo
Alternativa 3. título profesional universitario en el núcleo básico de conocimiento de: administración turística y hotelera o áreas afines al turismo  
Experiencia:
Alternativa 1. Treinta y seis (36) meses de experiencia relacionada distribuida así:
veinticuatro (24) meses de experiencia relacionada con el ejercicio de guianza
turística y doce (12) meses en docencia.
alternativa 2. Treinta (30) meses de experiencia relacionada distribuida así:
dieciocho (18) meses de experiencia relacionada con el ejercicio de guianza
turística y doce (12) meses en docencia
alternativa 3. veinticuatro (24) meses de experiencia relacionada distribuida así:
doce (12) meses de experiencia relacionada con el ejercicio de guianza turística y doce (12) meses en docencia
</t>
  </si>
  <si>
    <t>Perfil:
Alternativa 1. título de técnico profesional en el núcleo básico de conocimiento: administración turística y hotelera o áreas afines al turismo
Alternativa 2. título de tecnólogo en el núcleo básico de conocimiento administración turística y hotelera o áreas afines al turismo
Alternativa 3. título profesional universitario en el núcleo básico de conocimiento de: administración turística y hotelera o áreas afines al turismo  
Experiencia:
Alternativa 1. Treinta y seis (36) meses de experiencia relacionada distribuida así:
veinticuatro (24) meses de experiencia relacionada con el ejercicio de guianza
turística y doce (12) meses en docencia.
alternativa 2. Treinta (30) meses de experiencia relacionada distribuida así:
dieciocho (18) meses de experiencia relacionada con el ejercicio de guianza
turística y doce (12) meses en docencia
alternativa 3. veinticuatro (24) meses de experiencia relacionada distribuida así:
doce (12) meses de experiencia relacionada con el ejercicio de guianza turística y doce (12) meses en docencia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</si>
</sst>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.00\ _€_-;\-* #,##0.00\ _€_-;_-* &quot;-&quot;??\ _€_-;_-@_-"/>
    <numFmt numFmtId="167" formatCode="_-[$$-240A]\ * #,##0_-;\-[$$-240A]\ * #,##0_-;_-[$$-240A]\ 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2060"/>
      <name val="Arial"/>
      <family val="2"/>
    </font>
    <font>
      <b/>
      <sz val="9"/>
      <color theme="1"/>
      <name val="Arial"/>
      <family val="2"/>
    </font>
    <font>
      <b/>
      <sz val="9"/>
      <color theme="3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  <xf numFmtId="44" fontId="1" fillId="0" borderId="0" applyFont="0" applyFill="0" applyBorder="0" applyAlignment="0" applyProtection="0"/>
  </cellStyleXfs>
  <cellXfs count="159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3" fontId="8" fillId="0" borderId="1" xfId="3" applyNumberFormat="1" applyFont="1" applyBorder="1" applyAlignment="1">
      <alignment horizontal="center" vertical="center" wrapText="1"/>
    </xf>
    <xf numFmtId="14" fontId="8" fillId="0" borderId="1" xfId="3" applyNumberFormat="1" applyFont="1" applyBorder="1" applyAlignment="1">
      <alignment horizontal="center" vertical="center" wrapText="1"/>
    </xf>
    <xf numFmtId="3" fontId="24" fillId="0" borderId="1" xfId="3" applyNumberFormat="1" applyFont="1" applyBorder="1" applyAlignment="1">
      <alignment horizontal="center" vertical="center" wrapText="1"/>
    </xf>
    <xf numFmtId="0" fontId="9" fillId="0" borderId="1" xfId="0" applyFont="1" applyBorder="1"/>
    <xf numFmtId="43" fontId="9" fillId="0" borderId="1" xfId="1" applyFont="1" applyFill="1" applyBorder="1" applyAlignment="1"/>
    <xf numFmtId="0" fontId="8" fillId="0" borderId="10" xfId="0" applyFont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43" fontId="27" fillId="0" borderId="1" xfId="1" applyFont="1" applyFill="1" applyBorder="1" applyAlignment="1"/>
    <xf numFmtId="3" fontId="27" fillId="0" borderId="1" xfId="0" applyNumberFormat="1" applyFont="1" applyBorder="1" applyAlignment="1">
      <alignment horizontal="center"/>
    </xf>
    <xf numFmtId="44" fontId="6" fillId="0" borderId="0" xfId="7" applyFont="1"/>
    <xf numFmtId="44" fontId="6" fillId="0" borderId="0" xfId="0" applyNumberFormat="1" applyFont="1"/>
    <xf numFmtId="0" fontId="25" fillId="0" borderId="10" xfId="0" applyFont="1" applyFill="1" applyBorder="1" applyAlignment="1">
      <alignment horizontal="justify" vertical="center" wrapText="1"/>
    </xf>
    <xf numFmtId="166" fontId="8" fillId="0" borderId="1" xfId="3" applyNumberFormat="1" applyFont="1" applyFill="1" applyBorder="1" applyAlignment="1">
      <alignment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justify" vertical="center" wrapText="1"/>
    </xf>
    <xf numFmtId="166" fontId="8" fillId="0" borderId="4" xfId="3" applyNumberFormat="1" applyFont="1" applyFill="1" applyBorder="1" applyAlignment="1">
      <alignment vertical="center" wrapText="1"/>
    </xf>
    <xf numFmtId="41" fontId="4" fillId="0" borderId="1" xfId="2" applyFont="1" applyFill="1" applyBorder="1" applyAlignment="1">
      <alignment horizontal="left" vertical="center"/>
    </xf>
    <xf numFmtId="0" fontId="3" fillId="0" borderId="1" xfId="3" applyFont="1" applyBorder="1" applyAlignment="1">
      <alignment horizontal="center" vertical="center"/>
    </xf>
    <xf numFmtId="41" fontId="4" fillId="0" borderId="1" xfId="2" applyFont="1" applyFill="1" applyBorder="1" applyAlignment="1">
      <alignment horizontal="left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7" fontId="4" fillId="0" borderId="1" xfId="3" applyNumberFormat="1" applyFont="1" applyBorder="1" applyAlignment="1">
      <alignment horizontal="center" vertical="center" wrapText="1"/>
    </xf>
    <xf numFmtId="10" fontId="4" fillId="0" borderId="1" xfId="3" applyNumberFormat="1" applyFont="1" applyBorder="1" applyAlignment="1">
      <alignment horizontal="center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justify" vertical="center" wrapText="1"/>
    </xf>
    <xf numFmtId="0" fontId="8" fillId="0" borderId="1" xfId="3" applyFon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vertical="center"/>
    </xf>
    <xf numFmtId="43" fontId="8" fillId="0" borderId="1" xfId="1" applyFont="1" applyFill="1" applyBorder="1" applyAlignment="1">
      <alignment vertical="center"/>
    </xf>
    <xf numFmtId="3" fontId="8" fillId="0" borderId="1" xfId="3" applyNumberFormat="1" applyFont="1" applyFill="1" applyBorder="1" applyAlignment="1">
      <alignment vertical="center" wrapText="1"/>
    </xf>
    <xf numFmtId="0" fontId="4" fillId="0" borderId="1" xfId="3" applyFont="1" applyFill="1" applyBorder="1" applyAlignment="1">
      <alignment vertical="center" wrapText="1"/>
    </xf>
    <xf numFmtId="0" fontId="6" fillId="0" borderId="0" xfId="0" applyFont="1" applyFill="1"/>
    <xf numFmtId="0" fontId="8" fillId="0" borderId="10" xfId="3" applyFont="1" applyFill="1" applyBorder="1" applyAlignment="1">
      <alignment vertical="center" wrapText="1"/>
    </xf>
    <xf numFmtId="3" fontId="8" fillId="0" borderId="10" xfId="3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/>
    <xf numFmtId="3" fontId="6" fillId="0" borderId="0" xfId="0" applyNumberFormat="1" applyFont="1" applyFill="1"/>
    <xf numFmtId="43" fontId="6" fillId="0" borderId="0" xfId="0" applyNumberFormat="1" applyFont="1" applyFill="1"/>
    <xf numFmtId="0" fontId="9" fillId="0" borderId="1" xfId="0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3" fontId="4" fillId="0" borderId="4" xfId="3" applyNumberFormat="1" applyFont="1" applyFill="1" applyBorder="1" applyAlignment="1">
      <alignment horizontal="left" vertical="center" wrapText="1"/>
    </xf>
    <xf numFmtId="43" fontId="8" fillId="0" borderId="4" xfId="1" applyFont="1" applyFill="1" applyBorder="1" applyAlignment="1">
      <alignment horizontal="center" vertical="center"/>
    </xf>
    <xf numFmtId="43" fontId="8" fillId="0" borderId="2" xfId="1" applyFont="1" applyFill="1" applyBorder="1" applyAlignment="1">
      <alignment horizontal="center" vertical="center"/>
    </xf>
    <xf numFmtId="43" fontId="8" fillId="0" borderId="10" xfId="1" applyFont="1" applyFill="1" applyBorder="1" applyAlignment="1">
      <alignment horizontal="center" vertical="center"/>
    </xf>
    <xf numFmtId="166" fontId="8" fillId="0" borderId="4" xfId="3" applyNumberFormat="1" applyFont="1" applyFill="1" applyBorder="1" applyAlignment="1">
      <alignment horizontal="center" vertical="center" wrapText="1"/>
    </xf>
    <xf numFmtId="166" fontId="8" fillId="0" borderId="2" xfId="3" applyNumberFormat="1" applyFont="1" applyFill="1" applyBorder="1" applyAlignment="1">
      <alignment horizontal="center" vertical="center" wrapText="1"/>
    </xf>
    <xf numFmtId="166" fontId="8" fillId="0" borderId="10" xfId="3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4" fillId="0" borderId="4" xfId="3" applyFont="1" applyFill="1" applyBorder="1" applyAlignment="1">
      <alignment horizontal="left" vertical="top" wrapText="1"/>
    </xf>
    <xf numFmtId="0" fontId="4" fillId="0" borderId="2" xfId="3" applyFont="1" applyFill="1" applyBorder="1" applyAlignment="1">
      <alignment horizontal="left" vertical="top" wrapText="1"/>
    </xf>
    <xf numFmtId="0" fontId="4" fillId="0" borderId="10" xfId="3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4" xfId="3" applyFont="1" applyFill="1" applyBorder="1" applyAlignment="1">
      <alignment horizontal="left" vertical="center" wrapText="1"/>
    </xf>
    <xf numFmtId="0" fontId="4" fillId="0" borderId="2" xfId="3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8" fillId="0" borderId="10" xfId="3" applyFont="1" applyFill="1" applyBorder="1" applyAlignment="1">
      <alignment horizontal="center" vertical="center" wrapText="1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560964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5"/>
  <sheetViews>
    <sheetView tabSelected="1" topLeftCell="A31" zoomScaleNormal="100" workbookViewId="0">
      <selection activeCell="I39" sqref="I39"/>
    </sheetView>
  </sheetViews>
  <sheetFormatPr baseColWidth="10" defaultRowHeight="14.25" x14ac:dyDescent="0.2"/>
  <cols>
    <col min="1" max="1" width="16.7109375" style="14" customWidth="1"/>
    <col min="2" max="2" width="14.7109375" style="14" customWidth="1"/>
    <col min="3" max="3" width="31.85546875" style="14" customWidth="1"/>
    <col min="4" max="4" width="13.28515625" style="14" customWidth="1"/>
    <col min="5" max="5" width="11.7109375" style="14" customWidth="1"/>
    <col min="6" max="7" width="8.85546875" style="14" customWidth="1"/>
    <col min="8" max="8" width="10.7109375" style="14" customWidth="1"/>
    <col min="9" max="9" width="10.85546875" style="14" customWidth="1"/>
    <col min="10" max="10" width="13.28515625" style="14" customWidth="1"/>
    <col min="11" max="11" width="17.42578125" style="14" customWidth="1"/>
    <col min="12" max="12" width="11.5703125" style="14" customWidth="1"/>
    <col min="13" max="13" width="17.42578125" style="14" customWidth="1"/>
    <col min="14" max="14" width="10.7109375" style="14" customWidth="1"/>
    <col min="15" max="15" width="81.28515625" style="14" customWidth="1"/>
    <col min="16" max="16" width="11.42578125" style="14"/>
    <col min="17" max="17" width="19" style="14" customWidth="1"/>
    <col min="18" max="18" width="17.42578125" style="14" bestFit="1" customWidth="1"/>
    <col min="19" max="20" width="11.42578125" style="14"/>
    <col min="21" max="21" width="19.5703125" style="14" customWidth="1"/>
    <col min="22" max="22" width="18.5703125" style="14" customWidth="1"/>
    <col min="23" max="23" width="11.42578125" style="14"/>
    <col min="24" max="24" width="19.7109375" style="14" customWidth="1"/>
    <col min="25" max="16384" width="11.42578125" style="14"/>
  </cols>
  <sheetData>
    <row r="1" spans="1:24" ht="21.75" customHeight="1" x14ac:dyDescent="0.2">
      <c r="A1" s="142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29" t="s">
        <v>22</v>
      </c>
    </row>
    <row r="2" spans="1:24" ht="30.75" customHeight="1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44" t="s">
        <v>69</v>
      </c>
    </row>
    <row r="3" spans="1:24" ht="34.5" customHeight="1" x14ac:dyDescent="0.2">
      <c r="A3" s="131" t="s">
        <v>23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</row>
    <row r="4" spans="1:24" x14ac:dyDescent="0.2">
      <c r="A4" s="141" t="s">
        <v>24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</row>
    <row r="5" spans="1:24" x14ac:dyDescent="0.2">
      <c r="A5" s="14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5"/>
    </row>
    <row r="6" spans="1:24" x14ac:dyDescent="0.2">
      <c r="A6" s="146" t="s">
        <v>94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</row>
    <row r="8" spans="1:24" x14ac:dyDescent="0.2">
      <c r="A8" s="147" t="s">
        <v>71</v>
      </c>
      <c r="B8" s="147"/>
      <c r="C8" s="147"/>
      <c r="D8" s="147"/>
      <c r="E8" s="147"/>
      <c r="F8" s="147"/>
      <c r="G8" s="147"/>
      <c r="H8" s="147"/>
      <c r="I8" s="147"/>
      <c r="J8" s="147"/>
      <c r="K8" s="13"/>
      <c r="L8" s="8"/>
      <c r="M8" s="8"/>
      <c r="N8" s="8"/>
    </row>
    <row r="9" spans="1:24" x14ac:dyDescent="0.2">
      <c r="A9" s="148" t="s">
        <v>90</v>
      </c>
      <c r="B9" s="148"/>
      <c r="C9" s="148"/>
      <c r="D9" s="64">
        <v>7</v>
      </c>
      <c r="E9" s="65" t="s">
        <v>91</v>
      </c>
      <c r="F9" s="2"/>
      <c r="G9" s="2"/>
      <c r="H9" s="2"/>
      <c r="I9" s="2"/>
      <c r="J9" s="7"/>
      <c r="K9" s="7"/>
      <c r="L9" s="9"/>
      <c r="M9" s="9"/>
      <c r="N9" s="9"/>
      <c r="X9" s="58"/>
    </row>
    <row r="10" spans="1:24" x14ac:dyDescent="0.2">
      <c r="A10" s="110" t="s">
        <v>92</v>
      </c>
      <c r="B10" s="110"/>
      <c r="C10" s="110"/>
      <c r="D10" s="66">
        <v>262148688</v>
      </c>
      <c r="E10" s="67">
        <f>D10-D11</f>
        <v>38230608</v>
      </c>
      <c r="F10" s="2"/>
      <c r="G10" s="2"/>
      <c r="H10" s="1"/>
      <c r="I10" s="6"/>
      <c r="J10" s="121" t="s">
        <v>17</v>
      </c>
      <c r="K10" s="122"/>
      <c r="L10" s="122"/>
      <c r="M10" s="122"/>
      <c r="N10" s="122"/>
      <c r="O10" s="123"/>
    </row>
    <row r="11" spans="1:24" x14ac:dyDescent="0.2">
      <c r="A11" s="110" t="s">
        <v>41</v>
      </c>
      <c r="B11" s="111"/>
      <c r="C11" s="111"/>
      <c r="D11" s="68">
        <f>K33</f>
        <v>223918080</v>
      </c>
      <c r="E11" s="67"/>
      <c r="F11" s="2"/>
      <c r="G11" s="2"/>
      <c r="H11" s="2"/>
      <c r="I11" s="6"/>
      <c r="J11" s="3" t="s">
        <v>0</v>
      </c>
      <c r="K11" s="122" t="s">
        <v>77</v>
      </c>
      <c r="L11" s="122"/>
      <c r="M11" s="122"/>
      <c r="N11" s="122"/>
      <c r="O11" s="123"/>
      <c r="U11" s="57"/>
      <c r="V11" s="58"/>
      <c r="X11" s="58"/>
    </row>
    <row r="12" spans="1:24" x14ac:dyDescent="0.2">
      <c r="A12" s="110" t="s">
        <v>93</v>
      </c>
      <c r="B12" s="111"/>
      <c r="C12" s="111"/>
      <c r="D12" s="69">
        <f>(D11*1)/D10</f>
        <v>0.85416441222089956</v>
      </c>
      <c r="E12" s="70"/>
      <c r="F12" s="2"/>
      <c r="G12" s="2"/>
      <c r="H12" s="2"/>
      <c r="I12" s="6"/>
      <c r="J12" s="2" t="s">
        <v>1</v>
      </c>
      <c r="K12" s="3" t="s">
        <v>78</v>
      </c>
      <c r="L12" s="3"/>
      <c r="M12" s="3"/>
      <c r="N12" s="3"/>
      <c r="O12" s="15"/>
    </row>
    <row r="13" spans="1:24" ht="42.75" customHeight="1" x14ac:dyDescent="0.2">
      <c r="A13" s="124" t="s">
        <v>2</v>
      </c>
      <c r="B13" s="132" t="s">
        <v>3</v>
      </c>
      <c r="C13" s="132" t="s">
        <v>18</v>
      </c>
      <c r="D13" s="132" t="s">
        <v>9</v>
      </c>
      <c r="E13" s="132" t="s">
        <v>19</v>
      </c>
      <c r="F13" s="112" t="s">
        <v>20</v>
      </c>
      <c r="G13" s="113"/>
      <c r="H13" s="127" t="s">
        <v>21</v>
      </c>
      <c r="I13" s="127"/>
      <c r="J13" s="128" t="s">
        <v>4</v>
      </c>
      <c r="K13" s="128" t="s">
        <v>5</v>
      </c>
      <c r="L13" s="128" t="s">
        <v>4</v>
      </c>
      <c r="M13" s="128" t="s">
        <v>5</v>
      </c>
      <c r="N13" s="30" t="s">
        <v>10</v>
      </c>
      <c r="O13" s="130" t="s">
        <v>6</v>
      </c>
      <c r="U13" s="58"/>
      <c r="V13" s="58"/>
      <c r="X13" s="58"/>
    </row>
    <row r="14" spans="1:24" ht="30.75" customHeight="1" x14ac:dyDescent="0.2">
      <c r="A14" s="125"/>
      <c r="B14" s="136"/>
      <c r="C14" s="136"/>
      <c r="D14" s="136"/>
      <c r="E14" s="136"/>
      <c r="F14" s="114"/>
      <c r="G14" s="115"/>
      <c r="H14" s="132" t="s">
        <v>7</v>
      </c>
      <c r="I14" s="132" t="s">
        <v>8</v>
      </c>
      <c r="J14" s="129"/>
      <c r="K14" s="129"/>
      <c r="L14" s="129"/>
      <c r="M14" s="129"/>
      <c r="N14" s="31" t="s">
        <v>11</v>
      </c>
      <c r="O14" s="131"/>
    </row>
    <row r="15" spans="1:24" ht="21" customHeight="1" x14ac:dyDescent="0.2">
      <c r="A15" s="126"/>
      <c r="B15" s="133"/>
      <c r="C15" s="136"/>
      <c r="D15" s="133"/>
      <c r="E15" s="133"/>
      <c r="F15" s="4" t="s">
        <v>12</v>
      </c>
      <c r="G15" s="4" t="s">
        <v>13</v>
      </c>
      <c r="H15" s="133"/>
      <c r="I15" s="133"/>
      <c r="J15" s="134" t="s">
        <v>15</v>
      </c>
      <c r="K15" s="135"/>
      <c r="L15" s="134" t="s">
        <v>16</v>
      </c>
      <c r="M15" s="135"/>
      <c r="N15" s="5"/>
      <c r="O15" s="16"/>
    </row>
    <row r="16" spans="1:24" s="77" customFormat="1" ht="99.75" customHeight="1" x14ac:dyDescent="0.2">
      <c r="A16" s="89" t="s">
        <v>75</v>
      </c>
      <c r="B16" s="84" t="s">
        <v>79</v>
      </c>
      <c r="C16" s="71" t="s">
        <v>73</v>
      </c>
      <c r="D16" s="72" t="s">
        <v>76</v>
      </c>
      <c r="E16" s="84">
        <v>1</v>
      </c>
      <c r="F16" s="72">
        <v>9</v>
      </c>
      <c r="G16" s="72">
        <v>0</v>
      </c>
      <c r="H16" s="73">
        <v>44998</v>
      </c>
      <c r="I16" s="73">
        <v>45271</v>
      </c>
      <c r="J16" s="74">
        <f>(28368*160)</f>
        <v>4538880</v>
      </c>
      <c r="K16" s="60">
        <f>(J16*F16+(J16/30)*G16)</f>
        <v>40849920</v>
      </c>
      <c r="L16" s="75"/>
      <c r="M16" s="60"/>
      <c r="N16" s="61">
        <v>1400</v>
      </c>
      <c r="O16" s="76" t="s">
        <v>102</v>
      </c>
      <c r="Q16" s="88"/>
    </row>
    <row r="17" spans="1:19" s="77" customFormat="1" ht="39.75" customHeight="1" x14ac:dyDescent="0.2">
      <c r="A17" s="140" t="s">
        <v>75</v>
      </c>
      <c r="B17" s="105" t="s">
        <v>79</v>
      </c>
      <c r="C17" s="71" t="s">
        <v>72</v>
      </c>
      <c r="D17" s="105" t="s">
        <v>76</v>
      </c>
      <c r="E17" s="105">
        <v>1</v>
      </c>
      <c r="F17" s="105">
        <v>9</v>
      </c>
      <c r="G17" s="105">
        <v>0</v>
      </c>
      <c r="H17" s="106">
        <v>44998</v>
      </c>
      <c r="I17" s="106">
        <v>45271</v>
      </c>
      <c r="J17" s="92">
        <f t="shared" ref="J17" si="0">(28368*160)</f>
        <v>4538880</v>
      </c>
      <c r="K17" s="95">
        <f>(J17*F17+(J17/30)*G17)</f>
        <v>40849920</v>
      </c>
      <c r="L17" s="78"/>
      <c r="M17" s="60"/>
      <c r="N17" s="79">
        <v>700</v>
      </c>
      <c r="O17" s="138" t="s">
        <v>99</v>
      </c>
      <c r="Q17" s="99"/>
    </row>
    <row r="18" spans="1:19" s="77" customFormat="1" ht="39.75" customHeight="1" x14ac:dyDescent="0.2">
      <c r="A18" s="140"/>
      <c r="B18" s="105"/>
      <c r="C18" s="71" t="s">
        <v>80</v>
      </c>
      <c r="D18" s="105"/>
      <c r="E18" s="105"/>
      <c r="F18" s="105"/>
      <c r="G18" s="105"/>
      <c r="H18" s="107"/>
      <c r="I18" s="107"/>
      <c r="J18" s="93"/>
      <c r="K18" s="96"/>
      <c r="L18" s="84"/>
      <c r="M18" s="60"/>
      <c r="N18" s="61">
        <v>404</v>
      </c>
      <c r="O18" s="139"/>
      <c r="Q18" s="99"/>
    </row>
    <row r="19" spans="1:19" s="77" customFormat="1" ht="39.75" customHeight="1" x14ac:dyDescent="0.2">
      <c r="A19" s="140"/>
      <c r="B19" s="105"/>
      <c r="C19" s="71" t="s">
        <v>74</v>
      </c>
      <c r="D19" s="105"/>
      <c r="E19" s="105"/>
      <c r="F19" s="105"/>
      <c r="G19" s="105"/>
      <c r="H19" s="107"/>
      <c r="I19" s="107"/>
      <c r="J19" s="93"/>
      <c r="K19" s="96"/>
      <c r="L19" s="84"/>
      <c r="M19" s="60"/>
      <c r="N19" s="61">
        <v>199</v>
      </c>
      <c r="O19" s="139"/>
      <c r="Q19" s="99"/>
    </row>
    <row r="20" spans="1:19" s="77" customFormat="1" ht="39.75" customHeight="1" x14ac:dyDescent="0.2">
      <c r="A20" s="140"/>
      <c r="B20" s="105"/>
      <c r="C20" s="71" t="s">
        <v>81</v>
      </c>
      <c r="D20" s="105"/>
      <c r="E20" s="105"/>
      <c r="F20" s="105"/>
      <c r="G20" s="105"/>
      <c r="H20" s="108"/>
      <c r="I20" s="108"/>
      <c r="J20" s="94"/>
      <c r="K20" s="97"/>
      <c r="L20" s="84"/>
      <c r="M20" s="60"/>
      <c r="N20" s="61">
        <v>207</v>
      </c>
      <c r="O20" s="139"/>
      <c r="Q20" s="99"/>
      <c r="R20" s="81"/>
    </row>
    <row r="21" spans="1:19" s="77" customFormat="1" ht="49.5" customHeight="1" x14ac:dyDescent="0.2">
      <c r="A21" s="116" t="s">
        <v>75</v>
      </c>
      <c r="B21" s="118" t="s">
        <v>79</v>
      </c>
      <c r="C21" s="71" t="s">
        <v>73</v>
      </c>
      <c r="D21" s="105" t="s">
        <v>76</v>
      </c>
      <c r="E21" s="105">
        <v>1</v>
      </c>
      <c r="F21" s="105">
        <v>9</v>
      </c>
      <c r="G21" s="105">
        <v>0</v>
      </c>
      <c r="H21" s="106">
        <v>44998</v>
      </c>
      <c r="I21" s="106">
        <v>45271</v>
      </c>
      <c r="J21" s="92">
        <f>(28368*160)</f>
        <v>4538880</v>
      </c>
      <c r="K21" s="95">
        <f>(J21*F21+(J17/30)*G21)</f>
        <v>40849920</v>
      </c>
      <c r="L21" s="75"/>
      <c r="M21" s="63"/>
      <c r="N21" s="61">
        <v>1400</v>
      </c>
      <c r="O21" s="101" t="s">
        <v>100</v>
      </c>
      <c r="Q21" s="100"/>
      <c r="R21" s="80"/>
    </row>
    <row r="22" spans="1:19" s="77" customFormat="1" ht="49.5" customHeight="1" x14ac:dyDescent="0.2">
      <c r="A22" s="117"/>
      <c r="B22" s="119"/>
      <c r="C22" s="59" t="s">
        <v>82</v>
      </c>
      <c r="D22" s="105"/>
      <c r="E22" s="105"/>
      <c r="F22" s="105"/>
      <c r="G22" s="105"/>
      <c r="H22" s="108"/>
      <c r="I22" s="108"/>
      <c r="J22" s="94"/>
      <c r="K22" s="97"/>
      <c r="L22" s="84"/>
      <c r="M22" s="60"/>
      <c r="N22" s="61">
        <v>103</v>
      </c>
      <c r="O22" s="101"/>
      <c r="Q22" s="100"/>
      <c r="R22" s="80"/>
    </row>
    <row r="23" spans="1:19" s="77" customFormat="1" ht="168.75" customHeight="1" x14ac:dyDescent="0.2">
      <c r="A23" s="90" t="s">
        <v>75</v>
      </c>
      <c r="B23" s="84" t="s">
        <v>79</v>
      </c>
      <c r="C23" s="59" t="s">
        <v>83</v>
      </c>
      <c r="D23" s="87" t="s">
        <v>76</v>
      </c>
      <c r="E23" s="86">
        <v>1</v>
      </c>
      <c r="F23" s="86">
        <v>2</v>
      </c>
      <c r="G23" s="86">
        <v>15</v>
      </c>
      <c r="H23" s="85">
        <v>44998</v>
      </c>
      <c r="I23" s="85">
        <v>45072</v>
      </c>
      <c r="J23" s="74">
        <f>(28368*160)</f>
        <v>4538880</v>
      </c>
      <c r="K23" s="60">
        <f>(J23*F23+(J23/30)*G23)</f>
        <v>11347200</v>
      </c>
      <c r="L23" s="74"/>
      <c r="M23" s="74"/>
      <c r="N23" s="61">
        <v>404</v>
      </c>
      <c r="O23" s="91" t="s">
        <v>103</v>
      </c>
      <c r="Q23" s="99"/>
      <c r="R23" s="80"/>
    </row>
    <row r="24" spans="1:19" s="77" customFormat="1" ht="49.5" customHeight="1" x14ac:dyDescent="0.2">
      <c r="A24" s="120" t="s">
        <v>75</v>
      </c>
      <c r="B24" s="105" t="s">
        <v>79</v>
      </c>
      <c r="C24" s="71" t="s">
        <v>84</v>
      </c>
      <c r="D24" s="105" t="s">
        <v>76</v>
      </c>
      <c r="E24" s="105">
        <v>1</v>
      </c>
      <c r="F24" s="105">
        <v>7</v>
      </c>
      <c r="G24" s="105">
        <v>15</v>
      </c>
      <c r="H24" s="106">
        <v>44998</v>
      </c>
      <c r="I24" s="109">
        <v>45225</v>
      </c>
      <c r="J24" s="92">
        <f>(28368*160)</f>
        <v>4538880</v>
      </c>
      <c r="K24" s="95">
        <f>(J24*F24+(J24/30)*G24)</f>
        <v>34041600</v>
      </c>
      <c r="L24" s="74"/>
      <c r="M24" s="74"/>
      <c r="N24" s="61">
        <v>780</v>
      </c>
      <c r="O24" s="101" t="s">
        <v>101</v>
      </c>
      <c r="Q24" s="99"/>
      <c r="R24" s="80"/>
      <c r="S24" s="82"/>
    </row>
    <row r="25" spans="1:19" s="77" customFormat="1" ht="49.5" customHeight="1" x14ac:dyDescent="0.2">
      <c r="A25" s="120"/>
      <c r="B25" s="105"/>
      <c r="C25" s="71" t="s">
        <v>85</v>
      </c>
      <c r="D25" s="105"/>
      <c r="E25" s="105"/>
      <c r="F25" s="105"/>
      <c r="G25" s="105"/>
      <c r="H25" s="107"/>
      <c r="I25" s="109"/>
      <c r="J25" s="93"/>
      <c r="K25" s="96"/>
      <c r="L25" s="74"/>
      <c r="M25" s="74"/>
      <c r="N25" s="61">
        <v>202</v>
      </c>
      <c r="O25" s="101"/>
      <c r="Q25" s="99"/>
      <c r="R25" s="80"/>
    </row>
    <row r="26" spans="1:19" s="77" customFormat="1" ht="49.5" customHeight="1" x14ac:dyDescent="0.2">
      <c r="A26" s="120"/>
      <c r="B26" s="105"/>
      <c r="C26" s="62" t="s">
        <v>86</v>
      </c>
      <c r="D26" s="105"/>
      <c r="E26" s="105"/>
      <c r="F26" s="105"/>
      <c r="G26" s="105"/>
      <c r="H26" s="107"/>
      <c r="I26" s="109"/>
      <c r="J26" s="93"/>
      <c r="K26" s="96"/>
      <c r="L26" s="74"/>
      <c r="M26" s="74"/>
      <c r="N26" s="61">
        <v>110</v>
      </c>
      <c r="O26" s="101"/>
      <c r="Q26" s="99"/>
      <c r="R26" s="80"/>
    </row>
    <row r="27" spans="1:19" s="77" customFormat="1" ht="49.5" customHeight="1" x14ac:dyDescent="0.2">
      <c r="A27" s="120"/>
      <c r="B27" s="105"/>
      <c r="C27" s="71" t="s">
        <v>87</v>
      </c>
      <c r="D27" s="105"/>
      <c r="E27" s="105"/>
      <c r="F27" s="105"/>
      <c r="G27" s="105"/>
      <c r="H27" s="108"/>
      <c r="I27" s="109"/>
      <c r="J27" s="94"/>
      <c r="K27" s="97"/>
      <c r="L27" s="74"/>
      <c r="M27" s="74"/>
      <c r="N27" s="61">
        <v>55</v>
      </c>
      <c r="O27" s="101"/>
      <c r="Q27" s="99"/>
      <c r="R27" s="80"/>
    </row>
    <row r="28" spans="1:19" s="77" customFormat="1" ht="64.5" customHeight="1" x14ac:dyDescent="0.2">
      <c r="A28" s="120" t="s">
        <v>75</v>
      </c>
      <c r="B28" s="105" t="s">
        <v>79</v>
      </c>
      <c r="C28" s="71" t="s">
        <v>97</v>
      </c>
      <c r="D28" s="105" t="s">
        <v>76</v>
      </c>
      <c r="E28" s="118">
        <v>1</v>
      </c>
      <c r="F28" s="118">
        <v>4</v>
      </c>
      <c r="G28" s="118">
        <v>0</v>
      </c>
      <c r="H28" s="106">
        <v>44998</v>
      </c>
      <c r="I28" s="106">
        <v>45118</v>
      </c>
      <c r="J28" s="92">
        <f>(28368*160)</f>
        <v>4538880</v>
      </c>
      <c r="K28" s="95">
        <f>(J28*F28+(J28/30)*G28)</f>
        <v>18155520</v>
      </c>
      <c r="L28" s="74"/>
      <c r="M28" s="74"/>
      <c r="N28" s="61">
        <v>404</v>
      </c>
      <c r="O28" s="102" t="s">
        <v>104</v>
      </c>
      <c r="Q28" s="98"/>
      <c r="R28" s="80"/>
    </row>
    <row r="29" spans="1:19" s="77" customFormat="1" ht="64.5" customHeight="1" x14ac:dyDescent="0.2">
      <c r="A29" s="120"/>
      <c r="B29" s="105"/>
      <c r="C29" s="59" t="s">
        <v>88</v>
      </c>
      <c r="D29" s="105"/>
      <c r="E29" s="119"/>
      <c r="F29" s="119"/>
      <c r="G29" s="119"/>
      <c r="H29" s="107"/>
      <c r="I29" s="107"/>
      <c r="J29" s="93"/>
      <c r="K29" s="96"/>
      <c r="L29" s="74"/>
      <c r="M29" s="74"/>
      <c r="N29" s="61">
        <v>107</v>
      </c>
      <c r="O29" s="103"/>
      <c r="Q29" s="98"/>
      <c r="R29" s="80"/>
    </row>
    <row r="30" spans="1:19" s="77" customFormat="1" ht="64.5" customHeight="1" x14ac:dyDescent="0.2">
      <c r="A30" s="120"/>
      <c r="B30" s="105"/>
      <c r="C30" s="83" t="s">
        <v>89</v>
      </c>
      <c r="D30" s="105"/>
      <c r="E30" s="149"/>
      <c r="F30" s="149"/>
      <c r="G30" s="149"/>
      <c r="H30" s="108"/>
      <c r="I30" s="108"/>
      <c r="J30" s="94"/>
      <c r="K30" s="97"/>
      <c r="L30" s="74"/>
      <c r="M30" s="74"/>
      <c r="N30" s="61">
        <v>107</v>
      </c>
      <c r="O30" s="104"/>
      <c r="Q30" s="99"/>
      <c r="R30" s="80"/>
    </row>
    <row r="31" spans="1:19" s="77" customFormat="1" ht="101.25" customHeight="1" x14ac:dyDescent="0.2">
      <c r="A31" s="116" t="s">
        <v>75</v>
      </c>
      <c r="B31" s="105" t="s">
        <v>79</v>
      </c>
      <c r="C31" s="71" t="s">
        <v>98</v>
      </c>
      <c r="D31" s="105" t="s">
        <v>76</v>
      </c>
      <c r="E31" s="105">
        <v>1</v>
      </c>
      <c r="F31" s="105">
        <v>8</v>
      </c>
      <c r="G31" s="105">
        <v>10</v>
      </c>
      <c r="H31" s="109">
        <v>44998</v>
      </c>
      <c r="I31" s="109">
        <v>45251</v>
      </c>
      <c r="J31" s="92">
        <f>(28368*160)</f>
        <v>4538880</v>
      </c>
      <c r="K31" s="95">
        <f>(J31*F31+(J31/30)*G31)</f>
        <v>37824000</v>
      </c>
      <c r="L31" s="74"/>
      <c r="M31" s="74"/>
      <c r="N31" s="61">
        <v>1208</v>
      </c>
      <c r="O31" s="101" t="s">
        <v>105</v>
      </c>
      <c r="Q31" s="99"/>
      <c r="R31" s="80"/>
    </row>
    <row r="32" spans="1:19" s="77" customFormat="1" ht="101.25" customHeight="1" x14ac:dyDescent="0.2">
      <c r="A32" s="117"/>
      <c r="B32" s="105"/>
      <c r="C32" s="83" t="s">
        <v>89</v>
      </c>
      <c r="D32" s="105"/>
      <c r="E32" s="105"/>
      <c r="F32" s="105"/>
      <c r="G32" s="105"/>
      <c r="H32" s="109"/>
      <c r="I32" s="109"/>
      <c r="J32" s="94"/>
      <c r="K32" s="97"/>
      <c r="L32" s="74"/>
      <c r="M32" s="74"/>
      <c r="N32" s="61">
        <v>107</v>
      </c>
      <c r="O32" s="101"/>
      <c r="Q32" s="99"/>
      <c r="R32" s="80"/>
    </row>
    <row r="33" spans="1:15" x14ac:dyDescent="0.2">
      <c r="A33" s="17" t="s">
        <v>14</v>
      </c>
      <c r="B33" s="46"/>
      <c r="C33" s="52"/>
      <c r="D33" s="17"/>
      <c r="E33" s="47">
        <f>SUM(E16:E32)</f>
        <v>7</v>
      </c>
      <c r="F33" s="48"/>
      <c r="G33" s="47"/>
      <c r="H33" s="49"/>
      <c r="I33" s="50"/>
      <c r="J33" s="51"/>
      <c r="K33" s="55">
        <f>SUM(K16:K32)</f>
        <v>223918080</v>
      </c>
      <c r="L33" s="55">
        <f>SUM(L16:L32)</f>
        <v>0</v>
      </c>
      <c r="M33" s="55"/>
      <c r="N33" s="56">
        <f>SUM(N16:N32)</f>
        <v>7897</v>
      </c>
      <c r="O33" s="53"/>
    </row>
    <row r="34" spans="1:15" x14ac:dyDescent="0.2">
      <c r="A34" s="18"/>
      <c r="B34" s="19"/>
      <c r="C34" s="20"/>
      <c r="D34" s="21"/>
      <c r="E34" s="11"/>
      <c r="F34" s="10"/>
      <c r="G34" s="11"/>
      <c r="H34" s="12"/>
      <c r="J34" s="22"/>
      <c r="K34" s="23"/>
      <c r="L34" s="23"/>
      <c r="M34" s="23"/>
    </row>
    <row r="35" spans="1:15" x14ac:dyDescent="0.2">
      <c r="A35" s="18"/>
      <c r="B35" s="19"/>
      <c r="C35" s="20"/>
      <c r="D35" s="21"/>
      <c r="E35" s="11"/>
      <c r="F35" s="10"/>
      <c r="G35" s="11"/>
      <c r="H35" s="12"/>
      <c r="J35" s="22"/>
      <c r="K35" s="23"/>
      <c r="L35" s="23"/>
      <c r="M35" s="23"/>
    </row>
    <row r="36" spans="1:15" x14ac:dyDescent="0.2">
      <c r="A36" s="18"/>
      <c r="B36" s="19"/>
      <c r="C36" s="20"/>
      <c r="D36" s="21"/>
      <c r="E36" s="11"/>
      <c r="F36" s="10"/>
      <c r="G36" s="11"/>
      <c r="H36" s="12"/>
      <c r="J36" s="22"/>
      <c r="K36" s="23"/>
      <c r="L36" s="23"/>
      <c r="M36" s="23"/>
    </row>
    <row r="37" spans="1:15" x14ac:dyDescent="0.2">
      <c r="A37" s="18"/>
      <c r="B37" s="19"/>
      <c r="C37" s="20"/>
      <c r="D37" s="21"/>
      <c r="E37" s="10"/>
      <c r="F37" s="10"/>
      <c r="G37" s="11"/>
      <c r="H37" s="12"/>
      <c r="J37" s="22"/>
      <c r="O37" s="24"/>
    </row>
    <row r="38" spans="1:15" x14ac:dyDescent="0.2">
      <c r="B38" s="25"/>
      <c r="K38" s="27"/>
      <c r="L38" s="26"/>
      <c r="M38" s="26"/>
      <c r="N38" s="26"/>
      <c r="O38" s="24"/>
    </row>
    <row r="39" spans="1:15" x14ac:dyDescent="0.2">
      <c r="K39" s="27"/>
      <c r="L39" s="27"/>
      <c r="M39" s="27"/>
      <c r="N39" s="27"/>
      <c r="O39" s="28"/>
    </row>
    <row r="40" spans="1:15" ht="15" x14ac:dyDescent="0.25">
      <c r="A40" s="137" t="s">
        <v>95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</row>
    <row r="41" spans="1:15" ht="15" x14ac:dyDescent="0.25">
      <c r="A41" s="137" t="s">
        <v>96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</row>
    <row r="45" spans="1:15" ht="15" x14ac:dyDescent="0.25">
      <c r="D45" s="54"/>
      <c r="E45" s="54"/>
    </row>
  </sheetData>
  <mergeCells count="91">
    <mergeCell ref="A28:A30"/>
    <mergeCell ref="B28:B30"/>
    <mergeCell ref="D28:D30"/>
    <mergeCell ref="E28:E30"/>
    <mergeCell ref="F28:F30"/>
    <mergeCell ref="B31:B32"/>
    <mergeCell ref="D31:D32"/>
    <mergeCell ref="E31:E32"/>
    <mergeCell ref="F31:F32"/>
    <mergeCell ref="G31:G32"/>
    <mergeCell ref="A4:O4"/>
    <mergeCell ref="A1:N2"/>
    <mergeCell ref="A3:O3"/>
    <mergeCell ref="A11:C11"/>
    <mergeCell ref="K11:O11"/>
    <mergeCell ref="A5:O5"/>
    <mergeCell ref="A6:O6"/>
    <mergeCell ref="A8:J8"/>
    <mergeCell ref="A9:C9"/>
    <mergeCell ref="Q17:Q20"/>
    <mergeCell ref="A41:O41"/>
    <mergeCell ref="A40:O40"/>
    <mergeCell ref="F21:F22"/>
    <mergeCell ref="G21:G22"/>
    <mergeCell ref="H21:H22"/>
    <mergeCell ref="I21:I22"/>
    <mergeCell ref="J21:J22"/>
    <mergeCell ref="I17:I20"/>
    <mergeCell ref="O17:O20"/>
    <mergeCell ref="A17:A20"/>
    <mergeCell ref="B17:B20"/>
    <mergeCell ref="G28:G30"/>
    <mergeCell ref="H28:H30"/>
    <mergeCell ref="I28:I30"/>
    <mergeCell ref="A31:A32"/>
    <mergeCell ref="J10:O10"/>
    <mergeCell ref="A13:A15"/>
    <mergeCell ref="H13:I13"/>
    <mergeCell ref="J13:J14"/>
    <mergeCell ref="K13:K14"/>
    <mergeCell ref="L13:L14"/>
    <mergeCell ref="M13:M14"/>
    <mergeCell ref="O13:O14"/>
    <mergeCell ref="H14:H15"/>
    <mergeCell ref="L15:M15"/>
    <mergeCell ref="B13:B15"/>
    <mergeCell ref="C13:C15"/>
    <mergeCell ref="D13:D15"/>
    <mergeCell ref="E13:E15"/>
    <mergeCell ref="I14:I15"/>
    <mergeCell ref="J15:K15"/>
    <mergeCell ref="H17:H20"/>
    <mergeCell ref="A24:A27"/>
    <mergeCell ref="B24:B27"/>
    <mergeCell ref="D24:D27"/>
    <mergeCell ref="A10:C10"/>
    <mergeCell ref="A12:C12"/>
    <mergeCell ref="F13:G14"/>
    <mergeCell ref="A21:A22"/>
    <mergeCell ref="B21:B22"/>
    <mergeCell ref="D21:D22"/>
    <mergeCell ref="E21:E22"/>
    <mergeCell ref="D17:D20"/>
    <mergeCell ref="E17:E20"/>
    <mergeCell ref="F17:F20"/>
    <mergeCell ref="G17:G20"/>
    <mergeCell ref="J31:J32"/>
    <mergeCell ref="K31:K32"/>
    <mergeCell ref="E24:E27"/>
    <mergeCell ref="F24:F27"/>
    <mergeCell ref="G24:G27"/>
    <mergeCell ref="H24:H27"/>
    <mergeCell ref="I24:I27"/>
    <mergeCell ref="H31:H32"/>
    <mergeCell ref="I31:I32"/>
    <mergeCell ref="J17:J20"/>
    <mergeCell ref="K17:K20"/>
    <mergeCell ref="Q28:Q29"/>
    <mergeCell ref="Q30:Q32"/>
    <mergeCell ref="Q25:Q27"/>
    <mergeCell ref="Q21:Q22"/>
    <mergeCell ref="Q23:Q24"/>
    <mergeCell ref="O21:O22"/>
    <mergeCell ref="K21:K22"/>
    <mergeCell ref="O24:O27"/>
    <mergeCell ref="O28:O30"/>
    <mergeCell ref="O31:O32"/>
    <mergeCell ref="J24:J27"/>
    <mergeCell ref="K24:K27"/>
    <mergeCell ref="J28:J30"/>
    <mergeCell ref="K28:K30"/>
  </mergeCells>
  <pageMargins left="0.55000000000000004" right="0.23622047244094491" top="0.61" bottom="0.96" header="0.31496062992125984" footer="0.15748031496062992"/>
  <pageSetup paperSize="14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4" sqref="C24:G24"/>
    </sheetView>
  </sheetViews>
  <sheetFormatPr baseColWidth="10" defaultRowHeight="15" x14ac:dyDescent="0.2"/>
  <cols>
    <col min="1" max="1" width="5.5703125" style="32" customWidth="1"/>
    <col min="2" max="2" width="29" style="32" customWidth="1"/>
    <col min="3" max="3" width="16.5703125" style="32" customWidth="1"/>
    <col min="4" max="4" width="19.28515625" style="32" customWidth="1"/>
    <col min="5" max="6" width="11.42578125" style="32"/>
    <col min="7" max="7" width="6.42578125" style="32" customWidth="1"/>
    <col min="8" max="8" width="9.5703125" style="32" customWidth="1"/>
    <col min="9" max="9" width="9.42578125" style="32" customWidth="1"/>
    <col min="10" max="10" width="12.42578125" style="32" customWidth="1"/>
    <col min="11" max="16384" width="11.42578125" style="32"/>
  </cols>
  <sheetData>
    <row r="1" spans="2:17" ht="10.5" customHeight="1" x14ac:dyDescent="0.2"/>
    <row r="2" spans="2:17" ht="30.75" customHeight="1" x14ac:dyDescent="0.2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33"/>
      <c r="M2" s="33"/>
      <c r="N2" s="33"/>
      <c r="O2" s="33"/>
      <c r="P2" s="33"/>
    </row>
    <row r="3" spans="2:17" ht="40.5" customHeight="1" x14ac:dyDescent="0.2"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33"/>
      <c r="M3" s="33"/>
      <c r="N3" s="33"/>
      <c r="O3" s="33"/>
      <c r="P3" s="33"/>
    </row>
    <row r="4" spans="2:17" ht="25.5" customHeight="1" x14ac:dyDescent="0.2">
      <c r="B4" s="157" t="s">
        <v>35</v>
      </c>
      <c r="C4" s="157"/>
      <c r="D4" s="157"/>
      <c r="E4" s="157"/>
      <c r="F4" s="157"/>
      <c r="G4" s="157"/>
      <c r="H4" s="157"/>
      <c r="I4" s="157"/>
      <c r="J4" s="157"/>
      <c r="K4" s="34" t="s">
        <v>22</v>
      </c>
      <c r="L4" s="33"/>
      <c r="M4" s="33"/>
      <c r="N4" s="33"/>
      <c r="O4" s="33"/>
      <c r="P4" s="33"/>
    </row>
    <row r="5" spans="2:17" s="35" customFormat="1" ht="30" customHeight="1" x14ac:dyDescent="0.2">
      <c r="B5" s="157"/>
      <c r="C5" s="157"/>
      <c r="D5" s="157"/>
      <c r="E5" s="157"/>
      <c r="F5" s="157"/>
      <c r="G5" s="157"/>
      <c r="H5" s="157"/>
      <c r="I5" s="157"/>
      <c r="J5" s="157"/>
      <c r="K5" s="45" t="s">
        <v>70</v>
      </c>
      <c r="M5" s="36"/>
      <c r="N5" s="36"/>
      <c r="O5" s="36"/>
      <c r="P5" s="36"/>
      <c r="Q5" s="36"/>
    </row>
    <row r="6" spans="2:17" ht="23.25" customHeight="1" x14ac:dyDescent="0.2">
      <c r="B6" s="157" t="s">
        <v>25</v>
      </c>
      <c r="C6" s="157"/>
      <c r="D6" s="157"/>
      <c r="E6" s="157"/>
      <c r="F6" s="157"/>
      <c r="G6" s="157"/>
      <c r="H6" s="157"/>
      <c r="I6" s="157"/>
      <c r="J6" s="157"/>
      <c r="K6" s="157"/>
    </row>
    <row r="7" spans="2:17" ht="18" x14ac:dyDescent="0.2">
      <c r="B7" s="157" t="s">
        <v>26</v>
      </c>
      <c r="C7" s="157"/>
      <c r="D7" s="157"/>
      <c r="E7" s="157"/>
      <c r="F7" s="157"/>
      <c r="G7" s="157"/>
      <c r="H7" s="157"/>
      <c r="I7" s="157"/>
      <c r="J7" s="157"/>
      <c r="K7" s="157"/>
    </row>
    <row r="8" spans="2:17" ht="18" x14ac:dyDescent="0.25">
      <c r="B8" s="151" t="s">
        <v>27</v>
      </c>
      <c r="C8" s="151"/>
      <c r="D8" s="151"/>
      <c r="E8" s="151"/>
      <c r="F8" s="151"/>
      <c r="G8" s="151"/>
      <c r="H8" s="151"/>
      <c r="I8" s="151"/>
      <c r="J8" s="151"/>
      <c r="K8" s="151"/>
    </row>
    <row r="9" spans="2:17" x14ac:dyDescent="0.2">
      <c r="B9" s="155" t="s">
        <v>68</v>
      </c>
      <c r="C9" s="155"/>
      <c r="D9" s="155"/>
      <c r="E9" s="155"/>
      <c r="F9" s="155"/>
      <c r="G9" s="155"/>
      <c r="H9" s="155"/>
      <c r="I9" s="155"/>
      <c r="J9" s="155"/>
      <c r="K9" s="155"/>
    </row>
    <row r="10" spans="2:17" x14ac:dyDescent="0.2">
      <c r="B10" s="155" t="s">
        <v>28</v>
      </c>
      <c r="C10" s="155"/>
      <c r="D10" s="155"/>
      <c r="E10" s="155"/>
      <c r="F10" s="155"/>
      <c r="G10" s="155"/>
      <c r="H10" s="155"/>
      <c r="I10" s="155"/>
      <c r="J10" s="155"/>
      <c r="K10" s="155"/>
    </row>
    <row r="11" spans="2:17" x14ac:dyDescent="0.2">
      <c r="B11" s="158" t="s">
        <v>64</v>
      </c>
      <c r="C11" s="158"/>
      <c r="D11" s="158"/>
      <c r="E11" s="158"/>
      <c r="F11" s="158"/>
      <c r="G11" s="158"/>
      <c r="H11" s="158"/>
      <c r="I11" s="158"/>
      <c r="J11" s="158"/>
      <c r="K11" s="158"/>
    </row>
    <row r="12" spans="2:17" x14ac:dyDescent="0.2">
      <c r="B12" s="155" t="s">
        <v>65</v>
      </c>
      <c r="C12" s="155"/>
      <c r="D12" s="155"/>
      <c r="E12" s="155"/>
      <c r="F12" s="155"/>
      <c r="G12" s="155"/>
      <c r="H12" s="155"/>
      <c r="I12" s="155"/>
      <c r="J12" s="155"/>
      <c r="K12" s="155"/>
    </row>
    <row r="13" spans="2:17" x14ac:dyDescent="0.2">
      <c r="B13" s="155" t="s">
        <v>66</v>
      </c>
      <c r="C13" s="155"/>
      <c r="D13" s="155"/>
      <c r="E13" s="155"/>
      <c r="F13" s="155"/>
      <c r="G13" s="155"/>
      <c r="H13" s="155"/>
      <c r="I13" s="155"/>
      <c r="J13" s="155"/>
      <c r="K13" s="155"/>
    </row>
    <row r="14" spans="2:17" x14ac:dyDescent="0.2">
      <c r="B14" s="155" t="s">
        <v>29</v>
      </c>
      <c r="C14" s="155"/>
      <c r="D14" s="155"/>
      <c r="E14" s="155"/>
      <c r="F14" s="155"/>
      <c r="G14" s="155"/>
      <c r="H14" s="155"/>
      <c r="I14" s="155"/>
      <c r="J14" s="155"/>
      <c r="K14" s="155"/>
    </row>
    <row r="15" spans="2:17" x14ac:dyDescent="0.2">
      <c r="B15" s="155" t="s">
        <v>67</v>
      </c>
      <c r="C15" s="155"/>
      <c r="D15" s="155"/>
      <c r="E15" s="155"/>
      <c r="F15" s="155"/>
      <c r="G15" s="155"/>
      <c r="H15" s="155"/>
      <c r="I15" s="155"/>
      <c r="J15" s="155"/>
      <c r="K15" s="155"/>
    </row>
    <row r="16" spans="2:17" s="43" customFormat="1" x14ac:dyDescent="0.2">
      <c r="B16" s="155" t="s">
        <v>30</v>
      </c>
      <c r="C16" s="155"/>
      <c r="D16" s="155"/>
      <c r="E16" s="155"/>
      <c r="F16" s="155"/>
      <c r="G16" s="155"/>
      <c r="H16" s="155"/>
      <c r="I16" s="155"/>
      <c r="J16" s="155"/>
      <c r="K16" s="155"/>
    </row>
    <row r="17" spans="2:14" ht="18" x14ac:dyDescent="0.25">
      <c r="B17" s="151" t="s">
        <v>31</v>
      </c>
      <c r="C17" s="151"/>
      <c r="D17" s="151"/>
      <c r="E17" s="151"/>
      <c r="F17" s="151"/>
      <c r="G17" s="151"/>
      <c r="H17" s="151"/>
      <c r="I17" s="151"/>
      <c r="J17" s="151"/>
      <c r="K17" s="151"/>
    </row>
    <row r="18" spans="2:14" ht="4.5" customHeight="1" x14ac:dyDescent="0.25">
      <c r="B18" s="152"/>
      <c r="C18" s="152"/>
      <c r="D18" s="152"/>
      <c r="E18" s="152"/>
      <c r="F18" s="152"/>
      <c r="G18" s="152"/>
      <c r="H18" s="152"/>
      <c r="I18" s="152"/>
      <c r="J18" s="152"/>
      <c r="K18" s="152"/>
    </row>
    <row r="19" spans="2:14" ht="15.75" x14ac:dyDescent="0.2">
      <c r="B19" s="37" t="s">
        <v>32</v>
      </c>
      <c r="C19" s="153" t="s">
        <v>33</v>
      </c>
      <c r="D19" s="153"/>
      <c r="E19" s="153"/>
      <c r="F19" s="153"/>
      <c r="G19" s="153"/>
      <c r="H19" s="153" t="s">
        <v>34</v>
      </c>
      <c r="I19" s="153"/>
      <c r="J19" s="153"/>
      <c r="K19" s="153"/>
      <c r="L19" s="38"/>
      <c r="M19" s="38"/>
      <c r="N19" s="38"/>
    </row>
    <row r="20" spans="2:14" x14ac:dyDescent="0.2">
      <c r="B20" s="39" t="s">
        <v>38</v>
      </c>
      <c r="C20" s="154" t="s">
        <v>36</v>
      </c>
      <c r="D20" s="154"/>
      <c r="E20" s="154"/>
      <c r="F20" s="154"/>
      <c r="G20" s="154"/>
      <c r="H20" s="154"/>
      <c r="I20" s="154"/>
      <c r="J20" s="154"/>
      <c r="K20" s="154"/>
    </row>
    <row r="21" spans="2:14" ht="30" x14ac:dyDescent="0.2">
      <c r="B21" s="40" t="s">
        <v>37</v>
      </c>
      <c r="C21" s="150" t="s">
        <v>39</v>
      </c>
      <c r="D21" s="150"/>
      <c r="E21" s="150"/>
      <c r="F21" s="150"/>
      <c r="G21" s="150"/>
      <c r="H21" s="150"/>
      <c r="I21" s="150"/>
      <c r="J21" s="150"/>
      <c r="K21" s="150"/>
    </row>
    <row r="22" spans="2:14" x14ac:dyDescent="0.2">
      <c r="B22" s="40" t="s">
        <v>41</v>
      </c>
      <c r="C22" s="150" t="s">
        <v>40</v>
      </c>
      <c r="D22" s="150"/>
      <c r="E22" s="150"/>
      <c r="F22" s="150"/>
      <c r="G22" s="150"/>
      <c r="H22" s="150"/>
      <c r="I22" s="150"/>
      <c r="J22" s="150"/>
      <c r="K22" s="150"/>
    </row>
    <row r="23" spans="2:14" x14ac:dyDescent="0.2">
      <c r="B23" s="40" t="s">
        <v>42</v>
      </c>
      <c r="C23" s="150" t="s">
        <v>43</v>
      </c>
      <c r="D23" s="150"/>
      <c r="E23" s="150"/>
      <c r="F23" s="150"/>
      <c r="G23" s="150"/>
      <c r="H23" s="150"/>
      <c r="I23" s="150"/>
      <c r="J23" s="150"/>
      <c r="K23" s="150"/>
    </row>
    <row r="24" spans="2:14" ht="28.5" customHeight="1" x14ac:dyDescent="0.2">
      <c r="B24" s="40" t="s">
        <v>44</v>
      </c>
      <c r="C24" s="150" t="s">
        <v>45</v>
      </c>
      <c r="D24" s="150"/>
      <c r="E24" s="150"/>
      <c r="F24" s="150"/>
      <c r="G24" s="150"/>
      <c r="H24" s="150"/>
      <c r="I24" s="150"/>
      <c r="J24" s="150"/>
      <c r="K24" s="150"/>
    </row>
    <row r="25" spans="2:14" x14ac:dyDescent="0.2">
      <c r="B25" s="40" t="s">
        <v>47</v>
      </c>
      <c r="C25" s="150" t="s">
        <v>46</v>
      </c>
      <c r="D25" s="150"/>
      <c r="E25" s="150"/>
      <c r="F25" s="150"/>
      <c r="G25" s="150"/>
      <c r="H25" s="150"/>
      <c r="I25" s="150"/>
      <c r="J25" s="150"/>
      <c r="K25" s="150"/>
    </row>
    <row r="26" spans="2:14" ht="31.5" customHeight="1" x14ac:dyDescent="0.2">
      <c r="B26" s="40" t="s">
        <v>49</v>
      </c>
      <c r="C26" s="150" t="s">
        <v>48</v>
      </c>
      <c r="D26" s="150"/>
      <c r="E26" s="150"/>
      <c r="F26" s="150"/>
      <c r="G26" s="150"/>
      <c r="H26" s="150"/>
      <c r="I26" s="150"/>
      <c r="J26" s="150"/>
      <c r="K26" s="150"/>
    </row>
    <row r="27" spans="2:14" ht="30" x14ac:dyDescent="0.2">
      <c r="B27" s="40" t="s">
        <v>50</v>
      </c>
      <c r="C27" s="150" t="s">
        <v>51</v>
      </c>
      <c r="D27" s="150"/>
      <c r="E27" s="150"/>
      <c r="F27" s="150"/>
      <c r="G27" s="150"/>
      <c r="H27" s="150"/>
      <c r="I27" s="150"/>
      <c r="J27" s="150"/>
      <c r="K27" s="150"/>
    </row>
    <row r="28" spans="2:14" x14ac:dyDescent="0.2">
      <c r="B28" s="40" t="s">
        <v>52</v>
      </c>
      <c r="C28" s="150" t="s">
        <v>53</v>
      </c>
      <c r="D28" s="150"/>
      <c r="E28" s="150"/>
      <c r="F28" s="150"/>
      <c r="G28" s="150"/>
      <c r="H28" s="150"/>
      <c r="I28" s="150"/>
      <c r="J28" s="150"/>
      <c r="K28" s="150"/>
    </row>
    <row r="29" spans="2:14" x14ac:dyDescent="0.2">
      <c r="B29" s="40" t="s">
        <v>19</v>
      </c>
      <c r="C29" s="150" t="s">
        <v>54</v>
      </c>
      <c r="D29" s="150"/>
      <c r="E29" s="150"/>
      <c r="F29" s="150"/>
      <c r="G29" s="150"/>
      <c r="H29" s="150"/>
      <c r="I29" s="150"/>
      <c r="J29" s="150"/>
      <c r="K29" s="150"/>
    </row>
    <row r="30" spans="2:14" ht="30" x14ac:dyDescent="0.2">
      <c r="B30" s="40" t="s">
        <v>55</v>
      </c>
      <c r="C30" s="150" t="s">
        <v>56</v>
      </c>
      <c r="D30" s="150"/>
      <c r="E30" s="150"/>
      <c r="F30" s="150"/>
      <c r="G30" s="150"/>
      <c r="H30" s="150"/>
      <c r="I30" s="150"/>
      <c r="J30" s="150"/>
      <c r="K30" s="150"/>
    </row>
    <row r="31" spans="2:14" ht="45" x14ac:dyDescent="0.2">
      <c r="B31" s="40" t="s">
        <v>21</v>
      </c>
      <c r="C31" s="150" t="s">
        <v>57</v>
      </c>
      <c r="D31" s="150"/>
      <c r="E31" s="150"/>
      <c r="F31" s="150"/>
      <c r="G31" s="150"/>
      <c r="H31" s="150"/>
      <c r="I31" s="150"/>
      <c r="J31" s="150"/>
      <c r="K31" s="150"/>
    </row>
    <row r="32" spans="2:14" ht="30" x14ac:dyDescent="0.2">
      <c r="B32" s="40" t="s">
        <v>4</v>
      </c>
      <c r="C32" s="150" t="s">
        <v>58</v>
      </c>
      <c r="D32" s="150"/>
      <c r="E32" s="150"/>
      <c r="F32" s="150"/>
      <c r="G32" s="150"/>
      <c r="H32" s="150"/>
      <c r="I32" s="150"/>
      <c r="J32" s="150"/>
      <c r="K32" s="150"/>
    </row>
    <row r="33" spans="2:11" ht="30" x14ac:dyDescent="0.2">
      <c r="B33" s="40" t="s">
        <v>5</v>
      </c>
      <c r="C33" s="150" t="s">
        <v>59</v>
      </c>
      <c r="D33" s="150"/>
      <c r="E33" s="150"/>
      <c r="F33" s="150"/>
      <c r="G33" s="150"/>
      <c r="H33" s="150"/>
      <c r="I33" s="150"/>
      <c r="J33" s="150"/>
      <c r="K33" s="150"/>
    </row>
    <row r="34" spans="2:11" ht="30" x14ac:dyDescent="0.2">
      <c r="B34" s="40" t="s">
        <v>61</v>
      </c>
      <c r="C34" s="150" t="s">
        <v>60</v>
      </c>
      <c r="D34" s="150"/>
      <c r="E34" s="150"/>
      <c r="F34" s="150"/>
      <c r="G34" s="150"/>
      <c r="H34" s="150"/>
      <c r="I34" s="150"/>
      <c r="J34" s="150"/>
      <c r="K34" s="150"/>
    </row>
    <row r="35" spans="2:11" ht="31.5" customHeight="1" x14ac:dyDescent="0.2">
      <c r="B35" s="40" t="s">
        <v>62</v>
      </c>
      <c r="C35" s="150" t="s">
        <v>63</v>
      </c>
      <c r="D35" s="150"/>
      <c r="E35" s="150"/>
      <c r="F35" s="150"/>
      <c r="G35" s="150"/>
      <c r="H35" s="150"/>
      <c r="I35" s="150"/>
      <c r="J35" s="150"/>
      <c r="K35" s="150"/>
    </row>
    <row r="36" spans="2:11" x14ac:dyDescent="0.2">
      <c r="B36" s="41"/>
      <c r="C36" s="42"/>
      <c r="D36" s="42"/>
      <c r="E36" s="42"/>
      <c r="F36" s="42"/>
      <c r="G36" s="42"/>
      <c r="H36" s="42"/>
      <c r="I36" s="42"/>
      <c r="J36" s="42"/>
    </row>
    <row r="37" spans="2:11" x14ac:dyDescent="0.2">
      <c r="B37" s="42"/>
      <c r="C37" s="42"/>
      <c r="D37" s="42"/>
      <c r="E37" s="42"/>
      <c r="F37" s="42"/>
      <c r="G37" s="42"/>
      <c r="H37" s="42"/>
      <c r="I37" s="42"/>
      <c r="J37" s="42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Elmer Luis Lozano Zabala</cp:lastModifiedBy>
  <cp:lastPrinted>2023-03-03T16:22:07Z</cp:lastPrinted>
  <dcterms:created xsi:type="dcterms:W3CDTF">2020-02-28T20:30:41Z</dcterms:created>
  <dcterms:modified xsi:type="dcterms:W3CDTF">2023-03-03T16:22:20Z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2022-12-07T20:42:55Z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d6dc9fc2-39bf-4508-a093-660fca6995ac</vt:lpwstr>
  </property>
  <property fmtid="{D5CDD505-2E9C-101B-9397-08002B2CF9AE}" pid="8" name="MSIP_Label_1299739c-ad3d-4908-806e-4d91151a6e13_ContentBits">
    <vt:lpwstr>0</vt:lpwstr>
  </property>
</Properties>
</file>