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defaultThemeVersion="124226"/>
  <mc:AlternateContent xmlns:mc="http://schemas.openxmlformats.org/markup-compatibility/2006">
    <mc:Choice Requires="x15">
      <x15ac:absPath xmlns:x15ac="http://schemas.microsoft.com/office/spreadsheetml/2010/11/ac" url="C:\Users\Usuario\Desktop\CONSTANTE LILI\2. DISECK\3. CONTRATACIÓN\2. CONTRATOS\2. EDUR MODERNIZACIÓN INSTITUCIONES EDUCATIVAS\EJECUCIÓN\5. ACTA DE COBRO\ACTA 1\JUSTIFICACIÓN ADMINISTRACIÓN\"/>
    </mc:Choice>
  </mc:AlternateContent>
  <xr:revisionPtr revIDLastSave="0" documentId="13_ncr:1_{A574CEF8-CCB1-4303-BD94-3E22566B4535}" xr6:coauthVersionLast="47" xr6:coauthVersionMax="47" xr10:uidLastSave="{00000000-0000-0000-0000-000000000000}"/>
  <bookViews>
    <workbookView xWindow="5292" yWindow="3360" windowWidth="17280" windowHeight="8880" tabRatio="953" xr2:uid="{00000000-000D-0000-FFFF-FFFF00000000}"/>
  </bookViews>
  <sheets>
    <sheet name="JUST ADMON" sheetId="208" r:id="rId1"/>
    <sheet name="AU" sheetId="79"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s>
  <definedNames>
    <definedName name="______________________INF1">#REF!</definedName>
    <definedName name="_____________________INF1">#REF!</definedName>
    <definedName name="____________________INF1">#REF!</definedName>
    <definedName name="___________________INF1">#REF!</definedName>
    <definedName name="__________________INF1">#REF!</definedName>
    <definedName name="_________________INF1">#REF!</definedName>
    <definedName name="________________INF1">#REF!</definedName>
    <definedName name="_______________INF1">#REF!</definedName>
    <definedName name="______________INF1">#REF!</definedName>
    <definedName name="_____________INF1">#REF!</definedName>
    <definedName name="____________INF1">#REF!</definedName>
    <definedName name="____________R">#REF!</definedName>
    <definedName name="___________INF1">#REF!</definedName>
    <definedName name="__________INF1">#REF!</definedName>
    <definedName name="__________R">#REF!</definedName>
    <definedName name="_________INF1">#REF!</definedName>
    <definedName name="_________R">#REF!</definedName>
    <definedName name="________INF1">#REF!</definedName>
    <definedName name="________min2">#REF!</definedName>
    <definedName name="________Pag10">#REF!</definedName>
    <definedName name="________TLL3">#REF!</definedName>
    <definedName name="________TP1">#REF!</definedName>
    <definedName name="_______INF1">#REF!</definedName>
    <definedName name="_______min2">#REF!</definedName>
    <definedName name="_______Pag10">#REF!</definedName>
    <definedName name="_______R">#REF!</definedName>
    <definedName name="_______TLL3">#REF!</definedName>
    <definedName name="_______TP1">#REF!</definedName>
    <definedName name="______Adi2">[1]Sábana!#REF!</definedName>
    <definedName name="______Adi3">[1]Sábana!#REF!</definedName>
    <definedName name="______Alt1">[1]Sábana!#REF!</definedName>
    <definedName name="______Alt2">[1]Sábana!#REF!</definedName>
    <definedName name="______Alt3">[1]Sábana!#REF!</definedName>
    <definedName name="______Epm2">[1]Sábana!#REF!</definedName>
    <definedName name="______Epm3">[1]Sábana!#REF!</definedName>
    <definedName name="______Exc1">[1]Sábana!#REF!</definedName>
    <definedName name="______INF1">#REF!</definedName>
    <definedName name="______IyC1">[1]Sábana!#REF!</definedName>
    <definedName name="______MB1">[1]Sábana!#REF!</definedName>
    <definedName name="______MB2">[1]Sábana!#REF!</definedName>
    <definedName name="______MB3">[1]Sábana!#REF!</definedName>
    <definedName name="______min2">#REF!</definedName>
    <definedName name="______Pag10">#REF!</definedName>
    <definedName name="______Po2">[2]REAJUSTESACTA1PROVI!#REF!</definedName>
    <definedName name="______Red1">[1]Sábana!#REF!</definedName>
    <definedName name="______Red2">[1]Sábana!#REF!</definedName>
    <definedName name="______Red3">[1]Sábana!#REF!</definedName>
    <definedName name="______Sum3">[1]Sábana!#REF!</definedName>
    <definedName name="______TLL3">#REF!</definedName>
    <definedName name="______TP1">#REF!</definedName>
    <definedName name="______Tra1">[1]Sábana!#REF!</definedName>
    <definedName name="______Tra2">[1]Sábana!#REF!</definedName>
    <definedName name="______Tra3">[1]Sábana!#REF!</definedName>
    <definedName name="_____Adi2">[1]Sábana!#REF!</definedName>
    <definedName name="_____Adi3">[1]Sábana!#REF!</definedName>
    <definedName name="_____Alt1">[1]Sábana!#REF!</definedName>
    <definedName name="_____Alt2">[1]Sábana!#REF!</definedName>
    <definedName name="_____Alt3">[1]Sábana!#REF!</definedName>
    <definedName name="_____Cod1">#REF!</definedName>
    <definedName name="_____Epm2">[1]Sábana!#REF!</definedName>
    <definedName name="_____Epm3">[1]Sábana!#REF!</definedName>
    <definedName name="_____Exc1">[1]Sábana!#REF!</definedName>
    <definedName name="_____INF1">#REF!</definedName>
    <definedName name="_____IyC1">[1]Sábana!#REF!</definedName>
    <definedName name="_____MB1">[1]Sábana!#REF!</definedName>
    <definedName name="_____MB2">[1]Sábana!#REF!</definedName>
    <definedName name="_____MB3">[1]Sábana!#REF!</definedName>
    <definedName name="_____min2">#REF!</definedName>
    <definedName name="_____Pa1">'[3]Paral. 1'!$E$1:$E$65536</definedName>
    <definedName name="_____Pa2">'[3]Paral. 2'!$E$1:$E$65536</definedName>
    <definedName name="_____Pa3">'[3]Paral. 3'!$E$1:$E$65536</definedName>
    <definedName name="_____Pa4">[3]Paral.4!$E$1:$E$65536</definedName>
    <definedName name="_____Pag10">#REF!</definedName>
    <definedName name="_____PJ50" localSheetId="1">#REF!</definedName>
    <definedName name="_____PJ50">#REF!</definedName>
    <definedName name="_____pj51" localSheetId="1">#REF!</definedName>
    <definedName name="_____pj51">#REF!</definedName>
    <definedName name="_____Po2">[2]REAJUSTESACTA1PROVI!#REF!</definedName>
    <definedName name="_____R">#REF!</definedName>
    <definedName name="_____Red1">[1]Sábana!#REF!</definedName>
    <definedName name="_____Red2">[1]Sábana!#REF!</definedName>
    <definedName name="_____Red3">[1]Sábana!#REF!</definedName>
    <definedName name="_____Sum3">[1]Sábana!#REF!</definedName>
    <definedName name="_____TLL3">#REF!</definedName>
    <definedName name="_____TP1">#REF!</definedName>
    <definedName name="_____Tra1">[1]Sábana!#REF!</definedName>
    <definedName name="_____Tra2">[1]Sábana!#REF!</definedName>
    <definedName name="_____Tra3">[1]Sábana!#REF!</definedName>
    <definedName name="____AFC1">[4]INV!$A$25:$D$28</definedName>
    <definedName name="____AFC3">[4]INV!$F$25:$I$28</definedName>
    <definedName name="____AFC5">[4]INV!$K$25:$N$28</definedName>
    <definedName name="____BGC1">[4]INV!$A$5:$D$8</definedName>
    <definedName name="____BGC3">[4]INV!$F$5:$I$8</definedName>
    <definedName name="____BGC5">[4]INV!$K$5:$N$8</definedName>
    <definedName name="____CAC1">[4]INV!$A$19:$D$22</definedName>
    <definedName name="____CAC3">[4]INV!$F$19:$I$22</definedName>
    <definedName name="____CAC5">[4]INV!$K$19:$N$22</definedName>
    <definedName name="____Cod1">#REF!</definedName>
    <definedName name="____INF1">#REF!</definedName>
    <definedName name="____min2">#REF!</definedName>
    <definedName name="____Pa1">'[3]Paral. 1'!$E$1:$E$65536</definedName>
    <definedName name="____Pa2">'[3]Paral. 2'!$E$1:$E$65536</definedName>
    <definedName name="____Pa3">'[3]Paral. 3'!$E$1:$E$65536</definedName>
    <definedName name="____Pa4">[3]Paral.4!$E$1:$E$65536</definedName>
    <definedName name="____Pag10">#REF!</definedName>
    <definedName name="____PJ50" localSheetId="1">#REF!</definedName>
    <definedName name="____PJ50">#REF!</definedName>
    <definedName name="____pj51" localSheetId="1">#REF!</definedName>
    <definedName name="____pj51">#REF!</definedName>
    <definedName name="____SBC1">[4]INV!$A$12:$D$15</definedName>
    <definedName name="____SBC3">[4]INV!$F$12:$I$15</definedName>
    <definedName name="____SBC5">[4]INV!$K$12:$N$15</definedName>
    <definedName name="____TLL3">#REF!</definedName>
    <definedName name="____TP1">#REF!</definedName>
    <definedName name="____TPE1132">[5]BASE!#REF!</definedName>
    <definedName name="____TPE1331">[5]BASE!#REF!</definedName>
    <definedName name="____TPE1702">[5]BASE!#REF!</definedName>
    <definedName name="____TPE1703">[5]BASE!#REF!</definedName>
    <definedName name="____TPE1704">[5]BASE!#REF!</definedName>
    <definedName name="____TPE1706">[5]BASE!#REF!</definedName>
    <definedName name="____TPE1708">[5]BASE!#REF!</definedName>
    <definedName name="____TPE1710">[5]BASE!#REF!</definedName>
    <definedName name="____TPE1735">[5]BASE!#REF!</definedName>
    <definedName name="____TPE1763">[5]BASE!#REF!</definedName>
    <definedName name="____TPE1790">[5]BASE!#REF!</definedName>
    <definedName name="____TUZ22">[5]BASE!#REF!</definedName>
    <definedName name="____TUZ36">[5]BASE!#REF!</definedName>
    <definedName name="____TZ323">[5]BASE!#REF!</definedName>
    <definedName name="____TZ324">[5]BASE!#REF!</definedName>
    <definedName name="___1Sin_nombre">#REF!</definedName>
    <definedName name="___Adi2">[1]Sábana!#REF!</definedName>
    <definedName name="___Adi3">[1]Sábana!#REF!</definedName>
    <definedName name="___AFC1">[4]INV!$A$25:$D$28</definedName>
    <definedName name="___AFC3">[4]INV!$F$25:$I$28</definedName>
    <definedName name="___AFC5">[4]INV!$K$25:$N$28</definedName>
    <definedName name="___AIU1">#REF!</definedName>
    <definedName name="___AIU2">[6]BASE!$C$5</definedName>
    <definedName name="___Alt1">[1]Sábana!#REF!</definedName>
    <definedName name="___Alt2">[1]Sábana!#REF!</definedName>
    <definedName name="___Alt3">[1]Sábana!#REF!</definedName>
    <definedName name="___BGC1">[4]INV!$A$5:$D$8</definedName>
    <definedName name="___BGC3">[4]INV!$F$5:$I$8</definedName>
    <definedName name="___BGC5">[4]INV!$K$5:$N$8</definedName>
    <definedName name="___CAC1">[4]INV!$A$19:$D$22</definedName>
    <definedName name="___CAC3">[4]INV!$F$19:$I$22</definedName>
    <definedName name="___CAC5">[4]INV!$K$19:$N$22</definedName>
    <definedName name="___Cod1">#REF!</definedName>
    <definedName name="___Epm2">[1]Sábana!#REF!</definedName>
    <definedName name="___Epm3">[1]Sábana!#REF!</definedName>
    <definedName name="___EST12">#REF!</definedName>
    <definedName name="___Exc1">[1]Sábana!#REF!</definedName>
    <definedName name="___f">#REF!</definedName>
    <definedName name="___INF1">#REF!</definedName>
    <definedName name="___IyC1">[1]Sábana!#REF!</definedName>
    <definedName name="___MB1">[1]Sábana!#REF!</definedName>
    <definedName name="___MB2">[1]Sábana!#REF!</definedName>
    <definedName name="___MB3">[1]Sábana!#REF!</definedName>
    <definedName name="___min2">#REF!</definedName>
    <definedName name="___Pa1">'[7]Paral. 1'!$E$1:$E$65536</definedName>
    <definedName name="___Pa2">'[7]Paral. 2'!$E$1:$E$65536</definedName>
    <definedName name="___Pa3">'[7]Paral. 3'!$E$1:$E$65536</definedName>
    <definedName name="___Pa4">[7]Paral.4!$E$1:$E$65536</definedName>
    <definedName name="___Pag10">#REF!</definedName>
    <definedName name="___PJ50" localSheetId="1">#REF!</definedName>
    <definedName name="___PJ50">#REF!</definedName>
    <definedName name="___pj51" localSheetId="1">#REF!</definedName>
    <definedName name="___pj51">#REF!</definedName>
    <definedName name="___Po2">[2]REAJUSTESACTA1PROVI!#REF!</definedName>
    <definedName name="___R">#REF!</definedName>
    <definedName name="___Red1">[1]Sábana!#REF!</definedName>
    <definedName name="___Red2">[1]Sábana!#REF!</definedName>
    <definedName name="___Red3">[1]Sábana!#REF!</definedName>
    <definedName name="___REP43">[8]BASE!$D$136</definedName>
    <definedName name="___SBC1">[4]INV!$A$12:$D$15</definedName>
    <definedName name="___SBC3">[4]INV!$F$12:$I$15</definedName>
    <definedName name="___SBC5">[4]INV!$K$12:$N$15</definedName>
    <definedName name="___Sum3">[1]Sábana!#REF!</definedName>
    <definedName name="___TLL3">#REF!</definedName>
    <definedName name="___TP1">#REF!</definedName>
    <definedName name="___TPE12">#REF!</definedName>
    <definedName name="___Tra1">[1]Sábana!#REF!</definedName>
    <definedName name="___Tra2">[1]Sábana!#REF!</definedName>
    <definedName name="___Tra3">[1]Sábana!#REF!</definedName>
    <definedName name="___xlnm._FilterDatabase">#REF!</definedName>
    <definedName name="___xlnm.Print_Area">"#N/A"</definedName>
    <definedName name="__123Graph_F" hidden="1">[9]TODOITEM!#REF!</definedName>
    <definedName name="__1Sin_nombre">#REF!</definedName>
    <definedName name="__Adi2">[1]Sábana!#REF!</definedName>
    <definedName name="__Adi3">[1]Sábana!#REF!</definedName>
    <definedName name="__ADM4">[10]BASE!$D$150</definedName>
    <definedName name="__AFC1">[4]INV!$A$25:$D$28</definedName>
    <definedName name="__AFC3">[4]INV!$F$25:$I$28</definedName>
    <definedName name="__AFC5">[4]INV!$K$25:$N$28</definedName>
    <definedName name="__AIU1">#REF!</definedName>
    <definedName name="__aiu2">[11]AIU!$J$105</definedName>
    <definedName name="__Alt1">[1]Sábana!#REF!</definedName>
    <definedName name="__Alt2">[1]Sábana!#REF!</definedName>
    <definedName name="__Alt3">[1]Sábana!#REF!</definedName>
    <definedName name="__BGC1">[4]INV!$A$5:$D$8</definedName>
    <definedName name="__BGC3">[4]INV!$F$5:$I$8</definedName>
    <definedName name="__BGC5">[4]INV!$K$5:$N$8</definedName>
    <definedName name="__BLO20">[10]BASE!$D$63</definedName>
    <definedName name="__CAC1">[4]INV!$A$19:$D$22</definedName>
    <definedName name="__CAC3">[4]INV!$F$19:$I$22</definedName>
    <definedName name="__CAC5">[4]INV!$K$19:$N$22</definedName>
    <definedName name="__CAN28">[5]BASE!$D$468</definedName>
    <definedName name="__Cod1">#REF!</definedName>
    <definedName name="__CUA44">[12]BASE!$D$398</definedName>
    <definedName name="__Epm2">[1]Sábana!#REF!</definedName>
    <definedName name="__Epm3">[1]Sábana!#REF!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INF1">#REF!</definedName>
    <definedName name="__IyC1">[1]Sábana!#REF!</definedName>
    <definedName name="__LA124">[5]BASE!$D$70</definedName>
    <definedName name="__MB1">[1]Sábana!#REF!</definedName>
    <definedName name="__MB2">[1]Sábana!#REF!</definedName>
    <definedName name="__MB3">[1]Sábana!#REF!</definedName>
    <definedName name="__min2">#REF!</definedName>
    <definedName name="__Pa1">'[7]Paral. 1'!$E:$E</definedName>
    <definedName name="__Pa2">'[7]Paral. 2'!$E:$E</definedName>
    <definedName name="__Pa3">'[7]Paral. 3'!$E:$E</definedName>
    <definedName name="__Pa4">[7]Paral.4!$E:$E</definedName>
    <definedName name="__Pag10">#REF!</definedName>
    <definedName name="__PJ50" localSheetId="1">#REF!</definedName>
    <definedName name="__PJ50">#REF!</definedName>
    <definedName name="__pj51" localSheetId="1">#REF!</definedName>
    <definedName name="__pj51">#REF!</definedName>
    <definedName name="__Po2">[2]REAJUSTESACTA1PROVI!#REF!</definedName>
    <definedName name="__R">#REF!</definedName>
    <definedName name="__R32JH">[5]BASE!$D$305</definedName>
    <definedName name="__R43JH">[5]BASE!$D$303</definedName>
    <definedName name="__Red1">[1]Sábana!#REF!</definedName>
    <definedName name="__Red2">[1]Sábana!#REF!</definedName>
    <definedName name="__Red3">[1]Sábana!#REF!</definedName>
    <definedName name="__REP43">[8]BASE!$D$136</definedName>
    <definedName name="__SBC1">[4]INV!$A$12:$D$15</definedName>
    <definedName name="__SBC3">[4]INV!$F$12:$I$15</definedName>
    <definedName name="__SBC5">[4]INV!$K$12:$N$15</definedName>
    <definedName name="__Sum3">[1]Sábana!#REF!</definedName>
    <definedName name="__TEP44">[5]BASE!$D$117</definedName>
    <definedName name="__TES44">[10]BASE!$D$222</definedName>
    <definedName name="__TES66">[10]BASE!$D$223</definedName>
    <definedName name="__TLL3">#REF!</definedName>
    <definedName name="__TP1">#REF!</definedName>
    <definedName name="__TPE1132">[10]BASE!#REF!</definedName>
    <definedName name="__TPE12">#REF!</definedName>
    <definedName name="__TPE1331">'[13]BASE '!#REF!</definedName>
    <definedName name="__TPE1702">'[13]BASE '!#REF!</definedName>
    <definedName name="__TPE1703">[10]BASE!#REF!</definedName>
    <definedName name="__TPE1704">[10]BASE!#REF!</definedName>
    <definedName name="__TPE1706">[10]BASE!#REF!</definedName>
    <definedName name="__TPE1708">[10]BASE!#REF!</definedName>
    <definedName name="__TPE1710">[10]BASE!#REF!</definedName>
    <definedName name="__TPE1735">[10]BASE!#REF!</definedName>
    <definedName name="__TPE1763">[10]BASE!#REF!</definedName>
    <definedName name="__TPE1790">[10]BASE!#REF!</definedName>
    <definedName name="__TPF12">[10]BASE!$D$356</definedName>
    <definedName name="__Tra1">[1]Sábana!#REF!</definedName>
    <definedName name="__Tra2">[1]Sábana!#REF!</definedName>
    <definedName name="__Tra3">[1]Sábana!#REF!</definedName>
    <definedName name="__TUZ22">[10]BASE!#REF!</definedName>
    <definedName name="__TUZ36">[10]BASE!#REF!</definedName>
    <definedName name="__TZ212">[10]BASE!$D$85</definedName>
    <definedName name="__TZ213">[5]BASE!$D$85</definedName>
    <definedName name="__TZ214">[10]BASE!$D$88</definedName>
    <definedName name="__TZ216">[10]BASE!$D$89</definedName>
    <definedName name="__TZ262">[10]BASE!$D$98</definedName>
    <definedName name="__TZ264">[10]BASE!$D$100</definedName>
    <definedName name="__TZ266">[10]BASE!$D$101</definedName>
    <definedName name="__TZ323">[10]BASE!#REF!</definedName>
    <definedName name="__TZ324">[10]BASE!#REF!</definedName>
    <definedName name="__TZ3254">[10]BASE!$D$111</definedName>
    <definedName name="__TZ3256">[10]BASE!$D$112</definedName>
    <definedName name="__TZ414">[10]BASE!$D$121</definedName>
    <definedName name="__TZ416">[10]BASE!$D$122</definedName>
    <definedName name="__TZ418">[10]BASE!$D$123</definedName>
    <definedName name="__xlnm.Print_Area">#N/A</definedName>
    <definedName name="_1243">#REF!</definedName>
    <definedName name="_1Sin_nombre">#REF!</definedName>
    <definedName name="_ACT21">[14]ACTA21!$A$6:$U$37</definedName>
    <definedName name="_ADH12">[10]BASE!$D$357</definedName>
    <definedName name="_Adi2">[15]Sábana!#REF!</definedName>
    <definedName name="_Adi3">[15]Sábana!#REF!</definedName>
    <definedName name="_ADM12">[10]BASE!$D$358</definedName>
    <definedName name="_ADM4">[10]BASE!$D$150</definedName>
    <definedName name="_ADN3">[16]APU!$G$277</definedName>
    <definedName name="_ADP1">[17]BASE!#REF!</definedName>
    <definedName name="_Ady1">#REF!</definedName>
    <definedName name="_Ady10">[18]Sábana!#REF!</definedName>
    <definedName name="_Ady2">#REF!</definedName>
    <definedName name="_Ady3">#REF!</definedName>
    <definedName name="_Ady4">#REF!</definedName>
    <definedName name="_AFC1">[4]INV!$A$25:$D$28</definedName>
    <definedName name="_AFC3">[4]INV!$F$25:$I$28</definedName>
    <definedName name="_AFC5">[4]INV!$K$25:$N$28</definedName>
    <definedName name="_AIU1">#REF!</definedName>
    <definedName name="_aiu2">[11]AIU!$J$105</definedName>
    <definedName name="_Alt1">[1]Sábana!#REF!</definedName>
    <definedName name="_Alt2">[15]Sábana!#REF!</definedName>
    <definedName name="_Alt3">[15]Sábana!#REF!</definedName>
    <definedName name="_And1">#REF!</definedName>
    <definedName name="_And2">#REF!</definedName>
    <definedName name="_And3">#REF!</definedName>
    <definedName name="_And4">#REF!</definedName>
    <definedName name="_Ant3">[19]Sábana!#REF!</definedName>
    <definedName name="_APU221" localSheetId="1">#REF!</definedName>
    <definedName name="_APU221">#REF!</definedName>
    <definedName name="_APU465">[20]!absc</definedName>
    <definedName name="_BGC1">[4]INV!$A$5:$D$8</definedName>
    <definedName name="_BGC3">[4]INV!$F$5:$I$8</definedName>
    <definedName name="_BGC5">[4]INV!$K$5:$N$8</definedName>
    <definedName name="_BLO20">[10]BASE!$D$63</definedName>
    <definedName name="_C2254JH">[5]BASE!$D$328</definedName>
    <definedName name="_C2256JH">[5]BASE!$D$329</definedName>
    <definedName name="_C65580">#REF!</definedName>
    <definedName name="_CAC1">[4]INV!$A$19:$D$22</definedName>
    <definedName name="_CAC3">[4]INV!$F$19:$I$22</definedName>
    <definedName name="_CAC5">[4]INV!$K$19:$N$22</definedName>
    <definedName name="_CAN28">[10]BASE!$D$467</definedName>
    <definedName name="_Cod1">#REF!</definedName>
    <definedName name="_Con3">[19]Sábana!#REF!</definedName>
    <definedName name="_Dist_Bin" hidden="1">[21]MPC3I4!$A$2040:$DD$3161</definedName>
    <definedName name="_Dist_Values" hidden="1">[21]MPC3I4!$A$2552:$IV$3906</definedName>
    <definedName name="_Ega3">[19]Sábana!#REF!</definedName>
    <definedName name="_Ele3">[19]Sábana!#REF!</definedName>
    <definedName name="_Epm1">#REF!</definedName>
    <definedName name="_Epm2">#REF!</definedName>
    <definedName name="_Epm3">#REF!</definedName>
    <definedName name="_Epm4">#REF!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_1">#N/A</definedName>
    <definedName name="_xlnm._FilterDatabase" hidden="1">[22]Presupuesto_Via_distribuidora!$A$9:$H$344</definedName>
    <definedName name="_FYB02">[17]BASE!#REF!</definedName>
    <definedName name="_FYB03">[17]BASE!#REF!</definedName>
    <definedName name="_FYB04">[17]BASE!#REF!</definedName>
    <definedName name="_FYB08">[17]BASE!#REF!</definedName>
    <definedName name="_FYB10">[17]BASE!#REF!</definedName>
    <definedName name="_INF1">#REF!</definedName>
    <definedName name="_Ing3">[19]Sábana!#REF!</definedName>
    <definedName name="_IyC1">#REF!</definedName>
    <definedName name="_IyC2">#REF!</definedName>
    <definedName name="_IyC3">#REF!</definedName>
    <definedName name="_IyC4">#REF!</definedName>
    <definedName name="_Jai3">[19]Sábana!#REF!</definedName>
    <definedName name="_Key1" hidden="1">#REF!</definedName>
    <definedName name="_LA124">[10]BASE!$D$71</definedName>
    <definedName name="_LAC18">[10]BASE!$D$402</definedName>
    <definedName name="_lalala">#REF!</definedName>
    <definedName name="_lkj">#REF!</definedName>
    <definedName name="_luky">#REF!</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B1">#REF!</definedName>
    <definedName name="_MB2">#REF!</definedName>
    <definedName name="_MB3">#REF!</definedName>
    <definedName name="_MB4">#REF!</definedName>
    <definedName name="_min2">#REF!</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Order1" hidden="1">0</definedName>
    <definedName name="_Pa1">'[23]Paral. 1'!$E$1:$E$65536</definedName>
    <definedName name="_Pa2">'[23]Paral. 2'!$E$1:$E$65536</definedName>
    <definedName name="_Pa3">'[23]Paral. 3'!$E$1:$E$65536</definedName>
    <definedName name="_Pa4">[23]Paral.4!$E$1:$E$65536</definedName>
    <definedName name="_Pag10">#REF!</definedName>
    <definedName name="_Parse_Out" hidden="1">#REF!</definedName>
    <definedName name="_PJ50" localSheetId="1">#REF!</definedName>
    <definedName name="_PJ50">#REF!</definedName>
    <definedName name="_pj51" localSheetId="1">#REF!</definedName>
    <definedName name="_pj51">#REF!</definedName>
    <definedName name="_Po2">[2]REAJUSTESACTA1PROVI!#REF!</definedName>
    <definedName name="_Pon2">#REF!</definedName>
    <definedName name="_Pon3">#REF!</definedName>
    <definedName name="_Pon4">#REF!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R">#REF!</definedName>
    <definedName name="_R1210JH">[17]BASE!#REF!</definedName>
    <definedName name="_R32EL">[17]BASE!#REF!</definedName>
    <definedName name="_R32JH">[17]BASE!#REF!</definedName>
    <definedName name="_R42JH">[17]BASE!#REF!</definedName>
    <definedName name="_R43JH">[17]BASE!#REF!</definedName>
    <definedName name="_R63BB">[17]BASE!#REF!</definedName>
    <definedName name="_R63JH">[17]BASE!#REF!</definedName>
    <definedName name="_R64BB">[10]BASE!$D$317</definedName>
    <definedName name="_R64JH">[17]BASE!#REF!</definedName>
    <definedName name="_R83JH">[17]BASE!#REF!</definedName>
    <definedName name="_R84JH">[17]BASE!#REF!</definedName>
    <definedName name="_R86JH">[17]BASE!#REF!</definedName>
    <definedName name="_Ram1">#REF!</definedName>
    <definedName name="_Ram2">#REF!</definedName>
    <definedName name="_Ram3">#REF!</definedName>
    <definedName name="_Ram4">#REF!</definedName>
    <definedName name="_RCT1">#REF!</definedName>
    <definedName name="_RCT2">#REF!</definedName>
    <definedName name="_RCT3">#REF!</definedName>
    <definedName name="_RCT4">#REF!</definedName>
    <definedName name="_Red1">#REF!</definedName>
    <definedName name="_Red2">#REF!</definedName>
    <definedName name="_Red3">#REF!</definedName>
    <definedName name="_RED32">[17]BASE!#REF!</definedName>
    <definedName name="_Red4">#REF!</definedName>
    <definedName name="_REP43">[8]BASE!$D$136</definedName>
    <definedName name="_RES64">[17]BASE!#REF!</definedName>
    <definedName name="_SBC1">[4]INV!$A$12:$D$15</definedName>
    <definedName name="_SBC3">[4]INV!$F$12:$I$15</definedName>
    <definedName name="_SBC5">[4]INV!$K$12:$N$15</definedName>
    <definedName name="_Sort" hidden="1">#REF!</definedName>
    <definedName name="_ST106">[17]BASE!#REF!</definedName>
    <definedName name="_ST126">[17]BASE!#REF!</definedName>
    <definedName name="_ST146">[17]BASE!#REF!</definedName>
    <definedName name="_ST166">[17]BASE!#REF!</definedName>
    <definedName name="_ST186">[17]BASE!#REF!</definedName>
    <definedName name="_ST206">[24]BASE!$D$253</definedName>
    <definedName name="_ST86">[17]BASE!#REF!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m1">#REF!</definedName>
    <definedName name="_Sum2">#REF!</definedName>
    <definedName name="_Sum3">#REF!</definedName>
    <definedName name="_Sum4">#REF!</definedName>
    <definedName name="_SY104">[17]BASE!#REF!</definedName>
    <definedName name="_SY106">[17]BASE!#REF!</definedName>
    <definedName name="_SY124">[17]BASE!#REF!</definedName>
    <definedName name="_SY126">[17]BASE!#REF!</definedName>
    <definedName name="_SY164">[17]BASE!#REF!</definedName>
    <definedName name="_SY166">[17]BASE!#REF!</definedName>
    <definedName name="_SY186">[17]BASE!#REF!</definedName>
    <definedName name="_SY206">[17]BASE!#REF!</definedName>
    <definedName name="_SY64">[17]BASE!#REF!</definedName>
    <definedName name="_SY84">[17]BASE!#REF!</definedName>
    <definedName name="_SY86">[17]BASE!#REF!</definedName>
    <definedName name="_SyE1">#REF!</definedName>
    <definedName name="_SyE2">#REF!</definedName>
    <definedName name="_SyE3">#REF!</definedName>
    <definedName name="_SyE4">#REF!</definedName>
    <definedName name="_TAP2">[17]BASE!#REF!</definedName>
    <definedName name="_TEE1">[17]BASE!#REF!</definedName>
    <definedName name="_TEE2">[17]BASE!#REF!</definedName>
    <definedName name="_TEE3">#REF!</definedName>
    <definedName name="_TEE3_1">#N/A</definedName>
    <definedName name="_TEE4">#REF!</definedName>
    <definedName name="_TEE4_1">#N/A</definedName>
    <definedName name="_TEE6">#REF!</definedName>
    <definedName name="_TEE6_1">#N/A</definedName>
    <definedName name="_TES44">[10]BASE!$D$222</definedName>
    <definedName name="_TES64">[17]BASE!#REF!</definedName>
    <definedName name="_TES66">[10]BASE!$D$223</definedName>
    <definedName name="_THF12">[17]BASE!#REF!</definedName>
    <definedName name="_TLL3">#REF!</definedName>
    <definedName name="_TNL24">[24]BASE!$D$219</definedName>
    <definedName name="_TNL27">[24]BASE!$D$220</definedName>
    <definedName name="_TNL30">[17]BASE!#REF!</definedName>
    <definedName name="_TNL33">[17]BASE!#REF!</definedName>
    <definedName name="_TNL36">[17]BASE!#REF!</definedName>
    <definedName name="_TNL39">[17]BASE!#REF!</definedName>
    <definedName name="_TNL42">[17]BASE!#REF!</definedName>
    <definedName name="_TNL45">[17]BASE!#REF!</definedName>
    <definedName name="_TNL48">[17]BASE!#REF!</definedName>
    <definedName name="_TNL51">[17]BASE!#REF!</definedName>
    <definedName name="_TNL54">[17]BASE!#REF!</definedName>
    <definedName name="_TNL60">[17]BASE!#REF!</definedName>
    <definedName name="_TP1">#REF!</definedName>
    <definedName name="_TPE1132">[10]BASE!#REF!</definedName>
    <definedName name="_TPE12">#REF!</definedName>
    <definedName name="_TPE1331">[10]BASE!#REF!</definedName>
    <definedName name="_TPE1702">[10]BASE!#REF!</definedName>
    <definedName name="_TPE1703">[10]BASE!#REF!</definedName>
    <definedName name="_TPE1704">[10]BASE!#REF!</definedName>
    <definedName name="_TPE1706">[10]BASE!#REF!</definedName>
    <definedName name="_TPE1708">[10]BASE!#REF!</definedName>
    <definedName name="_TPE1710">[10]BASE!#REF!</definedName>
    <definedName name="_TPE1735">[10]BASE!#REF!</definedName>
    <definedName name="_TPE1763">[10]BASE!#REF!</definedName>
    <definedName name="_TPE1790">[10]BASE!#REF!</definedName>
    <definedName name="_TPE8016">[17]BASE!#REF!</definedName>
    <definedName name="_TPE8020">[17]BASE!#REF!</definedName>
    <definedName name="_TPE8025">[17]BASE!#REF!</definedName>
    <definedName name="_TPF12">[10]BASE!$D$356</definedName>
    <definedName name="_TPN1002">[17]BASE!#REF!</definedName>
    <definedName name="_TPN1003">[17]BASE!#REF!</definedName>
    <definedName name="_TPN1004">[17]BASE!#REF!</definedName>
    <definedName name="_TPN1006">[17]BASE!#REF!</definedName>
    <definedName name="_TPN1008">[17]BASE!#REF!</definedName>
    <definedName name="_TPN1010">[17]BASE!#REF!</definedName>
    <definedName name="_TPN1202">[17]BASE!#REF!</definedName>
    <definedName name="_TPN1203">[17]BASE!#REF!</definedName>
    <definedName name="_TPN1204">[17]BASE!#REF!</definedName>
    <definedName name="_TPN1206">[17]BASE!#REF!</definedName>
    <definedName name="_TPN1208">[17]BASE!#REF!</definedName>
    <definedName name="_TPN1210">[17]BASE!#REF!</definedName>
    <definedName name="_TPN1225">[17]BASE!#REF!</definedName>
    <definedName name="_TPN1232">[17]BASE!#REF!</definedName>
    <definedName name="_TPN16012">[17]BASE!#REF!</definedName>
    <definedName name="_TPN1602">[17]BASE!#REF!</definedName>
    <definedName name="_TPN1603">[17]BASE!#REF!</definedName>
    <definedName name="_TPN1604">[17]BASE!#REF!</definedName>
    <definedName name="_TPN1606">[17]BASE!#REF!</definedName>
    <definedName name="_TPN1608">[17]BASE!#REF!</definedName>
    <definedName name="_TPN1610">[17]BASE!#REF!</definedName>
    <definedName name="_TR114">[17]BASE!#REF!</definedName>
    <definedName name="_Tra1">[19]Sábana!#REF!</definedName>
    <definedName name="_Tra2">[19]Sábana!#REF!</definedName>
    <definedName name="_Tra3">[19]Sábana!#REF!</definedName>
    <definedName name="_TRANAR">[25]BASE!$E$179</definedName>
    <definedName name="_TUB3">[16]APU!$G$222</definedName>
    <definedName name="_TUZ22">[10]BASE!#REF!</definedName>
    <definedName name="_TUZ36">[10]BASE!#REF!</definedName>
    <definedName name="_TZ212">[10]BASE!$D$85</definedName>
    <definedName name="_TZ214">[10]BASE!$D$88</definedName>
    <definedName name="_TZ216">[10]BASE!$D$89</definedName>
    <definedName name="_TZ262">[10]BASE!$D$98</definedName>
    <definedName name="_TZ264">[10]BASE!$D$100</definedName>
    <definedName name="_TZ266">[10]BASE!$D$101</definedName>
    <definedName name="_TZ323">[10]BASE!#REF!</definedName>
    <definedName name="_TZ324">[10]BASE!#REF!</definedName>
    <definedName name="_TZ3253">[17]BASE!#REF!</definedName>
    <definedName name="_TZ3254">[10]BASE!$D$111</definedName>
    <definedName name="_TZ3256">[10]BASE!$D$112</definedName>
    <definedName name="_TZ414">[10]BASE!$D$121</definedName>
    <definedName name="_TZ416">[10]BASE!$D$122</definedName>
    <definedName name="_TZ418">[10]BASE!$D$123</definedName>
    <definedName name="_UDD06">[17]BASE!#REF!</definedName>
    <definedName name="_UDD08">[17]BASE!#REF!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[17]BASE!#REF!</definedName>
    <definedName name="_UNL24">[24]BASE!$D$232</definedName>
    <definedName name="_UNL27">[24]BASE!$D$233</definedName>
    <definedName name="_UNL30">[17]BASE!#REF!</definedName>
    <definedName name="_UNL33">[17]BASE!#REF!</definedName>
    <definedName name="_UNL36">[17]BASE!#REF!</definedName>
    <definedName name="_UNL39">[17]BASE!#REF!</definedName>
    <definedName name="_UNL42">[17]BASE!#REF!</definedName>
    <definedName name="_UNL45">[17]BASE!#REF!</definedName>
    <definedName name="_UNL48">[17]BASE!#REF!</definedName>
    <definedName name="_UNL51">[17]BASE!#REF!</definedName>
    <definedName name="_UNL54">[17]BASE!#REF!</definedName>
    <definedName name="_UNL60">[17]BASE!#REF!</definedName>
    <definedName name="_UNS6">[17]BASE!#REF!</definedName>
    <definedName name="_VAL3">[16]APU!$G$655</definedName>
    <definedName name="a" localSheetId="1">#REF!</definedName>
    <definedName name="A">#REF!</definedName>
    <definedName name="A_1">#N/A</definedName>
    <definedName name="A_impresión_IM" localSheetId="1">#REF!</definedName>
    <definedName name="A_impresión_IM">#REF!</definedName>
    <definedName name="A_IMPRESIÓN_IM_1">#N/A</definedName>
    <definedName name="A_IMPRESIÚN_IM">#REF!</definedName>
    <definedName name="A40LI">[10]BASE!$D$28</definedName>
    <definedName name="A60FI">[26]BASE!$D$24</definedName>
    <definedName name="A60FI1">[10]BASE!$D$26</definedName>
    <definedName name="aa">#REF!</definedName>
    <definedName name="aaa">#REF!</definedName>
    <definedName name="aaaaa">#REF!</definedName>
    <definedName name="AAC">[4]AASHTO!$A$14:$F$17</definedName>
    <definedName name="ab">#REF!</definedName>
    <definedName name="ABG">[4]AASHTO!$A$2:$F$5</definedName>
    <definedName name="ABONO">[27]BASE!$D$423</definedName>
    <definedName name="absc">#N/A</definedName>
    <definedName name="ABSC1">[20]!absc</definedName>
    <definedName name="ACAT22">#REF!</definedName>
    <definedName name="ACCERO6">#REF!</definedName>
    <definedName name="Acefy4200">'[28]APUS BASIC'!$G$340</definedName>
    <definedName name="ACERO">#REF!</definedName>
    <definedName name="acero_1">#N/A</definedName>
    <definedName name="Acero_corrugado">'[28]LISTADO DE MATERIALES Y EQUIPOS'!$B$14</definedName>
    <definedName name="ACERO2">#REF!</definedName>
    <definedName name="ACERO37">#REF!</definedName>
    <definedName name="ACERO6">#REF!</definedName>
    <definedName name="ACEROCORUGADO">#REF!</definedName>
    <definedName name="ACEROLISO">#REF!</definedName>
    <definedName name="ACOM">#REF!</definedName>
    <definedName name="ACOMETIDA3">#REF!</definedName>
    <definedName name="ACOMETIDA3_1">#N/A</definedName>
    <definedName name="ACOMETIDA4">#REF!</definedName>
    <definedName name="ACOMETIDA4_1">#N/A</definedName>
    <definedName name="ACOND">[10]BASE!$D$355</definedName>
    <definedName name="Acopla_sanitario_grival">'[28]LISTADO DE MATERIALES Y EQUIPOS'!$B$70</definedName>
    <definedName name="ACOPLE3">[5]BASE!$D$139</definedName>
    <definedName name="ACOPLE6">[5]BASE!$D$141</definedName>
    <definedName name="Acta">#REF!</definedName>
    <definedName name="ACTA1">#REF!</definedName>
    <definedName name="acta10">[29]acta10!$A$3:$AD$57</definedName>
    <definedName name="ACTA11">[30]ACTA11!$A$3:$AR$39</definedName>
    <definedName name="ACTA12">[30]ACTA12!$A$4:$BI$51</definedName>
    <definedName name="ACTA13">[30]ACTA13!$A$3:$AI$34</definedName>
    <definedName name="ACTA14">[30]ACTA14!$A$3:$AA$46</definedName>
    <definedName name="ACTA15">[30]ACTA15!$A$3:$Y$19</definedName>
    <definedName name="ACTA16">[30]ACTA16!$A$3:$AD$38</definedName>
    <definedName name="ACTA17">[30]ACTA17!$A$3:$AA$45</definedName>
    <definedName name="ACTA18">[30]ACTA18!$A$3:$AA$25</definedName>
    <definedName name="ACTA19">[30]ACTA19!$A$3:$T$42</definedName>
    <definedName name="ACTA2">#REF!</definedName>
    <definedName name="ACTA20">[30]ACTA20!$A$3:$AC$27</definedName>
    <definedName name="ACTA21">[30]ACTA21!$A$3:$AA$42</definedName>
    <definedName name="ACTA22">[30]ACTA22!$A$3:$AD$18</definedName>
    <definedName name="ACTA23">[30]ACTA23!$A$3:$AK$46</definedName>
    <definedName name="ACTA24">[30]ACTA24!$A$3:$AH$44</definedName>
    <definedName name="ACTA25">[30]ACTA25!$A$3:$R$21</definedName>
    <definedName name="ACTA26">[30]ACTA26!$A$3:$BD$45</definedName>
    <definedName name="ACTA27">[30]ACTA27!$A$3:$BB$53</definedName>
    <definedName name="ACTA28">[30]ACTA28!$A$3:$AV$28</definedName>
    <definedName name="ACTA29">[30]ACTA29!$A$3:$AW$40</definedName>
    <definedName name="ACTA30">[30]ACTA30!$A$3:$AM$25</definedName>
    <definedName name="ACTA31">[30]ACTA31!$A$3:$AA$36</definedName>
    <definedName name="ACTA32">[30]ACTA32!$A$3:$CC$53</definedName>
    <definedName name="ACTA33">[30]ACTA33!$A$3:$AC$39</definedName>
    <definedName name="ACTA34">[30]ACTA34!$A$3:$BI$39</definedName>
    <definedName name="ACTA35">[30]ACTA35!$A$3:$X$31</definedName>
    <definedName name="ACTA36">[30]ACTA36!$A$3:$AQ$46</definedName>
    <definedName name="acta37">[30]acta37!$A$3:$AM$46</definedName>
    <definedName name="ACTA38">[30]ACTA38!$A$3:$AF$56</definedName>
    <definedName name="ACTA39">[30]ACTA39!$A$3:$BG$44</definedName>
    <definedName name="ACTA4">[30]ACTA4!$A$3:$AJ$21</definedName>
    <definedName name="ACTA40">[30]ACTA40!$A$3:$AE$55</definedName>
    <definedName name="ACTA41">[30]ACTA41!$A$3:$AQ$32</definedName>
    <definedName name="ACTA5">[30]ACTA5!$A$3:$BC$48</definedName>
    <definedName name="ACTA6">[30]ACTA6!$A$3:$AS$32</definedName>
    <definedName name="ACTA7">[30]ACTA7!$A$3:$AK$43</definedName>
    <definedName name="ACTA8">[30]ACTA8!$A$3:$AU$46</definedName>
    <definedName name="ACTA9">[30]ACTA9!$A$3:$BH$45</definedName>
    <definedName name="ACTAEXTRA4">[30]EXTRA4!$A$3:$G$16</definedName>
    <definedName name="Actividades">[31]Presupuesto!$B$2:$B$76</definedName>
    <definedName name="acueducto">'[32]FORMATO ACOM ACDTO FRENTE'!$M$8</definedName>
    <definedName name="ACwvu.TAB1." hidden="1">[22]Presupuesto_Via_distribuidora!#REF!</definedName>
    <definedName name="ACwvu.TAB2." hidden="1">[22]Presupuesto_Via_distribuidora!#REF!</definedName>
    <definedName name="ACwvu.TAB3." hidden="1">[22]Presupuesto_Via_distribuidora!#REF!</definedName>
    <definedName name="ACwvu.TAB4." hidden="1">[22]Presupuesto_Via_distribuidora!#REF!</definedName>
    <definedName name="ACwvu.TAB5." hidden="1">[22]Presupuesto_Via_distribuidora!#REF!</definedName>
    <definedName name="Adaptador_pvc">'[28]LISTADO DE MATERIALES Y EQUIPOS'!$B$125</definedName>
    <definedName name="admon">#REF!</definedName>
    <definedName name="adoq">[33]!absc</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[34]Items!#REF!</definedName>
    <definedName name="afinado">#REF!</definedName>
    <definedName name="AFINADOCUBIERTA">#REF!</definedName>
    <definedName name="Agregado_Grueso">'[28]LISTADO DE MATERIALES Y EQUIPOS'!$B$10</definedName>
    <definedName name="AGREGADOGRUESO">#REF!</definedName>
    <definedName name="AGRICOLA">[35]PRES.AGRI!$B$1:$N$35</definedName>
    <definedName name="Agua">'[28]LISTADO DE MATERIALES Y EQUIPOS'!$B$18</definedName>
    <definedName name="ailla">#REF!</definedName>
    <definedName name="AIRE_ACOND_ITEM">[36]Presupuesto!#REF!,[36]Presupuesto!#REF!</definedName>
    <definedName name="AIRE_ACOND_VALOR">[36]Presupuesto!#REF!,[36]Presupuesto!#REF!</definedName>
    <definedName name="Aire_Acondicionado_Inverter_12000_btu">'[28]LISTADO DE MATERIALES Y EQUIPOS'!$B$118</definedName>
    <definedName name="Aire_Acondicionado_Inverter_9000_btu">'[28]LISTADO DE MATERIALES Y EQUIPOS'!$B$117</definedName>
    <definedName name="aiu">#REF!</definedName>
    <definedName name="AIU_1">#N/A</definedName>
    <definedName name="Ajizal">'[37]AJIZAL 3335'!$A$7:$J$142</definedName>
    <definedName name="AL">'[38]Cant Obra'!#REF!</definedName>
    <definedName name="Alambre_de_pua_calibre_14">'[28]LISTADO DE MATERIALES Y EQUIPOS'!$B$16</definedName>
    <definedName name="Alambre_negro">'[28]LISTADO DE MATERIALES Y EQUIPOS'!$B$15</definedName>
    <definedName name="ALAMBRENEGRO">#REF!</definedName>
    <definedName name="ALAMGALCAL12">#REF!</definedName>
    <definedName name="ALANR">[26]BASE!$D$23</definedName>
    <definedName name="alc">[39]!absc</definedName>
    <definedName name="alcantarillado">#REF!</definedName>
    <definedName name="ALFAGIAS">#REF!</definedName>
    <definedName name="Almacenista">#REF!</definedName>
    <definedName name="ALNEGRO">#REF!</definedName>
    <definedName name="ALPUA">[10]BASE!$D$383</definedName>
    <definedName name="ambiental" hidden="1">{"TAB1",#N/A,TRUE,"GENERAL";"TAB2",#N/A,TRUE,"GENERAL";"TAB3",#N/A,TRUE,"GENERAL";"TAB4",#N/A,TRUE,"GENERAL";"TAB5",#N/A,TRUE,"GENERAL"}</definedName>
    <definedName name="ANDAM">[10]BASE!$D$472</definedName>
    <definedName name="Andamios">'[28]LISTADO DE MATERIALES Y EQUIPOS'!$B$44</definedName>
    <definedName name="ANDEN">#REF!</definedName>
    <definedName name="ANDENES">#REF!</definedName>
    <definedName name="ANDENES_1">#N/A</definedName>
    <definedName name="ANDINO">#REF!</definedName>
    <definedName name="Angebotsdatum">#REF!</definedName>
    <definedName name="angulo_6_metros_3__16_x_2_pulgadas_g___50">'[28]LISTADO DE MATERIALES Y EQUIPOS'!$B$53</definedName>
    <definedName name="Angulo_de_platina__1_x1_x1_8">#REF!</definedName>
    <definedName name="anillo">#REF!</definedName>
    <definedName name="anillo_1">#N/A</definedName>
    <definedName name="ANTBNK">#REF!</definedName>
    <definedName name="ANTI">#REF!</definedName>
    <definedName name="ANTI_1">#N/A</definedName>
    <definedName name="Anticorrosivo">'[28]LISTADO DE MATERIALES Y EQUIPOS'!$B$60</definedName>
    <definedName name="ANTRA">[10]BASE!$D$66</definedName>
    <definedName name="AÑOWUIE">'[40]Res-Accide-10'!$R$2:$R$7</definedName>
    <definedName name="APARAT_SAN_INCRUST_ITEM">[36]Presupuesto!#REF!</definedName>
    <definedName name="APARAT_SANIT_ITEM">[36]Presupuesto!#REF!,[36]Presupuesto!#REF!,[36]Presupuesto!#REF!,[36]Presupuesto!#REF!</definedName>
    <definedName name="APARAT_SANIT_VALOR">[36]Presupuesto!$G$939,[36]Presupuesto!$G$940,[36]Presupuesto!$G$941,[36]Presupuesto!$G$942:$G$945</definedName>
    <definedName name="APARATOSSAN">[36]Presupuesto!#REF!,[36]Presupuesto!#REF!,[36]Presupuesto!#REF!,[36]Presupuesto!#REF!</definedName>
    <definedName name="APU">[41]!absc</definedName>
    <definedName name="APU221.1" localSheetId="1">#REF!</definedName>
    <definedName name="APU221.1">#REF!</definedName>
    <definedName name="APU221.2" localSheetId="1">#REF!</definedName>
    <definedName name="APU221.2">#REF!</definedName>
    <definedName name="APUPTARD">#REF!</definedName>
    <definedName name="APUS">#REF!</definedName>
    <definedName name="aq">#REF!</definedName>
    <definedName name="ARANA">[24]BASE!$D$465</definedName>
    <definedName name="AREA__M2">#REF!</definedName>
    <definedName name="AREA__M2_1">#N/A</definedName>
    <definedName name="Área_de_Cantidades">#REF!</definedName>
    <definedName name="_xlnm.Print_Area" localSheetId="1">AU!$A$1:$G$36</definedName>
    <definedName name="_xlnm.Print_Area" localSheetId="0">'JUST ADMON'!$A$1:$O$33</definedName>
    <definedName name="_xlnm.Print_Area">#REF!</definedName>
    <definedName name="ARECHI">[27]BASE!$D$69</definedName>
    <definedName name="ARELF">[10]BASE!$D$68</definedName>
    <definedName name="Arena">'[28]LISTADO DE MATERIALES Y EQUIPOS'!$B$9</definedName>
    <definedName name="ARENAARCILLA">#REF!</definedName>
    <definedName name="ARENAARCILLA_1">#N/A</definedName>
    <definedName name="ARENARIO">#REF!</definedName>
    <definedName name="ARENC">[10]BASE!$D$60</definedName>
    <definedName name="ARENI">[24]BASE!$D$58</definedName>
    <definedName name="ARENILLA">[16]APU!$G$1141</definedName>
    <definedName name="ARENP">[10]BASE!$D$58</definedName>
    <definedName name="arial">#REF!</definedName>
    <definedName name="AS">'[38]Cant Obra'!#REF!</definedName>
    <definedName name="asad">#REF!</definedName>
    <definedName name="asadfa">#REF!</definedName>
    <definedName name="ASB">[4]AASHTO!$A$8:$F$11</definedName>
    <definedName name="ASCENSORES_ITEM">[36]Presupuesto!#REF!</definedName>
    <definedName name="asd">#REF!</definedName>
    <definedName name="asddsad">#REF!</definedName>
    <definedName name="asdf">#REF!</definedName>
    <definedName name="asdfñk">[42]!absc</definedName>
    <definedName name="aspecto">'[43]Aspecto General Obras'!$B$3</definedName>
    <definedName name="ATRAQUE">#REF!</definedName>
    <definedName name="ATRAQUE_1">#N/A</definedName>
    <definedName name="au" hidden="1">{"TAB1",#N/A,TRUE,"GENERAL";"TAB2",#N/A,TRUE,"GENERAL";"TAB3",#N/A,TRUE,"GENERAL";"TAB4",#N/A,TRUE,"GENERAL";"TAB5",#N/A,TRUE,"GENERAL"}</definedName>
    <definedName name="AUFTRAG">#REF!</definedName>
    <definedName name="AUFTRAGTIT">#REF!</definedName>
    <definedName name="auto1" localSheetId="1">#REF!</definedName>
    <definedName name="auto1">#REF!</definedName>
    <definedName name="auto2" localSheetId="1">#REF!</definedName>
    <definedName name="auto2">#REF!</definedName>
    <definedName name="Auxiliar">#REF!</definedName>
    <definedName name="AYUDA">[26]BASE!$D$12</definedName>
    <definedName name="Ayudante">'[28]LISTADO DE MATERIALES Y EQUIPOS'!$B$6</definedName>
    <definedName name="Ayudante1">#REF!</definedName>
    <definedName name="Ayudante2">#REF!</definedName>
    <definedName name="Ayudante3">#REF!</definedName>
    <definedName name="AYUDR">[10]BASE!$D$14</definedName>
    <definedName name="b" localSheetId="1">#REF!</definedName>
    <definedName name="b">#REF!</definedName>
    <definedName name="BALASTO">#REF!</definedName>
    <definedName name="bar">#REF!</definedName>
    <definedName name="BARNIZTOT">#REF!</definedName>
    <definedName name="bas">#REF!</definedName>
    <definedName name="Base">#REF!</definedName>
    <definedName name="BaseDatos">#REF!</definedName>
    <definedName name="BaseDatos_1">#N/A</definedName>
    <definedName name="BASEDATOSMATERIALES">#REF!</definedName>
    <definedName name="_xlnm.Database" localSheetId="1">#REF!</definedName>
    <definedName name="_xlnm.Database">#REF!</definedName>
    <definedName name="BASEG">[24]BASE!$D$53</definedName>
    <definedName name="BASTONESMEDIA">#REF!</definedName>
    <definedName name="BEB">#REF!</definedName>
    <definedName name="bimestre">'[44]ESTADO RED'!$E$8</definedName>
    <definedName name="BISCO">[10]BASE!$D$403</definedName>
    <definedName name="BISMAD">[27]BASE!$D$426</definedName>
    <definedName name="BISMET">[27]BASE!$D$427</definedName>
    <definedName name="BLOQ10">[27]BASE!$D$66</definedName>
    <definedName name="BLOQ15">[27]BASE!$D$67</definedName>
    <definedName name="BLOQCEMEN">#REF!</definedName>
    <definedName name="Bloque">'[28]LISTADO DE MATERIALES Y EQUIPOS'!$B$19</definedName>
    <definedName name="bloquefin1">#REF!</definedName>
    <definedName name="bloquefin2">#REF!</definedName>
    <definedName name="BNK">[34]Items!$L$9</definedName>
    <definedName name="BNKFACT">[34]Items!$D$22</definedName>
    <definedName name="BODEG">[27]BASE!$D$520</definedName>
    <definedName name="BOLIVAR">#REF!</definedName>
    <definedName name="BOLIVAX">#REF!</definedName>
    <definedName name="BOLIVBC">#REF!</definedName>
    <definedName name="BOMB2">#N/A</definedName>
    <definedName name="BOMBA">[10]BASE!$D$475</definedName>
    <definedName name="BOPOJPHUOGUO">#REF!</definedName>
    <definedName name="BORDILLOPREF">#REF!</definedName>
    <definedName name="BORDILLOS">#REF!</definedName>
    <definedName name="BorradorAU">#REF!</definedName>
    <definedName name="BOTAD">[10]BASE!$D$486</definedName>
    <definedName name="BOTADA">[24]BASE!$D$475</definedName>
    <definedName name="BOTES">[24]BASE!$D$484</definedName>
    <definedName name="BQ238em237">'[45]Cant Obra'!#REF!</definedName>
    <definedName name="BREA">#REF!</definedName>
    <definedName name="Breaker_15_amp">'[28]LISTADO DE MATERIALES Y EQUIPOS'!$B$96</definedName>
    <definedName name="breaker_20_amp">'[28]LISTADO DE MATERIALES Y EQUIPOS'!$B$97</definedName>
    <definedName name="Breaker_Indus.Merlin_G.3x150A">#REF!</definedName>
    <definedName name="Brilladora">#REF!</definedName>
    <definedName name="BROCH">[17]BASE!#REF!</definedName>
    <definedName name="budbn">#REF!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C_" localSheetId="1">#REF!</definedName>
    <definedName name="C_">#REF!</definedName>
    <definedName name="C90445L">[17]BASE!#REF!</definedName>
    <definedName name="CA">#REF!</definedName>
    <definedName name="caa">#REF!</definedName>
    <definedName name="CABAL">[10]BASE!$D$398</definedName>
    <definedName name="CABALLETE">#REF!</definedName>
    <definedName name="CABALLETETOTAL">#REF!</definedName>
    <definedName name="Cable__10">'[28]LISTADO DE MATERIALES Y EQUIPOS'!$B$93</definedName>
    <definedName name="Cable__12">'[28]LISTADO DE MATERIALES Y EQUIPOS'!$B$94</definedName>
    <definedName name="Cable__14">'[28]LISTADO DE MATERIALES Y EQUIPOS'!$B$95</definedName>
    <definedName name="Cables">[46]Tablas!$N$5:$N$32</definedName>
    <definedName name="CADEMERO1">#REF!</definedName>
    <definedName name="CADENERO2">#REF!</definedName>
    <definedName name="CAJA">#REF!</definedName>
    <definedName name="CAJA_1">#N/A</definedName>
    <definedName name="Caja_hexagonal_pvc">'[28]LISTADO DE MATERIALES Y EQUIPOS'!$B$124</definedName>
    <definedName name="CAJAC">[17]BASE!#REF!</definedName>
    <definedName name="CAJADESARE">#REF!</definedName>
    <definedName name="cajainspeccion">#REF!</definedName>
    <definedName name="cajainspeccion_1">#N/A</definedName>
    <definedName name="CAJAS60">#REF!</definedName>
    <definedName name="CAJAV">[17]BASE!#REF!</definedName>
    <definedName name="CAJAVAL">[16]APU!$G$709</definedName>
    <definedName name="CAMAARENA">#REF!</definedName>
    <definedName name="CAMAARENA_1">#N/A</definedName>
    <definedName name="camara">[47]DatosCámaras!$B$8:$F$64</definedName>
    <definedName name="CAMBIO">!$G$9:$M$22</definedName>
    <definedName name="CANADA">#REF!</definedName>
    <definedName name="CANAL">[10]BASE!$D$404</definedName>
    <definedName name="CANASTILLADOVE">#REF!</definedName>
    <definedName name="cancha">#REF!</definedName>
    <definedName name="CANGU">[10]BASE!$D$454</definedName>
    <definedName name="CANT" localSheetId="1">#REF!</definedName>
    <definedName name="CANT">#REF!</definedName>
    <definedName name="CANT.MAT">#REF!</definedName>
    <definedName name="CANT1">#REF!</definedName>
    <definedName name="Cantidad">#REF!</definedName>
    <definedName name="Cantidades">#N/A</definedName>
    <definedName name="CAP">#REF!</definedName>
    <definedName name="CARBUROTOT">#REF!</definedName>
    <definedName name="CARGOS">[48]DATOS!$D$2:$D$14</definedName>
    <definedName name="CARGUER">[49]BASE!$D$392</definedName>
    <definedName name="CARROTANQUE">#REF!</definedName>
    <definedName name="CARRTA">[24]BASE!$D$453</definedName>
    <definedName name="carta">#REF!</definedName>
    <definedName name="Casa">[50]Hoja1!$A$4:$F$211</definedName>
    <definedName name="CASETONES">#REF!</definedName>
    <definedName name="cau">#REF!</definedName>
    <definedName name="causa">#REF!</definedName>
    <definedName name="Cb">#REF!</definedName>
    <definedName name="CCCC">#REF!</definedName>
    <definedName name="CCCCCC" localSheetId="1">'[51]A. P. U.'!#REF!</definedName>
    <definedName name="CCCCCC">'[51]A. P. U.'!#REF!</definedName>
    <definedName name="ccto210" localSheetId="1">#REF!</definedName>
    <definedName name="ccto210">#REF!</definedName>
    <definedName name="cd">[52]Hoja1!$C$81</definedName>
    <definedName name="CD454JH">[10]BASE!$D$333</definedName>
    <definedName name="Celador">#REF!</definedName>
    <definedName name="CEMEG">[10]BASE!$D$62</definedName>
    <definedName name="CEMENTBLAN.">#REF!</definedName>
    <definedName name="Cemento">'[28]LISTADO DE MATERIALES Y EQUIPOS'!$B$12</definedName>
    <definedName name="Cemento_Blanco">'[28]LISTADO DE MATERIALES Y EQUIPOS'!$B$11</definedName>
    <definedName name="CENEFAMALLA">#REF!</definedName>
    <definedName name="Cera_para_pisos">#REF!</definedName>
    <definedName name="cerramientoprovisional">[36]Presupuesto!#REF!</definedName>
    <definedName name="CHAZO_PUNTILLA_ANCLAJES">'[28]LISTADO DE MATERIALES Y EQUIPOS'!$B$105</definedName>
    <definedName name="CHEQ6BB">[17]BASE!#REF!</definedName>
    <definedName name="CHEQUE3_4">#REF!</definedName>
    <definedName name="CIDCA1">[30]CIDCA1!$A$4:$X$6</definedName>
    <definedName name="CIDCA2">[30]CIDCA2!$A$3:$O$7</definedName>
    <definedName name="CIELORASOTOT">#REF!</definedName>
    <definedName name="Cierrapuerta_hidraulico_ajustable_hasta_80_kilos">'[28]LISTADO DE MATERIALES Y EQUIPOS'!$B$90</definedName>
    <definedName name="CIF">#REF!</definedName>
    <definedName name="CIFUS">#REF!</definedName>
    <definedName name="CIM">[53]CIM!$A$1:$I$1839</definedName>
    <definedName name="CINTA_MALLA_ADHESIVA_X_90M">'[28]LISTADO DE MATERIALES Y EQUIPOS'!$B$107</definedName>
    <definedName name="Ciudad">'[54]FIRMAS y DATOS'!$F$1:$F$65536</definedName>
    <definedName name="Ciudades">#REF!</definedName>
    <definedName name="CIZALLA">#REF!</definedName>
    <definedName name="clase">#REF!</definedName>
    <definedName name="CLAVO">[10]BASE!$D$76</definedName>
    <definedName name="clcl">#REF!</definedName>
    <definedName name="CLOSETTOT">#REF!</definedName>
    <definedName name="CMMO">[10]BASE!$D$452</definedName>
    <definedName name="CMMOA">[55]BASE!$D$455</definedName>
    <definedName name="CO22JH">[17]BASE!#REF!</definedName>
    <definedName name="CO23JH">[17]BASE!#REF!</definedName>
    <definedName name="CO456JH">[17]BASE!#REF!</definedName>
    <definedName name="CO458JH">[17]BASE!#REF!</definedName>
    <definedName name="CO45S2">[17]BASE!#REF!</definedName>
    <definedName name="CO45S3">[17]BASE!#REF!</definedName>
    <definedName name="CO45S4">[17]BASE!#REF!</definedName>
    <definedName name="CO45S6">[17]BASE!#REF!</definedName>
    <definedName name="CO902JH">[17]BASE!#REF!</definedName>
    <definedName name="CO903JH">[17]BASE!#REF!</definedName>
    <definedName name="CO904JH">[10]BASE!$D$327</definedName>
    <definedName name="CO906JH">[10]BASE!$D$328</definedName>
    <definedName name="CO908JH">[17]BASE!#REF!</definedName>
    <definedName name="CO90S2">[17]BASE!#REF!</definedName>
    <definedName name="CO90S3">[17]BASE!#REF!</definedName>
    <definedName name="CO90S4">[10]BASE!$D$214</definedName>
    <definedName name="CO90S6">[10]BASE!$D$215</definedName>
    <definedName name="CO910JH">[17]BASE!#REF!</definedName>
    <definedName name="COCIF">[34]Items!#REF!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[16]APU!$G$385</definedName>
    <definedName name="CODO3X45">#REF!</definedName>
    <definedName name="CODO3X45_1">#N/A</definedName>
    <definedName name="CODO3X90">#REF!</definedName>
    <definedName name="CODO3X90_1">#N/A</definedName>
    <definedName name="CODO4X45">[16]APU!$G$493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S">#REF!</definedName>
    <definedName name="Codos_PVC_3">#REF!</definedName>
    <definedName name="codos2">#REF!</definedName>
    <definedName name="coe">#REF!</definedName>
    <definedName name="COGA1">[34]Items!$AC$11</definedName>
    <definedName name="COGA10">[34]Items!$AC$19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[34]Items!$AC$19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[34]Items!$AC$12</definedName>
    <definedName name="COGA201">[34]Items!$AC$11</definedName>
    <definedName name="COGA202">[34]Items!$AC$12</definedName>
    <definedName name="COGA203">[34]Items!$AC$13</definedName>
    <definedName name="COGA204">[34]Items!$AC$14</definedName>
    <definedName name="COGA205">[34]Items!$AC$11</definedName>
    <definedName name="COGA206">[34]Items!$AC$12</definedName>
    <definedName name="COGA207">[34]Items!$AC$13</definedName>
    <definedName name="COGA208">[34]Items!$AC$14</definedName>
    <definedName name="COGA209">[34]Items!$AC$14</definedName>
    <definedName name="COGA21">[34]Items!$AC$22</definedName>
    <definedName name="COGA210">[34]Items!$AC$14</definedName>
    <definedName name="COGA211">[34]Items!$AC$14</definedName>
    <definedName name="COGA219">#REF!</definedName>
    <definedName name="COGA22">[34]Items!$AC$23</definedName>
    <definedName name="COGA221">[34]Items!$AC$22</definedName>
    <definedName name="COGA222">[34]Items!$AC$23</definedName>
    <definedName name="COGA223">[34]Items!$AC$23</definedName>
    <definedName name="COGA224">[34]Items!$AD$11</definedName>
    <definedName name="COGA227">[34]Items!$AD$12</definedName>
    <definedName name="COGA228">[34]Items!$AD$13</definedName>
    <definedName name="COGA229">#REF!</definedName>
    <definedName name="COGA23">[34]Items!$AC$23</definedName>
    <definedName name="COGA231">[34]Items!$AD$15</definedName>
    <definedName name="COGA232">[34]Items!$AD$16</definedName>
    <definedName name="COGA233">[34]Items!$AD$17</definedName>
    <definedName name="COGA234">[34]Items!$AD$18</definedName>
    <definedName name="COGA235">[34]Items!$AD$19</definedName>
    <definedName name="COGA236">[34]Items!$AD$20</definedName>
    <definedName name="COGA237">[34]Items!$AD$21</definedName>
    <definedName name="COGA238">[34]Items!$AD$22</definedName>
    <definedName name="COGA239">[34]Items!$AD$23</definedName>
    <definedName name="COGA24">[34]Items!$AD$11</definedName>
    <definedName name="COGA241">[34]Items!$AD$23</definedName>
    <definedName name="COGA242">[34]Items!$AE$11</definedName>
    <definedName name="COGA243">[34]Items!$AE$12</definedName>
    <definedName name="COGA244">[34]Items!$AE$13</definedName>
    <definedName name="COGA245">[34]Items!$AE$14</definedName>
    <definedName name="COGA246">[34]Items!$AE$15</definedName>
    <definedName name="COGA247">[34]Items!$AE$16</definedName>
    <definedName name="COGA251">[34]Items!$AE$17</definedName>
    <definedName name="COGA252">[34]Items!$AE$18</definedName>
    <definedName name="COGA261">#REF!</definedName>
    <definedName name="COGA27">[34]Items!$AD$12</definedName>
    <definedName name="COGA28">[34]Items!$AD$13</definedName>
    <definedName name="COGA29">#REF!</definedName>
    <definedName name="COGA3">[34]Items!#REF!</definedName>
    <definedName name="COGA31">[34]Items!$AD$15</definedName>
    <definedName name="COGA32">[34]Items!$AD$16</definedName>
    <definedName name="COGA33">[34]Items!$AD$17</definedName>
    <definedName name="COGA34">[34]Items!$AD$18</definedName>
    <definedName name="COGA35">[34]Items!$AD$19</definedName>
    <definedName name="COGA36">[34]Items!$AD$20</definedName>
    <definedName name="COGA37">[34]Items!$AD$21</definedName>
    <definedName name="COGA38">[34]Items!$AD$22</definedName>
    <definedName name="COGA39">[34]Items!$AD$23</definedName>
    <definedName name="COGA4">[34]Items!$AC$14</definedName>
    <definedName name="COGA41">[34]Items!$AD$23</definedName>
    <definedName name="COGA42">[34]Items!$AE$11</definedName>
    <definedName name="COGA43">[34]Items!$AE$12</definedName>
    <definedName name="COGA44">[34]Items!$AE$13</definedName>
    <definedName name="COGA45">[34]Items!$AE$14</definedName>
    <definedName name="COGA46">[34]Items!$AE$15</definedName>
    <definedName name="COGA47">[34]Items!$AE$16</definedName>
    <definedName name="COGA51">[34]Items!$AE$17</definedName>
    <definedName name="COGA52">[34]Items!$AE$18</definedName>
    <definedName name="COGA61">#REF!</definedName>
    <definedName name="COGA71">#REF!</definedName>
    <definedName name="COGA72">#REF!</definedName>
    <definedName name="COGA81">#REF!</definedName>
    <definedName name="COGA9">[34]Items!$AC$19</definedName>
    <definedName name="COGAS">#REF!</definedName>
    <definedName name="COL">#REF!</definedName>
    <definedName name="COLAMARRE2">#REF!</definedName>
    <definedName name="colapyo">#REF!</definedName>
    <definedName name="COLP">#REF!</definedName>
    <definedName name="ColTap">'[23]Coloc. e Interc. Tapones'!$E$1:$E$65536</definedName>
    <definedName name="COLUMNA20X20">#REF!</definedName>
    <definedName name="COLUMNAS20X30">#REF!</definedName>
    <definedName name="COLUS">#REF!</definedName>
    <definedName name="COLUSDEF">[56]Calculac!$E$74</definedName>
    <definedName name="Combo_Sanitario_manantial_corona">'[28]LISTADO DE MATERIALES Y EQUIPOS'!$B$69</definedName>
    <definedName name="COMCRETO40MPA">#REF!</definedName>
    <definedName name="COMN1">[57]BASE!#REF!</definedName>
    <definedName name="Compilado">#REF!</definedName>
    <definedName name="Compilado_1">#N/A</definedName>
    <definedName name="COMPR">[24]BASE!$D$440</definedName>
    <definedName name="COMPRESORAIRE">#REF!</definedName>
    <definedName name="COMPROBANTE_DE_PAGO">#REF!</definedName>
    <definedName name="conc">#REF!</definedName>
    <definedName name="Conc.2000">'[28]APUS BASIC'!$G$165</definedName>
    <definedName name="Conc.2500">'[28]APUS BASIC'!$G$122</definedName>
    <definedName name="Conc.3000">'[28]APUS BASIC'!$G$80</definedName>
    <definedName name="Conc1">#REF!</definedName>
    <definedName name="Conc2">#REF!</definedName>
    <definedName name="Conc3">#REF!</definedName>
    <definedName name="Conc4">#REF!</definedName>
    <definedName name="Concor1">[1]Sábana!#REF!</definedName>
    <definedName name="CONCRE124">#REF!</definedName>
    <definedName name="CONCRE3">#REF!</definedName>
    <definedName name="concreto">#REF!</definedName>
    <definedName name="CONCRETO0_05">#REF!</definedName>
    <definedName name="CONCRETO42MPA">#REF!</definedName>
    <definedName name="CONCRETOATRAQUE">#REF!</definedName>
    <definedName name="CONCRETOATRAQUE_1">#N/A</definedName>
    <definedName name="CONCRETOF">#REF!</definedName>
    <definedName name="CONCRETOF_1">#N/A</definedName>
    <definedName name="CONDUCCION">#REF!</definedName>
    <definedName name="CONDUCCIONES">#REF!</definedName>
    <definedName name="CONDUIT">#REF!</definedName>
    <definedName name="ConJ1">#REF!</definedName>
    <definedName name="ConJ2">#REF!</definedName>
    <definedName name="ConJ3">#REF!</definedName>
    <definedName name="ConJ4">#REF!</definedName>
    <definedName name="CONM1">[10]BASE!$D$455</definedName>
    <definedName name="CONM2">[10]BASE!$D$456</definedName>
    <definedName name="CONMI">[57]BASE!#REF!</definedName>
    <definedName name="CONMX">[10]BASE!$D$504</definedName>
    <definedName name="CONTROL1">#REF!</definedName>
    <definedName name="COORDENADAS">#REF!</definedName>
    <definedName name="COORDENADAS1">#REF!</definedName>
    <definedName name="copia">#REF!</definedName>
    <definedName name="copia1">#REF!</definedName>
    <definedName name="CORDONJUNTA">#REF!</definedName>
    <definedName name="CORDREN">#REF!</definedName>
    <definedName name="CORSUE">#REF!</definedName>
    <definedName name="CORTA">[10]BASE!$D$471</definedName>
    <definedName name="CORTAPAVI">#REF!</definedName>
    <definedName name="CORTE1">'[58]Tabla dinámica'!$A$3:$S$45</definedName>
    <definedName name="COSBNK">#REF!</definedName>
    <definedName name="COSFIB">[27]BASE!$D$425</definedName>
    <definedName name="COSTES">#REF!</definedName>
    <definedName name="COSTMONEOR">#REF!</definedName>
    <definedName name="Costo">#REF!</definedName>
    <definedName name="costo1">#REF!</definedName>
    <definedName name="COSTO1US">[34]Items!$AC$11</definedName>
    <definedName name="costo2">#REF!</definedName>
    <definedName name="COSTO21US">[34]Items!$AC$11</definedName>
    <definedName name="COSTO22US">[34]Items!$AC$11</definedName>
    <definedName name="COSTO23US">[34]Items!$AC$11</definedName>
    <definedName name="COSTO24US">[34]Items!$AC$11</definedName>
    <definedName name="COSTO27US">[34]Items!$AC$11</definedName>
    <definedName name="COSTO28US">[34]Items!$AC$11</definedName>
    <definedName name="COSTO2US">[34]Items!$AC$11</definedName>
    <definedName name="COSTO31US">[34]Items!$AC$11</definedName>
    <definedName name="COSTO32US">[34]Items!$AC$11</definedName>
    <definedName name="COSTO33US">[34]Items!$AC$11</definedName>
    <definedName name="COSTO34US">[34]Items!$AC$11</definedName>
    <definedName name="COSTO35US">[34]Items!$AC$11</definedName>
    <definedName name="COSTO36US">[34]Items!$AC$11</definedName>
    <definedName name="COSTO37US">[34]Items!$AC$11</definedName>
    <definedName name="COSTO38US">[34]Items!$AC$11</definedName>
    <definedName name="COSTO3US">[34]Items!#REF!</definedName>
    <definedName name="COSTO4US">[34]Items!$AC$11</definedName>
    <definedName name="COSTO9US">[34]Items!$AC$11</definedName>
    <definedName name="COSTOSUS">#REF!</definedName>
    <definedName name="COSTOT">#REF!</definedName>
    <definedName name="COSTOT1">#REF!</definedName>
    <definedName name="COSTOTUS">#REF!</definedName>
    <definedName name="cota">'[59]Base de Diseño'!$A$1:$D$290</definedName>
    <definedName name="COTAS">[60]Hoja3!$A$5:$B$154</definedName>
    <definedName name="COYLL">[10]BASE!#REF!</definedName>
    <definedName name="CP226L">[5]BASE!$D$414</definedName>
    <definedName name="CP452L">[17]BASE!#REF!</definedName>
    <definedName name="CP453L">[17]BASE!#REF!</definedName>
    <definedName name="CP902L">[17]BASE!#REF!</definedName>
    <definedName name="CP903L">[17]BASE!#REF!</definedName>
    <definedName name="CP904L">[17]BASE!#REF!</definedName>
    <definedName name="CPDO8X11">#REF!</definedName>
    <definedName name="CPDO8X11_1">#N/A</definedName>
    <definedName name="CPVC_SOLD">#REF!</definedName>
    <definedName name="CR22JH">[17]BASE!#REF!</definedName>
    <definedName name="CR42JH">[17]BASE!#REF!</definedName>
    <definedName name="CR43JH">[5]BASE!$D$292</definedName>
    <definedName name="CR44JH">[17]BASE!#REF!</definedName>
    <definedName name="credito_completa">#REF!</definedName>
    <definedName name="_xlnm.Criteria">'[61]Cuadro6. Cump'!#REF!</definedName>
    <definedName name="CRONOGRAMA">#REF!</definedName>
    <definedName name="CRUZ3">#REF!</definedName>
    <definedName name="CRUZ3_1">#N/A</definedName>
    <definedName name="CRUZ4">#REF!</definedName>
    <definedName name="CRUZ4_1">#N/A</definedName>
    <definedName name="CRUZ4X3">#REF!</definedName>
    <definedName name="CRUZ4X3_1">#N/A</definedName>
    <definedName name="ct">#REF!</definedName>
    <definedName name="CT070KG">[17]BASE!#REF!</definedName>
    <definedName name="CT080KG">[17]BASE!#REF!</definedName>
    <definedName name="CT110K">#REF!</definedName>
    <definedName name="CT140K">#REF!</definedName>
    <definedName name="CT140KG">[10]BASE!$D$39</definedName>
    <definedName name="CT180K">#REF!</definedName>
    <definedName name="CT180KG">[10]BASE!$D$37</definedName>
    <definedName name="CT210K">#REF!</definedName>
    <definedName name="CT210KG">[10]BASE!$D$36</definedName>
    <definedName name="CT245K">#REF!</definedName>
    <definedName name="CT245KG">[10]BASE!$D$35</definedName>
    <definedName name="Ctd">#REF!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o">#REF!</definedName>
    <definedName name="CuadroIntermedio">#REF!</definedName>
    <definedName name="CuadroIntermedio1">#REF!</definedName>
    <definedName name="CUBIERTATOTAL">#REF!</definedName>
    <definedName name="cUCA">#REF!</definedName>
    <definedName name="cumplimiento">#REF!</definedName>
    <definedName name="Curva_conduit_pvc_1_2">'[28]LISTADO DE MATERIALES Y EQUIPOS'!$B$123</definedName>
    <definedName name="CVa">'[23]Cambio de Valv.'!$E$1:$E$65536</definedName>
    <definedName name="D">#REF!</definedName>
    <definedName name="d_percápita">[62]Sanitario!$AC$9:$AD$9</definedName>
    <definedName name="danny">#REF!</definedName>
    <definedName name="DASASA">#REF!</definedName>
    <definedName name="DATO1">#REF!</definedName>
    <definedName name="datos">#REF!</definedName>
    <definedName name="Datos_G1">#REF!</definedName>
    <definedName name="Datos_G2">#REF!</definedName>
    <definedName name="Datos_SW_G1">#REF!</definedName>
    <definedName name="Datos_SW_G2">#REF!</definedName>
    <definedName name="datos1">'[63]Base de Diseño'!$A$1:$D$204</definedName>
    <definedName name="datos2">#REF!</definedName>
    <definedName name="datos3">#REF!</definedName>
    <definedName name="DD" localSheetId="1">#REF!</definedName>
    <definedName name="DD">#REF!</definedName>
    <definedName name="DDDDD">#REF!</definedName>
    <definedName name="ddjf">#REF!</definedName>
    <definedName name="de">#REF!</definedName>
    <definedName name="de_1">#N/A</definedName>
    <definedName name="decision">#REF!</definedName>
    <definedName name="decisión">'[54]FIRMAS y DATOS'!$M$1:$M$2</definedName>
    <definedName name="Deflexión">'[64]Coficiente de Pérdidas'!$A$2:$B$10</definedName>
    <definedName name="DEMOLICION">#REF!</definedName>
    <definedName name="DEMOLICION_1">#N/A</definedName>
    <definedName name="DEMOLICIONASFALTO">#REF!</definedName>
    <definedName name="DEMOLICIONASFALTO_1">#N/A</definedName>
    <definedName name="DEMOLICIONCONCRETO">#REF!</definedName>
    <definedName name="DEMOLICIONCONCRETO_1">#N/A</definedName>
    <definedName name="DENSIDAD">#REF!</definedName>
    <definedName name="Desc_F">#REF!</definedName>
    <definedName name="Desc_F_Acc">#REF!</definedName>
    <definedName name="descapote">[36]Presupuesto!#REF!</definedName>
    <definedName name="DESCAPOTOT">#REF!</definedName>
    <definedName name="Descripcion">#REF!</definedName>
    <definedName name="Descripcion_1">#N/A</definedName>
    <definedName name="design">'[65]Design (3)'!$A$12:$CM$71</definedName>
    <definedName name="design2">[65]Design!$A$24:$CM$66</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ghfs">#REF!</definedName>
    <definedName name="DIAME">#REF!</definedName>
    <definedName name="diametros">#REF!</definedName>
    <definedName name="DiametrosCodos">'[66]L codos'!$B$2:$V$2</definedName>
    <definedName name="DIANA">'[67]DATOS EPANET'!$A$5:$B$189</definedName>
    <definedName name="DIAS">#REF!</definedName>
    <definedName name="DIAS_1">#N/A</definedName>
    <definedName name="DIC">[30]DIC!$A$3:$AN$28</definedName>
    <definedName name="diego" localSheetId="1">#REF!</definedName>
    <definedName name="diego">#REF!</definedName>
    <definedName name="diego1" localSheetId="1">#REF!</definedName>
    <definedName name="diego1">#REF!</definedName>
    <definedName name="DINTELES">#REF!</definedName>
    <definedName name="DIRECCIÓN">'[54]FIRMAS y DATOS'!$E$1:$E$65536</definedName>
    <definedName name="DIRECTO">#REF!</definedName>
    <definedName name="DISCANTE">#REF!</definedName>
    <definedName name="DISCODIAM">#REF!</definedName>
    <definedName name="DISVAL">#REF!</definedName>
    <definedName name="DM">#REF!</definedName>
    <definedName name="dolar">#REF!</definedName>
    <definedName name="dólar">#REF!</definedName>
    <definedName name="dolartyco">#REF!</definedName>
    <definedName name="DOLCAN">#REF!</definedName>
    <definedName name="dos">#REF!</definedName>
    <definedName name="DotA">#REF!</definedName>
    <definedName name="Dp">[62]Sanitario!$AC$8:$AD$8</definedName>
    <definedName name="DS">#REF!</definedName>
    <definedName name="dsadiadjaod">#REF!</definedName>
    <definedName name="DUCHATAYRONATOT">#REF!</definedName>
    <definedName name="DUCTO">[68]CONDUIT!#REF!</definedName>
    <definedName name="Dv">[62]Sanitario!$AC$7:$AD$7</definedName>
    <definedName name="E">#REF!</definedName>
    <definedName name="ee">#REF!</definedName>
    <definedName name="eeee">#REF!</definedName>
    <definedName name="eeppm">#REF!</definedName>
    <definedName name="eficiencia">'[69]Indicadores de Eficiencia'!$B$2</definedName>
    <definedName name="Elec1">#REF!</definedName>
    <definedName name="Elec2">#REF!</definedName>
    <definedName name="Elec3">#REF!</definedName>
    <definedName name="Elec4">#REF!</definedName>
    <definedName name="Elect1">[1]Sábana!#REF!</definedName>
    <definedName name="Electr">#REF!</definedName>
    <definedName name="ELECTRICO_ITEM_ESTIMADO">[36]Presupuesto!#REF!</definedName>
    <definedName name="Electrocivil">#REF!</definedName>
    <definedName name="ELEMENVERT">#REF!</definedName>
    <definedName name="ENCHAP11">#REF!</definedName>
    <definedName name="ENCHAP20">#REF!</definedName>
    <definedName name="ENCHAPBAÑO">#REF!</definedName>
    <definedName name="Enchape_euro_o_corona">'[28]LISTADO DE MATERIALES Y EQUIPOS'!$B$65</definedName>
    <definedName name="ENCHAPES">[36]Presupuesto!#REF!,[36]Presupuesto!#REF!</definedName>
    <definedName name="ENCHAPES_1">[36]Presupuesto!#REF!</definedName>
    <definedName name="ENCHAPES_ITEM">[36]Presupuesto!#REF!,[36]Presupuesto!#REF!,[36]Presupuesto!#REF!,[36]Presupuesto!#REF!</definedName>
    <definedName name="ENCHAPES_VALOR">[36]Presupuesto!$G$67:$G$68,[36]Presupuesto!$G$70:$G$71,[36]Presupuesto!$G$72</definedName>
    <definedName name="ENCHAPLABOR">#REF!</definedName>
    <definedName name="ENCHAPTABLETA">#REF!</definedName>
    <definedName name="Ene">[70]ENE!$A$12:$H$34</definedName>
    <definedName name="Ene_C">[70]ENE!$A$35:$H$52</definedName>
    <definedName name="EneFeb">'[71]Ene-Feb'!$A$12:$H$34</definedName>
    <definedName name="ENT1_SEPT25">[36]Presupuesto!#REF!,[36]Presupuesto!#REF!,[36]Presupuesto!#REF!</definedName>
    <definedName name="entibado">#REF!</definedName>
    <definedName name="entibado_1">#N/A</definedName>
    <definedName name="EQUI">[72]EQUIPO!$B$2:$B$36</definedName>
    <definedName name="EQUIPMAR">[73]EQUIPMARZ!$A$4:$G$14</definedName>
    <definedName name="EQUIPO" localSheetId="1">#REF!</definedName>
    <definedName name="EQUIPO">#REF!</definedName>
    <definedName name="EQUIPO_1">[72]EQUIPO!$B$2:$D$36</definedName>
    <definedName name="Equipo_de_soldadura">'[28]LISTADO DE MATERIALES Y EQUIPOS'!$B$31</definedName>
    <definedName name="EQUIPOTIT">#REF!</definedName>
    <definedName name="EQUOXICORTE">#REF!</definedName>
    <definedName name="ESCALERA">#REF!</definedName>
    <definedName name="ESCOMBROS">[16]APU!$G$979</definedName>
    <definedName name="ESMALTMADETOT">#REF!</definedName>
    <definedName name="ESP_PUB_VAR_CARP_MET_ITEM">[36]Presupuesto!#REF!,[36]Presupuesto!#REF!</definedName>
    <definedName name="ESP_PUB_VIAS_YPARQ_ITEM">[36]Presupuesto!#REF!</definedName>
    <definedName name="ESP_PUBLICO_EXT_ITEM">[36]Presupuesto!#REF!,[36]Presupuesto!#REF!,[36]Presupuesto!#REF!,[36]Presupuesto!#REF!,[36]Presupuesto!#REF!,[36]Presupuesto!#REF!,[36]Presupuesto!#REF!,[36]Presupuesto!#REF!,[36]Presupuesto!#REF!,[36]Presupuesto!#REF!,[36]Presupuesto!#REF!,[36]Presupuesto!#REF!,[36]Presupuesto!#REF!</definedName>
    <definedName name="ESP201.15">'[74]201.15'!$H$49</definedName>
    <definedName name="ESP201.21">'[74]201.21'!$H$50</definedName>
    <definedName name="ESP201.7">'[74]201.7'!$H$52</definedName>
    <definedName name="ESP201.8">'[74]201.8'!$H$53</definedName>
    <definedName name="ESP225P">#REF!</definedName>
    <definedName name="ESP330.1P">'[74]330.1P (7801)'!$H$50</definedName>
    <definedName name="ESP632.1P">'[74]632.1P '!$H$57</definedName>
    <definedName name="ESP632.4P">'[74]632.4P'!$H$51</definedName>
    <definedName name="ESPEJOS_ITEM">[36]Presupuesto!#REF!</definedName>
    <definedName name="ESTACION">#REF!</definedName>
    <definedName name="estado">#REF!</definedName>
    <definedName name="ESTADO_ACUEDUCTO">#REF!</definedName>
    <definedName name="ESTADO_ALCANTARILLADO">#REF!</definedName>
    <definedName name="ESTAHILCLAV">#REF!</definedName>
    <definedName name="ESTRUCT_ITEM">[36]Presupuesto!#REF!</definedName>
    <definedName name="ESTRUCTURA">[36]Presupuesto!#REF!,[36]Presupuesto!#REF!,[36]Presupuesto!#REF!,[36]Presupuesto!#REF!,[36]Presupuesto!#REF!,[36]Presupuesto!#REF!,[36]Presupuesto!#REF!,[36]Presupuesto!#REF!,[36]Presupuesto!#REF!,[36]Presupuesto!#REF!,[36]Presupuesto!#REF!,[36]Presupuesto!#REF!,[36]Presupuesto!#REF!</definedName>
    <definedName name="Estuco_gl">'[28]LISTADO DE MATERIALES Y EQUIPOS'!$B$64</definedName>
    <definedName name="Eternit__8">'[28]LISTADO DE MATERIALES Y EQUIPOS'!$B$56</definedName>
    <definedName name="EVW">#REF!</definedName>
    <definedName name="Excarvar">[75]Hoja2!$A$1:$B$114</definedName>
    <definedName name="EXCAVACION">#REF!</definedName>
    <definedName name="EXCAVACION_1">#N/A</definedName>
    <definedName name="excavacionmaquina">#REF!</definedName>
    <definedName name="excavacionmaquina_1">#N/A</definedName>
    <definedName name="Excel_BuiltIn__FilterDatabase">[76]Presupuesto_Via_distribuidora!$A$9:$H$344</definedName>
    <definedName name="Excel_BuiltIn_Consolidate_Area">NA()</definedName>
    <definedName name="Excel_BuiltIn_Print_Area">[76]Presupuesto_Via_distribuidora!$C$1:$H$344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4_1_1">#REF!</definedName>
    <definedName name="Excel_BuiltIn_Print_Area_5_1">#REF!</definedName>
    <definedName name="Excel_BuiltIn_Print_Area_7">#REF!</definedName>
    <definedName name="Excel_BuiltIn_Print_Titles">[76]Presupuesto_Via_distribuidora!$A$2:$IV$8</definedName>
    <definedName name="Excel_BuiltIn_Print_Titles_1">#REF!</definedName>
    <definedName name="Excel_BuiltIn_Print_Titles_1_1">#REF!</definedName>
    <definedName name="Excel_BuiltIn_Print_Titles_1_1_1">#REF!</definedName>
    <definedName name="Excel_BuiltIn_Print_Titles_3">'[77]COSTOS OFICINA'!#REF!</definedName>
    <definedName name="Excel_BuiltIn_Print_Titles_4">'[77]COSTOS CAMPAMENTO'!#REF!</definedName>
    <definedName name="Exclusiones5120">#REF!</definedName>
    <definedName name="EXCROC">'[78]Análisis de precios'!$H$52</definedName>
    <definedName name="EXTRA">[30]EXTRA!$A$3:$G$11</definedName>
    <definedName name="EXTRA2">[30]EXTRA2!$A$3:$H$18</definedName>
    <definedName name="EXTRA3">[30]EXTRA3!$A$3:$H$20</definedName>
    <definedName name="EXTRA5">[30]EXTRA5!$A$3:$H$7</definedName>
    <definedName name="EXTRA6">[30]EXTRA6!$A$3:$F$18</definedName>
    <definedName name="EXTRA7">[30]EXTRA7!$A$4:$F$9</definedName>
    <definedName name="FACHADA_ITEM">[36]Presupuesto!#REF!</definedName>
    <definedName name="FACN">#REF!</definedName>
    <definedName name="factor">#REF!</definedName>
    <definedName name="Factor_1.55">#REF!</definedName>
    <definedName name="Factor_NAL">#REF!</definedName>
    <definedName name="Factor_Sonic">#REF!</definedName>
    <definedName name="Factor1.55">#REF!</definedName>
    <definedName name="Factor2.1">#REF!</definedName>
    <definedName name="Fax">'[54]FIRMAS y DATOS'!$D$1:$D$65536</definedName>
    <definedName name="fd" localSheetId="1">'[51]A. P. U.'!#REF!</definedName>
    <definedName name="fd">'[51]A. P. U.'!#REF!</definedName>
    <definedName name="fdf">#REF!</definedName>
    <definedName name="FDGASDFASD">#REF!</definedName>
    <definedName name="Feb">[70]FEB!$A$12:$H$33</definedName>
    <definedName name="Feb_C">[70]FEB!$A$35:$H$51</definedName>
    <definedName name="febrero">'[79] Insumo'!#REF!</definedName>
    <definedName name="FECHA">#REF!</definedName>
    <definedName name="FECHA_1">#N/A</definedName>
    <definedName name="fei">#REF!</definedName>
    <definedName name="Festivos">'[80]días habiles 2015'!$D$2:$D$21</definedName>
    <definedName name="ff">#REF!</definedName>
    <definedName name="FFF" hidden="1">{"TAB1",#N/A,TRUE,"GENERAL";"TAB2",#N/A,TRUE,"GENERAL";"TAB3",#N/A,TRUE,"GENERAL";"TAB4",#N/A,TRUE,"GENERAL";"TAB5",#N/A,TRUE,"GENERAL"}</definedName>
    <definedName name="ffffff">#REF!</definedName>
    <definedName name="FGHJGHGF">#REF!</definedName>
    <definedName name="fhg">#REF!</definedName>
    <definedName name="fhhfhjgf">#REF!</definedName>
    <definedName name="fi">#REF!</definedName>
    <definedName name="FILTRANTES">'[81]Base de Diseño'!#REF!</definedName>
    <definedName name="Fin_de_semana">'[80]días habiles 2015'!$M$1:$M$2</definedName>
    <definedName name="FINAL">#REF!</definedName>
    <definedName name="FINANC">#REF!</definedName>
    <definedName name="Finequipo">#REF!</definedName>
    <definedName name="FinequipoPrecios">#REF!</definedName>
    <definedName name="FinEVW">#REF!</definedName>
    <definedName name="Finitems">#REF!</definedName>
    <definedName name="firma">'[54]FIRMAS y DATOS'!$A$1:$A$65536</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[34]Items!$AC$15</definedName>
    <definedName name="FOBO5US">[34]Items!$AC$15</definedName>
    <definedName name="FOBO6">[34]Items!$AC$16</definedName>
    <definedName name="FOBO6US">[34]Items!$AC$15</definedName>
    <definedName name="FOBO7">[34]Items!$AC$17</definedName>
    <definedName name="FOBO7US">[34]Items!$AC$15</definedName>
    <definedName name="FOBO8">[34]Items!$AC$18</definedName>
    <definedName name="FOBO8US">[34]Items!$AC$15</definedName>
    <definedName name="fomulario3">#REF!</definedName>
    <definedName name="FOR">#REF!</definedName>
    <definedName name="FOR_1">#N/A</definedName>
    <definedName name="FORM3">[24]BASE!$D$463</definedName>
    <definedName name="FORMA">[10]BASE!$D$470</definedName>
    <definedName name="FORMACOL">#REF!</definedName>
    <definedName name="Formaleta">'[28]LISTADO DE MATERIALES Y EQUIPOS'!$B$45</definedName>
    <definedName name="FORMALETA25">#REF!</definedName>
    <definedName name="FORMALETAESTRU">#REF!</definedName>
    <definedName name="FORMALETAMAD">#REF!</definedName>
    <definedName name="FORMALOSA">#REF!</definedName>
    <definedName name="Formato">#REF!</definedName>
    <definedName name="FORMAV">#REF!</definedName>
    <definedName name="FORMAVIGACIMIEN">#REF!</definedName>
    <definedName name="FORMAZAPATA">#REF!</definedName>
    <definedName name="FORMH">[10]BASE!$D$473</definedName>
    <definedName name="FORMM">[17]BASE!#REF!</definedName>
    <definedName name="FORMULARIO">#REF!</definedName>
    <definedName name="formularioCantidades">#REF!</definedName>
    <definedName name="FRANCIA">#REF!</definedName>
    <definedName name="FRANCO">#REF!</definedName>
    <definedName name="FRE">[82]Data!$H$8</definedName>
    <definedName name="FS">#REF!</definedName>
    <definedName name="ftr">[82]Data!$H$10</definedName>
    <definedName name="fue">#REF!</definedName>
    <definedName name="g">#REF!</definedName>
    <definedName name="G._Importación">#REF!</definedName>
    <definedName name="Gabinete">#REF!</definedName>
    <definedName name="Gavion">#REF!</definedName>
    <definedName name="GENERAL">#REF!</definedName>
    <definedName name="GEOTEXTIL">#REF!</definedName>
    <definedName name="ggerg">#REF!</definedName>
    <definedName name="gggggg">#REF!</definedName>
    <definedName name="GGGGGGGGGGGGGGGGGGG">#REF!</definedName>
    <definedName name="ghhtj">#REF!</definedName>
    <definedName name="GHIUGEfhohpfjdpsaj" hidden="1">#REF!</definedName>
    <definedName name="ghjf">#REF!</definedName>
    <definedName name="GIRON">[14]GIRON!$A$4:$K$5</definedName>
    <definedName name="gjkhlkhjkñjñlk">#REF!</definedName>
    <definedName name="GKJDGDIJZ">"Imagen 3"</definedName>
    <definedName name="_xlnm.Recorder">#REF!</definedName>
    <definedName name="Grama_verde">'[28]LISTADO DE MATERIALES Y EQUIPOS'!$B$128</definedName>
    <definedName name="GRANI">[27]BASE!$D$82</definedName>
    <definedName name="GRANIPLAST">#REF!</definedName>
    <definedName name="GRAP">[17]BASE!#REF!</definedName>
    <definedName name="GRASA4GL">#REF!</definedName>
    <definedName name="GRAV2">[10]BASE!$D$64</definedName>
    <definedName name="GRAV3">[10]BASE!$D$65</definedName>
    <definedName name="GRAV4">[83]BASE!$D$63</definedName>
    <definedName name="GRIFERIAS_ITEM">[36]Presupuesto!#REF!</definedName>
    <definedName name="GRUPO1" localSheetId="1">#REF!</definedName>
    <definedName name="GRUPO1">#REF!</definedName>
    <definedName name="GRUPO2" localSheetId="1">#REF!</definedName>
    <definedName name="GRUPO2">#REF!</definedName>
    <definedName name="Grupo3">#REF!</definedName>
    <definedName name="Grupo4">#REF!</definedName>
    <definedName name="H">#REF!</definedName>
    <definedName name="H_AA">VLOOKUP('[84]PPTO COLEGIO NUEVO'!$D1,'[85]AA-MUSICA'!$A:$I,9,FALSE)</definedName>
    <definedName name="H_EL">VLOOKUP('[84]PPTO COLEGIO NUEVO'!$D1,'[85]ELE-RESUMEN'!$A:$G,6,FALSE)*(1+'[85]ELE-RESUMEN'!$F$350)</definedName>
    <definedName name="H_HI">VLOOKUP('[84]PPTO COLEGIO NUEVO'!$D1,'[85]HID-RESUMEN'!$A:$F,6,FALSE)*(1+'[85]HID-RESUMEN'!$H$1)</definedName>
    <definedName name="hab___viv">[62]Sanitario!$AC$6:$AD$6</definedName>
    <definedName name="HABITANTES">#REF!</definedName>
    <definedName name="hAOOR">#REF!</definedName>
    <definedName name="HAROLD">#REF!</definedName>
    <definedName name="HC78MH">[10]BASE!$D$30</definedName>
    <definedName name="hh">#REF!</definedName>
    <definedName name="HHGavion">#REF!</definedName>
    <definedName name="Hid">'[23]Interc de Hidr.'!$E$1:$E$65536</definedName>
    <definedName name="HIDROLAV">#REF!</definedName>
    <definedName name="HIDROSANITYGAS_ITEM">[36]Presupuesto!#REF!</definedName>
    <definedName name="hk">[86]BASE!$D$10</definedName>
    <definedName name="HM">#REF!</definedName>
    <definedName name="HM_1">#N/A</definedName>
    <definedName name="HM3EB">[17]BASE!#REF!</definedName>
    <definedName name="HM3JH">[10]BASE!$D$446</definedName>
    <definedName name="HMHF3">[10]BASE!#REF!</definedName>
    <definedName name="HOJA1" localSheetId="1">#REF!</definedName>
    <definedName name="HOJA1">#REF!</definedName>
    <definedName name="HOJA14">[87]HOJA14!$A$3:$AO$20</definedName>
    <definedName name="HOJACALCULO">#REF!</definedName>
    <definedName name="HOR.EQ">#REF!</definedName>
    <definedName name="HORAA">#REF!</definedName>
    <definedName name="HORAS">#REF!</definedName>
    <definedName name="HORAS_1">#N/A</definedName>
    <definedName name="horat">'[88]Itemes Renovación'!#REF!</definedName>
    <definedName name="HORAVIBRO">#REF!</definedName>
    <definedName name="HOREQ">#REF!</definedName>
    <definedName name="I" localSheetId="1">#REF!</definedName>
    <definedName name="I">#REF!</definedName>
    <definedName name="I_1">#N/A</definedName>
    <definedName name="IF" localSheetId="1">'[51]A. P. U.'!#REF!</definedName>
    <definedName name="IF">'[51]A. P. U.'!#REF!</definedName>
    <definedName name="II">#REF!</definedName>
    <definedName name="III">#REF!</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#REF!</definedName>
    <definedName name="Impacto">#REF!</definedName>
    <definedName name="IMPER">#REF!</definedName>
    <definedName name="IMPOR">#REF!</definedName>
    <definedName name="IMPRESIÓN">#REF!</definedName>
    <definedName name="IMPREV">[82]Data!$H$6</definedName>
    <definedName name="IMPRI">[24]BASE!$D$494</definedName>
    <definedName name="IMPRIMIR">#REF!</definedName>
    <definedName name="Incivil">#REF!</definedName>
    <definedName name="Incivil1">#REF!</definedName>
    <definedName name="Inciviles">#REF!</definedName>
    <definedName name="INCRNOVATOT">#REF!</definedName>
    <definedName name="INCRUST">[36]Presupuesto!#REF!,[36]Presupuesto!#REF!,[36]Presupuesto!#REF!,[36]Presupuesto!#REF!,[36]Presupuesto!#REF!</definedName>
    <definedName name="INDEX">#REF!</definedName>
    <definedName name="Index.">#REF!</definedName>
    <definedName name="INDEXa">#REF!</definedName>
    <definedName name="INDEXACIÓN">#REF!</definedName>
    <definedName name="indicador">'[69]PR-04'!$S$1:$S$2</definedName>
    <definedName name="inf" localSheetId="1">#REF!</definedName>
    <definedName name="inf">#REF!</definedName>
    <definedName name="INFG" localSheetId="1">#REF!</definedName>
    <definedName name="INFG">#REF!</definedName>
    <definedName name="INFO">!$G$1:$K$8</definedName>
    <definedName name="informe">#REF!</definedName>
    <definedName name="Ingeni">#REF!</definedName>
    <definedName name="Ingenieria">#REF!</definedName>
    <definedName name="Ingeniero">#REF!</definedName>
    <definedName name="Ingeo1">#REF!</definedName>
    <definedName name="Ingeo2">#REF!</definedName>
    <definedName name="Ingeo3">#REF!</definedName>
    <definedName name="Ingeo4">#REF!</definedName>
    <definedName name="Ingeome">#REF!</definedName>
    <definedName name="Ingeomega">#REF!</definedName>
    <definedName name="INIANA">#REF!</definedName>
    <definedName name="INICIO">#REF!</definedName>
    <definedName name="Inlin3">[19]Sábana!#REF!</definedName>
    <definedName name="InMB3">[19]Sábana!#REF!</definedName>
    <definedName name="Instalacion">#REF!</definedName>
    <definedName name="Instalación_TM_incluye15Breake">#REF!</definedName>
    <definedName name="INSU">[89]INSUMOS!$A$1:$E$65536</definedName>
    <definedName name="INSUMOS">#REF!</definedName>
    <definedName name="InTap">[23]Interc.tapones!$E$1:$E$65536</definedName>
    <definedName name="Interruptor_de_presencia___WattStopper">OFFSET(#REF!,0,0,36-26,1)</definedName>
    <definedName name="Interruptor_Doble">'[28]LISTADO DE MATERIALES Y EQUIPOS'!$B$116</definedName>
    <definedName name="Interruptor_sencillo">'[28]LISTADO DE MATERIALES Y EQUIPOS'!$B$115</definedName>
    <definedName name="INTERv">[90]BASE!$C$5</definedName>
    <definedName name="IntVal">'[23]Interc.válv.'!$E$1:$E$65536</definedName>
    <definedName name="INV_11" localSheetId="1">'[91]PR 1'!$A$2:$N$655</definedName>
    <definedName name="INV_11">'[92]PR 1'!$A$2:$N$655</definedName>
    <definedName name="Inviana">#REF!</definedName>
    <definedName name="IRMA">#REF!</definedName>
    <definedName name="IT">#REF!</definedName>
    <definedName name="ITE">#REF!</definedName>
    <definedName name="ITEM" localSheetId="1">#REF!</definedName>
    <definedName name="ITEM">#REF!</definedName>
    <definedName name="ITEM1">#REF!</definedName>
    <definedName name="ITEM2">#REF!</definedName>
    <definedName name="ITEM3">#REF!</definedName>
    <definedName name="ItemCodos">#REF!</definedName>
    <definedName name="Ítems">[31]Presupuesto!$A$2:$A$76</definedName>
    <definedName name="iua">#REF!</definedName>
    <definedName name="IVA">#REF!</definedName>
    <definedName name="IVA_1">#N/A</definedName>
    <definedName name="j" hidden="1">'[93]Datos-Gráfica'!#REF!</definedName>
    <definedName name="JAMO2">#REF!</definedName>
    <definedName name="JAMOC">#REF!</definedName>
    <definedName name="JAMOL">#REF!</definedName>
    <definedName name="JAPF">#REF!</definedName>
    <definedName name="JAPON">#REF!</definedName>
    <definedName name="jdfjkd">#REF!</definedName>
    <definedName name="jdhdh" hidden="1">[22]Presupuesto_Via_distribuidora!#REF!</definedName>
    <definedName name="jhj">#REF!</definedName>
    <definedName name="jjjjjjjjjjjjjjjjjjjjjjjjjjjjjjjjjjj">#REF!</definedName>
    <definedName name="José">#REF!</definedName>
    <definedName name="JOTA">#N/A</definedName>
    <definedName name="jqm">#REF!</definedName>
    <definedName name="JulAgo">'[71]Jul-Ago'!$A$12:$H$29</definedName>
    <definedName name="JulAgo_C">'[94]Jul-Ago'!$A$30:$H$45</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ennwort">[95]Auftragsprofil!$D$5</definedName>
    <definedName name="KFOBUS">#REF!</definedName>
    <definedName name="Ki">#REF!</definedName>
    <definedName name="KK">#REF!</definedName>
    <definedName name="kkkk">#REF!</definedName>
    <definedName name="KL">#REF!</definedName>
    <definedName name="KU">#REF!</definedName>
    <definedName name="Kunde">[95]Auftragsprofil!$D$3</definedName>
    <definedName name="l">#REF!</definedName>
    <definedName name="Lamina_superboard">'[28]LISTADO DE MATERIALES Y EQUIPOS'!$B$99</definedName>
    <definedName name="LAMPARATOT">#REF!</definedName>
    <definedName name="LARGUE">[49]BASE!$D$394</definedName>
    <definedName name="LAVAB">#REF!</definedName>
    <definedName name="LAVABLA">#REF!</definedName>
    <definedName name="LAVANOVATOT">#REF!</definedName>
    <definedName name="LAVAPLATOT">#REF!</definedName>
    <definedName name="LE">#REF!</definedName>
    <definedName name="Lechada_juntas">'[28]LISTADO DE MATERIALES Y EQUIPOS'!$B$67</definedName>
    <definedName name="LEVANTE10">#REF!</definedName>
    <definedName name="LEVANTE20">#REF!</definedName>
    <definedName name="LG">LEN('[96]PPTO COLEGIO NUEVO'!$D1)</definedName>
    <definedName name="li">#REF!</definedName>
    <definedName name="LICITACION" localSheetId="1">#REF!</definedName>
    <definedName name="LICITACION">#REF!</definedName>
    <definedName name="LICITACION_PUBLICA">#REF!</definedName>
    <definedName name="LIJA">'[28]LISTADO DE MATERIALES Y EQUIPOS'!$B$108</definedName>
    <definedName name="LisaCodSAO">#REF!</definedName>
    <definedName name="lista_materiales">'[97]LISTADO DE MATERIAL'!$A$5:$F$302</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#REF!</definedName>
    <definedName name="ListaCantidad">#REF!</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o_equipo">[98]Equipo!$C$4:$C$47</definedName>
    <definedName name="listado_mano_de_obra">'[98]M. de O.'!$C$4:$C$9</definedName>
    <definedName name="listado_materiales">[98]Materiales!$C$4:$C$135</definedName>
    <definedName name="listado_transporte">[98]Transporte!$C$4:$C$19</definedName>
    <definedName name="listaDVR">OFFSET(#REF!,0,0,14,1)</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#REF!</definedName>
    <definedName name="listakitauddis">OFFSET(#REF!,0,0,30-3,1)</definedName>
    <definedName name="listamagneticos">#REF!</definedName>
    <definedName name="listaonoff">OFFSET(#REF!,0,0,20-14,1)</definedName>
    <definedName name="listaplapot">OFFSET(#REF!,0,0,13-3,1)</definedName>
    <definedName name="Listapromo">OFFSET(#REF!,0,0,9,1)</definedName>
    <definedName name="listapulsador">OFFSET(#REF!,0,0,118-88,1)</definedName>
    <definedName name="listareceivers">OFFSET(#REF!,0,0,60,1)</definedName>
    <definedName name="listareles">OFFSET(#REF!,0,0,3,1)</definedName>
    <definedName name="listareproductores">OFFSET(#REF!,0,0,10,1)</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[99]TOTALES!$D$7:$D$654</definedName>
    <definedName name="LISTON">[49]BASE!$D$395</definedName>
    <definedName name="Liston_2x2">'[28]LISTADO DE MATERIALES Y EQUIPOS'!$B$25</definedName>
    <definedName name="LISTON2">#REF!</definedName>
    <definedName name="LISTON4">#REF!</definedName>
    <definedName name="ll">#REF!</definedName>
    <definedName name="LLAVE">#REF!</definedName>
    <definedName name="LLAVE1_2">#REF!</definedName>
    <definedName name="LLAVE3_4TOT">#REF!</definedName>
    <definedName name="LLAVEMANGUETOT">#REF!</definedName>
    <definedName name="LOCA">[100]!absc</definedName>
    <definedName name="LOCA1">[41]!absc</definedName>
    <definedName name="LOCALIZACION">#REF!</definedName>
    <definedName name="LOCALIZACION_1">#N/A</definedName>
    <definedName name="LOCALIZACIÓN_Y_REPLANTEO._ESTRUCTURAS">[101]INDICE!#REF!</definedName>
    <definedName name="LODOS2">#REF!</definedName>
    <definedName name="Lombana">#REF!</definedName>
    <definedName name="Lombap">#REF!</definedName>
    <definedName name="LONG">#REF!</definedName>
    <definedName name="LOPE">#REF!</definedName>
    <definedName name="LosPrecios">#REF!</definedName>
    <definedName name="LosPreciosTit">#REF!</definedName>
    <definedName name="LUBRI">[10]BASE!$D$353</definedName>
    <definedName name="LUPVC">[10]BASE!$D$77</definedName>
    <definedName name="LUPVT">[24]BASE!$D$77</definedName>
    <definedName name="M">#REF!</definedName>
    <definedName name="M120K">[10]BASE!$D$46</definedName>
    <definedName name="M240K">[10]BASE!$D$45</definedName>
    <definedName name="mac">#REF!</definedName>
    <definedName name="MADCJ">[17]BASE!#REF!</definedName>
    <definedName name="Maestro">'[28]LISTADO DE MATERIALES Y EQUIPOS'!$B$8</definedName>
    <definedName name="Makro1">#REF!</definedName>
    <definedName name="MAL" localSheetId="1">'[102]Estado Resumen'!#REF!&lt;2.5</definedName>
    <definedName name="MAL">'[102]Estado Resumen'!#REF!&lt;2.5</definedName>
    <definedName name="Malla_4x4">'[28]LISTADO DE MATERIALES Y EQUIPOS'!$B$30</definedName>
    <definedName name="Malla_Electrosoldada">'[28]LISTADO DE MATERIALES Y EQUIPOS'!$B$29</definedName>
    <definedName name="MALO" localSheetId="1">'[103]ESTADO VÍA-CRIT.TECNICO'!#REF!&lt;2.5</definedName>
    <definedName name="MALO">'[104]ESTADO VÍA-CRIT.TECNICO'!#REF!&lt;2.5</definedName>
    <definedName name="mama" hidden="1">'[105]Datos-Gráfica-Apartada'!#REF!</definedName>
    <definedName name="MAMPOSTERIA">#REF!</definedName>
    <definedName name="MANGLE">#REF!</definedName>
    <definedName name="MANOO">#REF!</definedName>
    <definedName name="MANTO">[49]BASE!$D$401</definedName>
    <definedName name="Mar">[70]MAR!$A$12:$H$33</definedName>
    <definedName name="Mar_C">[70]MAR!$A$35:$H$51</definedName>
    <definedName name="MarAbr">'[71]Mar-Abr'!$A$12:$H$34</definedName>
    <definedName name="MARCOS">#REF!</definedName>
    <definedName name="margen">#REF!</definedName>
    <definedName name="Márgen">#REF!</definedName>
    <definedName name="margentyco">#REF!</definedName>
    <definedName name="MARTILLODEM">#REF!</definedName>
    <definedName name="MASILLA">'[28]LISTADO DE MATERIALES Y EQUIPOS'!$B$106</definedName>
    <definedName name="MAT" localSheetId="1">#REF!</definedName>
    <definedName name="MAT">#REF!</definedName>
    <definedName name="MAT.CANT">#REF!</definedName>
    <definedName name="MATER">[72]MATERIAL!$B$3:$B$580</definedName>
    <definedName name="MATERIAL">#REF!</definedName>
    <definedName name="Material_seleccionado">'[28]LISTADO DE MATERIALES Y EQUIPOS'!$B$22</definedName>
    <definedName name="MATERIALAFIRMA">#REF!</definedName>
    <definedName name="MATERIALES">[72]MATERIAL!$B$2:$D$580</definedName>
    <definedName name="MATERIALSELECC">#REF!</definedName>
    <definedName name="MATERIALSELECCIONADO">#REF!</definedName>
    <definedName name="MATERIALSUB">#REF!</definedName>
    <definedName name="MaterialTub">#REF!</definedName>
    <definedName name="MATPR">[10]BASE!$D$56</definedName>
    <definedName name="maxdeficit">#REF!</definedName>
    <definedName name="MayJun">'[71]May-Jun'!$A$12:$H$32</definedName>
    <definedName name="MayJun_C">'[94]May-Jun'!$A$33:$H$52</definedName>
    <definedName name="MC4CM">[10]BASE!$D$412</definedName>
    <definedName name="MCC">[82]PROVISIONAL!$B$8:$E$22</definedName>
    <definedName name="MDC">#REF!</definedName>
    <definedName name="MDC_1">#N/A</definedName>
    <definedName name="MDEO">[82]Data!$1391:$1440</definedName>
    <definedName name="MEJORA">#REF!</definedName>
    <definedName name="MESONGRANITO">#REF!</definedName>
    <definedName name="MEZCLA">#REF!</definedName>
    <definedName name="MEZCLADOR">#REF!</definedName>
    <definedName name="Mezcladora">'[28]LISTADO DE MATERIALES Y EQUIPOS'!$B$32</definedName>
    <definedName name="min">#REF!</definedName>
    <definedName name="MLFB">#REF!</definedName>
    <definedName name="mm">[106]Sábana!#REF!</definedName>
    <definedName name="MM_1">#N/A</definedName>
    <definedName name="mmmmm">#REF!</definedName>
    <definedName name="MO120K">#REF!</definedName>
    <definedName name="MO240K">#REF!</definedName>
    <definedName name="MO280K">#REF!</definedName>
    <definedName name="MOBILIARIO_SEG_ELECTRON_ITEM">[36]Presupuesto!#REF!</definedName>
    <definedName name="MOBILIARIOOFIC_ITEM">[36]Presupuesto!#REF!</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PRE">[10]BASE!$D$16</definedName>
    <definedName name="Mortero_1_10">'[28]APUS BASIC'!$G$296</definedName>
    <definedName name="Mortero_1_5">'[28]APUS BASIC'!$G$208</definedName>
    <definedName name="Mortero_1_6">'[28]APUS BASIC'!$G$252</definedName>
    <definedName name="MORTERO4">#REF!</definedName>
    <definedName name="MORTERO5">#REF!</definedName>
    <definedName name="MOTON">[24]BASE!$D$449</definedName>
    <definedName name="MOTONIVELADORA">#REF!</definedName>
    <definedName name="MOTOP">[10]BASE!$D$15</definedName>
    <definedName name="MOV">[53]MOV!$A$1:$H$1998</definedName>
    <definedName name="MOV_TIERRA_ITEM">[36]Presupuesto!#REF!</definedName>
    <definedName name="MOVOL">[10]BASE!$D$17</definedName>
    <definedName name="MUEBLEINFTOT">#REF!</definedName>
    <definedName name="MUEBLES_BAÑOS_ITEM">[36]Presupuesto!#REF!</definedName>
    <definedName name="MUEBLES_COC_ITEM">[36]Presupuesto!#REF!</definedName>
    <definedName name="MUEBLES_COC_VALOR">[36]Presupuesto!#REF!</definedName>
    <definedName name="MUEBLES_MADERA_FIJ_ITEM">[36]Presupuesto!#REF!</definedName>
    <definedName name="MUROS_BLOQ_PLOMO_ITEM">[36]Presupuesto!#REF!</definedName>
    <definedName name="MUROS_BLOQ_PLOMO_VALOR">[36]Presupuesto!$G$62:$G$66</definedName>
    <definedName name="MYC_DRYWALLITEM">[36]Presupuesto!#REF!,[36]Presupuesto!#REF!,[36]Presupuesto!#REF!</definedName>
    <definedName name="MYCIELOS_DRYWALLVALOR">[36]Presupuesto!#REF!</definedName>
    <definedName name="MYPUERTAS_MAD_ITEM">[36]Presupuesto!#REF!</definedName>
    <definedName name="MYPUERTAS_MET_ITEM">[36]Presupuesto!#REF!</definedName>
    <definedName name="n_man">'[107]red interior'!$C$13</definedName>
    <definedName name="N61.">'[108]BAJANTES AR'!$N$34</definedName>
    <definedName name="NACI">#REF!</definedName>
    <definedName name="NACIONAL">#REF!</definedName>
    <definedName name="nacionalizacion">#REF!</definedName>
    <definedName name="nacionalizaciontyco">#REF!</definedName>
    <definedName name="NARIÑO">#REF!</definedName>
    <definedName name="NARIÑO2">#REF!</definedName>
    <definedName name="Niqui">#REF!</definedName>
    <definedName name="NM" localSheetId="1">#REF!</definedName>
    <definedName name="NM">#REF!</definedName>
    <definedName name="NNN">[20]!absc</definedName>
    <definedName name="NO">'[109]Magdalena PIR 2008'!#REF!</definedName>
    <definedName name="No.copias">'[54]FIRMAS y DATOS'!$N$1:$N$6</definedName>
    <definedName name="NOMBRE" localSheetId="1">#REF!</definedName>
    <definedName name="NOMBRE">#REF!</definedName>
    <definedName name="NOMBRE_1">#N/A</definedName>
    <definedName name="Norte">#REF!</definedName>
    <definedName name="NORTERO">#REF!</definedName>
    <definedName name="NORTERO_1">#N/A</definedName>
    <definedName name="novafort">#REF!</definedName>
    <definedName name="novafort160">#REF!</definedName>
    <definedName name="novafort160_1">#N/A</definedName>
    <definedName name="novafort200">#REF!</definedName>
    <definedName name="novafort200_1">#N/A</definedName>
    <definedName name="NovDic">'[71]Nov-Dic'!$A$12:$H$34</definedName>
    <definedName name="Nudo_2725">#REF!</definedName>
    <definedName name="NUEVO">#REF!</definedName>
    <definedName name="numero">#REF!</definedName>
    <definedName name="ñ">[15]Sábana!#REF!</definedName>
    <definedName name="ÑL">#REF!</definedName>
    <definedName name="ÑLK">#REF!</definedName>
    <definedName name="ÑÑÑ">#REF!</definedName>
    <definedName name="o">#REF!</definedName>
    <definedName name="º">#REF!</definedName>
    <definedName name="O.E40">#REF!</definedName>
    <definedName name="obc">#REF!</definedName>
    <definedName name="OBRA">#REF!</definedName>
    <definedName name="OBRERO">#REF!</definedName>
    <definedName name="OFICI">[26]BASE!$D$11</definedName>
    <definedName name="Oficial">'[28]LISTADO DE MATERIALES Y EQUIPOS'!$B$7</definedName>
    <definedName name="Oficial1">#REF!</definedName>
    <definedName name="OFICINA">[110]BASE!$D$13</definedName>
    <definedName name="ooo" localSheetId="1">#REF!</definedName>
    <definedName name="ooo">#REF!</definedName>
    <definedName name="ooooooo">#REF!</definedName>
    <definedName name="Opera1">#REF!</definedName>
    <definedName name="Opera2">#REF!</definedName>
    <definedName name="Opera3">#REF!</definedName>
    <definedName name="Opera4">#REF!</definedName>
    <definedName name="Orden">#REF!</definedName>
    <definedName name="Otrosi">#REF!</definedName>
    <definedName name="P">#REF!</definedName>
    <definedName name="PA" hidden="1">#REF!</definedName>
    <definedName name="PA14X">[10]BASE!$D$373</definedName>
    <definedName name="Paec1">#REF!</definedName>
    <definedName name="Paec2">#REF!</definedName>
    <definedName name="Paec3">#REF!</definedName>
    <definedName name="Paec4">#REF!</definedName>
    <definedName name="paelnque">#REF!</definedName>
    <definedName name="PAIS1">#REF!</definedName>
    <definedName name="PAIS2">#REF!</definedName>
    <definedName name="palenque">#REF!</definedName>
    <definedName name="Panel_Led_Plano_de_18w">'[28]LISTADO DE MATERIALES Y EQUIPOS'!$B$113</definedName>
    <definedName name="PANEL_SOLARITEM">[36]Presupuesto!#REF!</definedName>
    <definedName name="PAÑETE">#REF!</definedName>
    <definedName name="PAPA">#REF!</definedName>
    <definedName name="PAVIMENTO">#REF!</definedName>
    <definedName name="PAVIMENTO_1">#N/A</definedName>
    <definedName name="Payment_Needed">"Pago necesario"</definedName>
    <definedName name="PEDIDO">#REF!</definedName>
    <definedName name="pedro">'[111]Itemes Renovación'!#REF!</definedName>
    <definedName name="PEGANTE">#REF!</definedName>
    <definedName name="Pegante_pvc">'[28]LISTADO DE MATERIALES Y EQUIPOS'!$B$119</definedName>
    <definedName name="Pér1">[112]Sábana!#REF!</definedName>
    <definedName name="PERFIL_ANGULO_2.5_X_2.5_X_2.44__Cund">'[28]LISTADO DE MATERIALES Y EQUIPOS'!$B$100</definedName>
    <definedName name="Perfil_c_120x50mm">'[28]LISTADO DE MATERIALES Y EQUIPOS'!$B$109</definedName>
    <definedName name="PERFIL_OMEGA_X_2.44_C_26">'[28]LISTADO DE MATERIALES Y EQUIPOS'!$B$101</definedName>
    <definedName name="PERFIL_VIGUETA_PRINCIPAL_X_2.44_Cund">'[28]LISTADO DE MATERIALES Y EQUIPOS'!$B$102</definedName>
    <definedName name="PERGOLA">#REF!</definedName>
    <definedName name="PeriodoD">#REF!</definedName>
    <definedName name="PERNO">[10]BASE!$D$371</definedName>
    <definedName name="PERS">#REF!</definedName>
    <definedName name="PERU">#REF!</definedName>
    <definedName name="PESETA">#REF!</definedName>
    <definedName name="PESO">#REF!</definedName>
    <definedName name="PESOS">[113]cantidades!#REF!</definedName>
    <definedName name="PIECR">[10]BASE!$D$70</definedName>
    <definedName name="PIEDR">[10]BASE!$D$57</definedName>
    <definedName name="PIEDRARAJON">#REF!</definedName>
    <definedName name="PILOTE">#REF!</definedName>
    <definedName name="PINBLA">[10]BASE!$D$391</definedName>
    <definedName name="PINT_EXT_ITEM">[36]Presupuesto!#REF!</definedName>
    <definedName name="Pintura_esmalte">'[28]LISTADO DE MATERIALES Y EQUIPOS'!$B$61</definedName>
    <definedName name="Pintura_Exterior">'[28]LISTADO DE MATERIALES Y EQUIPOS'!$B$59</definedName>
    <definedName name="Pintura_Interior_Gl">'[28]LISTADO DE MATERIALES Y EQUIPOS'!$B$58</definedName>
    <definedName name="PINV">#REF!</definedName>
    <definedName name="PIR">'[114]Sucre PIR 2008'!#REF!</definedName>
    <definedName name="Piso">'[28]LISTADO DE MATERIALES Y EQUIPOS'!$B$66</definedName>
    <definedName name="PISOS_CONC_ESP_PUBL_ITEM">[36]Presupuesto!#REF!,[36]Presupuesto!#REF!,[36]Presupuesto!#REF!,[36]Presupuesto!#REF!,[36]Presupuesto!#REF!,[36]Presupuesto!#REF!,[36]Presupuesto!#REF!</definedName>
    <definedName name="PISOS_CONC_ESP_PUBL_VALOR">[36]Presupuesto!$G$131:$G$132,[36]Presupuesto!$G$133:$G$137,[36]Presupuesto!$G$138,[36]Presupuesto!$G$139:$G$140,[36]Presupuesto!$G$141:$G$142</definedName>
    <definedName name="PISOS_CONC_GRAN_ITEM">[36]Presupuesto!#REF!,[36]Presupuesto!#REF!,[36]Presupuesto!#REF!</definedName>
    <definedName name="PISOS_CONC_GRAN_VALOR">[36]Presupuesto!$G$148:$G$168,[36]Presupuesto!$G$143:$G$146</definedName>
    <definedName name="PISOTABLON">#REF!</definedName>
    <definedName name="PLACA">#REF!</definedName>
    <definedName name="PLACA_1">#N/A</definedName>
    <definedName name="PLACAENTREPISO">#REF!</definedName>
    <definedName name="PLACAMESON">#REF!</definedName>
    <definedName name="placapozo">#REF!</definedName>
    <definedName name="placapozo_1">#N/A</definedName>
    <definedName name="Placas_.9x.9_Azul_labrador">#REF!</definedName>
    <definedName name="PLAST">[10]BASE!$D$368</definedName>
    <definedName name="Plazo">#REF!</definedName>
    <definedName name="Poblacion">#REF!</definedName>
    <definedName name="Polinomial">#REF!</definedName>
    <definedName name="POLINOMIAL1">[115]CANALETA9!#REF!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rcentaje">#REF!</definedName>
    <definedName name="PORCENTAJES">[116]formulario!$Z$9845:$Z$19845</definedName>
    <definedName name="POYOS">#REF!</definedName>
    <definedName name="pozo">#REF!</definedName>
    <definedName name="pozo_1">#N/A</definedName>
    <definedName name="POZOS">#REF!</definedName>
    <definedName name="POZOS_CAJAS_SUM_ITEM">[36]Presupuesto!#REF!</definedName>
    <definedName name="PPPPP">#REF!</definedName>
    <definedName name="PPPPPPP">#REF!</definedName>
    <definedName name="Ppto">#REF!</definedName>
    <definedName name="PPtoNorte">#REF!</definedName>
    <definedName name="pq">#REF!</definedName>
    <definedName name="PR">#REF!</definedName>
    <definedName name="PRE" localSheetId="1">#REF!</definedName>
    <definedName name="PRE">#REF!</definedName>
    <definedName name="Precio">#REF!</definedName>
    <definedName name="precio2">#REF!</definedName>
    <definedName name="PRECIOS">#REF!</definedName>
    <definedName name="PREL">[53]PREL!$A$1:$H$2000</definedName>
    <definedName name="PRELIM_ITEM">[36]Presupuesto!#REF!</definedName>
    <definedName name="preliminares">[36]Presupuesto!#REF!</definedName>
    <definedName name="preliminares1">[36]Presupuesto!#REF!</definedName>
    <definedName name="PRES.AGRI">#REF!</definedName>
    <definedName name="PRESION">#REF!</definedName>
    <definedName name="PRESIPISTO">#REF!</definedName>
    <definedName name="PREST">#REF!</definedName>
    <definedName name="PREST_1">#N/A</definedName>
    <definedName name="presta">[26]BASE!$D$8</definedName>
    <definedName name="PRESTACIONES">[117]Otros!$D$5</definedName>
    <definedName name="Prestaciones_sociales">'[118]P.S.'!$C$33</definedName>
    <definedName name="Presupuest">#REF!</definedName>
    <definedName name="PRESUPUESTO">#REF!</definedName>
    <definedName name="PRIMERO">#REF!</definedName>
    <definedName name="PRINT_AREA">#N/A</definedName>
    <definedName name="Print_Area_MI" localSheetId="1">#REF!</definedName>
    <definedName name="Print_Area_MI">#REF!</definedName>
    <definedName name="Print_Area1">#N/A</definedName>
    <definedName name="PRINT_TITLES">#N/A</definedName>
    <definedName name="PRINT_TITLES_MI">#N/A</definedName>
    <definedName name="Proc1">#REF!</definedName>
    <definedName name="Proc2">#REF!</definedName>
    <definedName name="Proc3">#REF!</definedName>
    <definedName name="Proc4">#REF!</definedName>
    <definedName name="prod">#REF!</definedName>
    <definedName name="PROF">#REF!</definedName>
    <definedName name="profbatea">#REF!</definedName>
    <definedName name="prueba">#REF!</definedName>
    <definedName name="PRUEBA2" localSheetId="1">#REF!</definedName>
    <definedName name="PRUEBA2">#REF!</definedName>
    <definedName name="PTA">#REF!</definedName>
    <definedName name="puer">#REF!</definedName>
    <definedName name="Puerta_Ventana">'[28]LISTADO DE MATERIALES Y EQUIPOS'!$B$88</definedName>
    <definedName name="PUERTA2">#REF!</definedName>
    <definedName name="PUERTALUMTOT">#REF!</definedName>
    <definedName name="PUERTAMADETOT">#REF!</definedName>
    <definedName name="PUERTAS_ESP_ITEM">[36]Presupuesto!#REF!</definedName>
    <definedName name="PUERTMADECERRAT">#REF!</definedName>
    <definedName name="Pulidora">#REF!</definedName>
    <definedName name="PUNTI">[10]BASE!$D$369</definedName>
    <definedName name="PUNTILLA">#REF!</definedName>
    <definedName name="Puntilla_x_500gr">'[28]LISTADO DE MATERIALES Y EQUIPOS'!$B$24</definedName>
    <definedName name="PUNTOHIDRA">#REF!</definedName>
    <definedName name="PUNTOSANIT">#REF!</definedName>
    <definedName name="PUTUMAYO">[119]NARIÑO!$A$11:$X$72</definedName>
    <definedName name="PVIDRIERAS_ITEM">[36]Presupuesto!#REF!</definedName>
    <definedName name="Q">#REF!</definedName>
    <definedName name="qm">#REF!</definedName>
    <definedName name="QUIPO">#REF!</definedName>
    <definedName name="QUIPOTIT">#REF!</definedName>
    <definedName name="ramirez">#REF!</definedName>
    <definedName name="Rana_o_canguro">'[28]LISTADO DE MATERIALES Y EQUIPOS'!$B$33</definedName>
    <definedName name="RangoSAP">#REF!</definedName>
    <definedName name="rata">#REF!</definedName>
    <definedName name="RECSUBBASE">#REF!</definedName>
    <definedName name="RECSUBBASE_1">#N/A</definedName>
    <definedName name="RECUBRIM_ESP_ITEM">[36]Presupuesto!#REF!</definedName>
    <definedName name="Red">#REF!</definedName>
    <definedName name="REDES">#REF!</definedName>
    <definedName name="REDOBLON">#REF!</definedName>
    <definedName name="REDU4X3">#REF!</definedName>
    <definedName name="REDU4X3_1">#N/A</definedName>
    <definedName name="REDU6X4">#REF!</definedName>
    <definedName name="REDU6X4_1">#N/A</definedName>
    <definedName name="REDU8X6">#REF!</definedName>
    <definedName name="REDU8X6_1">#N/A</definedName>
    <definedName name="Redyco">#REF!</definedName>
    <definedName name="REG">'[102]Estado Resumen'!XFC1&gt;2.5</definedName>
    <definedName name="regional">[44]CARRETERAS!$A$2</definedName>
    <definedName name="REGLAVIBRATORIA">#REF!</definedName>
    <definedName name="REGULAR" localSheetId="1">'[103]ESTADO VÍA-CRIT.TECNICO'!XFC1&gt;2.5</definedName>
    <definedName name="REGULAR">'[104]ESTADO VÍA-CRIT.TECNICO'!XFC1&gt;2.5</definedName>
    <definedName name="Reimbursement">"Reembolso"</definedName>
    <definedName name="REJILLA">[17]BASE!#REF!</definedName>
    <definedName name="REJISOS2TOT">#REF!</definedName>
    <definedName name="rell" localSheetId="1">#REF!</definedName>
    <definedName name="rell">#REF!</definedName>
    <definedName name="rell_matbanco">#REF!</definedName>
    <definedName name="RELLENO">#REF!</definedName>
    <definedName name="RELLENO_1">#N/A</definedName>
    <definedName name="RELLENOALUV">#REF!</definedName>
    <definedName name="RELLENOEXCAVACION">#REF!</definedName>
    <definedName name="RELLENOEXCAVACION_1">#N/A</definedName>
    <definedName name="RELLENOSELECCIONADO">#REF!</definedName>
    <definedName name="RELLENOSELECCIONADO_1">#N/A</definedName>
    <definedName name="RELLG" localSheetId="1">#REF!</definedName>
    <definedName name="RELLG">#REF!</definedName>
    <definedName name="REMATE">#REF!</definedName>
    <definedName name="REPACOMETIDA3">#REF!</definedName>
    <definedName name="REPACOMETIDA3_1">#N/A</definedName>
    <definedName name="REPACOMETIDA4">#REF!</definedName>
    <definedName name="REPACOMETIDA4_1">#N/A</definedName>
    <definedName name="Reprelegal">'[54]FIRMAS y DATOS'!$B$1:$B$65536</definedName>
    <definedName name="RES">#REF!</definedName>
    <definedName name="residente">'[44]GENERALIDADES '!$E$9</definedName>
    <definedName name="RESU">#REF!</definedName>
    <definedName name="resumen">#REF!</definedName>
    <definedName name="RETIROESCOMBROS">#REF!</definedName>
    <definedName name="RETIROESCOMBROS_1">#N/A</definedName>
    <definedName name="RETIROTOT">#REF!</definedName>
    <definedName name="RETRO">[10]BASE!$D$453</definedName>
    <definedName name="RETROEXCAVADORA">#REF!</definedName>
    <definedName name="REVEST_ESP_ITEM">[36]Presupuesto!#REF!</definedName>
    <definedName name="REY">'[120]Tabla 1.1'!#REF!</definedName>
    <definedName name="rfref">#REF!</definedName>
    <definedName name="RIEL">#REF!</definedName>
    <definedName name="RIELES">#REF!</definedName>
    <definedName name="rodrigo">"$generales.$a$1:$"</definedName>
    <definedName name="S">#REF!</definedName>
    <definedName name="Sabaneta">'[37]SABANETA 3335'!$B$7:$L$475</definedName>
    <definedName name="Sanear">#REF!</definedName>
    <definedName name="SANIB">#REF!</definedName>
    <definedName name="SANIBLA">#REF!</definedName>
    <definedName name="sanit">#REF!</definedName>
    <definedName name="SANITARIA">#REF!</definedName>
    <definedName name="SANITNOVATOT">#REF!</definedName>
    <definedName name="SANTILL">[14]SANTILL!$A$4:$N$7</definedName>
    <definedName name="SAOG7">#REF!</definedName>
    <definedName name="SAOG7OCTUBRE">#REF!</definedName>
    <definedName name="SBG">#REF!</definedName>
    <definedName name="SBG_1">#N/A</definedName>
    <definedName name="sdf">#REF!</definedName>
    <definedName name="SEGUETA">#REF!</definedName>
    <definedName name="SEGUNDO">#REF!</definedName>
    <definedName name="selalternativas">[121]Listado!$S$2:$S$3</definedName>
    <definedName name="semanal">'[122]Informe Obra Cívil'!$C$5</definedName>
    <definedName name="SEÑALIZACIONPREVEN">#REF!</definedName>
    <definedName name="SEÑALVERTICAL">#REF!</definedName>
    <definedName name="SepOct">'[71]Sep-Oct'!$A$12:$H$30</definedName>
    <definedName name="SepOct_C">'[94]Sep-Oct'!$A$31:$H$45</definedName>
    <definedName name="SEPT_25_09">[36]Presupuesto!#REF!</definedName>
    <definedName name="septico">#REF!</definedName>
    <definedName name="servicio">'[123]Solicitud de Servicios'!$B$4</definedName>
    <definedName name="SESE">#REF!</definedName>
    <definedName name="sfsdf">#REF!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LICONAJUN">#REF!</definedName>
    <definedName name="SLPVC">[10]BASE!$D$354</definedName>
    <definedName name="SMMLV">[10]PRESTA!$D$18</definedName>
    <definedName name="SOBRANTES">#REF!</definedName>
    <definedName name="SOBRANTES_1">#N/A</definedName>
    <definedName name="SOBRECIMIEN20">#REF!</definedName>
    <definedName name="SOL">#REF!</definedName>
    <definedName name="SOLDAD">[27]BASE!$D$511</definedName>
    <definedName name="Soldadura">'[28]LISTADO DE MATERIALES Y EQUIPOS'!$B$110</definedName>
    <definedName name="sss">#REF!</definedName>
    <definedName name="SUBA">'[124]SUB APU'!$A:$D</definedName>
    <definedName name="SUBBASE">#REF!</definedName>
    <definedName name="SUBBASE_1">#N/A</definedName>
    <definedName name="SUBTIPOACC">#REF!</definedName>
    <definedName name="SubtipoAccesorio">#REF!</definedName>
    <definedName name="SUCRE">#REF!</definedName>
    <definedName name="SUECIA">#REF!</definedName>
    <definedName name="SUELLEN">#REF!</definedName>
    <definedName name="Sum">'[120]Tabla 1.1'!#REF!</definedName>
    <definedName name="suma">[52]Hoja1!$F$60</definedName>
    <definedName name="SUMINISTROS">[53]suministros!$C$5:$E$576</definedName>
    <definedName name="Summary">#REF!</definedName>
    <definedName name="Swvu.TAB1." hidden="1">[22]Presupuesto_Via_distribuidora!#REF!</definedName>
    <definedName name="Swvu.TAB2." hidden="1">[22]Presupuesto_Via_distribuidora!#REF!</definedName>
    <definedName name="Swvu.TAB3." hidden="1">[22]Presupuesto_Via_distribuidora!#REF!</definedName>
    <definedName name="Swvu.TAB4." hidden="1">[22]Presupuesto_Via_distribuidora!#REF!</definedName>
    <definedName name="Swvu.TAB5." hidden="1">[22]Presupuesto_Via_distribuidora!#REF!</definedName>
    <definedName name="t">[20]!absc</definedName>
    <definedName name="T16US">#REF!</definedName>
    <definedName name="T16US_1">#N/A</definedName>
    <definedName name="T22JH">[17]BASE!#REF!</definedName>
    <definedName name="T32JH">[17]BASE!#REF!</definedName>
    <definedName name="T33JH">[17]BASE!#REF!</definedName>
    <definedName name="T3UP">#REF!</definedName>
    <definedName name="T3UP_1">#N/A</definedName>
    <definedName name="T3UZ">#REF!</definedName>
    <definedName name="T3UZ_1">#N/A</definedName>
    <definedName name="T42JH">[17]BASE!#REF!</definedName>
    <definedName name="T43JH">[17]BASE!#REF!</definedName>
    <definedName name="T44JH">[10]BASE!$D$287</definedName>
    <definedName name="t4rde26">#REF!</definedName>
    <definedName name="t4rde26_1">#N/A</definedName>
    <definedName name="T4UP">#REF!</definedName>
    <definedName name="T4UP_1">#N/A</definedName>
    <definedName name="T4UZ">#REF!</definedName>
    <definedName name="T4UZ_1">#N/A</definedName>
    <definedName name="T62JH">[17]BASE!#REF!</definedName>
    <definedName name="T63JH">[17]BASE!#REF!</definedName>
    <definedName name="T64JH">[17]BASE!#REF!</definedName>
    <definedName name="T66JH">[10]BASE!$D$288</definedName>
    <definedName name="T6UP">#REF!</definedName>
    <definedName name="T6UP_1">#N/A</definedName>
    <definedName name="T6UZ">#REF!</definedName>
    <definedName name="T6UZ_1">#N/A</definedName>
    <definedName name="T82JH">[17]BASE!#REF!</definedName>
    <definedName name="T83JH">[17]BASE!#REF!</definedName>
    <definedName name="T84JH">[10]BASE!$D$301</definedName>
    <definedName name="T86JH">[27]BASE!$D$300</definedName>
    <definedName name="T88EB">[17]BASE!#REF!</definedName>
    <definedName name="T88EL">[17]BASE!#REF!</definedName>
    <definedName name="T88JH">[27]BASE!$D$301</definedName>
    <definedName name="T8UZ">#REF!</definedName>
    <definedName name="T8UZ_1">#N/A</definedName>
    <definedName name="TabBL">'[66]L codos'!$A$3:$V$10</definedName>
    <definedName name="TabCIM">#REF!</definedName>
    <definedName name="TABLA" localSheetId="1">#REF!</definedName>
    <definedName name="TABLA">#REF!</definedName>
    <definedName name="TABLA1.2.2">#REF!</definedName>
    <definedName name="Tablero_de_24_circutos_trsifasico">'[28]LISTADO DE MATERIALES Y EQUIPOS'!$B$98</definedName>
    <definedName name="Tablero_trifásico_12_circuitos">#REF!</definedName>
    <definedName name="TABLETA">#REF!</definedName>
    <definedName name="TABLILLA">[49]BASE!$D$396</definedName>
    <definedName name="TABLON">#REF!</definedName>
    <definedName name="TabPE">#REF!</definedName>
    <definedName name="TabPVC">#REF!</definedName>
    <definedName name="TACOM">[10]BASE!$D$468</definedName>
    <definedName name="TACOM1">[125]BASE!$D$306</definedName>
    <definedName name="TACOR">[10]BASE!$D$466</definedName>
    <definedName name="Tanq">#REF!</definedName>
    <definedName name="TANQUEELEVATOT">#REF!</definedName>
    <definedName name="tapafondo">#REF!</definedName>
    <definedName name="tapafondo_1">#N/A</definedName>
    <definedName name="tapapozo">#REF!</definedName>
    <definedName name="tapapozo_1">#N/A</definedName>
    <definedName name="TAPON3">#REF!</definedName>
    <definedName name="TAPON3_1">#N/A</definedName>
    <definedName name="TAPON4">#REF!</definedName>
    <definedName name="TAPON4_1">#N/A</definedName>
    <definedName name="TAPS6">[17]BASE!#REF!</definedName>
    <definedName name="Tarifa_km3">'[28]LISTADO DE MATERIALES Y EQUIPOS'!$B$47</definedName>
    <definedName name="TARIFAS">[126]TARIFAS!$A$1:$F$52</definedName>
    <definedName name="TASH2">[27]BASE!$D$280</definedName>
    <definedName name="TASH3">[27]BASE!$D$281</definedName>
    <definedName name="TASH4">[27]BASE!$D$282</definedName>
    <definedName name="TASH6">[27]BASE!$D$283</definedName>
    <definedName name="TASH8">[27]BASE!$D$284</definedName>
    <definedName name="TASP1">[17]BASE!#REF!</definedName>
    <definedName name="TASP2">[17]BASE!#REF!</definedName>
    <definedName name="TASP3">[17]BASE!#REF!</definedName>
    <definedName name="TASP4">[10]BASE!$D$351</definedName>
    <definedName name="TASR4">[17]BASE!#REF!</definedName>
    <definedName name="Tec_Adesivo">#REF!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ja_metalica_arquitectonica_trapez__0_73_3_66">'[28]LISTADO DE MATERIALES Y EQUIPOS'!$B$57</definedName>
    <definedName name="TEJA6">#REF!</definedName>
    <definedName name="Teléfono">'[54]FIRMAS y DATOS'!$C$1:$C$65536</definedName>
    <definedName name="TELEP">[10]BASE!$D$465</definedName>
    <definedName name="terreno1">#REF!</definedName>
    <definedName name="terreno2">#REF!</definedName>
    <definedName name="TESA">#REF!</definedName>
    <definedName name="TGALV">[10]BASE!$D$375</definedName>
    <definedName name="TH10J">[17]BASE!#REF!</definedName>
    <definedName name="THF6JH">[10]BASE!$D$319</definedName>
    <definedName name="THF6RO">[17]BASE!#REF!</definedName>
    <definedName name="THF8JH">[17]BASE!#REF!</definedName>
    <definedName name="Thinner">'[28]LISTADO DE MATERIALES Y EQUIPOS'!$B$62</definedName>
    <definedName name="tipos_entidad">[127]tipos_entidad!$A$1:$A$5</definedName>
    <definedName name="tipov">#REF!</definedName>
    <definedName name="TITEQUIPO">#REF!</definedName>
    <definedName name="TITLE">#REF!</definedName>
    <definedName name="TITMATERIALES">#REF!</definedName>
    <definedName name="TITMO">#REF!</definedName>
    <definedName name="TITTRANSPORTE">#REF!</definedName>
    <definedName name="TITULO" localSheetId="1">#REF!</definedName>
    <definedName name="TITULO">#REF!</definedName>
    <definedName name="Titulo2">#REF!</definedName>
    <definedName name="_xlnm.Print_Titles">#N/A</definedName>
    <definedName name="Títulos_a_imprimir_IM">#REF!</definedName>
    <definedName name="TNOV10">[10]BASE!$D$230</definedName>
    <definedName name="TNOV12">[10]BASE!$D$231</definedName>
    <definedName name="TNOV16">[24]BASE!$D$215</definedName>
    <definedName name="TNOV18">[24]BASE!$D$216</definedName>
    <definedName name="TNOV20">[24]BASE!$D$217</definedName>
    <definedName name="TNOV6">[10]BASE!$D$228</definedName>
    <definedName name="TNOV8">[10]BASE!$D$229</definedName>
    <definedName name="TODAHOJA">#REF!</definedName>
    <definedName name="TODOEQUIPO">#REF!</definedName>
    <definedName name="Tomacorriente_Doble">'[28]LISTADO DE MATERIALES Y EQUIPOS'!$B$114</definedName>
    <definedName name="TopEncargado">#REF!</definedName>
    <definedName name="TOPOGRAFIA">[16]APU!$G$60</definedName>
    <definedName name="TOPOGRAFO">#REF!</definedName>
    <definedName name="TORNI">[10]BASE!$D$406</definedName>
    <definedName name="TORNILLO_PARA_ESTRUCTURAS_7_X_7_16">'[28]LISTADO DE MATERIALES Y EQUIPOS'!$B$104</definedName>
    <definedName name="TORNILLO_PARA_LAMINAS_6_X_1">'[28]LISTADO DE MATERIALES Y EQUIPOS'!$B$103</definedName>
    <definedName name="Tot_Act01">#REF!</definedName>
    <definedName name="Tot_Act02">#REF!</definedName>
    <definedName name="Tot_Act03">#REF!</definedName>
    <definedName name="TOTAL" localSheetId="1">#REF!</definedName>
    <definedName name="TOTAL">#REF!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Opti">#REF!</definedName>
    <definedName name="TOTALOPTIM">[128]Hoja2!$E$11:$E$704</definedName>
    <definedName name="TOTALOPTIMIZACION">[128]Hoja2!$E$11:$E$704</definedName>
    <definedName name="TOTALREPOS">[128]Hoja2!$E$11:$E$704</definedName>
    <definedName name="TOTALREPOSICION">[128]Hoja2!$E$11:$E$704</definedName>
    <definedName name="TOTASBNK">#REF!</definedName>
    <definedName name="TPVCME">[10]BASE!$D$82</definedName>
    <definedName name="TPVCP1">[10]BASE!$D$83</definedName>
    <definedName name="TPVCS3">[10]BASE!#REF!</definedName>
    <definedName name="TPVCS4">[17]BASE!#REF!</definedName>
    <definedName name="TR" hidden="1">#REF!</definedName>
    <definedName name="Train1">#REF!</definedName>
    <definedName name="Train2">#REF!</definedName>
    <definedName name="Train3">#REF!</definedName>
    <definedName name="Train4">#REF!</definedName>
    <definedName name="tramos">#REF!</definedName>
    <definedName name="TRAMPAGRASA">#REF!</definedName>
    <definedName name="TRANA">[10]BASE!#REF!</definedName>
    <definedName name="TRANAG">[10]BASE!$D$496</definedName>
    <definedName name="TRANAR">[10]BASE!$D$487</definedName>
    <definedName name="TRANS">[10]BASE!$D$488</definedName>
    <definedName name="TRANSPORTE">#REF!</definedName>
    <definedName name="TRAT">[129]desmonte!$E$48</definedName>
    <definedName name="tres">#REF!</definedName>
    <definedName name="TRITM">[10]BASE!$D$67</definedName>
    <definedName name="TRITU">[10]BASE!$D$61</definedName>
    <definedName name="trmc">[130]COTIZACION!#REF!</definedName>
    <definedName name="trmspk">#REF!</definedName>
    <definedName name="tttttt">#REF!</definedName>
    <definedName name="TUAC12">[17]BASE!#REF!</definedName>
    <definedName name="TUB">'[131]SUB APU'!$A:$D</definedName>
    <definedName name="TUB8AC">[24]BASE!$D$272</definedName>
    <definedName name="Tuberia_Conduit_1_2">'[28]LISTADO DE MATERIALES Y EQUIPOS'!$B$72</definedName>
    <definedName name="Tuberia_Conduit_1_EMT">'[28]LISTADO DE MATERIALES Y EQUIPOS'!$B$79</definedName>
    <definedName name="TUBERIA3">#REF!</definedName>
    <definedName name="TUBERIA3_1">#N/A</definedName>
    <definedName name="TUBERIA6">#REF!</definedName>
    <definedName name="TUBERIA6_1">#N/A</definedName>
    <definedName name="TUBLLUV4">#REF!</definedName>
    <definedName name="TUBLLUVIA1.5TOT">#REF!</definedName>
    <definedName name="TUBLLUVIA4TOTAL">#REF!</definedName>
    <definedName name="Tubo_conduit_pvc_1">'[28]LISTADO DE MATERIALES Y EQUIPOS'!$B$121</definedName>
    <definedName name="TUBPRE1_2TOT">#REF!</definedName>
    <definedName name="TUBPRE3_4TOT">#REF!</definedName>
    <definedName name="TUBS2">[17]BASE!#REF!</definedName>
    <definedName name="TUBS3">[17]BASE!#REF!</definedName>
    <definedName name="TUBS4">[10]BASE!$D$209</definedName>
    <definedName name="TUBS6">[10]BASE!$D$210</definedName>
    <definedName name="TUBSANIT2">#REF!</definedName>
    <definedName name="TUBSANIT2TOTAL">#REF!</definedName>
    <definedName name="TUBSANIT4">#REF!</definedName>
    <definedName name="TUBSANIT4TOTAL">#REF!</definedName>
    <definedName name="U" localSheetId="1">#REF!</definedName>
    <definedName name="U">#REF!</definedName>
    <definedName name="U_1">#N/A</definedName>
    <definedName name="U_Z">#REF!</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8UP">#REF!</definedName>
    <definedName name="U8UP_1">#N/A</definedName>
    <definedName name="U8UZ">#REF!</definedName>
    <definedName name="U8UZ_1">#N/A</definedName>
    <definedName name="UALU">[10]BASE!$D$372</definedName>
    <definedName name="uiui">#REF!</definedName>
    <definedName name="Unidad">[31]Presupuesto!$C$3:$C$77</definedName>
    <definedName name="Unidades">[132]Presup_Cancha!$J$13:$J$17</definedName>
    <definedName name="unidades_reales">[133]Instrucciones!$C$10</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2">[10]BASE!$D$139</definedName>
    <definedName name="URAP3">[10]BASE!$D$138</definedName>
    <definedName name="URAP4">[10]BASE!$D$137</definedName>
    <definedName name="UREP2">[10]BASE!$D$146</definedName>
    <definedName name="UREP3">[10]BASE!$D$145</definedName>
    <definedName name="UREP4">[10]BASE!$D$144</definedName>
    <definedName name="UREP6">[10]BASE!$D$143</definedName>
    <definedName name="US">#REF!</definedName>
    <definedName name="util">'[134]Resumen APU'!$E$74</definedName>
    <definedName name="utilidad">#REF!</definedName>
    <definedName name="UUMR8">[27]BASE!$D$153</definedName>
    <definedName name="uy">#REF!</definedName>
    <definedName name="v">#REF!</definedName>
    <definedName name="VA">'[135]VIGAS AEREAS'!$B$27:$G$33</definedName>
    <definedName name="VACON">'[135]VIGAS AEREAS'!$H$37:$H$60</definedName>
    <definedName name="VALDES">#REF!</definedName>
    <definedName name="Validez">#REF!</definedName>
    <definedName name="VALLE">#REF!</definedName>
    <definedName name="VALMA3">[17]BASE!#REF!</definedName>
    <definedName name="VALMA4">[17]BASE!#REF!</definedName>
    <definedName name="VALNG">'[135]VIGAS AEREAS'!$K$37:$K$60</definedName>
    <definedName name="Valor">#REF!</definedName>
    <definedName name="Valor_1">#N/A</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epm1">#REF!,#REF!,#REF!</definedName>
    <definedName name="ValorTot">#REF!</definedName>
    <definedName name="ValorTot_1">#N/A</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'[135]VIGAS AEREAS'!$L$37:$L$60</definedName>
    <definedName name="Var">[23]Varios.!$E$1:$E$65536</definedName>
    <definedName name="vas">#REF!</definedName>
    <definedName name="VCBB6">[17]BASE!#REF!</definedName>
    <definedName name="VCBB8">[17]BASE!#REF!</definedName>
    <definedName name="VCEL1">[17]BASE!#REF!</definedName>
    <definedName name="VCEL2">[17]BASE!#REF!</definedName>
    <definedName name="VCEL3">[17]BASE!#REF!</definedName>
    <definedName name="VCEL4">[10]BASE!$D$429</definedName>
    <definedName name="VCEL6">[17]BASE!#REF!</definedName>
    <definedName name="VCEL8">[10]BASE!#REF!</definedName>
    <definedName name="VCELA2">[17]BASE!#REF!</definedName>
    <definedName name="VCELA3">[17]BASE!#REF!</definedName>
    <definedName name="VCELA4">[10]BASE!$D$434</definedName>
    <definedName name="VCELA6">[17]BASE!#REF!</definedName>
    <definedName name="VENEZ">#REF!</definedName>
    <definedName name="vent">#REF!</definedName>
    <definedName name="Ventana_de_aluminio">'[28]LISTADO DE MATERIALES Y EQUIPOS'!$B$87</definedName>
    <definedName name="VENTANAS">#REF!</definedName>
    <definedName name="VENTANAS_ITEM">[36]Presupuesto!#REF!</definedName>
    <definedName name="VENTANATOT">#REF!</definedName>
    <definedName name="VIAJE">[26]BASE!$D$1792</definedName>
    <definedName name="VIBGA">[10]BASE!$D$457</definedName>
    <definedName name="VIBRA">#REF!</definedName>
    <definedName name="VIBRADOR">#REF!</definedName>
    <definedName name="VIBRCOM">[24]BASE!$D$450</definedName>
    <definedName name="VIBRE">[10]BASE!$D$458</definedName>
    <definedName name="VIBRO">#REF!</definedName>
    <definedName name="VIBRORANA">#REF!</definedName>
    <definedName name="VIDRI">[17]BASE!#REF!</definedName>
    <definedName name="VIGACI">#REF!</definedName>
    <definedName name="VIGASUPERIOR">#REF!</definedName>
    <definedName name="VIGAT30X30">#REF!</definedName>
    <definedName name="VIGAT45X30">#REF!</definedName>
    <definedName name="villa">#REF!</definedName>
    <definedName name="VINILOTOT">#REF!</definedName>
    <definedName name="viscosidad">#REF!</definedName>
    <definedName name="VITRI">[27]BASE!$D$83</definedName>
    <definedName name="viv">'[136]VIVA X Región Sin TTE'!$A$2:$I$46</definedName>
    <definedName name="viva2">'[136]VIVA X Región'!$A$1:$O$46</definedName>
    <definedName name="VolCIM">#REF!</definedName>
    <definedName name="Volco">'[28]LISTADO DE MATERIALES Y EQUIPOS'!$B$42</definedName>
    <definedName name="VolPE">#REF!</definedName>
    <definedName name="VolPVC">#REF!</definedName>
    <definedName name="VOLQUET">[10]BASE!$D$463</definedName>
    <definedName name="VOLQUETA6M3">#REF!</definedName>
    <definedName name="VolTanqu">#REF!</definedName>
    <definedName name="VPVC2">[17]BASE!#REF!</definedName>
    <definedName name="VR_UN_PPTO">#N/A</definedName>
    <definedName name="VRCONTRATO">#REF!</definedName>
    <definedName name="VROBRA">#REF!</definedName>
    <definedName name="VRSUMINIST">#REF!</definedName>
    <definedName name="VSP">#REF!</definedName>
    <definedName name="VTOTAL">#REF!</definedName>
    <definedName name="VTOTAL_1">#N/A</definedName>
    <definedName name="VVV" localSheetId="1">#REF!</definedName>
    <definedName name="VVV">#REF!</definedName>
    <definedName name="w">#REF!</definedName>
    <definedName name="wartgrwtg">#REF!</definedName>
    <definedName name="WER">'[40]Res-Accide-10'!$S$2:$S$7</definedName>
    <definedName name="WILSON" localSheetId="1">'[40]Res-Accide-10'!#REF!</definedName>
    <definedName name="WILSON">'[40]Res-Accide-10'!#REF!</definedName>
    <definedName name="wrn.actafabi.">#REF!</definedName>
    <definedName name="wrn.formu." hidden="1">{"VIA1",#N/A,TRUE,"formul";"VIA2",#N/A,TRUE,"formul";"VIA3",#N/A,TRUE,"formul"}</definedName>
    <definedName name="wrn.GENERAL." hidden="1">{"TAB1",#N/A,TRUE,"GENERAL";"TAB2",#N/A,TRUE,"GENERAL";"TAB3",#N/A,TRUE,"GENERAL";"TAB4",#N/A,TRUE,"GENERAL";"TAB5",#N/A,TRUE,"GENERAL"}</definedName>
    <definedName name="wrn.items." hidden="1">{#N/A,#N/A,FALSE,"Items"}</definedName>
    <definedName name="wrn.via." hidden="1">{"via1",#N/A,TRUE,"general";"via2",#N/A,TRUE,"general";"via3",#N/A,TRUE,"general"}</definedName>
    <definedName name="wrn1.items" hidden="1">{#N/A,#N/A,FALSE,"Items"}</definedName>
    <definedName name="WSERWEER">'[137]COSTOS OFICINA'!#REF!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ww">#REF!</definedName>
    <definedName name="x">[86]BASE!$D$10</definedName>
    <definedName name="xjdjjejewae">#REF!</definedName>
    <definedName name="xx">#REF!</definedName>
    <definedName name="XXX">#REF!</definedName>
    <definedName name="XXXXX">#REF!</definedName>
    <definedName name="XXXXXXXXXX" localSheetId="1">#REF!</definedName>
    <definedName name="XXXXXXXXXX">#REF!</definedName>
    <definedName name="XXXXXXXXXXXX" localSheetId="1">#REF!</definedName>
    <definedName name="XXXXXXXXXXXX">#REF!</definedName>
    <definedName name="y">#REF!</definedName>
    <definedName name="Y22EL">[17]BASE!#REF!</definedName>
    <definedName name="Y22JH">[17]BASE!#REF!</definedName>
    <definedName name="Y32JH">[17]BASE!#REF!</definedName>
    <definedName name="Y33JH">[17]BASE!#REF!</definedName>
    <definedName name="Y42JH">[17]BASE!#REF!</definedName>
    <definedName name="Y43JH">[17]BASE!#REF!</definedName>
    <definedName name="Y44EL">[17]BASE!#REF!</definedName>
    <definedName name="Y44JH">[17]BASE!#REF!</definedName>
    <definedName name="Y63JH">[5]BASE!$D$338</definedName>
    <definedName name="yee200x160">#REF!</definedName>
    <definedName name="yee200x160_1">#N/A</definedName>
    <definedName name="YEN">#REF!</definedName>
    <definedName name="yuf" hidden="1">{"TAB1",#N/A,TRUE,"GENERAL";"TAB2",#N/A,TRUE,"GENERAL";"TAB3",#N/A,TRUE,"GENERAL";"TAB4",#N/A,TRUE,"GENERAL";"TAB5",#N/A,TRUE,"GENERAL"}</definedName>
    <definedName name="YYY">#REF!</definedName>
    <definedName name="YYYYY">#REF!</definedName>
    <definedName name="Z">'[111]Itemes Renovación'!#REF!</definedName>
    <definedName name="Z_026CD6D7_F7CA_4BE8_B625_9A1778CFA739_.wvu.FilterData" hidden="1">[22]Presupuesto_Via_distribuidora!$A$9:$H$344</definedName>
    <definedName name="Z_026CD6D7_F7CA_4BE8_B625_9A1778CFA739_.wvu.PrintArea" hidden="1">[22]Presupuesto_Via_distribuidora!$A$390:$I$602</definedName>
    <definedName name="Z_026CD6D7_F7CA_4BE8_B625_9A1778CFA739_.wvu.PrintTitles" hidden="1">[22]Presupuesto_Via_distribuidora!$A$380:$IV$389</definedName>
    <definedName name="Z_05670E35_1347_49D9_AD91_AA9A31A4EF61_.wvu.FilterData" hidden="1">[22]Presupuesto_Via_distribuidora!$A$9:$H$344</definedName>
    <definedName name="Z_05670E35_1347_49D9_AD91_AA9A31A4EF61_.wvu.PrintArea" hidden="1">[22]Presupuesto_Via_distribuidora!$C$1:$H$344</definedName>
    <definedName name="Z_05670E35_1347_49D9_AD91_AA9A31A4EF61_.wvu.PrintTitles" hidden="1">[22]Presupuesto_Via_distribuidora!$A$2:$IV$8</definedName>
    <definedName name="Z_0890F28A_A8C8_451C_A3E6_C3AFDD239B64_.wvu.FilterData" hidden="1">[22]Presupuesto_Via_distribuidora!$A$9:$H$344</definedName>
    <definedName name="Z_0890F28A_A8C8_451C_A3E6_C3AFDD239B64_.wvu.PrintArea" hidden="1">[22]Presupuesto_Via_distribuidora!$A$392:$I$604</definedName>
    <definedName name="Z_0890F28A_A8C8_451C_A3E6_C3AFDD239B64_.wvu.PrintTitles" hidden="1">[22]Presupuesto_Via_distribuidora!$A$382:$IV$391</definedName>
    <definedName name="Z_0A4C2D72_EA87_11DA_B6F6_00609720E0A1_.wvu.FilterData" hidden="1">[22]Presupuesto_Via_distribuidora!$A$9:$H$344</definedName>
    <definedName name="Z_0A4C2D72_EA87_11DA_B6F6_00609720E0A1_.wvu.PrintArea" hidden="1">[22]Presupuesto_Via_distribuidora!$A$10:$I$164</definedName>
    <definedName name="Z_0A4C2D72_EA87_11DA_B6F6_00609720E0A1_.wvu.PrintTitles" hidden="1">[22]Presupuesto_Via_distribuidora!$A$1:$IV$9</definedName>
    <definedName name="Z_0A4C2D73_EA87_11DA_B6F6_00609720E0A1_.wvu.FilterData" hidden="1">[22]Presupuesto_Via_distribuidora!$A$9:$H$344</definedName>
    <definedName name="Z_0A4C2D73_EA87_11DA_B6F6_00609720E0A1_.wvu.PrintArea" hidden="1">[22]Presupuesto_Via_distribuidora!$A$176:$I$193</definedName>
    <definedName name="Z_0A4C2D73_EA87_11DA_B6F6_00609720E0A1_.wvu.PrintTitles" hidden="1">[22]Presupuesto_Via_distribuidora!#REF!</definedName>
    <definedName name="Z_0A4C2D74_EA87_11DA_B6F6_00609720E0A1_.wvu.FilterData" hidden="1">[22]Presupuesto_Via_distribuidora!$A$9:$H$344</definedName>
    <definedName name="Z_0A4C2D74_EA87_11DA_B6F6_00609720E0A1_.wvu.PrintArea" hidden="1">[22]Presupuesto_Via_distribuidora!$A$342:$I$541</definedName>
    <definedName name="Z_0A4C2D74_EA87_11DA_B6F6_00609720E0A1_.wvu.PrintTitles" hidden="1">[22]Presupuesto_Via_distribuidora!#REF!</definedName>
    <definedName name="Z_0A4C2D75_EA87_11DA_B6F6_00609720E0A1_.wvu.FilterData" hidden="1">[22]Presupuesto_Via_distribuidora!$A$9:$H$344</definedName>
    <definedName name="Z_0A4C2D75_EA87_11DA_B6F6_00609720E0A1_.wvu.PrintArea" hidden="1">[22]Presupuesto_Via_distribuidora!$A$557:$I$825</definedName>
    <definedName name="Z_0A4C2D75_EA87_11DA_B6F6_00609720E0A1_.wvu.PrintTitles" hidden="1">[22]Presupuesto_Via_distribuidora!$A$547:$IV$556</definedName>
    <definedName name="Z_0A4C2D76_EA87_11DA_B6F6_00609720E0A1_.wvu.FilterData" hidden="1">[22]Presupuesto_Via_distribuidora!$A$9:$H$344</definedName>
    <definedName name="Z_0A4C2D76_EA87_11DA_B6F6_00609720E0A1_.wvu.PrintArea" hidden="1">[22]Presupuesto_Via_distribuidora!$A$839:$I$1037</definedName>
    <definedName name="Z_0A4C2D76_EA87_11DA_B6F6_00609720E0A1_.wvu.PrintTitles" hidden="1">[22]Presupuesto_Via_distribuidora!$A$829:$IV$838</definedName>
    <definedName name="Z_0E0DE1F8_394A_4093_8E74_B2A631A3A88C_.wvu.FilterData" hidden="1">[22]Presupuesto_Via_distribuidora!$A$9:$H$344</definedName>
    <definedName name="Z_0E0DE1F8_394A_4093_8E74_B2A631A3A88C_.wvu.PrintArea" hidden="1">[22]Presupuesto_Via_distribuidora!$A$620:$I$888</definedName>
    <definedName name="Z_0E0DE1F8_394A_4093_8E74_B2A631A3A88C_.wvu.PrintTitles" hidden="1">[22]Presupuesto_Via_distribuidora!$A$610:$IV$619</definedName>
    <definedName name="Z_18C710ED_70CF_48D0_92F5_038A88335068_.wvu.FilterData" hidden="1">[22]Presupuesto_Via_distribuidora!$A$9:$H$344</definedName>
    <definedName name="Z_18C710ED_70CF_48D0_92F5_038A88335068_.wvu.PrintArea" hidden="1">[22]Presupuesto_Via_distribuidora!$C$1:$H$344</definedName>
    <definedName name="Z_18C710ED_70CF_48D0_92F5_038A88335068_.wvu.PrintTitles" hidden="1">[22]Presupuesto_Via_distribuidora!$A$2:$IV$8</definedName>
    <definedName name="Z_378D82E8_FE69_4712_AE73_9D578C4190DE_.wvu.FilterData" hidden="1">[22]Presupuesto_Via_distribuidora!$A$9:$H$344</definedName>
    <definedName name="Z_378D82E8_FE69_4712_AE73_9D578C4190DE_.wvu.PrintArea" hidden="1">[22]Presupuesto_Via_distribuidora!$C$1:$H$344</definedName>
    <definedName name="Z_378D82E8_FE69_4712_AE73_9D578C4190DE_.wvu.PrintTitles" hidden="1">[22]Presupuesto_Via_distribuidora!$A$2:$IV$8</definedName>
    <definedName name="Z_381FCF61_DF95_4756_B103_A1118DFFDE02_.wvu.FilterData" hidden="1">[22]Presupuesto_Via_distribuidora!$A$9:$H$344</definedName>
    <definedName name="Z_381FCF61_DF95_4756_B103_A1118DFFDE02_.wvu.PrintArea" hidden="1">[22]Presupuesto_Via_distribuidora!$C$1:$H$344</definedName>
    <definedName name="Z_381FCF61_DF95_4756_B103_A1118DFFDE02_.wvu.PrintTitles" hidden="1">[22]Presupuesto_Via_distribuidora!$A$2:$IV$8</definedName>
    <definedName name="Z_3B3C0CA1_2A9C_45FD_9823_50B200F6C0D1_.wvu.FilterData" hidden="1">[22]Presupuesto_Via_distribuidora!$A$9:$H$344</definedName>
    <definedName name="Z_3B3C0CA1_2A9C_45FD_9823_50B200F6C0D1_.wvu.PrintArea" hidden="1">[22]Presupuesto_Via_distribuidora!$C$1:$H$344</definedName>
    <definedName name="Z_3B3C0CA1_2A9C_45FD_9823_50B200F6C0D1_.wvu.PrintTitles" hidden="1">[22]Presupuesto_Via_distribuidora!$A$2:$IV$8</definedName>
    <definedName name="Z_3E9430E5_6A83_435B_9E47_1B8F7E18D67C_.wvu.FilterData" hidden="1">[22]Presupuesto_Via_distribuidora!$A$9:$H$344</definedName>
    <definedName name="Z_3E9430E5_6A83_435B_9E47_1B8F7E18D67C_.wvu.PrintArea" hidden="1">[22]Presupuesto_Via_distribuidora!$C$1:$H$344</definedName>
    <definedName name="Z_3E9430E5_6A83_435B_9E47_1B8F7E18D67C_.wvu.PrintTitles" hidden="1">[22]Presupuesto_Via_distribuidora!$A$2:$IV$8</definedName>
    <definedName name="Z_4A14CB5C_2287_4F6E_9A65_22F0A4D81D81_.wvu.FilterData" hidden="1">[22]Presupuesto_Via_distribuidora!$A$9:$H$344</definedName>
    <definedName name="Z_4A14CB5C_2287_4F6E_9A65_22F0A4D81D81_.wvu.PrintArea" hidden="1">[22]Presupuesto_Via_distribuidora!$C$1:$H$344</definedName>
    <definedName name="Z_4A14CB5C_2287_4F6E_9A65_22F0A4D81D81_.wvu.PrintTitles" hidden="1">[22]Presupuesto_Via_distribuidora!$A$2:$IV$8</definedName>
    <definedName name="Z_4BBC24C4_A093_4EC9_8AFF_49C6F602CC39_.wvu.FilterData" hidden="1">[22]Presupuesto_Via_distribuidora!$A$9:$H$344</definedName>
    <definedName name="Z_4BBC24C4_A093_4EC9_8AFF_49C6F602CC39_.wvu.PrintArea" hidden="1">[22]Presupuesto_Via_distribuidora!$C$1:$H$344</definedName>
    <definedName name="Z_4BBC24C4_A093_4EC9_8AFF_49C6F602CC39_.wvu.PrintTitles" hidden="1">[22]Presupuesto_Via_distribuidora!$A$2:$IV$8</definedName>
    <definedName name="Z_504A8F9D_2C46_439E_975A_DF1C1FA56E7B_.wvu.FilterData" hidden="1">[22]Presupuesto_Via_distribuidora!$A$9:$H$344</definedName>
    <definedName name="Z_504A8F9D_2C46_439E_975A_DF1C1FA56E7B_.wvu.PrintArea" hidden="1">[22]Presupuesto_Via_distribuidora!$C$1:$H$344</definedName>
    <definedName name="Z_504A8F9D_2C46_439E_975A_DF1C1FA56E7B_.wvu.PrintTitles" hidden="1">[22]Presupuesto_Via_distribuidora!$A$2:$IV$8</definedName>
    <definedName name="Z_653348E7_CDAD_4F62_A236_641A4BB6425A_.wvu.FilterData" hidden="1">[22]Presupuesto_Via_distribuidora!$A$9:$H$344</definedName>
    <definedName name="Z_653348E7_CDAD_4F62_A236_641A4BB6425A_.wvu.PrintArea" hidden="1">[22]Presupuesto_Via_distribuidora!$A$221:$I$375</definedName>
    <definedName name="Z_653348E7_CDAD_4F62_A236_641A4BB6425A_.wvu.PrintTitles" hidden="1">[22]Presupuesto_Via_distribuidora!$A$211:$IV$220</definedName>
    <definedName name="Z_68C48519_C8C2_4287_96F6_0F561F815CE8_.wvu.FilterData" hidden="1">[22]Presupuesto_Via_distribuidora!$A$9:$H$344</definedName>
    <definedName name="Z_68C48519_C8C2_4287_96F6_0F561F815CE8_.wvu.PrintArea" hidden="1">[22]Presupuesto_Via_distribuidora!$C$1:$H$344</definedName>
    <definedName name="Z_68C48519_C8C2_4287_96F6_0F561F815CE8_.wvu.PrintTitles" hidden="1">[22]Presupuesto_Via_distribuidora!$A$2:$IV$8</definedName>
    <definedName name="Z_6BA141F2_E104_11DA_B6F6_00609720E0A1_.wvu.FilterData" hidden="1">[22]Presupuesto_Via_distribuidora!$A$9:$H$344</definedName>
    <definedName name="Z_6BA141F2_E104_11DA_B6F6_00609720E0A1_.wvu.PrintArea" hidden="1">[22]Presupuesto_Via_distribuidora!$A$10:$I$164</definedName>
    <definedName name="Z_6BA141F2_E104_11DA_B6F6_00609720E0A1_.wvu.PrintTitles" hidden="1">[22]Presupuesto_Via_distribuidora!$A$1:$IV$9</definedName>
    <definedName name="Z_6BA141F3_E104_11DA_B6F6_00609720E0A1_.wvu.FilterData" hidden="1">[22]Presupuesto_Via_distribuidora!$A$9:$H$344</definedName>
    <definedName name="Z_6BA141F3_E104_11DA_B6F6_00609720E0A1_.wvu.PrintArea" hidden="1">[22]Presupuesto_Via_distribuidora!$A$176:$I$193</definedName>
    <definedName name="Z_6BA141F3_E104_11DA_B6F6_00609720E0A1_.wvu.PrintTitles" hidden="1">[22]Presupuesto_Via_distribuidora!#REF!</definedName>
    <definedName name="Z_6BA141F4_E104_11DA_B6F6_00609720E0A1_.wvu.FilterData" hidden="1">[22]Presupuesto_Via_distribuidora!$A$9:$H$344</definedName>
    <definedName name="Z_6BA141F4_E104_11DA_B6F6_00609720E0A1_.wvu.PrintArea" hidden="1">[22]Presupuesto_Via_distribuidora!$A$342:$I$541</definedName>
    <definedName name="Z_6BA141F4_E104_11DA_B6F6_00609720E0A1_.wvu.PrintTitles" hidden="1">[22]Presupuesto_Via_distribuidora!#REF!</definedName>
    <definedName name="Z_6BA141F5_E104_11DA_B6F6_00609720E0A1_.wvu.FilterData" hidden="1">[22]Presupuesto_Via_distribuidora!$A$9:$H$344</definedName>
    <definedName name="Z_6BA141F5_E104_11DA_B6F6_00609720E0A1_.wvu.PrintArea" hidden="1">[22]Presupuesto_Via_distribuidora!$A$557:$I$825</definedName>
    <definedName name="Z_6BA141F5_E104_11DA_B6F6_00609720E0A1_.wvu.PrintTitles" hidden="1">[22]Presupuesto_Via_distribuidora!$A$547:$IV$556</definedName>
    <definedName name="Z_6BA141F6_E104_11DA_B6F6_00609720E0A1_.wvu.FilterData" hidden="1">[22]Presupuesto_Via_distribuidora!$A$9:$H$344</definedName>
    <definedName name="Z_6BA141F6_E104_11DA_B6F6_00609720E0A1_.wvu.PrintArea" hidden="1">[22]Presupuesto_Via_distribuidora!$A$839:$I$1037</definedName>
    <definedName name="Z_6BA141F6_E104_11DA_B6F6_00609720E0A1_.wvu.PrintTitles" hidden="1">[22]Presupuesto_Via_distribuidora!$A$829:$IV$838</definedName>
    <definedName name="Z_726673D2_C579_4EF3_83C7_45DC3792EA6A_.wvu.FilterData" hidden="1">[22]Presupuesto_Via_distribuidora!$A$9:$H$344</definedName>
    <definedName name="Z_726673D2_C579_4EF3_83C7_45DC3792EA6A_.wvu.PrintArea" hidden="1">[22]Presupuesto_Via_distribuidora!$A$10:$I$208</definedName>
    <definedName name="Z_726673D2_C579_4EF3_83C7_45DC3792EA6A_.wvu.PrintTitles" hidden="1">[22]Presupuesto_Via_distribuidora!$A$1:$IV$9</definedName>
    <definedName name="Z_729969D8_DFDA_47B9_ADA2_E05CF62B3DEF_.wvu.FilterData" hidden="1">[22]Presupuesto_Via_distribuidora!$A$9:$H$344</definedName>
    <definedName name="Z_729969D8_DFDA_47B9_ADA2_E05CF62B3DEF_.wvu.PrintArea" hidden="1">[22]Presupuesto_Via_distribuidora!$A$618:$I$886</definedName>
    <definedName name="Z_729969D8_DFDA_47B9_ADA2_E05CF62B3DEF_.wvu.PrintTitles" hidden="1">[22]Presupuesto_Via_distribuidora!$A$608:$IV$617</definedName>
    <definedName name="Z_75EDDC88_CA8C_4671_911D_25D74F37EC47_.wvu.FilterData" hidden="1">[22]Presupuesto_Via_distribuidora!$A$9:$H$344</definedName>
    <definedName name="Z_75EDDC88_CA8C_4671_911D_25D74F37EC47_.wvu.PrintArea" hidden="1">[22]Presupuesto_Via_distribuidora!$A$902:$I$1100</definedName>
    <definedName name="Z_75EDDC88_CA8C_4671_911D_25D74F37EC47_.wvu.PrintTitles" hidden="1">[22]Presupuesto_Via_distribuidora!$A$892:$IV$901</definedName>
    <definedName name="Z_80573755_2D8B_4158_BD3A_CC331B950748_.wvu.FilterData" hidden="1">[22]Presupuesto_Via_distribuidora!$A$9:$H$344</definedName>
    <definedName name="Z_80573755_2D8B_4158_BD3A_CC331B950748_.wvu.PrintArea" hidden="1">[22]Presupuesto_Via_distribuidora!$A$221:$I$375</definedName>
    <definedName name="Z_80573755_2D8B_4158_BD3A_CC331B950748_.wvu.PrintTitles" hidden="1">[22]Presupuesto_Via_distribuidora!$A$211:$IV$220</definedName>
    <definedName name="Z_9C7B0D6D_4DDE_4C72_B23F_2E183F63ECB1_.wvu.FilterData" hidden="1">[22]Presupuesto_Via_distribuidora!$A$9:$H$344</definedName>
    <definedName name="Z_9C7B0D6D_4DDE_4C72_B23F_2E183F63ECB1_.wvu.PrintArea" hidden="1">[22]Presupuesto_Via_distribuidora!$C$1:$H$344</definedName>
    <definedName name="Z_9C7B0D6D_4DDE_4C72_B23F_2E183F63ECB1_.wvu.PrintTitles" hidden="1">[22]Presupuesto_Via_distribuidora!$A$2:$IV$8</definedName>
    <definedName name="Z_9C8B6436_249F_426A_96DC_EEE5E7CB7D1B_.wvu.FilterData" hidden="1">[22]Presupuesto_Via_distribuidora!$A$9:$H$344</definedName>
    <definedName name="Z_9C8B6436_249F_426A_96DC_EEE5E7CB7D1B_.wvu.PrintArea" hidden="1">[22]Presupuesto_Via_distribuidora!$C$1:$H$344</definedName>
    <definedName name="Z_9C8B6436_249F_426A_96DC_EEE5E7CB7D1B_.wvu.PrintTitles" hidden="1">[22]Presupuesto_Via_distribuidora!$A$2:$IV$8</definedName>
    <definedName name="Z_9FCFD0D5_270B_4F36_B422_02EF7A3700B8_.wvu.FilterData" hidden="1">[22]Presupuesto_Via_distribuidora!$A$9:$H$344</definedName>
    <definedName name="Z_9FCFD0D5_270B_4F36_B422_02EF7A3700B8_.wvu.PrintArea" hidden="1">[22]Presupuesto_Via_distribuidora!$A$390:$I$602</definedName>
    <definedName name="Z_9FCFD0D5_270B_4F36_B422_02EF7A3700B8_.wvu.PrintTitles" hidden="1">[22]Presupuesto_Via_distribuidora!$A$380:$IV$389</definedName>
    <definedName name="Z_9FE8FF3F_4486_44D6_9AFB_43CC5B824BF9_.wvu.FilterData" hidden="1">[22]Presupuesto_Via_distribuidora!$A$9:$H$344</definedName>
    <definedName name="Z_9FE8FF3F_4486_44D6_9AFB_43CC5B824BF9_.wvu.PrintArea" hidden="1">[22]Presupuesto_Via_distribuidora!$C$1:$H$344</definedName>
    <definedName name="Z_9FE8FF3F_4486_44D6_9AFB_43CC5B824BF9_.wvu.PrintTitles" hidden="1">[22]Presupuesto_Via_distribuidora!$A$2:$IV$8</definedName>
    <definedName name="Z_A3DE26BA_CF48_4654_9BE9_FAEB3C301C95_.wvu.FilterData" hidden="1">[22]Presupuesto_Via_distribuidora!$A$9:$H$344</definedName>
    <definedName name="Z_A3DE26BA_CF48_4654_9BE9_FAEB3C301C95_.wvu.PrintArea" hidden="1">[22]Presupuesto_Via_distribuidora!$A$221:$I$377</definedName>
    <definedName name="Z_A3DE26BA_CF48_4654_9BE9_FAEB3C301C95_.wvu.PrintTitles" hidden="1">[22]Presupuesto_Via_distribuidora!$A$211:$IV$220</definedName>
    <definedName name="Z_AAA1DD33_F1E3_423A_B1F2_E8567F4D95A5_.wvu.FilterData" hidden="1">[22]Presupuesto_Via_distribuidora!$A$9:$H$344</definedName>
    <definedName name="Z_AAA1DD33_F1E3_423A_B1F2_E8567F4D95A5_.wvu.PrintArea" hidden="1">[22]Presupuesto_Via_distribuidora!$A$900:$I$1098</definedName>
    <definedName name="Z_AAA1DD33_F1E3_423A_B1F2_E8567F4D95A5_.wvu.PrintTitles" hidden="1">[22]Presupuesto_Via_distribuidora!$A$890:$IV$899</definedName>
    <definedName name="Z_B4899972_EBDC_11DA_B6F6_00609720E0A1_.wvu.FilterData" hidden="1">[22]Presupuesto_Via_distribuidora!$A$9:$H$344</definedName>
    <definedName name="Z_B4899972_EBDC_11DA_B6F6_00609720E0A1_.wvu.PrintArea" hidden="1">[22]Presupuesto_Via_distribuidora!$A$10:$I$164</definedName>
    <definedName name="Z_B4899972_EBDC_11DA_B6F6_00609720E0A1_.wvu.PrintTitles" hidden="1">[22]Presupuesto_Via_distribuidora!$A$1:$IV$9</definedName>
    <definedName name="Z_B4899973_EBDC_11DA_B6F6_00609720E0A1_.wvu.FilterData" hidden="1">[22]Presupuesto_Via_distribuidora!$A$9:$H$344</definedName>
    <definedName name="Z_B4899973_EBDC_11DA_B6F6_00609720E0A1_.wvu.PrintArea" hidden="1">[22]Presupuesto_Via_distribuidora!$A$176:$I$193</definedName>
    <definedName name="Z_B4899973_EBDC_11DA_B6F6_00609720E0A1_.wvu.PrintTitles" hidden="1">[22]Presupuesto_Via_distribuidora!#REF!</definedName>
    <definedName name="Z_B4899974_EBDC_11DA_B6F6_00609720E0A1_.wvu.FilterData" hidden="1">[22]Presupuesto_Via_distribuidora!$A$9:$H$344</definedName>
    <definedName name="Z_B4899974_EBDC_11DA_B6F6_00609720E0A1_.wvu.PrintArea" hidden="1">[22]Presupuesto_Via_distribuidora!$A$342:$I$541</definedName>
    <definedName name="Z_B4899974_EBDC_11DA_B6F6_00609720E0A1_.wvu.PrintTitles" hidden="1">[22]Presupuesto_Via_distribuidora!#REF!</definedName>
    <definedName name="Z_B4899975_EBDC_11DA_B6F6_00609720E0A1_.wvu.FilterData" hidden="1">[22]Presupuesto_Via_distribuidora!$A$9:$H$344</definedName>
    <definedName name="Z_B4899975_EBDC_11DA_B6F6_00609720E0A1_.wvu.PrintArea" hidden="1">[22]Presupuesto_Via_distribuidora!$A$557:$I$825</definedName>
    <definedName name="Z_B4899975_EBDC_11DA_B6F6_00609720E0A1_.wvu.PrintTitles" hidden="1">[22]Presupuesto_Via_distribuidora!$A$547:$IV$556</definedName>
    <definedName name="Z_B4899976_EBDC_11DA_B6F6_00609720E0A1_.wvu.FilterData" hidden="1">[22]Presupuesto_Via_distribuidora!$A$9:$H$344</definedName>
    <definedName name="Z_B4899976_EBDC_11DA_B6F6_00609720E0A1_.wvu.PrintArea" hidden="1">[22]Presupuesto_Via_distribuidora!$A$839:$I$1037</definedName>
    <definedName name="Z_B4899976_EBDC_11DA_B6F6_00609720E0A1_.wvu.PrintTitles" hidden="1">[22]Presupuesto_Via_distribuidora!$A$829:$IV$838</definedName>
    <definedName name="Z_C24E6469_C4CC_430B_8814_72DD019DF2C8_.wvu.FilterData" hidden="1">[22]Presupuesto_Via_distribuidora!$A$9:$H$344</definedName>
    <definedName name="Z_C24E6469_C4CC_430B_8814_72DD019DF2C8_.wvu.PrintArea" hidden="1">[22]Presupuesto_Via_distribuidora!$A$900:$I$1098</definedName>
    <definedName name="Z_C24E6469_C4CC_430B_8814_72DD019DF2C8_.wvu.PrintTitles" hidden="1">[22]Presupuesto_Via_distribuidora!$A$890:$IV$899</definedName>
    <definedName name="Z_CA61CA57_E7CE_4A4D_974A_F3124BCA2797_.wvu.FilterData" hidden="1">[22]Presupuesto_Via_distribuidora!$A$9:$H$344</definedName>
    <definedName name="Z_CA61CA57_E7CE_4A4D_974A_F3124BCA2797_.wvu.PrintArea" hidden="1">[22]Presupuesto_Via_distribuidora!$A$618:$I$886</definedName>
    <definedName name="Z_CA61CA57_E7CE_4A4D_974A_F3124BCA2797_.wvu.PrintTitles" hidden="1">[22]Presupuesto_Via_distribuidora!$A$608:$IV$617</definedName>
    <definedName name="Z_DA4D5A8F_12FA_42F5_A8BB_526600E97433_.wvu.FilterData" hidden="1">[22]Presupuesto_Via_distribuidora!$A$9:$H$344</definedName>
    <definedName name="Z_DA4D5A8F_12FA_42F5_A8BB_526600E97433_.wvu.PrintArea" hidden="1">[22]Presupuesto_Via_distribuidora!$C$1:$H$344</definedName>
    <definedName name="Z_DA4D5A8F_12FA_42F5_A8BB_526600E97433_.wvu.PrintTitles" hidden="1">[22]Presupuesto_Via_distribuidora!$A$2:$IV$8</definedName>
    <definedName name="Z_DFB4C5EB_A8D3_475E_B627_EA98F95F9220_.wvu.FilterData" hidden="1">[22]Presupuesto_Via_distribuidora!$A$9:$H$344</definedName>
    <definedName name="Z_DFB4C5EB_A8D3_475E_B627_EA98F95F9220_.wvu.PrintArea" hidden="1">[22]Presupuesto_Via_distribuidora!$A$10:$I$208</definedName>
    <definedName name="Z_DFB4C5EB_A8D3_475E_B627_EA98F95F9220_.wvu.PrintTitles" hidden="1">[22]Presupuesto_Via_distribuidora!$A$1:$IV$9</definedName>
    <definedName name="Z_F2B990A1_57B3_4766_8C3D_4D3A5265BAEF_.wvu.FilterData" hidden="1">[22]Presupuesto_Via_distribuidora!$A$9:$H$344</definedName>
    <definedName name="Z_F2B990A1_57B3_4766_8C3D_4D3A5265BAEF_.wvu.PrintArea" hidden="1">[22]Presupuesto_Via_distribuidora!$C$1:$H$344</definedName>
    <definedName name="Z_F2B990A1_57B3_4766_8C3D_4D3A5265BAEF_.wvu.PrintTitles" hidden="1">[22]Presupuesto_Via_distribuidora!$A$2:$IV$8</definedName>
    <definedName name="Z_F9482E1F_92B8_43D8_949A_7DDCF2E63A19_.wvu.FilterData" hidden="1">[22]Presupuesto_Via_distribuidora!$A$9:$H$344</definedName>
    <definedName name="Z_F9482E1F_92B8_43D8_949A_7DDCF2E63A19_.wvu.PrintArea" hidden="1">[22]Presupuesto_Via_distribuidora!$A$10:$I$208</definedName>
    <definedName name="Z_F9482E1F_92B8_43D8_949A_7DDCF2E63A19_.wvu.PrintTitles" hidden="1">[22]Presupuesto_Via_distribuidora!$A$1:$IV$9</definedName>
    <definedName name="Zap3">[19]Sábana!#REF!</definedName>
    <definedName name="ZAPATA">#REF!</definedName>
    <definedName name="zzz">'[138]Itemes Renovación'!#REF!</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25" i="208" l="1"/>
  <c r="J18" i="208"/>
  <c r="J16" i="208"/>
  <c r="J11" i="208"/>
  <c r="J7" i="208"/>
  <c r="H7" i="208"/>
  <c r="I7" i="208"/>
  <c r="I9" i="208"/>
  <c r="H9" i="208"/>
  <c r="H10" i="208"/>
  <c r="I13" i="208"/>
  <c r="I14" i="208"/>
  <c r="I18" i="208" l="1"/>
  <c r="H18" i="208"/>
  <c r="I16" i="208"/>
  <c r="H16" i="208"/>
  <c r="I11" i="208"/>
  <c r="H11" i="208"/>
  <c r="H8" i="208"/>
  <c r="I8" i="208"/>
  <c r="H24" i="208"/>
  <c r="I24" i="208"/>
  <c r="J27" i="208" l="1"/>
  <c r="F8" i="208"/>
  <c r="F18" i="208" l="1"/>
  <c r="E10" i="208"/>
  <c r="F9" i="208"/>
  <c r="F15" i="208"/>
  <c r="F14" i="208"/>
  <c r="F13" i="208"/>
  <c r="F12" i="208"/>
  <c r="F11" i="208" s="1"/>
  <c r="I10" i="208" l="1"/>
  <c r="I25" i="208" s="1"/>
  <c r="H25" i="208"/>
  <c r="F10" i="208"/>
  <c r="F7" i="208" s="1"/>
  <c r="G28" i="79"/>
  <c r="D13" i="79" l="1"/>
  <c r="D12" i="79"/>
  <c r="D11" i="79"/>
  <c r="D10" i="79"/>
  <c r="D27" i="79"/>
  <c r="G27" i="79" s="1"/>
  <c r="G26" i="79"/>
  <c r="G13" i="79" l="1"/>
  <c r="G30" i="79" l="1"/>
  <c r="G12" i="79"/>
  <c r="G11" i="79"/>
  <c r="G10" i="79"/>
  <c r="G5" i="79" l="1"/>
  <c r="E23" i="79" s="1"/>
  <c r="G23" i="79" s="1"/>
  <c r="F17" i="208" l="1"/>
  <c r="F16" i="208" s="1"/>
  <c r="F25" i="208" s="1"/>
  <c r="G6" i="79"/>
  <c r="G7" i="79" s="1"/>
  <c r="E16" i="79" s="1"/>
  <c r="G16" i="79" s="1"/>
  <c r="E33" i="79"/>
  <c r="G33" i="79" s="1"/>
  <c r="E22" i="79"/>
  <c r="G22" i="79" s="1"/>
  <c r="E24" i="79"/>
  <c r="G24" i="79" s="1"/>
  <c r="E21" i="79"/>
  <c r="G21" i="79" s="1"/>
  <c r="E15" i="79" l="1"/>
  <c r="G15" i="79" s="1"/>
  <c r="E19" i="79"/>
  <c r="G19" i="79" s="1"/>
  <c r="E18" i="79"/>
  <c r="G18" i="79" s="1"/>
  <c r="E17" i="79"/>
  <c r="G17" i="79" s="1"/>
  <c r="F6" i="208" l="1"/>
  <c r="G32" i="79"/>
  <c r="G34" i="79" s="1"/>
</calcChain>
</file>

<file path=xl/sharedStrings.xml><?xml version="1.0" encoding="utf-8"?>
<sst xmlns="http://schemas.openxmlformats.org/spreadsheetml/2006/main" count="105" uniqueCount="83">
  <si>
    <t>un</t>
  </si>
  <si>
    <t>CANTIDAD</t>
  </si>
  <si>
    <t>UNIDAD</t>
  </si>
  <si>
    <t>Descripción</t>
  </si>
  <si>
    <t>Cantidad</t>
  </si>
  <si>
    <t>SALARIO MINIMO MENSUAL VIGENTE</t>
  </si>
  <si>
    <t>Duracion estimada del proyecto</t>
  </si>
  <si>
    <t>Meses</t>
  </si>
  <si>
    <t>Costo directo de obra</t>
  </si>
  <si>
    <t>Valor total del proyecto</t>
  </si>
  <si>
    <t>DESCRIPCION</t>
  </si>
  <si>
    <t>N° PERSONAS</t>
  </si>
  <si>
    <t>Vr. UNITARIO</t>
  </si>
  <si>
    <t>% DEDICACION</t>
  </si>
  <si>
    <t>Vr. TOTAL</t>
  </si>
  <si>
    <t>mes</t>
  </si>
  <si>
    <t>Personal administrativo y tecnico</t>
  </si>
  <si>
    <t>Polizas</t>
  </si>
  <si>
    <t>Cumplimiento</t>
  </si>
  <si>
    <t>Amparo de salarios y prest. Sociales</t>
  </si>
  <si>
    <t>Amparo de anticipo</t>
  </si>
  <si>
    <t>Estabilidad de obra</t>
  </si>
  <si>
    <t>Poliza de responsabilidad civil</t>
  </si>
  <si>
    <t>Costo de impuestos</t>
  </si>
  <si>
    <t>Estampilla Procultura</t>
  </si>
  <si>
    <t>glb</t>
  </si>
  <si>
    <t>Estampilla Adulto Mayor</t>
  </si>
  <si>
    <t>Fondo de Seguridad</t>
  </si>
  <si>
    <t>Otro</t>
  </si>
  <si>
    <t>Elementos de seguridad personal de obra</t>
  </si>
  <si>
    <t>Gastos de oficina(fotocopias, papeleria, reg fotografico, video, equipos y otros)</t>
  </si>
  <si>
    <t>VALOR TOTAL DE LOS COSTOS DE ADMINISTRACION</t>
  </si>
  <si>
    <t>UTILIDAD</t>
  </si>
  <si>
    <t xml:space="preserve">ENSAYOS DE CALIDAD EN CONCRETO Y MATERIALES , Y TOPOGRAFIA </t>
  </si>
  <si>
    <t xml:space="preserve">Ensayos de resistencia y calida de los materiales  </t>
  </si>
  <si>
    <t>VALOR TOTAL COSTO A.U</t>
  </si>
  <si>
    <t>A.U asumido para calculo</t>
  </si>
  <si>
    <t xml:space="preserve">Estampilla Prodeporte </t>
  </si>
  <si>
    <t xml:space="preserve">Tecnologo Socio-Ambiental o profesional afín (Manejo ambiental,  e impacto comunitario) </t>
  </si>
  <si>
    <t xml:space="preserve">Director de obra Ingeniero Civil (Profesional </t>
  </si>
  <si>
    <t xml:space="preserve">Residente de obra Ingeniero Civil </t>
  </si>
  <si>
    <t>CALCULO DEL VALOR PORCENTUAL DE AU</t>
  </si>
  <si>
    <t xml:space="preserve">Auxiliar tecnico civil </t>
  </si>
  <si>
    <t xml:space="preserve">Valla </t>
  </si>
  <si>
    <t>AÑO 2022</t>
  </si>
  <si>
    <t>gl</t>
  </si>
  <si>
    <t>MUNICIPIO DE EL CARMEN DE VIBORAL</t>
  </si>
  <si>
    <t xml:space="preserve">Unidad </t>
  </si>
  <si>
    <t>Valor unitario</t>
  </si>
  <si>
    <t>Valor Total</t>
  </si>
  <si>
    <t xml:space="preserve">Personal Profesional </t>
  </si>
  <si>
    <t>Profesional Residente de obra</t>
  </si>
  <si>
    <t>Mes</t>
  </si>
  <si>
    <t>Pago de los servicios domiciliarios de Energia, Internet y Acueducto.</t>
  </si>
  <si>
    <t>Papeleria</t>
  </si>
  <si>
    <t>Garantias</t>
  </si>
  <si>
    <t>Polizas de Cumplimiento del Contrato, Pago de salarios, prestaciones sociales, indemnizaciones y aportes parafiscales, Estabilidad y calidad de la obra, Responsabilidad civil extracontractual.</t>
  </si>
  <si>
    <t>Estampillas y tasas</t>
  </si>
  <si>
    <t>Pro Cultura</t>
  </si>
  <si>
    <t>Pro Universidad de Antioquia</t>
  </si>
  <si>
    <t>Pro Electrificación rural</t>
  </si>
  <si>
    <t>Pro Deporte y recreacion</t>
  </si>
  <si>
    <t>Pro Hospital</t>
  </si>
  <si>
    <t>Pro Adulto mayor</t>
  </si>
  <si>
    <t xml:space="preserve">TOTAL ADMINISTRACIÓN </t>
  </si>
  <si>
    <t>Representante legal</t>
  </si>
  <si>
    <t>Ingeniera Civil</t>
  </si>
  <si>
    <t>Tecnologo SISOMA</t>
  </si>
  <si>
    <t>Oficina</t>
  </si>
  <si>
    <t>Arrendamiento, elementos de oficina. Incluye computadores, escritorios, impresoras y muebles de oficina.</t>
  </si>
  <si>
    <t>Transporte a cada frente de obra</t>
  </si>
  <si>
    <t>JUSTIFICACIÓN DE LA ADMINISTRACIÓN</t>
  </si>
  <si>
    <t>CRISTIAN ANDRÉS MONTOYA VALENCIA</t>
  </si>
  <si>
    <t>LILIANA ISABEL VALENCIA BETANCUR</t>
  </si>
  <si>
    <t>DISECK SAS</t>
  </si>
  <si>
    <t>T.P 05202-265131 ANT</t>
  </si>
  <si>
    <t>F.P</t>
  </si>
  <si>
    <t xml:space="preserve">Secretaria Auxiliar </t>
  </si>
  <si>
    <t>MEJORAMIENTO Y MANTENIMIENTO DE LA INFRAESTRUCTURA EDUCATIVA EN EL MUNICIPIO EN EL CARMEN DE VIBORAL</t>
  </si>
  <si>
    <t>13/01/2023- 15/02/ 2023</t>
  </si>
  <si>
    <t>16/01/2023- 31/02/ 2023</t>
  </si>
  <si>
    <t>ACUMULADO</t>
  </si>
  <si>
    <t>PENDIENTE POR EJECUTAR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</si>
</sst>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quot;$&quot;* #,##0.00_);_(&quot;$&quot;* \(#,##0.00\);_(&quot;$&quot;* &quot;-&quot;??_);_(@_)"/>
    <numFmt numFmtId="168" formatCode="_ * #,##0.00_ ;_ * \-#,##0.00_ ;_ * &quot;-&quot;??_ ;_ @_ "/>
    <numFmt numFmtId="169" formatCode="_(&quot;$&quot;* #,##0_);_(&quot;$&quot;* \(#,##0\);_(&quot;$&quot;* &quot;-&quot;??_);_(@_)"/>
    <numFmt numFmtId="170" formatCode="_-* #,##0.00\ [$€]_-;\-* #,##0.00\ [$€]_-;_-* &quot;-&quot;??\ [$€]_-;_-@_-"/>
    <numFmt numFmtId="171" formatCode="_-&quot;US$&quot;* #,##0.00_-;\-&quot;US$&quot;* #,##0.00_-;_-&quot;US$&quot;* &quot;-&quot;??_-;_-@_-"/>
    <numFmt numFmtId="172" formatCode="[$$-240A]#,##0.00"/>
    <numFmt numFmtId="173" formatCode="[$$-240A]#,##0.0"/>
    <numFmt numFmtId="174" formatCode="[$$-240A]#,##0"/>
    <numFmt numFmtId="175" formatCode="[$$-2C0A]#,##0"/>
    <numFmt numFmtId="176" formatCode="[$-2C0A]d&quot; de &quot;mmmm&quot; de &quot;yyyy;@"/>
    <numFmt numFmtId="177" formatCode="_ &quot;$&quot;\ * #,##0.00_ ;_ &quot;$&quot;\ * \-#,##0.00_ ;_ &quot;$&quot;\ * &quot;-&quot;??_ ;_ @_ "/>
    <numFmt numFmtId="178" formatCode="_-* #,##0.00\ _€_-;\-* #,##0.00\ _€_-;_-* &quot;-&quot;??\ _€_-;_-@_-"/>
    <numFmt numFmtId="179" formatCode="_-&quot;$&quot;\ * #,##0_-;\-&quot;$&quot;\ * #,##0_-;_-&quot;$&quot;\ * &quot;-&quot;??_-;_-@_-"/>
    <numFmt numFmtId="180" formatCode="_-&quot;$&quot;* #,##0_-;\-&quot;$&quot;* #,##0_-;_-&quot;$&quot;* &quot;-&quot;??_-;_-@_-"/>
    <numFmt numFmtId="181" formatCode="_-&quot;$&quot;\ * #,##0.000000_-;\-&quot;$&quot;\ * #,##0.000000_-;_-&quot;$&quot;\ * &quot;-&quot;_-;_-@_-"/>
    <numFmt numFmtId="182" formatCode="0.00000000"/>
    <numFmt numFmtId="183" formatCode="_(&quot;$&quot;* #,##0.0_);_(&quot;$&quot;* \(#,##0.0\);_(&quot;$&quot;* &quot;-&quot;??_);_(@_)"/>
    <numFmt numFmtId="184" formatCode="_-&quot;$&quot;\ * #,##0.00_-;\-&quot;$&quot;\ * #,##0.00_-;_-&quot;$&quot;\ * &quot;-&quot;_-;_-@_-"/>
    <numFmt numFmtId="185" formatCode="_-&quot;$&quot;* #,##0_-;\-&quot;$&quot;* #,##0_-;_-&quot;$&quot;* &quot;-&quot;_-;_-@_-"/>
  </numFmts>
  <fonts count="26" x14ac:knownFonts="1">
    <font>
      <sz val="11"/>
      <color theme="1"/>
      <name val="Calibri"/>
      <family val="2"/>
      <scheme val="minor"/>
    </font>
    <font>
      <sz val="11"/>
      <color theme="1"/>
      <name val="Calibri"/>
      <family val="2"/>
      <scheme val="minor"/>
    </font>
    <font>
      <sz val="11"/>
      <color theme="1"/>
      <name val="Arial"/>
      <family val="2"/>
    </font>
    <font>
      <sz val="12"/>
      <color theme="1"/>
      <name val="Arial"/>
      <family val="2"/>
    </font>
    <font>
      <b/>
      <sz val="12"/>
      <color theme="1"/>
      <name val="Arial"/>
      <family val="2"/>
    </font>
    <font>
      <b/>
      <sz val="11"/>
      <color theme="1"/>
      <name val="Arial"/>
      <family val="2"/>
    </font>
    <font>
      <sz val="10"/>
      <name val="Arial"/>
      <family val="2"/>
    </font>
    <font>
      <b/>
      <sz val="12"/>
      <name val="Arial"/>
      <family val="2"/>
    </font>
    <font>
      <sz val="11"/>
      <color rgb="FF000000"/>
      <name val="Calibri"/>
      <family val="2"/>
    </font>
    <font>
      <sz val="11"/>
      <color indexed="8"/>
      <name val="Calibri"/>
      <family val="2"/>
    </font>
    <font>
      <sz val="10"/>
      <name val="MS Sans Serif"/>
      <family val="2"/>
    </font>
    <font>
      <b/>
      <sz val="9.1"/>
      <color indexed="8"/>
      <name val="Arial"/>
      <family val="2"/>
    </font>
    <font>
      <sz val="12"/>
      <name val="Arial"/>
      <family val="2"/>
    </font>
    <font>
      <b/>
      <sz val="16"/>
      <color theme="1"/>
      <name val="Arial"/>
      <family val="2"/>
    </font>
    <font>
      <b/>
      <sz val="20"/>
      <color theme="1"/>
      <name val="Arial"/>
      <family val="2"/>
    </font>
    <font>
      <sz val="16"/>
      <color theme="1"/>
      <name val="Arial"/>
      <family val="2"/>
    </font>
    <font>
      <sz val="16"/>
      <name val="Arial"/>
      <family val="2"/>
    </font>
    <font>
      <b/>
      <sz val="11"/>
      <color theme="1"/>
      <name val="Calibri"/>
      <family val="2"/>
      <scheme val="minor"/>
    </font>
    <font>
      <b/>
      <sz val="11"/>
      <name val="Arial"/>
      <family val="2"/>
    </font>
    <font>
      <b/>
      <sz val="12"/>
      <color theme="1"/>
      <name val="Swis721 Cn BT"/>
      <family val="2"/>
    </font>
    <font>
      <sz val="12"/>
      <color theme="1"/>
      <name val="Swis721 Cn BT"/>
      <family val="2"/>
    </font>
    <font>
      <sz val="12"/>
      <color rgb="FFFF0000"/>
      <name val="Swis721 Cn BT"/>
      <family val="2"/>
    </font>
    <font>
      <b/>
      <sz val="12"/>
      <name val="Swis721 Cn BT"/>
      <family val="2"/>
    </font>
    <font>
      <sz val="12"/>
      <name val="Swis721 Cn BT"/>
      <family val="2"/>
    </font>
    <font>
      <sz val="12"/>
      <color rgb="FFFF0000"/>
      <name val="Arial"/>
      <family val="2"/>
    </font>
    <font>
      <b/>
      <sz val="12"/>
      <color rgb="FFFF0000"/>
      <name val="Swis721 Cn BT"/>
      <family val="2"/>
    </font>
  </fonts>
  <fills count="9">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CCFF66"/>
        <bgColor indexed="64"/>
      </patternFill>
    </fill>
    <fill>
      <patternFill patternType="solid">
        <fgColor theme="9" tint="0.39997558519241921"/>
        <bgColor indexed="64"/>
      </patternFill>
    </fill>
    <fill>
      <patternFill patternType="solid">
        <fgColor theme="6" tint="0.39997558519241921"/>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right/>
      <top style="thin">
        <color auto="1"/>
      </top>
      <bottom style="thin">
        <color auto="1"/>
      </bottom>
      <diagonal/>
    </border>
    <border>
      <left/>
      <right/>
      <top style="thin">
        <color auto="1"/>
      </top>
      <bottom/>
      <diagonal/>
    </border>
    <border>
      <left/>
      <right/>
      <top style="medium">
        <color indexed="64"/>
      </top>
      <bottom/>
      <diagonal/>
    </border>
    <border>
      <left style="thin">
        <color indexed="64"/>
      </left>
      <right style="medium">
        <color indexed="64"/>
      </right>
      <top style="thin">
        <color auto="1"/>
      </top>
      <bottom/>
      <diagonal/>
    </border>
    <border>
      <left style="thin">
        <color indexed="64"/>
      </left>
      <right style="medium">
        <color indexed="64"/>
      </right>
      <top/>
      <bottom style="thin">
        <color auto="1"/>
      </bottom>
      <diagonal/>
    </border>
    <border>
      <left style="medium">
        <color indexed="64"/>
      </left>
      <right style="thin">
        <color indexed="64"/>
      </right>
      <top style="thin">
        <color auto="1"/>
      </top>
      <bottom/>
      <diagonal/>
    </border>
    <border>
      <left style="medium">
        <color indexed="64"/>
      </left>
      <right style="thin">
        <color indexed="64"/>
      </right>
      <top/>
      <bottom style="thin">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89">
    <xf numFmtId="0" fontId="0" fillId="0" borderId="0"/>
    <xf numFmtId="167" fontId="1" fillId="0" borderId="0" applyFont="0" applyFill="0" applyBorder="0" applyAlignment="0" applyProtection="0"/>
    <xf numFmtId="9" fontId="1" fillId="0" borderId="0" applyFont="0" applyFill="0" applyBorder="0" applyAlignment="0" applyProtection="0"/>
    <xf numFmtId="0" fontId="6" fillId="0" borderId="0"/>
    <xf numFmtId="168" fontId="6" fillId="0" borderId="0" applyFont="0" applyFill="0" applyBorder="0" applyAlignment="0" applyProtection="0"/>
    <xf numFmtId="168" fontId="6" fillId="0" borderId="0" applyFont="0" applyFill="0" applyBorder="0" applyAlignment="0" applyProtection="0"/>
    <xf numFmtId="167" fontId="6" fillId="0" borderId="0" applyFont="0" applyFill="0" applyBorder="0" applyAlignment="0" applyProtection="0"/>
    <xf numFmtId="165" fontId="1" fillId="0" borderId="0" applyFont="0" applyFill="0" applyBorder="0" applyAlignment="0" applyProtection="0"/>
    <xf numFmtId="167" fontId="6" fillId="0" borderId="0" applyFont="0" applyFill="0" applyBorder="0" applyAlignment="0" applyProtection="0"/>
    <xf numFmtId="164" fontId="1" fillId="0" borderId="0" applyFont="0" applyFill="0" applyBorder="0" applyAlignment="0" applyProtection="0"/>
    <xf numFmtId="169" fontId="6" fillId="0" borderId="0" applyFont="0" applyFill="0" applyBorder="0" applyAlignment="0" applyProtection="0"/>
    <xf numFmtId="0" fontId="6" fillId="0" borderId="0"/>
    <xf numFmtId="0" fontId="8" fillId="0" borderId="0" applyNumberFormat="0" applyBorder="0" applyAlignment="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3" fillId="0" borderId="0"/>
    <xf numFmtId="0" fontId="8" fillId="2" borderId="1" applyNumberFormat="0" applyFont="0" applyAlignment="0" applyProtection="0"/>
    <xf numFmtId="9" fontId="6"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170" fontId="1" fillId="0" borderId="0"/>
    <xf numFmtId="170" fontId="6" fillId="0" borderId="0"/>
    <xf numFmtId="9" fontId="6"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0" fontId="10" fillId="0" borderId="0"/>
    <xf numFmtId="167" fontId="1" fillId="0" borderId="0" applyFont="0" applyFill="0" applyBorder="0" applyAlignment="0" applyProtection="0"/>
    <xf numFmtId="0" fontId="1" fillId="0" borderId="0"/>
    <xf numFmtId="175" fontId="6" fillId="0" borderId="0" applyFont="0" applyFill="0" applyBorder="0" applyAlignment="0" applyProtection="0"/>
    <xf numFmtId="176" fontId="6" fillId="0" borderId="0"/>
    <xf numFmtId="177" fontId="6" fillId="0" borderId="0" applyFont="0" applyFill="0" applyBorder="0" applyAlignment="0" applyProtection="0"/>
    <xf numFmtId="0" fontId="6" fillId="0" borderId="0"/>
    <xf numFmtId="0" fontId="6" fillId="0" borderId="0"/>
    <xf numFmtId="44" fontId="1" fillId="0" borderId="0" applyFont="0" applyFill="0" applyBorder="0" applyAlignment="0" applyProtection="0"/>
    <xf numFmtId="165" fontId="11" fillId="0" borderId="0" applyFont="0" applyFill="0" applyBorder="0" applyAlignment="0" applyProtection="0"/>
    <xf numFmtId="178" fontId="1" fillId="0" borderId="0" applyFont="0" applyFill="0" applyBorder="0" applyAlignment="0" applyProtection="0"/>
    <xf numFmtId="166" fontId="9" fillId="0" borderId="0" applyFont="0" applyFill="0" applyBorder="0" applyAlignment="0" applyProtection="0"/>
    <xf numFmtId="0" fontId="1" fillId="0" borderId="0"/>
    <xf numFmtId="42" fontId="1" fillId="0" borderId="0" applyFont="0" applyFill="0" applyBorder="0" applyAlignment="0" applyProtection="0"/>
    <xf numFmtId="43" fontId="9" fillId="0" borderId="0" applyFont="0" applyFill="0" applyBorder="0" applyAlignment="0" applyProtection="0"/>
    <xf numFmtId="0" fontId="6" fillId="0" borderId="0"/>
    <xf numFmtId="0" fontId="7" fillId="0" borderId="0"/>
    <xf numFmtId="0" fontId="6" fillId="0" borderId="0"/>
    <xf numFmtId="165" fontId="6"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6" fillId="0" borderId="0"/>
    <xf numFmtId="0" fontId="1" fillId="0" borderId="0"/>
    <xf numFmtId="9" fontId="6" fillId="0" borderId="0" applyFont="0" applyFill="0" applyBorder="0" applyAlignment="0" applyProtection="0"/>
    <xf numFmtId="0" fontId="6" fillId="0" borderId="0"/>
    <xf numFmtId="165" fontId="9" fillId="0" borderId="0" applyFont="0" applyFill="0" applyBorder="0" applyAlignment="0" applyProtection="0"/>
    <xf numFmtId="166" fontId="9" fillId="0" borderId="0" applyFont="0" applyFill="0" applyBorder="0" applyAlignment="0" applyProtection="0"/>
    <xf numFmtId="168" fontId="6" fillId="0" borderId="0" applyFont="0" applyFill="0" applyBorder="0" applyAlignment="0" applyProtection="0"/>
    <xf numFmtId="9" fontId="9" fillId="0" borderId="0" applyFont="0" applyFill="0" applyBorder="0" applyAlignment="0" applyProtection="0"/>
    <xf numFmtId="168" fontId="6" fillId="0" borderId="0" applyFont="0" applyFill="0" applyBorder="0" applyAlignment="0" applyProtection="0"/>
    <xf numFmtId="44" fontId="1"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200">
    <xf numFmtId="0" fontId="0" fillId="0" borderId="0" xfId="0"/>
    <xf numFmtId="0" fontId="3" fillId="0" borderId="33" xfId="0" applyFont="1" applyBorder="1" applyAlignment="1">
      <alignment horizontal="center" vertical="center"/>
    </xf>
    <xf numFmtId="0" fontId="2" fillId="0" borderId="0" xfId="0" applyFont="1"/>
    <xf numFmtId="0" fontId="14" fillId="3" borderId="0" xfId="0" applyFont="1" applyFill="1" applyAlignment="1">
      <alignment horizontal="center" vertical="center"/>
    </xf>
    <xf numFmtId="0" fontId="2" fillId="3" borderId="0" xfId="0" applyFont="1" applyFill="1"/>
    <xf numFmtId="0" fontId="5" fillId="3" borderId="0" xfId="0" applyFont="1" applyFill="1" applyAlignment="1">
      <alignment horizontal="center"/>
    </xf>
    <xf numFmtId="0" fontId="5" fillId="3" borderId="0" xfId="0" applyFont="1" applyFill="1" applyAlignment="1">
      <alignment horizontal="center" vertical="center"/>
    </xf>
    <xf numFmtId="0" fontId="15" fillId="3" borderId="3" xfId="0" applyFont="1" applyFill="1" applyBorder="1"/>
    <xf numFmtId="0" fontId="2" fillId="3" borderId="0" xfId="0" applyFont="1" applyFill="1" applyAlignment="1">
      <alignment horizontal="center" vertical="center"/>
    </xf>
    <xf numFmtId="0" fontId="15" fillId="3" borderId="33" xfId="0" applyFont="1" applyFill="1" applyBorder="1"/>
    <xf numFmtId="172" fontId="2" fillId="3" borderId="0" xfId="0" applyNumberFormat="1" applyFont="1" applyFill="1" applyAlignment="1">
      <alignment horizontal="center" vertical="center"/>
    </xf>
    <xf numFmtId="9" fontId="2" fillId="3" borderId="0" xfId="2" applyFont="1" applyFill="1"/>
    <xf numFmtId="9" fontId="15" fillId="3" borderId="33" xfId="0" applyNumberFormat="1" applyFont="1" applyFill="1" applyBorder="1"/>
    <xf numFmtId="0" fontId="15" fillId="3" borderId="26" xfId="0" applyFont="1" applyFill="1" applyBorder="1"/>
    <xf numFmtId="174" fontId="2" fillId="3" borderId="0" xfId="0" applyNumberFormat="1" applyFont="1" applyFill="1" applyAlignment="1">
      <alignment horizontal="center" vertical="center"/>
    </xf>
    <xf numFmtId="42" fontId="2" fillId="3" borderId="0" xfId="29" applyFont="1" applyFill="1"/>
    <xf numFmtId="0" fontId="15" fillId="3" borderId="21" xfId="0" applyFont="1" applyFill="1" applyBorder="1" applyAlignment="1">
      <alignment horizontal="center" vertical="center"/>
    </xf>
    <xf numFmtId="0" fontId="15" fillId="3" borderId="22" xfId="0" applyFont="1" applyFill="1" applyBorder="1" applyAlignment="1">
      <alignment horizontal="center" vertical="center"/>
    </xf>
    <xf numFmtId="0" fontId="13" fillId="3" borderId="30" xfId="0" applyFont="1" applyFill="1" applyBorder="1"/>
    <xf numFmtId="0" fontId="15" fillId="3" borderId="19" xfId="0" applyFont="1" applyFill="1" applyBorder="1"/>
    <xf numFmtId="0" fontId="15" fillId="3" borderId="19" xfId="0" applyFont="1" applyFill="1" applyBorder="1" applyAlignment="1">
      <alignment horizontal="center"/>
    </xf>
    <xf numFmtId="172" fontId="2" fillId="3" borderId="0" xfId="0" applyNumberFormat="1" applyFont="1" applyFill="1"/>
    <xf numFmtId="172" fontId="15" fillId="3" borderId="19" xfId="0" applyNumberFormat="1" applyFont="1" applyFill="1" applyBorder="1"/>
    <xf numFmtId="9" fontId="15" fillId="3" borderId="19" xfId="0" applyNumberFormat="1" applyFont="1" applyFill="1" applyBorder="1"/>
    <xf numFmtId="0" fontId="16" fillId="3" borderId="33" xfId="51" applyFont="1" applyFill="1" applyBorder="1" applyAlignment="1">
      <alignment horizontal="justify" vertical="center" wrapText="1"/>
    </xf>
    <xf numFmtId="0" fontId="15" fillId="3" borderId="33" xfId="0" applyFont="1" applyFill="1" applyBorder="1" applyAlignment="1">
      <alignment horizontal="center"/>
    </xf>
    <xf numFmtId="0" fontId="16" fillId="3" borderId="33" xfId="51" applyFont="1" applyFill="1" applyBorder="1" applyAlignment="1">
      <alignment horizontal="left" vertical="center" wrapText="1"/>
    </xf>
    <xf numFmtId="0" fontId="15" fillId="3" borderId="12" xfId="0" applyFont="1" applyFill="1" applyBorder="1"/>
    <xf numFmtId="0" fontId="15" fillId="3" borderId="3" xfId="0" applyFont="1" applyFill="1" applyBorder="1" applyAlignment="1">
      <alignment horizontal="center"/>
    </xf>
    <xf numFmtId="10" fontId="15" fillId="3" borderId="3" xfId="2" applyNumberFormat="1" applyFont="1" applyFill="1" applyBorder="1"/>
    <xf numFmtId="172" fontId="2" fillId="3" borderId="0" xfId="0" applyNumberFormat="1" applyFont="1" applyFill="1" applyAlignment="1">
      <alignment vertical="center"/>
    </xf>
    <xf numFmtId="0" fontId="15" fillId="3" borderId="28" xfId="0" applyFont="1" applyFill="1" applyBorder="1" applyAlignment="1">
      <alignment wrapText="1"/>
    </xf>
    <xf numFmtId="0" fontId="15" fillId="3" borderId="33" xfId="0" applyFont="1" applyFill="1" applyBorder="1" applyAlignment="1">
      <alignment horizontal="center" vertical="center"/>
    </xf>
    <xf numFmtId="10" fontId="15" fillId="3" borderId="33" xfId="2" applyNumberFormat="1" applyFont="1" applyFill="1" applyBorder="1" applyAlignment="1">
      <alignment vertical="center"/>
    </xf>
    <xf numFmtId="0" fontId="15" fillId="3" borderId="11" xfId="0" applyFont="1" applyFill="1" applyBorder="1"/>
    <xf numFmtId="0" fontId="15" fillId="3" borderId="35" xfId="0" applyFont="1" applyFill="1" applyBorder="1"/>
    <xf numFmtId="0" fontId="15" fillId="3" borderId="35" xfId="0" applyFont="1" applyFill="1" applyBorder="1" applyAlignment="1">
      <alignment horizontal="center"/>
    </xf>
    <xf numFmtId="10" fontId="15" fillId="3" borderId="35" xfId="2" applyNumberFormat="1" applyFont="1" applyFill="1" applyBorder="1"/>
    <xf numFmtId="0" fontId="16" fillId="3" borderId="33" xfId="36" applyFont="1" applyFill="1" applyBorder="1" applyAlignment="1">
      <alignment vertical="center"/>
    </xf>
    <xf numFmtId="0" fontId="16" fillId="3" borderId="35" xfId="36" applyFont="1" applyFill="1" applyBorder="1" applyAlignment="1">
      <alignment vertical="center"/>
    </xf>
    <xf numFmtId="0" fontId="15" fillId="3" borderId="4" xfId="0" applyFont="1" applyFill="1" applyBorder="1"/>
    <xf numFmtId="0" fontId="15" fillId="3" borderId="4" xfId="0" applyFont="1" applyFill="1" applyBorder="1" applyAlignment="1">
      <alignment horizontal="center"/>
    </xf>
    <xf numFmtId="10" fontId="15" fillId="3" borderId="4" xfId="2" applyNumberFormat="1" applyFont="1" applyFill="1" applyBorder="1"/>
    <xf numFmtId="10" fontId="15" fillId="3" borderId="19" xfId="2" applyNumberFormat="1" applyFont="1" applyFill="1" applyBorder="1"/>
    <xf numFmtId="0" fontId="15" fillId="3" borderId="28" xfId="0" applyFont="1" applyFill="1" applyBorder="1"/>
    <xf numFmtId="10" fontId="15" fillId="3" borderId="33" xfId="2" applyNumberFormat="1" applyFont="1" applyFill="1" applyBorder="1"/>
    <xf numFmtId="0" fontId="15" fillId="3" borderId="32" xfId="0" applyFont="1" applyFill="1" applyBorder="1" applyAlignment="1">
      <alignment wrapText="1"/>
    </xf>
    <xf numFmtId="0" fontId="15" fillId="3" borderId="26" xfId="0" applyFont="1" applyFill="1" applyBorder="1" applyAlignment="1">
      <alignment horizontal="center" vertical="center"/>
    </xf>
    <xf numFmtId="10" fontId="15" fillId="3" borderId="26" xfId="2" applyNumberFormat="1" applyFont="1" applyFill="1" applyBorder="1"/>
    <xf numFmtId="0" fontId="13" fillId="3" borderId="12" xfId="0" applyFont="1" applyFill="1" applyBorder="1" applyAlignment="1">
      <alignment wrapText="1"/>
    </xf>
    <xf numFmtId="0" fontId="15" fillId="3" borderId="3" xfId="0" applyFont="1" applyFill="1" applyBorder="1" applyAlignment="1">
      <alignment horizontal="center" vertical="center"/>
    </xf>
    <xf numFmtId="172" fontId="15" fillId="3" borderId="3" xfId="0" applyNumberFormat="1" applyFont="1" applyFill="1" applyBorder="1" applyAlignment="1">
      <alignment vertical="center"/>
    </xf>
    <xf numFmtId="0" fontId="15" fillId="3" borderId="25" xfId="0" applyFont="1" applyFill="1" applyBorder="1" applyAlignment="1">
      <alignment wrapText="1"/>
    </xf>
    <xf numFmtId="0" fontId="15" fillId="3" borderId="24" xfId="0" applyFont="1" applyFill="1" applyBorder="1"/>
    <xf numFmtId="0" fontId="15" fillId="3" borderId="24" xfId="0" applyFont="1" applyFill="1" applyBorder="1" applyAlignment="1">
      <alignment vertical="center"/>
    </xf>
    <xf numFmtId="172" fontId="15" fillId="3" borderId="0" xfId="0" applyNumberFormat="1" applyFont="1" applyFill="1" applyAlignment="1">
      <alignment vertical="center"/>
    </xf>
    <xf numFmtId="10" fontId="15" fillId="3" borderId="36" xfId="2" applyNumberFormat="1" applyFont="1" applyFill="1" applyBorder="1"/>
    <xf numFmtId="174" fontId="5" fillId="3" borderId="0" xfId="0" applyNumberFormat="1" applyFont="1" applyFill="1" applyAlignment="1">
      <alignment vertical="center"/>
    </xf>
    <xf numFmtId="167" fontId="2" fillId="3" borderId="0" xfId="1" applyFont="1" applyFill="1"/>
    <xf numFmtId="0" fontId="13" fillId="3" borderId="13" xfId="0" applyFont="1" applyFill="1" applyBorder="1"/>
    <xf numFmtId="0" fontId="15" fillId="3" borderId="18" xfId="0" applyFont="1" applyFill="1" applyBorder="1"/>
    <xf numFmtId="172" fontId="15" fillId="3" borderId="18" xfId="0" applyNumberFormat="1" applyFont="1" applyFill="1" applyBorder="1"/>
    <xf numFmtId="9" fontId="15" fillId="3" borderId="18" xfId="0" applyNumberFormat="1" applyFont="1" applyFill="1" applyBorder="1"/>
    <xf numFmtId="172" fontId="5" fillId="3" borderId="0" xfId="0" applyNumberFormat="1" applyFont="1" applyFill="1" applyAlignment="1">
      <alignment vertical="center"/>
    </xf>
    <xf numFmtId="172" fontId="5" fillId="3" borderId="29" xfId="0" applyNumberFormat="1" applyFont="1" applyFill="1" applyBorder="1"/>
    <xf numFmtId="172" fontId="5" fillId="3" borderId="0" xfId="0" applyNumberFormat="1" applyFont="1" applyFill="1"/>
    <xf numFmtId="42" fontId="2" fillId="3" borderId="0" xfId="29" applyFont="1" applyFill="1" applyBorder="1"/>
    <xf numFmtId="0" fontId="15" fillId="3" borderId="0" xfId="0" applyFont="1" applyFill="1"/>
    <xf numFmtId="9" fontId="2" fillId="3" borderId="0" xfId="0" applyNumberFormat="1" applyFont="1" applyFill="1"/>
    <xf numFmtId="0" fontId="15" fillId="0" borderId="0" xfId="0" applyFont="1" applyAlignment="1">
      <alignment vertical="center" wrapText="1"/>
    </xf>
    <xf numFmtId="0" fontId="15" fillId="0" borderId="0" xfId="0" applyFont="1" applyAlignment="1">
      <alignment vertical="top" wrapText="1"/>
    </xf>
    <xf numFmtId="0" fontId="13" fillId="0" borderId="0" xfId="0" applyFont="1" applyAlignment="1">
      <alignment horizontal="left" vertical="top" wrapText="1"/>
    </xf>
    <xf numFmtId="169" fontId="15" fillId="3" borderId="34" xfId="1" applyNumberFormat="1" applyFont="1" applyFill="1" applyBorder="1" applyAlignment="1">
      <alignment horizontal="center" vertical="center"/>
    </xf>
    <xf numFmtId="169" fontId="15" fillId="3" borderId="27" xfId="1" applyNumberFormat="1" applyFont="1" applyFill="1" applyBorder="1" applyAlignment="1">
      <alignment horizontal="center" vertical="center"/>
    </xf>
    <xf numFmtId="169" fontId="15" fillId="3" borderId="23" xfId="1" applyNumberFormat="1" applyFont="1" applyFill="1" applyBorder="1" applyAlignment="1">
      <alignment horizontal="center" vertical="center"/>
    </xf>
    <xf numFmtId="169" fontId="15" fillId="3" borderId="31" xfId="1" applyNumberFormat="1" applyFont="1" applyFill="1" applyBorder="1"/>
    <xf numFmtId="169" fontId="15" fillId="3" borderId="34" xfId="1" applyNumberFormat="1" applyFont="1" applyFill="1" applyBorder="1"/>
    <xf numFmtId="169" fontId="15" fillId="3" borderId="34" xfId="1" applyNumberFormat="1" applyFont="1" applyFill="1" applyBorder="1" applyAlignment="1">
      <alignment vertical="center"/>
    </xf>
    <xf numFmtId="169" fontId="15" fillId="3" borderId="9" xfId="1" applyNumberFormat="1" applyFont="1" applyFill="1" applyBorder="1" applyAlignment="1">
      <alignment vertical="center"/>
    </xf>
    <xf numFmtId="169" fontId="15" fillId="3" borderId="31" xfId="1" applyNumberFormat="1" applyFont="1" applyFill="1" applyBorder="1" applyAlignment="1">
      <alignment vertical="center"/>
    </xf>
    <xf numFmtId="169" fontId="15" fillId="3" borderId="27" xfId="1" applyNumberFormat="1" applyFont="1" applyFill="1" applyBorder="1" applyAlignment="1">
      <alignment vertical="center"/>
    </xf>
    <xf numFmtId="169" fontId="15" fillId="3" borderId="10" xfId="1" applyNumberFormat="1" applyFont="1" applyFill="1" applyBorder="1" applyAlignment="1">
      <alignment vertical="center"/>
    </xf>
    <xf numFmtId="169" fontId="15" fillId="3" borderId="16" xfId="1" applyNumberFormat="1" applyFont="1" applyFill="1" applyBorder="1" applyAlignment="1">
      <alignment vertical="center"/>
    </xf>
    <xf numFmtId="169" fontId="13" fillId="3" borderId="27" xfId="1" applyNumberFormat="1" applyFont="1" applyFill="1" applyBorder="1" applyAlignment="1">
      <alignment vertical="center"/>
    </xf>
    <xf numFmtId="169" fontId="13" fillId="3" borderId="34" xfId="1" applyNumberFormat="1" applyFont="1" applyFill="1" applyBorder="1" applyAlignment="1">
      <alignment vertical="center"/>
    </xf>
    <xf numFmtId="169" fontId="13" fillId="3" borderId="17" xfId="1" applyNumberFormat="1" applyFont="1" applyFill="1" applyBorder="1"/>
    <xf numFmtId="169" fontId="15" fillId="3" borderId="0" xfId="1" applyNumberFormat="1" applyFont="1" applyFill="1"/>
    <xf numFmtId="173" fontId="15" fillId="3" borderId="26" xfId="0" applyNumberFormat="1" applyFont="1" applyFill="1" applyBorder="1" applyAlignment="1">
      <alignment vertical="center"/>
    </xf>
    <xf numFmtId="174" fontId="15" fillId="3" borderId="33" xfId="0" applyNumberFormat="1" applyFont="1" applyFill="1" applyBorder="1"/>
    <xf numFmtId="174" fontId="15" fillId="3" borderId="19" xfId="0" applyNumberFormat="1" applyFont="1" applyFill="1" applyBorder="1"/>
    <xf numFmtId="174" fontId="15" fillId="3" borderId="33" xfId="0" applyNumberFormat="1" applyFont="1" applyFill="1" applyBorder="1" applyAlignment="1">
      <alignment vertical="center"/>
    </xf>
    <xf numFmtId="174" fontId="15" fillId="3" borderId="35" xfId="0" applyNumberFormat="1" applyFont="1" applyFill="1" applyBorder="1" applyAlignment="1">
      <alignment vertical="center"/>
    </xf>
    <xf numFmtId="174" fontId="15" fillId="3" borderId="19" xfId="0" applyNumberFormat="1" applyFont="1" applyFill="1" applyBorder="1" applyAlignment="1">
      <alignment vertical="center"/>
    </xf>
    <xf numFmtId="174" fontId="15" fillId="3" borderId="26" xfId="0" applyNumberFormat="1" applyFont="1" applyFill="1" applyBorder="1" applyAlignment="1">
      <alignment vertical="center"/>
    </xf>
    <xf numFmtId="1" fontId="15" fillId="3" borderId="10" xfId="1" applyNumberFormat="1" applyFont="1" applyFill="1" applyBorder="1" applyAlignment="1">
      <alignment horizontal="center" vertical="center"/>
    </xf>
    <xf numFmtId="0" fontId="12" fillId="0" borderId="33" xfId="0" applyFont="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179" fontId="3" fillId="0" borderId="33" xfId="0" applyNumberFormat="1" applyFont="1" applyBorder="1" applyAlignment="1">
      <alignment vertical="center"/>
    </xf>
    <xf numFmtId="181" fontId="0" fillId="0" borderId="0" xfId="0" applyNumberFormat="1" applyAlignment="1">
      <alignment vertical="center"/>
    </xf>
    <xf numFmtId="0" fontId="17" fillId="0" borderId="0" xfId="0" applyFont="1" applyAlignment="1">
      <alignment vertical="center"/>
    </xf>
    <xf numFmtId="182" fontId="0" fillId="0" borderId="0" xfId="0" applyNumberFormat="1" applyAlignment="1">
      <alignment vertical="center"/>
    </xf>
    <xf numFmtId="0" fontId="0" fillId="0" borderId="2" xfId="0" applyBorder="1" applyAlignment="1">
      <alignment vertical="center"/>
    </xf>
    <xf numFmtId="42" fontId="0" fillId="0" borderId="0" xfId="0" applyNumberFormat="1" applyAlignment="1">
      <alignment vertical="center"/>
    </xf>
    <xf numFmtId="0" fontId="5" fillId="0" borderId="0" xfId="0" applyFont="1" applyAlignment="1">
      <alignment horizontal="center"/>
    </xf>
    <xf numFmtId="0" fontId="5" fillId="0" borderId="0" xfId="0" applyFont="1"/>
    <xf numFmtId="0" fontId="2" fillId="0" borderId="0" xfId="0" applyFont="1" applyAlignment="1">
      <alignment horizontal="center"/>
    </xf>
    <xf numFmtId="167" fontId="0" fillId="0" borderId="0" xfId="1" applyFont="1" applyAlignment="1">
      <alignment vertical="center"/>
    </xf>
    <xf numFmtId="0" fontId="3" fillId="0" borderId="33" xfId="0" applyFont="1" applyBorder="1" applyAlignment="1">
      <alignment vertical="center"/>
    </xf>
    <xf numFmtId="0" fontId="0" fillId="0" borderId="8" xfId="0" applyBorder="1" applyAlignment="1">
      <alignment vertical="center"/>
    </xf>
    <xf numFmtId="0" fontId="4" fillId="4" borderId="33" xfId="0" applyFont="1" applyFill="1" applyBorder="1" applyAlignment="1">
      <alignment horizontal="center" vertical="center"/>
    </xf>
    <xf numFmtId="42" fontId="4" fillId="4" borderId="33" xfId="88" applyFont="1" applyFill="1" applyBorder="1" applyAlignment="1">
      <alignment vertical="center"/>
    </xf>
    <xf numFmtId="179" fontId="4" fillId="4" borderId="33" xfId="88" applyNumberFormat="1" applyFont="1" applyFill="1" applyBorder="1" applyAlignment="1">
      <alignment vertical="center"/>
    </xf>
    <xf numFmtId="0" fontId="3" fillId="3" borderId="33" xfId="0" applyFont="1" applyFill="1" applyBorder="1" applyAlignment="1">
      <alignment horizontal="justify" vertical="justify" wrapText="1"/>
    </xf>
    <xf numFmtId="0" fontId="3" fillId="0" borderId="33" xfId="0" applyFont="1" applyBorder="1" applyAlignment="1">
      <alignment vertical="center" wrapText="1"/>
    </xf>
    <xf numFmtId="0" fontId="3" fillId="3" borderId="33" xfId="0" applyFont="1" applyFill="1" applyBorder="1" applyAlignment="1">
      <alignment horizontal="left" vertical="center"/>
    </xf>
    <xf numFmtId="180" fontId="3" fillId="3" borderId="33" xfId="88" applyNumberFormat="1" applyFont="1" applyFill="1" applyBorder="1" applyAlignment="1">
      <alignment vertical="center"/>
    </xf>
    <xf numFmtId="0" fontId="4" fillId="0" borderId="33" xfId="0" applyFont="1" applyBorder="1" applyAlignment="1">
      <alignment vertical="center" wrapText="1"/>
    </xf>
    <xf numFmtId="183" fontId="0" fillId="0" borderId="0" xfId="1" applyNumberFormat="1" applyFont="1" applyBorder="1" applyAlignment="1">
      <alignment vertical="center"/>
    </xf>
    <xf numFmtId="184" fontId="4" fillId="5" borderId="33" xfId="0" applyNumberFormat="1" applyFont="1" applyFill="1" applyBorder="1" applyAlignment="1">
      <alignment vertical="center"/>
    </xf>
    <xf numFmtId="179" fontId="3" fillId="0" borderId="0" xfId="0" applyNumberFormat="1" applyFont="1" applyAlignment="1">
      <alignment vertical="center"/>
    </xf>
    <xf numFmtId="0" fontId="2" fillId="0" borderId="0" xfId="0" applyFont="1" applyAlignment="1">
      <alignment horizontal="center" vertical="center"/>
    </xf>
    <xf numFmtId="167" fontId="3" fillId="0" borderId="0" xfId="1" applyFont="1" applyAlignment="1">
      <alignment horizontal="center" vertical="center"/>
    </xf>
    <xf numFmtId="0" fontId="4" fillId="0" borderId="0" xfId="0" applyFont="1" applyAlignment="1">
      <alignment horizontal="center" vertical="center" wrapText="1"/>
    </xf>
    <xf numFmtId="0" fontId="18" fillId="0" borderId="0" xfId="0" applyFont="1" applyAlignment="1">
      <alignment horizontal="center" vertical="center" wrapText="1"/>
    </xf>
    <xf numFmtId="0" fontId="4" fillId="0" borderId="0" xfId="0" applyFont="1" applyAlignment="1">
      <alignment horizontal="center" vertical="center"/>
    </xf>
    <xf numFmtId="42" fontId="4" fillId="0" borderId="0" xfId="88" applyFont="1" applyFill="1" applyBorder="1" applyAlignment="1">
      <alignment vertical="center"/>
    </xf>
    <xf numFmtId="179" fontId="4" fillId="0" borderId="0" xfId="88" applyNumberFormat="1" applyFont="1" applyFill="1" applyBorder="1" applyAlignment="1">
      <alignment vertical="center"/>
    </xf>
    <xf numFmtId="180" fontId="3" fillId="0" borderId="0" xfId="88" applyNumberFormat="1" applyFont="1" applyFill="1" applyBorder="1" applyAlignment="1">
      <alignment vertical="center"/>
    </xf>
    <xf numFmtId="184" fontId="4" fillId="0" borderId="0" xfId="0" applyNumberFormat="1" applyFont="1" applyAlignment="1">
      <alignment vertical="center"/>
    </xf>
    <xf numFmtId="16" fontId="19" fillId="6" borderId="33" xfId="0" applyNumberFormat="1" applyFont="1" applyFill="1" applyBorder="1" applyAlignment="1">
      <alignment horizontal="center" vertical="center" wrapText="1"/>
    </xf>
    <xf numFmtId="42" fontId="21" fillId="0" borderId="33" xfId="29" applyFont="1" applyBorder="1"/>
    <xf numFmtId="42" fontId="19" fillId="4" borderId="33" xfId="29" applyFont="1" applyFill="1" applyBorder="1" applyAlignment="1">
      <alignment vertical="center"/>
    </xf>
    <xf numFmtId="0" fontId="20" fillId="0" borderId="0" xfId="0" applyFont="1"/>
    <xf numFmtId="0" fontId="19" fillId="0" borderId="0" xfId="0" applyFont="1"/>
    <xf numFmtId="0" fontId="20" fillId="0" borderId="0" xfId="0" applyFont="1" applyAlignment="1">
      <alignment vertical="center"/>
    </xf>
    <xf numFmtId="0" fontId="20" fillId="0" borderId="0" xfId="0" applyFont="1" applyAlignment="1">
      <alignment horizontal="center"/>
    </xf>
    <xf numFmtId="185" fontId="19" fillId="0" borderId="0" xfId="0" applyNumberFormat="1" applyFont="1" applyAlignment="1">
      <alignment vertical="center"/>
    </xf>
    <xf numFmtId="42" fontId="22" fillId="0" borderId="0" xfId="29" applyFont="1" applyFill="1" applyBorder="1" applyAlignment="1">
      <alignment vertical="center"/>
    </xf>
    <xf numFmtId="0" fontId="19" fillId="0" borderId="0" xfId="0" applyFont="1" applyAlignment="1">
      <alignment horizontal="center" vertical="center"/>
    </xf>
    <xf numFmtId="185" fontId="20" fillId="0" borderId="0" xfId="0" applyNumberFormat="1" applyFont="1" applyAlignment="1">
      <alignment vertical="center"/>
    </xf>
    <xf numFmtId="42" fontId="19" fillId="0" borderId="0" xfId="29" applyFont="1" applyFill="1" applyBorder="1" applyAlignment="1">
      <alignment vertical="center"/>
    </xf>
    <xf numFmtId="42" fontId="23" fillId="0" borderId="0" xfId="29" applyFont="1" applyFill="1" applyBorder="1" applyAlignment="1">
      <alignment vertical="center"/>
    </xf>
    <xf numFmtId="42" fontId="20" fillId="0" borderId="0" xfId="29" applyFont="1" applyFill="1" applyBorder="1" applyAlignment="1">
      <alignment vertical="center"/>
    </xf>
    <xf numFmtId="185" fontId="22" fillId="0" borderId="0" xfId="0" applyNumberFormat="1" applyFont="1" applyAlignment="1">
      <alignment vertical="center" wrapText="1"/>
    </xf>
    <xf numFmtId="179" fontId="24" fillId="0" borderId="33" xfId="0" applyNumberFormat="1" applyFont="1" applyBorder="1" applyAlignment="1">
      <alignment vertical="center"/>
    </xf>
    <xf numFmtId="44" fontId="0" fillId="0" borderId="0" xfId="0" applyNumberFormat="1" applyAlignment="1">
      <alignment vertical="center"/>
    </xf>
    <xf numFmtId="167" fontId="0" fillId="0" borderId="0" xfId="1" applyFont="1" applyAlignment="1">
      <alignment horizontal="center" vertical="center"/>
    </xf>
    <xf numFmtId="42" fontId="23" fillId="0" borderId="33" xfId="29" applyFont="1" applyBorder="1"/>
    <xf numFmtId="16" fontId="19" fillId="7" borderId="33" xfId="0" applyNumberFormat="1" applyFont="1" applyFill="1" applyBorder="1" applyAlignment="1">
      <alignment horizontal="center" vertical="center" wrapText="1"/>
    </xf>
    <xf numFmtId="42" fontId="4" fillId="8" borderId="33" xfId="88" applyFont="1" applyFill="1" applyBorder="1" applyAlignment="1">
      <alignment vertical="center"/>
    </xf>
    <xf numFmtId="42" fontId="25" fillId="0" borderId="0" xfId="0" applyNumberFormat="1" applyFont="1"/>
    <xf numFmtId="179" fontId="0" fillId="0" borderId="0" xfId="0" applyNumberFormat="1" applyAlignment="1">
      <alignment vertical="center"/>
    </xf>
    <xf numFmtId="179" fontId="12" fillId="0" borderId="33" xfId="0" applyNumberFormat="1" applyFont="1" applyBorder="1" applyAlignment="1">
      <alignment vertical="center"/>
    </xf>
    <xf numFmtId="0" fontId="3" fillId="0" borderId="33" xfId="0" applyFont="1" applyBorder="1" applyAlignment="1">
      <alignment horizontal="justify" vertical="justify" wrapText="1"/>
    </xf>
    <xf numFmtId="0" fontId="21" fillId="0" borderId="0" xfId="0" applyFont="1" applyAlignment="1">
      <alignment horizontal="right" indent="2"/>
    </xf>
    <xf numFmtId="0" fontId="5" fillId="0" borderId="7" xfId="0" applyFont="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4" fillId="0" borderId="33" xfId="0" applyFont="1" applyBorder="1" applyAlignment="1">
      <alignment horizontal="center" vertical="center" wrapText="1"/>
    </xf>
    <xf numFmtId="179" fontId="3" fillId="0" borderId="40" xfId="0" applyNumberFormat="1" applyFont="1" applyBorder="1" applyAlignment="1">
      <alignment horizontal="center" vertical="center"/>
    </xf>
    <xf numFmtId="179" fontId="3" fillId="0" borderId="39" xfId="0" applyNumberFormat="1" applyFont="1" applyBorder="1" applyAlignment="1">
      <alignment horizontal="center" vertical="center"/>
    </xf>
    <xf numFmtId="0" fontId="4" fillId="4" borderId="33" xfId="0" applyFont="1" applyFill="1" applyBorder="1" applyAlignment="1">
      <alignment horizontal="left" vertical="center"/>
    </xf>
    <xf numFmtId="0" fontId="18" fillId="0" borderId="33" xfId="0" applyFont="1" applyBorder="1" applyAlignment="1">
      <alignment horizontal="center" vertical="center" wrapText="1"/>
    </xf>
    <xf numFmtId="0" fontId="4" fillId="0" borderId="33" xfId="0" applyFont="1" applyBorder="1" applyAlignment="1">
      <alignment horizontal="center" vertical="center"/>
    </xf>
    <xf numFmtId="0" fontId="4" fillId="5" borderId="33" xfId="0" applyFont="1" applyFill="1" applyBorder="1" applyAlignment="1">
      <alignment horizontal="right" vertical="center"/>
    </xf>
    <xf numFmtId="179" fontId="12" fillId="0" borderId="40" xfId="0" applyNumberFormat="1" applyFont="1" applyBorder="1" applyAlignment="1">
      <alignment horizontal="center" vertical="center"/>
    </xf>
    <xf numFmtId="179" fontId="12" fillId="0" borderId="39" xfId="0" applyNumberFormat="1" applyFont="1" applyBorder="1" applyAlignment="1">
      <alignment horizontal="center" vertical="center"/>
    </xf>
    <xf numFmtId="10" fontId="12" fillId="3" borderId="40" xfId="2" applyNumberFormat="1" applyFont="1" applyFill="1" applyBorder="1" applyAlignment="1">
      <alignment horizontal="center" vertical="center"/>
    </xf>
    <xf numFmtId="10" fontId="12" fillId="3" borderId="6" xfId="2" applyNumberFormat="1" applyFont="1" applyFill="1" applyBorder="1" applyAlignment="1">
      <alignment horizontal="center" vertical="center"/>
    </xf>
    <xf numFmtId="10" fontId="12" fillId="3" borderId="39" xfId="2" applyNumberFormat="1" applyFont="1" applyFill="1" applyBorder="1" applyAlignment="1">
      <alignment horizontal="center" vertical="center"/>
    </xf>
    <xf numFmtId="0" fontId="13" fillId="3" borderId="20" xfId="0" applyFont="1" applyFill="1" applyBorder="1" applyAlignment="1">
      <alignment horizontal="right"/>
    </xf>
    <xf numFmtId="0" fontId="13" fillId="3" borderId="15" xfId="0" applyFont="1" applyFill="1" applyBorder="1" applyAlignment="1">
      <alignment horizontal="right"/>
    </xf>
    <xf numFmtId="0" fontId="13" fillId="3" borderId="14" xfId="0" applyFont="1" applyFill="1" applyBorder="1" applyAlignment="1">
      <alignment horizontal="right"/>
    </xf>
    <xf numFmtId="0" fontId="13" fillId="3" borderId="13" xfId="0" applyFont="1" applyFill="1" applyBorder="1" applyAlignment="1">
      <alignment horizontal="right"/>
    </xf>
    <xf numFmtId="0" fontId="13" fillId="3" borderId="18" xfId="0" applyFont="1" applyFill="1" applyBorder="1" applyAlignment="1">
      <alignment horizontal="right"/>
    </xf>
    <xf numFmtId="0" fontId="13" fillId="3" borderId="30" xfId="0" applyFont="1" applyFill="1" applyBorder="1" applyAlignment="1">
      <alignment horizontal="center" vertical="center"/>
    </xf>
    <xf numFmtId="0" fontId="13" fillId="3" borderId="19" xfId="0" applyFont="1" applyFill="1" applyBorder="1" applyAlignment="1">
      <alignment horizontal="center" vertical="center"/>
    </xf>
    <xf numFmtId="0" fontId="13" fillId="3" borderId="31" xfId="0" applyFont="1" applyFill="1" applyBorder="1" applyAlignment="1">
      <alignment horizontal="center" vertical="center"/>
    </xf>
    <xf numFmtId="0" fontId="13" fillId="3" borderId="11" xfId="0" applyFont="1" applyFill="1" applyBorder="1" applyAlignment="1">
      <alignment horizontal="center"/>
    </xf>
    <xf numFmtId="0" fontId="13" fillId="3" borderId="35" xfId="0" applyFont="1" applyFill="1" applyBorder="1" applyAlignment="1">
      <alignment horizontal="center"/>
    </xf>
    <xf numFmtId="172" fontId="13" fillId="3" borderId="5" xfId="35" applyNumberFormat="1" applyFont="1" applyFill="1" applyBorder="1" applyAlignment="1">
      <alignment horizontal="center"/>
    </xf>
    <xf numFmtId="172" fontId="13" fillId="3" borderId="36" xfId="35" applyNumberFormat="1" applyFont="1" applyFill="1" applyBorder="1" applyAlignment="1">
      <alignment horizontal="center"/>
    </xf>
    <xf numFmtId="0" fontId="13" fillId="3" borderId="9" xfId="0" applyFont="1" applyFill="1" applyBorder="1" applyAlignment="1">
      <alignment horizontal="center"/>
    </xf>
    <xf numFmtId="0" fontId="13" fillId="3" borderId="13" xfId="0" applyFont="1" applyFill="1" applyBorder="1" applyAlignment="1">
      <alignment horizontal="center" vertical="center"/>
    </xf>
    <xf numFmtId="0" fontId="13" fillId="3" borderId="18" xfId="0" applyFont="1" applyFill="1" applyBorder="1" applyAlignment="1">
      <alignment horizontal="center" vertical="center"/>
    </xf>
    <xf numFmtId="0" fontId="13" fillId="3" borderId="17" xfId="0" applyFont="1" applyFill="1" applyBorder="1" applyAlignment="1">
      <alignment horizontal="center" vertical="center"/>
    </xf>
    <xf numFmtId="0" fontId="15" fillId="3" borderId="12" xfId="0" applyFont="1" applyFill="1" applyBorder="1"/>
    <xf numFmtId="0" fontId="15" fillId="3" borderId="3" xfId="0" applyFont="1" applyFill="1" applyBorder="1"/>
    <xf numFmtId="0" fontId="15" fillId="3" borderId="5" xfId="0" applyFont="1" applyFill="1" applyBorder="1" applyAlignment="1">
      <alignment horizontal="center"/>
    </xf>
    <xf numFmtId="0" fontId="15" fillId="3" borderId="0" xfId="0" applyFont="1" applyFill="1" applyAlignment="1">
      <alignment horizontal="center"/>
    </xf>
    <xf numFmtId="0" fontId="15" fillId="3" borderId="36" xfId="0" applyFont="1" applyFill="1" applyBorder="1" applyAlignment="1">
      <alignment horizontal="center"/>
    </xf>
    <xf numFmtId="0" fontId="15" fillId="3" borderId="37" xfId="0" applyFont="1" applyFill="1" applyBorder="1" applyAlignment="1">
      <alignment horizontal="center"/>
    </xf>
    <xf numFmtId="0" fontId="15" fillId="3" borderId="24" xfId="0" applyFont="1" applyFill="1" applyBorder="1" applyAlignment="1">
      <alignment horizontal="center"/>
    </xf>
    <xf numFmtId="0" fontId="15" fillId="3" borderId="38" xfId="0" applyFont="1" applyFill="1" applyBorder="1" applyAlignment="1">
      <alignment horizontal="center"/>
    </xf>
    <xf numFmtId="0" fontId="15" fillId="3" borderId="28" xfId="0" applyFont="1" applyFill="1" applyBorder="1"/>
    <xf numFmtId="0" fontId="15" fillId="3" borderId="33" xfId="0" applyFont="1" applyFill="1" applyBorder="1"/>
    <xf numFmtId="0" fontId="13" fillId="3" borderId="32" xfId="0" applyFont="1" applyFill="1" applyBorder="1"/>
    <xf numFmtId="0" fontId="13" fillId="3" borderId="26" xfId="0" applyFont="1" applyFill="1" applyBorder="1"/>
    <xf numFmtId="0" fontId="4" fillId="4" borderId="33" xfId="0" applyFont="1" applyFill="1" applyBorder="1" applyAlignment="1">
      <alignment horizontal="center" vertical="center" wrapText="1"/>
    </xf>
  </cellXfs>
  <cellStyles count="89">
    <cellStyle name="Millares 10" xfId="4" xr:uid="{00000000-0005-0000-0000-000002000000}"/>
    <cellStyle name="Millares 10 2 4" xfId="62" xr:uid="{00000000-0005-0000-0000-000003000000}"/>
    <cellStyle name="Millares 10 2 4 2" xfId="79" xr:uid="{57E285B3-36DE-4117-8FBD-02361352ACC8}"/>
    <cellStyle name="Millares 11" xfId="47" xr:uid="{00000000-0005-0000-0000-000004000000}"/>
    <cellStyle name="Millares 11 2 3" xfId="50" xr:uid="{00000000-0005-0000-0000-000005000000}"/>
    <cellStyle name="Millares 11 2 3 2" xfId="76" xr:uid="{D1B76752-6C4C-4242-9C6D-D479756C2990}"/>
    <cellStyle name="Millares 2" xfId="5" xr:uid="{00000000-0005-0000-0000-000006000000}"/>
    <cellStyle name="Millares 2 5 2 2" xfId="65" xr:uid="{00000000-0005-0000-0000-000007000000}"/>
    <cellStyle name="Millares 2 5 5" xfId="63" xr:uid="{00000000-0005-0000-0000-000008000000}"/>
    <cellStyle name="Millares 3" xfId="30" xr:uid="{00000000-0005-0000-0000-000009000000}"/>
    <cellStyle name="Millares 3 2" xfId="34" xr:uid="{00000000-0005-0000-0000-00000A000000}"/>
    <cellStyle name="Millares 3 2 2" xfId="72" xr:uid="{3CD3D6C2-3508-4394-AB53-28C807071DB0}"/>
    <cellStyle name="Millares 3 3" xfId="71" xr:uid="{707E24BD-88A1-4C6A-B93C-546B70B1E501}"/>
    <cellStyle name="Millares 34" xfId="55" xr:uid="{00000000-0005-0000-0000-00000B000000}"/>
    <cellStyle name="Millares 34 2" xfId="77" xr:uid="{BFC372B0-A0B9-48B7-A2DD-3D9D2BD53FF9}"/>
    <cellStyle name="Millares 4" xfId="46" xr:uid="{00000000-0005-0000-0000-00000C000000}"/>
    <cellStyle name="Moneda" xfId="1" builtinId="4"/>
    <cellStyle name="Moneda [0]" xfId="29" builtinId="7"/>
    <cellStyle name="Moneda [0] 2" xfId="70" xr:uid="{0C92F263-1089-489E-A3C3-3052A4D6F7B2}"/>
    <cellStyle name="Moneda [0] 2 2 2" xfId="49" xr:uid="{00000000-0005-0000-0000-000010000000}"/>
    <cellStyle name="Moneda [0] 2 2 2 2" xfId="75" xr:uid="{DDECF5BD-454B-4504-92BF-9AF1C9FC0100}"/>
    <cellStyle name="Moneda [0] 3 3" xfId="88" xr:uid="{01E48304-5EEC-4BB0-BC6B-1493C5DCD017}"/>
    <cellStyle name="Moneda 10" xfId="41" xr:uid="{00000000-0005-0000-0000-000011000000}"/>
    <cellStyle name="Moneda 10 2" xfId="61" xr:uid="{00000000-0005-0000-0000-000012000000}"/>
    <cellStyle name="Moneda 11" xfId="80" xr:uid="{3720550B-3C57-4BE3-B395-6FBF5473BBD2}"/>
    <cellStyle name="Moneda 12" xfId="82" xr:uid="{047E4C93-FCED-4AE1-8207-75E5186E9D12}"/>
    <cellStyle name="Moneda 13" xfId="85" xr:uid="{7A23578B-B1BD-4018-A23C-BDB1510C7441}"/>
    <cellStyle name="Moneda 14" xfId="84" xr:uid="{9DE2BAA9-BF26-48B7-95F5-83C2C61BC31C}"/>
    <cellStyle name="Moneda 14 2" xfId="6" xr:uid="{00000000-0005-0000-0000-000013000000}"/>
    <cellStyle name="Moneda 14 2 2" xfId="31" xr:uid="{00000000-0005-0000-0000-000014000000}"/>
    <cellStyle name="Moneda 14 2 3" xfId="67" xr:uid="{B1196932-4DCC-4E88-AC58-95BF158B4E71}"/>
    <cellStyle name="Moneda 15" xfId="87" xr:uid="{D705A35E-4DF0-4E14-A412-2B330A241CC9}"/>
    <cellStyle name="Moneda 16" xfId="81" xr:uid="{E91E2A24-3003-4A64-BEC8-32920F3D723B}"/>
    <cellStyle name="Moneda 17" xfId="83" xr:uid="{40450F0D-87F7-49A7-9C4D-1B7830D0993B}"/>
    <cellStyle name="Moneda 18" xfId="86" xr:uid="{E931F496-B0BA-4B99-AB7F-46829289EBAD}"/>
    <cellStyle name="Moneda 2" xfId="7" xr:uid="{00000000-0005-0000-0000-000015000000}"/>
    <cellStyle name="Moneda 2 2" xfId="37" xr:uid="{00000000-0005-0000-0000-000016000000}"/>
    <cellStyle name="Moneda 2 2 2" xfId="73" xr:uid="{0E1BCA14-71BD-4B3A-A738-30ACDF10FD64}"/>
    <cellStyle name="Moneda 2 2 2 8" xfId="8" xr:uid="{00000000-0005-0000-0000-000017000000}"/>
    <cellStyle name="Moneda 2 2 2 8 2" xfId="32" xr:uid="{00000000-0005-0000-0000-000018000000}"/>
    <cellStyle name="Moneda 2 2 2 8 3" xfId="68" xr:uid="{A7F83027-0F62-4C7F-BC92-65CA812FB5A7}"/>
    <cellStyle name="Moneda 2 3" xfId="39" xr:uid="{00000000-0005-0000-0000-000019000000}"/>
    <cellStyle name="Moneda 3" xfId="9" xr:uid="{00000000-0005-0000-0000-00001A000000}"/>
    <cellStyle name="Moneda 3 2" xfId="33" xr:uid="{00000000-0005-0000-0000-00001B000000}"/>
    <cellStyle name="Moneda 33" xfId="56" xr:uid="{00000000-0005-0000-0000-00001C000000}"/>
    <cellStyle name="Moneda 4" xfId="35" xr:uid="{00000000-0005-0000-0000-00001D000000}"/>
    <cellStyle name="Moneda 4 2" xfId="10" xr:uid="{00000000-0005-0000-0000-00001E000000}"/>
    <cellStyle name="Moneda 4 3" xfId="45" xr:uid="{00000000-0005-0000-0000-00001F000000}"/>
    <cellStyle name="Moneda 5" xfId="44" xr:uid="{00000000-0005-0000-0000-000020000000}"/>
    <cellStyle name="Moneda 5 2" xfId="74" xr:uid="{1CFE4C60-912E-4331-ACE5-47433ADE8A16}"/>
    <cellStyle name="Moneda 6" xfId="54" xr:uid="{00000000-0005-0000-0000-000021000000}"/>
    <cellStyle name="Moneda 7" xfId="66" xr:uid="{10011A5E-7648-424D-8DB3-69970761FD1C}"/>
    <cellStyle name="Moneda 8" xfId="78" xr:uid="{21E0CEFC-5432-4072-B1DD-419705FD4656}"/>
    <cellStyle name="Moneda 9" xfId="69" xr:uid="{26456125-ADD5-490A-A422-DED583A4AD0D}"/>
    <cellStyle name="Normal" xfId="0" builtinId="0"/>
    <cellStyle name="Normal 10 2" xfId="11" xr:uid="{00000000-0005-0000-0000-000023000000}"/>
    <cellStyle name="Normal 11 2" xfId="57" xr:uid="{00000000-0005-0000-0000-000024000000}"/>
    <cellStyle name="Normal 2" xfId="12" xr:uid="{00000000-0005-0000-0000-000025000000}"/>
    <cellStyle name="Normal 2 10" xfId="13" xr:uid="{00000000-0005-0000-0000-000026000000}"/>
    <cellStyle name="Normal 2 2" xfId="3" xr:uid="{00000000-0005-0000-0000-000027000000}"/>
    <cellStyle name="Normal 2 2 2 2" xfId="14" xr:uid="{00000000-0005-0000-0000-000028000000}"/>
    <cellStyle name="Normal 2 3 2" xfId="51" xr:uid="{00000000-0005-0000-0000-000029000000}"/>
    <cellStyle name="Normal 2 5" xfId="40" xr:uid="{00000000-0005-0000-0000-00002A000000}"/>
    <cellStyle name="Normal 3" xfId="15" xr:uid="{00000000-0005-0000-0000-00002B000000}"/>
    <cellStyle name="Normal 3 2" xfId="16" xr:uid="{00000000-0005-0000-0000-00002C000000}"/>
    <cellStyle name="Normal 3 2 14 3" xfId="42" xr:uid="{00000000-0005-0000-0000-00002D000000}"/>
    <cellStyle name="Normal 3 2 2" xfId="17" xr:uid="{00000000-0005-0000-0000-00002E000000}"/>
    <cellStyle name="Normal 3 2 2 14" xfId="53" xr:uid="{00000000-0005-0000-0000-00002F000000}"/>
    <cellStyle name="Normal 4" xfId="18" xr:uid="{00000000-0005-0000-0000-000030000000}"/>
    <cellStyle name="Normal 4 13 2" xfId="43" xr:uid="{00000000-0005-0000-0000-000031000000}"/>
    <cellStyle name="Normal 4 2" xfId="27" xr:uid="{00000000-0005-0000-0000-000032000000}"/>
    <cellStyle name="Normal 5" xfId="36" xr:uid="{00000000-0005-0000-0000-000033000000}"/>
    <cellStyle name="Normal 5 12" xfId="52" xr:uid="{00000000-0005-0000-0000-000034000000}"/>
    <cellStyle name="Normal 5 2" xfId="19" xr:uid="{00000000-0005-0000-0000-000035000000}"/>
    <cellStyle name="Normal 5 3" xfId="60" xr:uid="{00000000-0005-0000-0000-000036000000}"/>
    <cellStyle name="Normal 6 2" xfId="20" xr:uid="{00000000-0005-0000-0000-000037000000}"/>
    <cellStyle name="Normal 7" xfId="21" xr:uid="{00000000-0005-0000-0000-000038000000}"/>
    <cellStyle name="Normal 7 2" xfId="48" xr:uid="{00000000-0005-0000-0000-000039000000}"/>
    <cellStyle name="Normal 8" xfId="38" xr:uid="{00000000-0005-0000-0000-00003A000000}"/>
    <cellStyle name="Normal 8 59" xfId="58" xr:uid="{00000000-0005-0000-0000-00003B000000}"/>
    <cellStyle name="Normal 9" xfId="26" xr:uid="{00000000-0005-0000-0000-00003C000000}"/>
    <cellStyle name="Notas 2" xfId="22" xr:uid="{00000000-0005-0000-0000-00003F000000}"/>
    <cellStyle name="Porcentaje" xfId="2" builtinId="5"/>
    <cellStyle name="Porcentaje 2" xfId="23" xr:uid="{00000000-0005-0000-0000-000041000000}"/>
    <cellStyle name="Porcentaje 2 2 2" xfId="59" xr:uid="{00000000-0005-0000-0000-000042000000}"/>
    <cellStyle name="Porcentaje 3" xfId="25" xr:uid="{00000000-0005-0000-0000-000043000000}"/>
    <cellStyle name="Porcentaje 4 2" xfId="64" xr:uid="{00000000-0005-0000-0000-000044000000}"/>
    <cellStyle name="Porcentual 2" xfId="24" xr:uid="{00000000-0005-0000-0000-000045000000}"/>
    <cellStyle name="Porcentual 2 10" xfId="28" xr:uid="{00000000-0005-0000-0000-00004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28" Type="http://schemas.openxmlformats.org/officeDocument/2006/relationships/externalLink" Target="externalLinks/externalLink126.xml"/><Relationship Id="rId144" Type="http://schemas.openxmlformats.org/officeDocument/2006/relationships/calcChain" Target="calcChain.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externalLink" Target="externalLinks/externalLink132.xml"/><Relationship Id="rId139" Type="http://schemas.openxmlformats.org/officeDocument/2006/relationships/externalLink" Target="externalLinks/externalLink13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theme" Target="theme/theme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styles" Target="styles.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6" Type="http://schemas.openxmlformats.org/officeDocument/2006/relationships/externalLink" Target="externalLinks/externalLink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799968</xdr:colOff>
      <xdr:row>0</xdr:row>
      <xdr:rowOff>56817</xdr:rowOff>
    </xdr:from>
    <xdr:to>
      <xdr:col>0</xdr:col>
      <xdr:colOff>2947738</xdr:colOff>
      <xdr:row>0</xdr:row>
      <xdr:rowOff>783755</xdr:rowOff>
    </xdr:to>
    <xdr:pic>
      <xdr:nvPicPr>
        <xdr:cNvPr id="3" name="Imagen 2">
          <a:extLst>
            <a:ext uri="{FF2B5EF4-FFF2-40B4-BE49-F238E27FC236}">
              <a16:creationId xmlns:a16="http://schemas.microsoft.com/office/drawing/2014/main" id="{5F8A6C55-0F93-79B2-FA53-A5FA5EC3C51B}"/>
            </a:ext>
          </a:extLst>
        </xdr:cNvPr>
        <xdr:cNvPicPr>
          <a:picLocks noChangeAspect="1"/>
        </xdr:cNvPicPr>
      </xdr:nvPicPr>
      <xdr:blipFill>
        <a:blip xmlns:r="http://schemas.openxmlformats.org/officeDocument/2006/relationships" r:embed="rId1"/>
        <a:stretch>
          <a:fillRect/>
        </a:stretch>
      </xdr:blipFill>
      <xdr:spPr>
        <a:xfrm>
          <a:off x="799968" y="56817"/>
          <a:ext cx="2147770" cy="7269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rlos%20Ramirez/A-PROYECTOS-A&#209;OS-ANTERIORES/2004/CONDUCCIONES-2004/SOCORRO/LICITACION-2004/FORMATOS/AIU-2004/SOCORRO-AIU-JULIO-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LOPEZA/CANTIDADES%20GERONA/Documents%20and%20Settings/swilches/Configuraci&#243;n%20local/Archivos%20temporales%20de%20Internet/OLK6/formulario%20bas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proyectos\Riveras%20del%20Hato\RIVERAS_DEL_HATO\ANEXOS_DISE&#209;O\Presupuesto%20Acueducto%20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D33FF39\PREDIMENSIONAMIENTO%20SISTEMA%20ESTADI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DA%20UdeA/SALGAR/ACTUALIZACI&#211;N%20PRESUPUESTO%20ACUD-ALCT-MARIO-BRICE&#209;O/1_ACTUALIZACI&#211;N%20PRESUPUESTOS%20ACUEDUCTO%20(abril-2012).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OBRAS%202009/SANTA%20ROSA/PISTA%20ATLETICA/PRESUPUESTO_PISTA%20ATL&#201;TIC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proyectos\Riveras%20del%20Hato\RIVERAS_DEL_HATO\ANEXOS_DISE&#209;O\PRESUPUESTO%20ALCANTARILLADO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garcilo3\Contrato%20mtto%202007\Archivos%20viejos%20del%20disco%20D\USERS\CD-PUBLI\Mantenimiento%202002-2003\Tres%20grupos\Pliego%20Norte\Estudio%20006188\S&#225;bana%2000618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ocuments%20and%20Settings\INGENIERO2\Mis%20documentos\felipe_Martinez\PLAN%20DE%20VIVIVENDA%20EL%20JARDIN\MEMORIA%20DE%20CALCULO,%20PRESUPUESTO%20Y%20APU\PRESUPUESTO,%20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MPRESA/SAN%20RAFAEL%20AVES/ACTA%20PROYECCI&#211;N%20REVISADA%20FINAL.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garcilo3\Contrato%20mtto%202007\Archivos%20viejos%20del%20disco%20D\Nuevos%20Procesos%202006\Proceso%20de%20Contrataci&#243;n%20Instalaciones%202006\Estudio%20de%20propuestas\S&#225;bana%20029261-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garcilo3\Contrato%20mtto%202007\temp\Archivos%20viejos%20del%20disco%20D\USERS\CD-PUBLI\Contrataci&#243;n%20Plan%20de%20la%20Infraestructura%202003\Estudio%20007550\S&#225;bana%2000755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E\Para%20presupuesto\Documents%20and%20Settings\67370\Configuraci&#243;n%20local\Archivos%20temporales%20de%20Internet\Content.IE5\UOTNRVQZ\Presupuesto%20correigio%20nora%20morales(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ortatil%20nury/LICITACIONES%202011/A.A.S.%20S.A%20E.S.P/CONSTRUCCI&#211;N/AGUAS%20DE%20URAB&#193;/CAREPA/PRESUPUESTO%20CAREPA%20..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prueba/Desktop/PRESUPUESTO%20DEFINITVO%20ARGELIA%20DE%20Ma.%20Etapa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PROACTIVA%20&amp;%20CONSPI/Desktop/EMPRESAS/CONSPI%20Y%20CIA%20S.A.S/REDES%20ABEJORRAL-PANTANILLO/24.%20PRESUPUESTO/Presupuesto_Pantanillo_enero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My_Docs/OBRAS/EPM/Presupuesto/PPTO%20ACUEDUCTO-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Usuario/Google%20Drive/APU/presupuesto%20pintada%20alcaldi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Y:\DISCO%20LOCAL%20C\pan%20de%20azucar\ACTA%204%20Y%20FINAL\ULTIMA\MEMORIAS%20ACTA%20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cueduc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vrfs01\ANDRES%20FELIPE%20LUJAN\EDU\UNIDAD%20HOSPITALARIA%20CONCEJO%20DE%20MEDELLIN\ppto%20pajarito%20ultimo\ENTREGA%20FINAL\ULTIMO\ENTREGA%2012-11-09\Presupuesto%20Clinica%20Concejo%2013-11-09.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file:///\\Jgarcilo3\Contrato%20mtto%202007\Archivos%20viejos%20del%20disco%20D\Nuevos%20procesos\Proceso%20de%20Contrataci&#243;n%20009360\1-Elaboraci&#243;n%20Pliego\Formatos%20Elaboraci&#243;n%20Pliego\Cantidades%20de%20obra\Cantidades%20Zona%20Sur-Parras-Ajizal-Sabaneta.xls?7463F67B" TargetMode="External"/><Relationship Id="rId1" Type="http://schemas.openxmlformats.org/officeDocument/2006/relationships/externalLinkPath" Target="file:///\\7463F67B\Cantidades%20Zona%20Sur-Parras-Ajizal-Sabanet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anear90\DATOS\Documents%20and%20Settings\proyecto55\Mis%20documentos\PEDRAZ_AA_D_IN_01_A_5_Dise&#241;o%20Alcantarillado%20pob%20futur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Planilla%20de%20impacto%20comunitario%20aspectos%20general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anear55\DATOS\Proyectos\EPM\ACTUALIZACI&#211;N%20AMALFI\1.%20VOLUMENES\Volumen%201.%20Informe%20general%20de%20dise&#241;o\ANEXOS\AMALFI_A_D_IN_03_A_2.1%20y%202.4%20DISE&#209;O%20HIDRAULICO%20DE%20LAS%20REDES%20DE%20ALCANTARILLADO%20COMBINAD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Daniel/AppData/Local/Temp/CALCULOS%20ALIMENTADOR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2194_AseItuango/5Proceso/10_PMAA_EL_VALLE/5Proceso/01_AGUAS/Memorias/Dise&#241;o%20Alcantarillado/Memorias/Abril/Redes_Completas/Calc_ACOM_Final_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F\Documents%20and%20Settings\DZAPATA\Configuraci&#243;n%20local\Archivos%20temporales%20de%20Internet\Content.IE5\NS6XBUUO\PRESUPUESTO%20Y%20APU%20SONSON%201&#176;ETAP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garcilo3\Contrato%20mtto%202007\Documents%20and%20Settings\jramiret\Configuraci&#243;n%20local\Archivos%20temporales%20de%20Internet\OLK119\Formularios%20%20009350%20corr%20abril%2029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Documents%20and%20Settings/carenas/Escritorio/PRESUPUESTOS%20%20febr11/Copia%20de%20BASE%20DE%20PRESUPUEST(copi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Jgarcilo3\Contrato%20mtto%202007\Archivos%20viejos%20del%20disco%20D\USERS\CD-PUBLI\Cambio%20tapas%20y%20medidores\Cuadros%20CD-00236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JJMM/Documentos/Alcantarillado/Alcantarillado%20PAVCO-EPM%20%20Sin%20Proteger%20mo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178_Ayura/PRODUCTOS_FINALES/178-00-IDC-01-0/20TAB0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anearpc8\d\PROYECTOS\CORANTIOQUIA\Tarso\3.%20DISE&#209;O\ACUEDUCTO\cantidades%20de%20obra%20ac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anear10\PROYECTOS\RESIDENTE%20CONST%20SADEP\formularios\A.P.U.%20BASE.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garcilo3\Contrato%20mtto%202007\Estad.%20Da&#241;os\Rendimientos_Sur%2003-00(JC).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Usuario\AppData\Local\Temp\Rar$DI05.444\APU%20-%20Inv..GRUPO%20I.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garcilo3\Contrato%20mtto%202007\Archivos%20viejos%20del%20disco%20D\Nuevos%20procesos\Proceso%20de%20Contrataci&#243;n%20017803%20MMto2005\Autorizaci&#243;n%20de%20Inicio\Cantidades%20de%20obra%20017803-Mtto%202005.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AYULEDY/CANCHA%20SUR/8.%20Presupuesto%20cancha%20y%20placa%20polideportiva/Presupuesto%20Final%20y%20APU.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user/Desktop/MATIZ/PROYECTOS/EN%20PROCESO/REMODELACION%20COLEGIOS%20ITAGUI/COLEGIO%20NUEVO/Presupuesto%20General/Presupuesto/Base%20Ppto%20Colegio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Alfredo/Desktop/Concepto%20&amp;%20Movimiento/PROYECTOS%202012/Ejecucion/Lista%20Multiusos%20Itagui/Pptos/Base%20datos/2012-08-21/01%20Presupuesto/GP-485%20-%20PAO%20V49.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CONSORCIO%20C&amp;A/PROYECTO%20CONSTRUCCION%20EPM/ESCRITORIO/PPTO%20ACUEDUCTO-I.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ARCHIVO%20RED%20%20TERCIARIA%2020011\MUNICIPIO%20DE%20SAHAGUN\JOGREHDEZ\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garcilo3\Contrato%20mtto%202007\Informes%20y%20tareas\Estad&#237;sticas%20Rendimientos\Sur\Rendimientos_Sur%20(EEPPM)%20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192.168.1.9\Taller\Concepto%20&amp;%20Movimiento\PROYECTOS%202012\SI%20392%20-%20SI%20397\Tecnico\Pptos\Pptos\Users\user\Desktop\MATIZ\PROYECTOS\EN%20PROCESO\REMODELACION%20COLEGIOS%20ITAGUI\COLEGIO%20NUEVO\Base%20Ppto%20Colegios.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Users\LuisIgnacioPC\Desktop\Documentos%20Presupuesto\presupuesto%20Isvimed.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Users\oopp.cont8\Desktop\AIU%20Andenes%202013.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INVIAS\APU_CONC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Mis%20Documentos\AMV-02-BOL\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garcilo3\Contrato%20mtto%202007\Archivos%20viejos%20del%20disco%20D\USERS\CD-PUBLI\Contrataciones%20Plan%20de%20la%20Infraestructura\Estudio%20de%20propuestas%20006343\S&#225;bana%20006343.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Documents%20and%20Settings/32208780/Mis%20documentos/Normas/SERRA-E2-AR.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iseno5\diseno5\DISE&#209;O%205\1.%20INGENIERIA\NAKAR\DISE&#209;OS%20HS\ENTREGA%20NAKAR%2017%20DE%20JUNIO%202013\MEMORIAS%20HS%20NAKAR%20JUNI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Documents%20and%20Settings\svelasco\Configuraci&#243;n%20local\Archivos%20temporales%20de%20Internet\OLK4D\CUADRO%20CONVENIOS%202008%20Magdalen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Documents%20and%20Settings/aperez/Escritorio/PPTO%20ACUEDUCTO%20ULTIMO.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Jgarcilo3\Contrato%20mtto%202007\Documents%20and%20Settings\clopezb\Configuraci&#243;n%20local\Archivos%20temporales%20de%20Internet\OLKA0\S&#225;bana%20007659-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Users\pmorales\AppData\Local\Microsoft\Windows\Temporary%20Internet%20Files\Content.Outlook\5R35UUZM\Users\pmorales\Documents\Patricia%20Morales%20P.%202008\CONVENIOS%20MUNICIPIOS\CUADRO%20CONVENIOS%202008%20Sucr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Documents%20and%20Settings\sbolivar\Mis%20documentos\INVITACION%20PARA%20CONTRATAR%20SELECCION%20ABREVIADA%20DE%20MINIMA%20CUANTIA\Anexo%20GENERICO%20formulario%20cantidades%20CD%20y%20LP%2019%20Dic%202007.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Julio%20David\Documents\INVIAS%202012\Convenios%202012\Informaci&#243;n%20t&#233;cnica%20de%20municipios%202012\Guatape%202012\Convenio%20I%20primer%20paquete%20-%20V&#237;a%20Anillo%20Vial%20Guatape%20-%20La%20Piedra\Pto%20Guatape%20-%20anillo%20vial%20guatape%20paquete%20I.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onsorcio_aux_1\JAIRO\PROPUESTAS\CVS\Mis%20documentos\Licitaciones\BOCCI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D:\Users\Camilo%20Jos&#233;\AppData\Local\Microsoft\Windows\Temporary%20Internet%20Files\Content.Outlook\CFG88B27\CONSOLIDADOS\RESUMEN%20NARI&#209;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METODOLO2\USUARIO\93%20CUBIERTAS%20PLACAS%20POLIDEPORTIVAS%20corregido\IDE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Informe%20semanal%20de%20avance%20de%20obra%20civi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solicitud%20de%20servici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D:\METODOLO2\Usuario\OBRAS%20DE%20PROTECCION%20LA%20TIGRA,%20LA%20GALAPAGO\PROG.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Jgarcilo3\Contrato%20mtto%202007\WINNT\Profiles\mvelezs\Configuraci&#243;n%20local\Archivos%20temporales%20de%20Internet\OLK295\ConsolidadoSubcircuito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Users\Usuario\Desktop\alex%20nono\HOSPITAL%20GIRARDOTA\PRESUPUESTO\PRESUPUESTO%20HOSPITAL%20DEF%20%20CARLOS.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ANEXO%202/Users/ING~1.OSC/AppData/Local/Temp/Rar$DI01.853/Cantidades_750%20_Alta_Suelo%20AB.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Mis%20Documentos/Licitaciones/LIC-2000/OFERTAS/noviciado%20la%20caba&#241;a/CANTIDADES-ZOFICIO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Z:\Carpeta%20Victor%20Cademac\Documents\ACademac\Mercadeo\Listas%20de%20Precios\LISTA%20PRECIOS%20ACTUAL\Lista%20de%20Precios%20Febrero%2026%202014.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_rels/externalLink138.xml.rels><?xml version="1.0" encoding="UTF-8" standalone="yes"?>
<Relationships xmlns="http://schemas.openxmlformats.org/package/2006/relationships"><Relationship Id="rId2" Type="http://schemas.microsoft.com/office/2019/04/relationships/externalLinkLongPath" Target="/Users/32243245/AppData/Local/Microsoft/Windows/Temporary%20Internet%20Files/Content.Outlook/TP9OSSUZ/Documents%20and%20Settings/Usuario%20de%20Windows/Mis%20documentos/Licitaciones/Inalv&#237;as/Taraz&#225;-Caucasia/WINDOWS/TEMP/RELACI~1.XLS?5BA43234" TargetMode="External"/><Relationship Id="rId1" Type="http://schemas.openxmlformats.org/officeDocument/2006/relationships/externalLinkPath" Target="file:///\\5BA43234\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2)"/>
      <sheetName val="Datos generales"/>
      <sheetName val="Datos de entrada"/>
      <sheetName val="FOR-001"/>
      <sheetName val="Sábana"/>
      <sheetName val="AIUI calculado"/>
      <sheetName val="Cuadro1"/>
      <sheetName val="Cuadro2"/>
      <sheetName val="Cuadro3"/>
      <sheetName val="Exper."/>
      <sheetName val="OtrosCálculos"/>
      <sheetName val="A.I.U"/>
    </sheetNames>
    <sheetDataSet>
      <sheetData sheetId="0"/>
      <sheetData sheetId="1"/>
      <sheetData sheetId="2"/>
      <sheetData sheetId="3"/>
      <sheetData sheetId="4">
        <row r="17">
          <cell r="I17">
            <v>183738</v>
          </cell>
        </row>
      </sheetData>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G&amp;G"/>
      <sheetName val="PRESUPUESTOS-REV1"/>
      <sheetName val="PROY_ORIGINAL"/>
      <sheetName val="PU (2)"/>
      <sheetName val="CABG"/>
      <sheetName val="Datos"/>
      <sheetName val="COSTOS UNITARIOS"/>
      <sheetName val="CA-2909"/>
      <sheetName val="TRAYECTO 1"/>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Seguim-16"/>
      <sheetName val="PROY_ORIGINAL2"/>
      <sheetName val="PU_(2)1"/>
      <sheetName val="PROY_ORIGINAL1"/>
      <sheetName val="PU_(2)"/>
      <sheetName val="PROY_ORIGINAL3"/>
      <sheetName val="PU_(2)2"/>
      <sheetName val="PROY_ORIGINAL5"/>
      <sheetName val="PU_(2)4"/>
      <sheetName val="PROY_ORIGINAL4"/>
      <sheetName val="PU_(2)3"/>
      <sheetName val="APU´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ACTIVIDADES"/>
      <sheetName val="BD"/>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TARIFAS MATERIALES"/>
      <sheetName val="TARIFAS EQUIPOS "/>
      <sheetName val="TARIFA SALARIOS"/>
      <sheetName val="ó&gt;_x005f_x0000__x005f_x0001__x005f_x0000__x005f_x0000__"/>
      <sheetName val="PRES"/>
      <sheetName val="Paral. 1"/>
      <sheetName val="Paral. 2"/>
      <sheetName val="Paral. 3"/>
      <sheetName val="Paral.4"/>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Accidentalidad"/>
      <sheetName val="Causa Posible"/>
      <sheetName val="41"/>
      <sheetName val="RESISTENCIA_"/>
      <sheetName val="Memorias"/>
      <sheetName val="CANOBRA"/>
      <sheetName val="INCREMENTOS"/>
      <sheetName val="LISTMATE"/>
      <sheetName val="MATERIALES"/>
      <sheetName val="CONSTANTES"/>
      <sheetName val="LISTAS"/>
      <sheetName val="CONSTANTES_"/>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ó&gt;"/>
      <sheetName val="sap"/>
      <sheetName val="P2"/>
      <sheetName val="P1"/>
      <sheetName val="31-05-18"/>
      <sheetName val="F-7857-308"/>
      <sheetName val="Equipo Menor"/>
      <sheetName val="ALQUILADO F-7857-308 "/>
      <sheetName val="Real Para tarifas"/>
      <sheetName val="Lista ICCU"/>
      <sheetName val="Patrimonio neto personal"/>
      <sheetName val="Cálculos"/>
      <sheetName val="_x0000_㈀㰰⌀_x0000_㈀㰮⌀_x0000_䰀଒v_x0000__x0000__x0000_頀"/>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REAJUSTESACTA1PROVI"/>
      <sheetName val="&quot;PAGA&quo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CABLE CONTROL"/>
      <sheetName val="Skid Lifting Lug"/>
      <sheetName val="Datos_CO"/>
      <sheetName val="CCONC"/>
      <sheetName val="ACTA PROVEEDORES"/>
      <sheetName val="ACTA INICIO"/>
      <sheetName val="ACTA PARCIAL"/>
      <sheetName val="ACTA TERMINACION"/>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PRESUPUESTOS-REV1.xls"/>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Indicadores_Y_Listas2"/>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Causa_Posible"/>
      <sheetName val="Elementos_Involucrados"/>
      <sheetName val="Tramo_22"/>
      <sheetName val="TARIFAS_MATERIALES"/>
      <sheetName val="TARIFAS_EQUIPOS_"/>
      <sheetName val="TARIFA_SALARIOS"/>
      <sheetName val="Base_de_Datos"/>
      <sheetName val="CRA_MODI"/>
      <sheetName val="MYE_OBRA2"/>
      <sheetName val="MDC-1_COLOCACION_2"/>
      <sheetName val="D-20_COLOCACION_2"/>
      <sheetName val="TRANSPORTE_MEZCLA_ASFALTICA2"/>
      <sheetName val="EXT_microagomerado2"/>
      <sheetName val="Grafico_Avance2"/>
      <sheetName val="Equipo_Menor"/>
      <sheetName val="ALQUILADO_F-7857-308_"/>
      <sheetName val="Real_Para_tarifas"/>
      <sheetName val="BASE_DE_DATOS_DE_PRECIOS2"/>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Indicadores_Y_Listas3"/>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Causa_Posible1"/>
      <sheetName val="Elementos_Involucrados1"/>
      <sheetName val="Tramo_23"/>
      <sheetName val="TARIFAS_MATERIALES1"/>
      <sheetName val="TARIFAS_EQUIPOS_1"/>
      <sheetName val="TARIFA_SALARIOS1"/>
      <sheetName val="Base_de_Datos1"/>
      <sheetName val="CRA_MODI1"/>
      <sheetName val="MYE_OBRA3"/>
      <sheetName val="MDC-1_COLOCACION_3"/>
      <sheetName val="D-20_COLOCACION_3"/>
      <sheetName val="TRANSPORTE_MEZCLA_ASFALTICA3"/>
      <sheetName val="EXT_microagomerado3"/>
      <sheetName val="Grafico_Avance3"/>
      <sheetName val="Equipo_Menor1"/>
      <sheetName val="ALQUILADO_F-7857-308_1"/>
      <sheetName val="Real_Para_tarifas1"/>
      <sheetName val="BASE_DE_DATOS_DE_PRECIOS3"/>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resumen_preacta14"/>
      <sheetName val="Resalto_en_asfalto14"/>
      <sheetName val="Mat_fresado_para_ampliacion14"/>
      <sheetName val="Tuberia_filtro_D=6&quot;14"/>
      <sheetName val="Realce_de_bordillo14"/>
      <sheetName val="Remocion_tuberia_d=24&quot;14"/>
      <sheetName val="GRAVA_ATRAQUES_DE_ALCANTARILL14"/>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MDC-1_COLOCACION_4"/>
      <sheetName val="D-20_COLOCACION_4"/>
      <sheetName val="TRANSPORTE_MEZCLA_ASFALTICA4"/>
      <sheetName val="EXT_microagomerado4"/>
      <sheetName val="Indicadores_Y_Listas4"/>
      <sheetName val="Causa_Posible2"/>
      <sheetName val="Elementos_Involucrados2"/>
      <sheetName val="Tramo_24"/>
      <sheetName val="TARIFAS_MATERIALES2"/>
      <sheetName val="TARIFAS_EQUIPOS_2"/>
      <sheetName val="TARIFA_SALARIOS2"/>
      <sheetName val="Base_de_Datos2"/>
      <sheetName val="CRA_MODI2"/>
      <sheetName val="MYE_OBRA4"/>
      <sheetName val="Grafico_Avance4"/>
      <sheetName val="Equipo_Menor2"/>
      <sheetName val="ALQUILADO_F-7857-308_2"/>
      <sheetName val="Real_Para_tarifas2"/>
      <sheetName val="BASE_DE_DATOS_DE_PRECIOS4"/>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resumen_preacta16"/>
      <sheetName val="Resalto_en_asfalto16"/>
      <sheetName val="Mat_fresado_para_ampliacion16"/>
      <sheetName val="Tuberia_filtro_D=6&quot;16"/>
      <sheetName val="Realce_de_bordillo16"/>
      <sheetName val="Remocion_tuberia_d=24&quot;16"/>
      <sheetName val="GRAVA_ATRAQUES_DE_ALCANTARILL16"/>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MDC-1_COLOCACION_6"/>
      <sheetName val="D-20_COLOCACION_6"/>
      <sheetName val="TRANSPORTE_MEZCLA_ASFALTICA6"/>
      <sheetName val="EXT_microagomerado6"/>
      <sheetName val="Indicadores_Y_Listas6"/>
      <sheetName val="Causa_Posible4"/>
      <sheetName val="Elementos_Involucrados4"/>
      <sheetName val="Tramo_26"/>
      <sheetName val="TARIFAS_MATERIALES4"/>
      <sheetName val="TARIFAS_EQUIPOS_4"/>
      <sheetName val="TARIFA_SALARIOS4"/>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resumen_preacta15"/>
      <sheetName val="Resalto_en_asfalto15"/>
      <sheetName val="Mat_fresado_para_ampliacion15"/>
      <sheetName val="Tuberia_filtro_D=6&quot;15"/>
      <sheetName val="Realce_de_bordillo15"/>
      <sheetName val="Remocion_tuberia_d=24&quot;15"/>
      <sheetName val="GRAVA_ATRAQUES_DE_ALCANTARILL15"/>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MDC-1_COLOCACION_5"/>
      <sheetName val="D-20_COLOCACION_5"/>
      <sheetName val="TRANSPORTE_MEZCLA_ASFALTICA5"/>
      <sheetName val="EXT_microagomerado5"/>
      <sheetName val="Indicadores_Y_Listas5"/>
      <sheetName val="Causa_Posible3"/>
      <sheetName val="Elementos_Involucrados3"/>
      <sheetName val="Tramo_25"/>
      <sheetName val="TARIFAS_MATERIALES3"/>
      <sheetName val="TARIFAS_EQUIPOS_3"/>
      <sheetName val="TARIFA_SALARIOS3"/>
      <sheetName val="Base_de_Datos3"/>
      <sheetName val="CRA_MODI3"/>
      <sheetName val="MYE_OBRA5"/>
      <sheetName val="Grafico_Avance5"/>
      <sheetName val="Equipo_Menor3"/>
      <sheetName val="ALQUILADO_F-7857-308_3"/>
      <sheetName val="Real_Para_tarifas3"/>
      <sheetName val="BASE_DE_DATOS_DE_PRECIOS5"/>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resumen_preacta17"/>
      <sheetName val="Resalto_en_asfalto17"/>
      <sheetName val="Mat_fresado_para_ampliacion17"/>
      <sheetName val="Tuberia_filtro_D=6&quot;17"/>
      <sheetName val="Realce_de_bordillo17"/>
      <sheetName val="Remocion_tuberia_d=24&quot;17"/>
      <sheetName val="GRAVA_ATRAQUES_DE_ALCANTARILL17"/>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MDC-1_COLOCACION_7"/>
      <sheetName val="D-20_COLOCACION_7"/>
      <sheetName val="TRANSPORTE_MEZCLA_ASFALTICA7"/>
      <sheetName val="EXT_microagomerado7"/>
      <sheetName val="Indicadores_Y_Listas7"/>
      <sheetName val="Causa_Posible5"/>
      <sheetName val="Elementos_Involucrados5"/>
      <sheetName val="Tramo_27"/>
      <sheetName val="TARIFAS_MATERIALES5"/>
      <sheetName val="TARIFAS_EQUIPOS_5"/>
      <sheetName val="TARIFA_SALARIOS5"/>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ogramacion"/>
      <sheetName val="Indicadores_Y_Listas9"/>
      <sheetName val="Indicadores_Y_Listas8"/>
      <sheetName val="Indicadores_Y_Listas10"/>
      <sheetName val="Indicadores_Y_Listas11"/>
      <sheetName val="Indicadores_Y_Listas12"/>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um96"/>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SM Monthly"/>
      <sheetName val="BQMPALOC"/>
      <sheetName val="ACTA No.5"/>
      <sheetName val="IV. MANO DE OBRA AIU"/>
      <sheetName val="Resistividad "/>
      <sheetName val="DUB-823"/>
      <sheetName val="GPI 526"/>
      <sheetName val="SKJ452"/>
      <sheetName val="ITA878"/>
      <sheetName val="AEA-944"/>
      <sheetName val="XXJ617"/>
      <sheetName val="SNG_855"/>
      <sheetName val="VEA 374"/>
      <sheetName val="HFB024"/>
      <sheetName val="PAJ825"/>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efreshError="1"/>
      <sheetData sheetId="154" refreshError="1"/>
      <sheetData sheetId="155" refreshError="1"/>
      <sheetData sheetId="156" refreshError="1"/>
      <sheetData sheetId="157">
        <row r="2">
          <cell r="A2">
            <v>0</v>
          </cell>
        </row>
      </sheetData>
      <sheetData sheetId="158">
        <row r="2">
          <cell r="A2">
            <v>0</v>
          </cell>
        </row>
      </sheetData>
      <sheetData sheetId="159">
        <row r="2">
          <cell r="A2">
            <v>0</v>
          </cell>
        </row>
      </sheetData>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ow r="2">
          <cell r="A2">
            <v>0</v>
          </cell>
        </row>
      </sheetData>
      <sheetData sheetId="248">
        <row r="2">
          <cell r="A2">
            <v>0</v>
          </cell>
        </row>
      </sheetData>
      <sheetData sheetId="249">
        <row r="2">
          <cell r="A2">
            <v>0</v>
          </cell>
        </row>
      </sheetData>
      <sheetData sheetId="250">
        <row r="2">
          <cell r="A2">
            <v>0</v>
          </cell>
        </row>
      </sheetData>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efreshError="1"/>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efreshError="1"/>
      <sheetData sheetId="368" refreshError="1"/>
      <sheetData sheetId="369" refreshError="1"/>
      <sheetData sheetId="370" refreshError="1"/>
      <sheetData sheetId="371" refreshError="1"/>
      <sheetData sheetId="372" refreshError="1"/>
      <sheetData sheetId="373" refreshError="1"/>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
          <cell r="A2">
            <v>0</v>
          </cell>
        </row>
      </sheetData>
      <sheetData sheetId="418" refreshError="1"/>
      <sheetData sheetId="419" refreshError="1"/>
      <sheetData sheetId="420" refreshError="1"/>
      <sheetData sheetId="421" refreshError="1"/>
      <sheetData sheetId="422" refreshError="1"/>
      <sheetData sheetId="423">
        <row r="2">
          <cell r="A2">
            <v>0</v>
          </cell>
        </row>
      </sheetData>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efreshError="1"/>
      <sheetData sheetId="514" refreshError="1"/>
      <sheetData sheetId="515" refreshError="1"/>
      <sheetData sheetId="516" refreshError="1"/>
      <sheetData sheetId="517" refreshError="1"/>
      <sheetData sheetId="518" refreshError="1"/>
      <sheetData sheetId="519" refreshError="1"/>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ow r="2">
          <cell r="A2">
            <v>0</v>
          </cell>
        </row>
      </sheetData>
      <sheetData sheetId="660" refreshError="1"/>
      <sheetData sheetId="661" refreshError="1"/>
      <sheetData sheetId="662" refreshError="1"/>
      <sheetData sheetId="663" refreshError="1"/>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sheetData sheetId="719">
        <row r="2">
          <cell r="A2">
            <v>0</v>
          </cell>
        </row>
      </sheetData>
      <sheetData sheetId="720">
        <row r="2">
          <cell r="A2">
            <v>0</v>
          </cell>
        </row>
      </sheetData>
      <sheetData sheetId="721"/>
      <sheetData sheetId="722"/>
      <sheetData sheetId="723"/>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efreshError="1"/>
      <sheetData sheetId="960" refreshError="1"/>
      <sheetData sheetId="961">
        <row r="2">
          <cell r="A2">
            <v>0</v>
          </cell>
        </row>
      </sheetData>
      <sheetData sheetId="962" refreshError="1"/>
      <sheetData sheetId="963" refreshError="1"/>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sheetData sheetId="1667">
        <row r="5">
          <cell r="B5" t="str">
            <v>T1</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sheetData sheetId="1683">
        <row r="2">
          <cell r="A2">
            <v>0</v>
          </cell>
        </row>
      </sheetData>
      <sheetData sheetId="1684" refreshError="1"/>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sheetData sheetId="1697">
        <row r="2">
          <cell r="A2">
            <v>0</v>
          </cell>
        </row>
      </sheetData>
      <sheetData sheetId="1698" refreshError="1"/>
      <sheetData sheetId="1699" refreshError="1"/>
      <sheetData sheetId="1700">
        <row r="2">
          <cell r="A2">
            <v>0</v>
          </cell>
        </row>
      </sheetData>
      <sheetData sheetId="1701" refreshError="1"/>
      <sheetData sheetId="1702">
        <row r="2">
          <cell r="A2">
            <v>0</v>
          </cell>
        </row>
      </sheetData>
      <sheetData sheetId="1703">
        <row r="2">
          <cell r="A2">
            <v>0</v>
          </cell>
        </row>
      </sheetData>
      <sheetData sheetId="1704">
        <row r="2">
          <cell r="A2">
            <v>0</v>
          </cell>
        </row>
      </sheetData>
      <sheetData sheetId="1705"/>
      <sheetData sheetId="1706">
        <row r="2">
          <cell r="A2">
            <v>0</v>
          </cell>
        </row>
      </sheetData>
      <sheetData sheetId="1707"/>
      <sheetData sheetId="1708">
        <row r="2">
          <cell r="B2" t="str">
            <v>Patrimonio
neto
personal</v>
          </cell>
        </row>
      </sheetData>
      <sheetData sheetId="1709" refreshError="1"/>
      <sheetData sheetId="1710">
        <row r="2">
          <cell r="A2">
            <v>0</v>
          </cell>
        </row>
      </sheetData>
      <sheetData sheetId="1711">
        <row r="2">
          <cell r="A2">
            <v>0</v>
          </cell>
        </row>
      </sheetData>
      <sheetData sheetId="1712" refreshError="1"/>
      <sheetData sheetId="1713"/>
      <sheetData sheetId="1714">
        <row r="2">
          <cell r="A2">
            <v>0</v>
          </cell>
        </row>
      </sheetData>
      <sheetData sheetId="1715">
        <row r="2">
          <cell r="A2">
            <v>0</v>
          </cell>
        </row>
      </sheetData>
      <sheetData sheetId="1716">
        <row r="2">
          <cell r="A2">
            <v>0</v>
          </cell>
        </row>
      </sheetData>
      <sheetData sheetId="1717">
        <row r="2">
          <cell r="A2" t="str">
            <v>FORMULARIO N° 4</v>
          </cell>
        </row>
      </sheetData>
      <sheetData sheetId="1718">
        <row r="2">
          <cell r="A2">
            <v>0</v>
          </cell>
        </row>
      </sheetData>
      <sheetData sheetId="1719">
        <row r="2">
          <cell r="B2">
            <v>0</v>
          </cell>
        </row>
      </sheetData>
      <sheetData sheetId="1720">
        <row r="5">
          <cell r="A5" t="str">
            <v>OFERTA ECONÓMICA DETALLADA</v>
          </cell>
        </row>
      </sheetData>
      <sheetData sheetId="1721"/>
      <sheetData sheetId="1722"/>
      <sheetData sheetId="1723"/>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sheetData sheetId="1744"/>
      <sheetData sheetId="1745"/>
      <sheetData sheetId="1746"/>
      <sheetData sheetId="1747"/>
      <sheetData sheetId="1748"/>
      <sheetData sheetId="1749"/>
      <sheetData sheetId="1750">
        <row r="2">
          <cell r="A2">
            <v>0</v>
          </cell>
        </row>
      </sheetData>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ow r="2">
          <cell r="A2">
            <v>0</v>
          </cell>
        </row>
      </sheetData>
      <sheetData sheetId="1762" refreshError="1"/>
      <sheetData sheetId="1763">
        <row r="2">
          <cell r="A2" t="str">
            <v>Locación</v>
          </cell>
        </row>
      </sheetData>
      <sheetData sheetId="1764">
        <row r="2">
          <cell r="A2">
            <v>0</v>
          </cell>
        </row>
      </sheetData>
      <sheetData sheetId="1765"/>
      <sheetData sheetId="1766"/>
      <sheetData sheetId="1767"/>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5">
          <cell r="B5" t="str">
            <v>T1</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sheetData sheetId="2329"/>
      <sheetData sheetId="2330"/>
      <sheetData sheetId="2331">
        <row r="2">
          <cell r="A2">
            <v>0</v>
          </cell>
        </row>
      </sheetData>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row r="2">
          <cell r="A2">
            <v>0</v>
          </cell>
        </row>
      </sheetData>
      <sheetData sheetId="2355"/>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efreshError="1"/>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sheetData sheetId="2622"/>
      <sheetData sheetId="2623"/>
      <sheetData sheetId="2624"/>
      <sheetData sheetId="2625"/>
      <sheetData sheetId="2626"/>
      <sheetData sheetId="2627"/>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sheetData sheetId="2643"/>
      <sheetData sheetId="2644"/>
      <sheetData sheetId="2645">
        <row r="2">
          <cell r="A2">
            <v>0</v>
          </cell>
        </row>
      </sheetData>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sheetData sheetId="2679"/>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sheetData sheetId="2689">
        <row r="2">
          <cell r="A2">
            <v>0</v>
          </cell>
        </row>
      </sheetData>
      <sheetData sheetId="2690">
        <row r="2">
          <cell r="A2">
            <v>0</v>
          </cell>
        </row>
      </sheetData>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sheetData sheetId="2974"/>
      <sheetData sheetId="2975"/>
      <sheetData sheetId="2976">
        <row r="2">
          <cell r="A2">
            <v>0</v>
          </cell>
        </row>
      </sheetData>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sheetData sheetId="3103"/>
      <sheetData sheetId="3104"/>
      <sheetData sheetId="3105">
        <row r="2">
          <cell r="A2">
            <v>0</v>
          </cell>
        </row>
      </sheetData>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sheetData sheetId="3148">
        <row r="2">
          <cell r="A2">
            <v>0</v>
          </cell>
        </row>
      </sheetData>
      <sheetData sheetId="3149">
        <row r="2">
          <cell r="A2">
            <v>0</v>
          </cell>
        </row>
      </sheetData>
      <sheetData sheetId="3150"/>
      <sheetData sheetId="3151"/>
      <sheetData sheetId="3152"/>
      <sheetData sheetId="3153"/>
      <sheetData sheetId="3154">
        <row r="2">
          <cell r="A2">
            <v>0</v>
          </cell>
        </row>
      </sheetData>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row r="2">
          <cell r="A2">
            <v>0</v>
          </cell>
        </row>
      </sheetData>
      <sheetData sheetId="3169">
        <row r="2">
          <cell r="A2">
            <v>0</v>
          </cell>
        </row>
      </sheetData>
      <sheetData sheetId="3170"/>
      <sheetData sheetId="3171">
        <row r="2">
          <cell r="A2">
            <v>0</v>
          </cell>
        </row>
      </sheetData>
      <sheetData sheetId="3172"/>
      <sheetData sheetId="3173"/>
      <sheetData sheetId="3174"/>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sheetData sheetId="3181"/>
      <sheetData sheetId="3182">
        <row r="2">
          <cell r="B2" t="str">
            <v>Patrimonio
neto
personal</v>
          </cell>
        </row>
      </sheetData>
      <sheetData sheetId="3183"/>
      <sheetData sheetId="3184"/>
      <sheetData sheetId="3185"/>
      <sheetData sheetId="3186"/>
      <sheetData sheetId="3187"/>
      <sheetData sheetId="3188"/>
      <sheetData sheetId="3189">
        <row r="2">
          <cell r="B2">
            <v>0</v>
          </cell>
        </row>
      </sheetData>
      <sheetData sheetId="3190"/>
      <sheetData sheetId="3191"/>
      <sheetData sheetId="3192"/>
      <sheetData sheetId="3193"/>
      <sheetData sheetId="3194"/>
      <sheetData sheetId="3195"/>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sheetData sheetId="3204"/>
      <sheetData sheetId="3205"/>
      <sheetData sheetId="3206">
        <row r="2">
          <cell r="A2">
            <v>0</v>
          </cell>
        </row>
      </sheetData>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sheetData sheetId="3333"/>
      <sheetData sheetId="3334"/>
      <sheetData sheetId="3335">
        <row r="2">
          <cell r="A2">
            <v>0</v>
          </cell>
        </row>
      </sheetData>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sheetData sheetId="3368"/>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sheetData sheetId="3378">
        <row r="2">
          <cell r="A2">
            <v>0</v>
          </cell>
        </row>
      </sheetData>
      <sheetData sheetId="3379">
        <row r="2">
          <cell r="A2">
            <v>0</v>
          </cell>
        </row>
      </sheetData>
      <sheetData sheetId="3380"/>
      <sheetData sheetId="3381"/>
      <sheetData sheetId="3382"/>
      <sheetData sheetId="3383"/>
      <sheetData sheetId="3384">
        <row r="2">
          <cell r="A2">
            <v>0</v>
          </cell>
        </row>
      </sheetData>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sheetData sheetId="3705">
        <row r="2">
          <cell r="A2">
            <v>0</v>
          </cell>
        </row>
      </sheetData>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row r="2">
          <cell r="A2">
            <v>0</v>
          </cell>
        </row>
      </sheetData>
      <sheetData sheetId="3779"/>
      <sheetData sheetId="3780"/>
      <sheetData sheetId="3781"/>
      <sheetData sheetId="3782"/>
      <sheetData sheetId="3783"/>
      <sheetData sheetId="3784"/>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sheetData sheetId="3841"/>
      <sheetData sheetId="3842"/>
      <sheetData sheetId="3843"/>
      <sheetData sheetId="3844">
        <row r="2">
          <cell r="A2">
            <v>0</v>
          </cell>
        </row>
      </sheetData>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refreshError="1"/>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sheetData sheetId="3982"/>
      <sheetData sheetId="3983"/>
      <sheetData sheetId="3984">
        <row r="2">
          <cell r="A2">
            <v>0</v>
          </cell>
        </row>
      </sheetData>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2">
          <cell r="A2">
            <v>0</v>
          </cell>
        </row>
      </sheetData>
      <sheetData sheetId="4021"/>
      <sheetData sheetId="4022"/>
      <sheetData sheetId="4023"/>
      <sheetData sheetId="4024"/>
      <sheetData sheetId="4025"/>
      <sheetData sheetId="4026"/>
      <sheetData sheetId="4027"/>
      <sheetData sheetId="4028"/>
      <sheetData sheetId="4029"/>
      <sheetData sheetId="4030">
        <row r="2">
          <cell r="A2">
            <v>0</v>
          </cell>
        </row>
      </sheetData>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row r="2">
          <cell r="A2">
            <v>0</v>
          </cell>
        </row>
      </sheetData>
      <sheetData sheetId="4104"/>
      <sheetData sheetId="4105"/>
      <sheetData sheetId="4106"/>
      <sheetData sheetId="4107"/>
      <sheetData sheetId="4108"/>
      <sheetData sheetId="4109"/>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sheetData sheetId="4256"/>
      <sheetData sheetId="4257"/>
      <sheetData sheetId="4258">
        <row r="2">
          <cell r="A2">
            <v>0</v>
          </cell>
        </row>
      </sheetData>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row r="2">
          <cell r="A2">
            <v>0</v>
          </cell>
        </row>
      </sheetData>
      <sheetData sheetId="4295"/>
      <sheetData sheetId="4296"/>
      <sheetData sheetId="4297"/>
      <sheetData sheetId="4298"/>
      <sheetData sheetId="4299"/>
      <sheetData sheetId="4300"/>
      <sheetData sheetId="4301"/>
      <sheetData sheetId="4302"/>
      <sheetData sheetId="4303"/>
      <sheetData sheetId="4304">
        <row r="2">
          <cell r="A2">
            <v>0</v>
          </cell>
        </row>
      </sheetData>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row r="2">
          <cell r="A2">
            <v>0</v>
          </cell>
        </row>
      </sheetData>
      <sheetData sheetId="4563"/>
      <sheetData sheetId="4564"/>
      <sheetData sheetId="4565"/>
      <sheetData sheetId="4566"/>
      <sheetData sheetId="4567"/>
      <sheetData sheetId="4568"/>
      <sheetData sheetId="4569"/>
      <sheetData sheetId="4570"/>
      <sheetData sheetId="4571"/>
      <sheetData sheetId="4572">
        <row r="2">
          <cell r="A2">
            <v>0</v>
          </cell>
        </row>
      </sheetData>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ow r="2">
          <cell r="A2">
            <v>0</v>
          </cell>
        </row>
      </sheetData>
      <sheetData sheetId="4609"/>
      <sheetData sheetId="4610"/>
      <sheetData sheetId="4611"/>
      <sheetData sheetId="4612"/>
      <sheetData sheetId="4613"/>
      <sheetData sheetId="4614"/>
      <sheetData sheetId="4615"/>
      <sheetData sheetId="4616"/>
      <sheetData sheetId="4617"/>
      <sheetData sheetId="4618">
        <row r="2">
          <cell r="A2">
            <v>0</v>
          </cell>
        </row>
      </sheetData>
      <sheetData sheetId="4619"/>
      <sheetData sheetId="4620"/>
      <sheetData sheetId="4621"/>
      <sheetData sheetId="4622"/>
      <sheetData sheetId="4623"/>
      <sheetData sheetId="4624"/>
      <sheetData sheetId="4625"/>
      <sheetData sheetId="4626"/>
      <sheetData sheetId="4627"/>
      <sheetData sheetId="4628">
        <row r="2">
          <cell r="A2">
            <v>0</v>
          </cell>
        </row>
      </sheetData>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row r="2">
          <cell r="A2">
            <v>0</v>
          </cell>
        </row>
      </sheetData>
      <sheetData sheetId="4665"/>
      <sheetData sheetId="4666"/>
      <sheetData sheetId="4667"/>
      <sheetData sheetId="4668"/>
      <sheetData sheetId="4669"/>
      <sheetData sheetId="4670"/>
      <sheetData sheetId="4671"/>
      <sheetData sheetId="4672"/>
      <sheetData sheetId="4673"/>
      <sheetData sheetId="4674">
        <row r="2">
          <cell r="A2">
            <v>0</v>
          </cell>
        </row>
      </sheetData>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row r="2">
          <cell r="A2">
            <v>0</v>
          </cell>
        </row>
      </sheetData>
      <sheetData sheetId="4748"/>
      <sheetData sheetId="4749"/>
      <sheetData sheetId="4750"/>
      <sheetData sheetId="4751"/>
      <sheetData sheetId="4752"/>
      <sheetData sheetId="4753"/>
      <sheetData sheetId="4754"/>
      <sheetData sheetId="4755"/>
      <sheetData sheetId="4756"/>
      <sheetData sheetId="4757">
        <row r="2">
          <cell r="A2">
            <v>0</v>
          </cell>
        </row>
      </sheetData>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row r="2">
          <cell r="A2">
            <v>0</v>
          </cell>
        </row>
      </sheetData>
      <sheetData sheetId="4794"/>
      <sheetData sheetId="4795"/>
      <sheetData sheetId="4796"/>
      <sheetData sheetId="4797"/>
      <sheetData sheetId="4798"/>
      <sheetData sheetId="4799"/>
      <sheetData sheetId="4800"/>
      <sheetData sheetId="4801"/>
      <sheetData sheetId="4802"/>
      <sheetData sheetId="4803">
        <row r="2">
          <cell r="A2">
            <v>0</v>
          </cell>
        </row>
      </sheetData>
      <sheetData sheetId="4804"/>
      <sheetData sheetId="4805"/>
      <sheetData sheetId="4806"/>
      <sheetData sheetId="4807"/>
      <sheetData sheetId="4808"/>
      <sheetData sheetId="4809"/>
      <sheetData sheetId="4810"/>
      <sheetData sheetId="4811"/>
      <sheetData sheetId="4812"/>
      <sheetData sheetId="4813">
        <row r="2">
          <cell r="A2">
            <v>0</v>
          </cell>
        </row>
      </sheetData>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ow r="2">
          <cell r="A2">
            <v>0</v>
          </cell>
        </row>
      </sheetData>
      <sheetData sheetId="4850"/>
      <sheetData sheetId="4851"/>
      <sheetData sheetId="4852"/>
      <sheetData sheetId="4853"/>
      <sheetData sheetId="4854"/>
      <sheetData sheetId="4855"/>
      <sheetData sheetId="4856"/>
      <sheetData sheetId="4857"/>
      <sheetData sheetId="4858"/>
      <sheetData sheetId="4859">
        <row r="2">
          <cell r="A2">
            <v>0</v>
          </cell>
        </row>
      </sheetData>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row r="2">
          <cell r="A2">
            <v>0</v>
          </cell>
        </row>
      </sheetData>
      <sheetData sheetId="4933"/>
      <sheetData sheetId="4934"/>
      <sheetData sheetId="4935"/>
      <sheetData sheetId="4936"/>
      <sheetData sheetId="4937"/>
      <sheetData sheetId="4938"/>
      <sheetData sheetId="4939"/>
      <sheetData sheetId="4940"/>
      <sheetData sheetId="4941"/>
      <sheetData sheetId="4942">
        <row r="2">
          <cell r="A2">
            <v>0</v>
          </cell>
        </row>
      </sheetData>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sheetData sheetId="4975"/>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sheetData sheetId="5181"/>
      <sheetData sheetId="5182"/>
      <sheetData sheetId="5183">
        <row r="2">
          <cell r="A2">
            <v>0</v>
          </cell>
        </row>
      </sheetData>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row r="2">
          <cell r="A2">
            <v>0</v>
          </cell>
        </row>
      </sheetData>
      <sheetData sheetId="5220"/>
      <sheetData sheetId="5221"/>
      <sheetData sheetId="5222"/>
      <sheetData sheetId="5223"/>
      <sheetData sheetId="5224"/>
      <sheetData sheetId="5225"/>
      <sheetData sheetId="5226"/>
      <sheetData sheetId="5227"/>
      <sheetData sheetId="5228"/>
      <sheetData sheetId="5229">
        <row r="2">
          <cell r="A2">
            <v>0</v>
          </cell>
        </row>
      </sheetData>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row r="2">
          <cell r="A2">
            <v>0</v>
          </cell>
        </row>
      </sheetData>
      <sheetData sheetId="5303"/>
      <sheetData sheetId="5304"/>
      <sheetData sheetId="5305"/>
      <sheetData sheetId="5306"/>
      <sheetData sheetId="5307"/>
      <sheetData sheetId="5308"/>
      <sheetData sheetId="5309"/>
      <sheetData sheetId="5310"/>
      <sheetData sheetId="5311"/>
      <sheetData sheetId="5312">
        <row r="2">
          <cell r="A2">
            <v>0</v>
          </cell>
        </row>
      </sheetData>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row r="2">
          <cell r="A2">
            <v>0</v>
          </cell>
        </row>
      </sheetData>
      <sheetData sheetId="5349"/>
      <sheetData sheetId="5350"/>
      <sheetData sheetId="5351"/>
      <sheetData sheetId="5352"/>
      <sheetData sheetId="5353"/>
      <sheetData sheetId="5354"/>
      <sheetData sheetId="5355"/>
      <sheetData sheetId="5356"/>
      <sheetData sheetId="5357"/>
      <sheetData sheetId="5358">
        <row r="2">
          <cell r="A2">
            <v>0</v>
          </cell>
        </row>
      </sheetData>
      <sheetData sheetId="5359"/>
      <sheetData sheetId="5360"/>
      <sheetData sheetId="5361"/>
      <sheetData sheetId="5362"/>
      <sheetData sheetId="5363"/>
      <sheetData sheetId="5364"/>
      <sheetData sheetId="5365"/>
      <sheetData sheetId="5366"/>
      <sheetData sheetId="5367"/>
      <sheetData sheetId="5368">
        <row r="2">
          <cell r="A2">
            <v>0</v>
          </cell>
        </row>
      </sheetData>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row r="2">
          <cell r="A2">
            <v>0</v>
          </cell>
        </row>
      </sheetData>
      <sheetData sheetId="5405"/>
      <sheetData sheetId="5406"/>
      <sheetData sheetId="5407"/>
      <sheetData sheetId="5408"/>
      <sheetData sheetId="5409"/>
      <sheetData sheetId="5410"/>
      <sheetData sheetId="5411"/>
      <sheetData sheetId="5412"/>
      <sheetData sheetId="5413"/>
      <sheetData sheetId="5414">
        <row r="2">
          <cell r="A2">
            <v>0</v>
          </cell>
        </row>
      </sheetData>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row r="2">
          <cell r="A2">
            <v>0</v>
          </cell>
        </row>
      </sheetData>
      <sheetData sheetId="5488"/>
      <sheetData sheetId="5489"/>
      <sheetData sheetId="5490"/>
      <sheetData sheetId="5491"/>
      <sheetData sheetId="5492"/>
      <sheetData sheetId="5493"/>
      <sheetData sheetId="5494"/>
      <sheetData sheetId="5495"/>
      <sheetData sheetId="5496"/>
      <sheetData sheetId="5497">
        <row r="2">
          <cell r="A2">
            <v>0</v>
          </cell>
        </row>
      </sheetData>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sheetData sheetId="5530"/>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sheetData sheetId="5680"/>
      <sheetData sheetId="5681"/>
      <sheetData sheetId="5682"/>
      <sheetData sheetId="5683">
        <row r="2">
          <cell r="A2">
            <v>0</v>
          </cell>
        </row>
      </sheetData>
      <sheetData sheetId="5684"/>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sheetData sheetId="5706"/>
      <sheetData sheetId="5707"/>
      <sheetData sheetId="5708"/>
      <sheetData sheetId="5709"/>
      <sheetData sheetId="5710"/>
      <sheetData sheetId="5711"/>
      <sheetData sheetId="5712"/>
      <sheetData sheetId="5713"/>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efreshError="1"/>
      <sheetData sheetId="5729">
        <row r="2">
          <cell r="A2">
            <v>0</v>
          </cell>
        </row>
      </sheetData>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row r="5">
          <cell r="B5">
            <v>0</v>
          </cell>
        </row>
      </sheetData>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 val="RESUMEN"/>
      <sheetName val="REDES"/>
      <sheetName val="APU REDES"/>
      <sheetName val="MICROCUENCAS"/>
      <sheetName val="APU MICROCUENCAS"/>
      <sheetName val="ARENALES"/>
      <sheetName val="APU ARENALES"/>
      <sheetName val="LA HERMOSA"/>
      <sheetName val="APU LA HERMOSA"/>
      <sheetName val="PTAP ARENALES"/>
      <sheetName val="AC-MIRAF"/>
      <sheetName val="APU PTAP ARENALES"/>
    </sheetNames>
    <sheetDataSet>
      <sheetData sheetId="0"/>
      <sheetData sheetId="1"/>
      <sheetData sheetId="2"/>
      <sheetData sheetId="3"/>
      <sheetData sheetId="4"/>
      <sheetData sheetId="5"/>
      <sheetData sheetId="6">
        <row r="62">
          <cell r="D62">
            <v>1300</v>
          </cell>
        </row>
      </sheetData>
      <sheetData sheetId="7"/>
      <sheetData sheetId="8"/>
      <sheetData sheetId="9" refreshError="1">
        <row r="3">
          <cell r="C3">
            <v>0.25</v>
          </cell>
        </row>
        <row r="70">
          <cell r="D70">
            <v>1050</v>
          </cell>
        </row>
        <row r="85">
          <cell r="D85">
            <v>15525</v>
          </cell>
        </row>
        <row r="117">
          <cell r="D117">
            <v>59792</v>
          </cell>
        </row>
        <row r="139">
          <cell r="D139">
            <v>62639.999999999993</v>
          </cell>
        </row>
        <row r="141">
          <cell r="D141">
            <v>115999.99999999999</v>
          </cell>
        </row>
        <row r="292">
          <cell r="D292">
            <v>163560</v>
          </cell>
        </row>
        <row r="303">
          <cell r="D303">
            <v>77720</v>
          </cell>
        </row>
        <row r="305">
          <cell r="D305">
            <v>46400</v>
          </cell>
        </row>
        <row r="328">
          <cell r="D328">
            <v>123772</v>
          </cell>
        </row>
        <row r="329">
          <cell r="D329">
            <v>224576</v>
          </cell>
        </row>
        <row r="338">
          <cell r="D338">
            <v>403680</v>
          </cell>
        </row>
        <row r="414">
          <cell r="D414">
            <v>145268</v>
          </cell>
        </row>
        <row r="468">
          <cell r="D468">
            <v>8500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TODOITEM"/>
      <sheetName val="LISTADO DE ITEMS"/>
      <sheetName val="PRESENTACION"/>
      <sheetName val="CRITERIOS DE DISEÑO"/>
      <sheetName val="CAUDAL SUTRO"/>
      <sheetName val="PARSHALL"/>
      <sheetName val="PRELIMINAR"/>
      <sheetName val="CANTIDADES PRELIMINAR"/>
      <sheetName val="PRESUPUESTO PRELIMINAR"/>
      <sheetName val="ESQUEMA 1 30%"/>
      <sheetName val="SEDIMENTADOR PRIMARIO ALT. 1-30"/>
      <sheetName val="CANTIDADES S.P. ALT. 1-30"/>
      <sheetName val="PRESUPUESTO S.P.  ALT. 1-30"/>
      <sheetName val="DIGESTOR ANEROBIO ALT. 1-30"/>
      <sheetName val="CANTIDADES D.A. ALT. 1-30"/>
      <sheetName val="PRESUPUESTO D.A.  ALT. 1-30"/>
      <sheetName val="LECHOS DE SECADO ALT. 1-30"/>
      <sheetName val="CANTIDADES L.S. ALT. 1-30"/>
      <sheetName val="PRESUPUESTO L.S.  ALT. 1-30"/>
      <sheetName val="ESQUEMA 2 30%"/>
      <sheetName val="UASB ALT.2-30"/>
      <sheetName val="CANTIDADES U.A.S.B. ALT. 2-30"/>
      <sheetName val="PRESUPUESTO UASB  ALT. 2-30"/>
      <sheetName val="LECHOS DE SECADO ALT. 2-30"/>
      <sheetName val="CANTIDADES L.S. ALT. 2-30"/>
      <sheetName val="PRESUPUESTO L.S.  ALT. 2-30"/>
      <sheetName val="ESQUEMA 1 70%"/>
      <sheetName val="UASB ALT. 1-70"/>
      <sheetName val="CANTIDAD U.A.S.B. ALT. 1-70"/>
      <sheetName val="PRESUPUESTO UASB  ALT. 1-70"/>
      <sheetName val="LECHOS DE SECADO ALT. 1-70"/>
      <sheetName val="CANTIDADES L.S. ALT. 1-70"/>
      <sheetName val="PRESUPUESTO L.S.  ALT. 1-70"/>
      <sheetName val="ESQUEMA 2 70%"/>
      <sheetName val="FILTRO ANAEROBIO ALT. 2-70"/>
      <sheetName val="CANTIDADES F.A. ALT. 2-70"/>
      <sheetName val="PRESUPUESTO F.A. ALT. 2-70"/>
      <sheetName val="LECHOS DE SECADO ALT. 2-70"/>
      <sheetName val="CANTIDADES L.S. ALT. 2-70"/>
      <sheetName val="PRESUPUESTO L.S.  ALT. 2-70"/>
      <sheetName val="ESQUEMA 3 70%"/>
      <sheetName val="LODOS DE ALTA TASA ALT. 3-70"/>
      <sheetName val="CANTIDAD L.A. ALT. 3-70"/>
      <sheetName val="PRESUPUESTO L.A. ALT. 3-70"/>
      <sheetName val="SEDIMENTADOR SEC. ALT. 3-70"/>
      <sheetName val="CANTIDADES S.S. ALT. 3-70"/>
      <sheetName val="PRESUPUESTO S.S.  ALT. 3-70"/>
      <sheetName val="DIGESTOR ANEROBIO ALT. 3-70"/>
      <sheetName val="CANTIDADES D.A. ALT. 3-70"/>
      <sheetName val="PRESUPUESTO D.A.  ALT. 3-70"/>
      <sheetName val="LECHOS DE SECADO ALT. 3-70"/>
      <sheetName val="CANTIDADES L.S. ALT. 3-70"/>
      <sheetName val="PRESUPUESTO L.S.  ALT. 3-70"/>
      <sheetName val="ESQUEMA 4 70%"/>
      <sheetName val="SEDIMENTADOR PRIMARIO ALT. 4-70"/>
      <sheetName val="CANTIDADES S.P. ALT. 4-70"/>
      <sheetName val="PRESUPUESTO S.P.  ALT. 4-70"/>
      <sheetName val="FILTRO PERCOLADOR ALT. 4-70"/>
      <sheetName val="CANTIDADES F.P. ALT. 4-70"/>
      <sheetName val="PRESUPUESTO F.P.  ALT. 4-70"/>
      <sheetName val="SEDIMENTADOR SEC. ALT. 4-70"/>
      <sheetName val="CANTIDADES S.S. ALT. 4-70"/>
      <sheetName val="PRESUPUESTO S.S.  ALT. 4-70"/>
      <sheetName val="DIGESTOR ANEROBIO ALT. 4-70"/>
      <sheetName val="CANTIDADES D.A. ALT. 4-70"/>
      <sheetName val="PRESUPUESTO D.A.  ALT. 4-70"/>
      <sheetName val="LECHOS DE SECADO ALT. 4-70"/>
      <sheetName val="CANTIDADES L.S. ALT. 4-70"/>
      <sheetName val="PRESUPUESTO L.S.  ALT. 4-70"/>
      <sheetName val="ESQUEMA 1 80%"/>
      <sheetName val="UASB ALT. 1-80"/>
      <sheetName val="CANTIDAD U.A.S.B. ALT 1-80"/>
      <sheetName val="PRESUPUESTO UASB  ALT. 1-80"/>
      <sheetName val="FILTRO PERCOLADOR ALT. 1-80"/>
      <sheetName val="CANTIDADES F.P. ALT. 1-80"/>
      <sheetName val="PRESUPUESTO F.P.  ALT. 1-80"/>
      <sheetName val="SEDIMENTADOR SEC. ALT. 1-80"/>
      <sheetName val="CANTIDADES S.S. ALT. 1-80"/>
      <sheetName val="PRESUPUESTO S.S.  ALT. 1-80"/>
      <sheetName val="LECHOS DE SECADO ALT. 1-80"/>
      <sheetName val="CANTIDADES L.S. ALT. 1-80"/>
      <sheetName val="PRESUPUESTO L.S.  ALT. 1-80"/>
      <sheetName val="ESQUEMA 2 80%"/>
      <sheetName val="FILTRO ANAEROBIO ALT. 2-80"/>
      <sheetName val="CANTIDADES F.A. ALT. 2-80"/>
      <sheetName val="PRESUPUESTO F.A. ALT. 2-80"/>
      <sheetName val="FILTRO PERCOLADOR ALT. 2-80"/>
      <sheetName val="CANTIDADES F.P. ALT. 2-80"/>
      <sheetName val="PRESUPUESTO F.P.  ALT. 2-80"/>
      <sheetName val="SEDIMENTADOR SEC. ALT. 2-80"/>
      <sheetName val="CANTIDADES S.S. ALT. 2-80"/>
      <sheetName val="PRESUPUESTO S.S.  ALT. 2-80"/>
      <sheetName val="LECHOS DE SECADO ALT. 2-80"/>
      <sheetName val="CANTIDADES L.S. ALT. 2-80"/>
      <sheetName val="PRESUPUESTO L.S.  ALT. 2-80"/>
      <sheetName val="ESQUEMA 3 80%"/>
      <sheetName val="LODOS DE ALTA TASA ALT. 3-80"/>
      <sheetName val="CANTIDAD L.A. ALT. 3-80"/>
      <sheetName val="PRESUPUESTO L.A. ALT. 3-80"/>
      <sheetName val="SEDIMENTADOR SEC. ALT. 3-80"/>
      <sheetName val="CANTIDADES S.S. ALT. 3-80"/>
      <sheetName val="PRESUPUESTO S.S.  ALT. 3-80"/>
      <sheetName val="DIGESTOR ANEROBIO ALT. 3-80"/>
      <sheetName val="CANTIDADES D.A. ALT. 3-80"/>
      <sheetName val="PRESUPUESTO D.A.  ALT. 3-80"/>
      <sheetName val="LECHOS DE SECADO ALT. 3-80"/>
      <sheetName val="CANTIDADES L.S. ALT. 3-80"/>
      <sheetName val="PRESUPUESTO L.S.  ALT. 3-80"/>
      <sheetName val="ESQUEMA 4 80%"/>
      <sheetName val="SEDIMENTADOR PRIMARIO ALT. 4-80"/>
      <sheetName val="CANTIDADES S.P. ALT. 4-80"/>
      <sheetName val="PRESUPUESTO S.P.  ALT. 4-80"/>
      <sheetName val="FILTRO PERCOLADOR ALT. 4-80"/>
      <sheetName val="CANTIDADES F.P. ALT. 4-80"/>
      <sheetName val="PRESUPUESTO F.P.  ALT. 4-80"/>
      <sheetName val="SEDIMENTADOR SEC. ALT. 4-80"/>
      <sheetName val="CANTIDADES S.S. ALT. 4-80"/>
      <sheetName val="PRESUPUESTO S.S.  ALT. 4-80"/>
      <sheetName val="DIGESTOR ANEROBIO ALT. 4-80"/>
      <sheetName val="CANTIDADES D.A. ALT. 4-80"/>
      <sheetName val="PRESUPUESTO D.A.  ALT. 4-80"/>
      <sheetName val="LECHOS DE SECADO ALT. 4-80"/>
      <sheetName val="CANTIDADES L.S. ALT. 4-80"/>
      <sheetName val="PRESUPUESTO L.S.  ALT. 4-80"/>
      <sheetName val="PRESUPUESTO EQUIPOS"/>
      <sheetName val="RESUMEN PRESUPUEST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mulario 5 - LIMONCITO"/>
      <sheetName val="PRESTA"/>
      <sheetName val="Mano obra"/>
      <sheetName val="AIU"/>
      <sheetName val="BASE"/>
      <sheetName val="BASE CTOS"/>
      <sheetName val="RESUMEN MATERIALES"/>
      <sheetName val="APU"/>
      <sheetName val="1_Opt boc Trinidad"/>
      <sheetName val="2_Const boc Tirana"/>
      <sheetName val="3_Opt desarenador"/>
      <sheetName val="4_Opt aducción"/>
      <sheetName val="5_Const tanque 250m³"/>
      <sheetName val="6_Opt redes dist"/>
      <sheetName val="7_Total inversión acdto"/>
      <sheetName val="8_Inversión proyecto acdto"/>
      <sheetName val="9_Inversión total acu+alc"/>
      <sheetName val="10_Inversión proyecto acu+alc"/>
      <sheetName val="Tablas de apoyo"/>
      <sheetName val="Redistribución ingresos PDA"/>
      <sheetName val="RESUMEN OBRAS "/>
      <sheetName val="SEPARADORAS ACTO"/>
      <sheetName val="Const. PPA (OK)"/>
    </sheetNames>
    <sheetDataSet>
      <sheetData sheetId="0">
        <row r="18">
          <cell r="D18">
            <v>566700</v>
          </cell>
        </row>
      </sheetData>
      <sheetData sheetId="1">
        <row r="18">
          <cell r="D18">
            <v>566700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APU ALCA"/>
      <sheetName val="APU FILTRO"/>
      <sheetName val="PRESUPUESTO ALCANTARILLADO"/>
      <sheetName val="PRESUPUESTO FILTRO"/>
      <sheetName val="PRESUPUESTO ALCANTARILLADO (2)"/>
    </sheetNames>
    <sheetDataSet>
      <sheetData sheetId="0">
        <row r="398">
          <cell r="D398">
            <v>6400</v>
          </cell>
        </row>
      </sheetData>
      <sheetData sheetId="1"/>
      <sheetData sheetId="2"/>
      <sheetData sheetId="3"/>
      <sheetData sheetId="4"/>
      <sheetData sheetId="5"/>
      <sheetData sheetId="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
      <sheetName val="BASE"/>
      <sheetName val="FORMULARIO AIU"/>
      <sheetName val="PRESTA"/>
      <sheetName val="BASE CTOS"/>
      <sheetName val="ALCANTARILLADO"/>
      <sheetName val="APU ALCANTARILLADO"/>
      <sheetName val="DOMICILIARIAS"/>
      <sheetName val="RESUMEN OBRAS"/>
    </sheetNames>
    <sheetDataSet>
      <sheetData sheetId="0"/>
      <sheetData sheetId="1"/>
      <sheetData sheetId="2"/>
      <sheetData sheetId="3"/>
      <sheetData sheetId="4"/>
      <sheetData sheetId="5"/>
      <sheetData sheetId="6"/>
      <sheetData sheetId="7"/>
      <sheetData sheetId="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TIPO_COSTO"/>
      <sheetName val="Tenant Mix"/>
      <sheetName val="Tenant_Mix"/>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sheetData sheetId="1"/>
      <sheetData sheetId="2" refreshError="1"/>
      <sheetData sheetId="3"/>
      <sheetData sheetId="4"/>
      <sheetData sheetId="5"/>
      <sheetData sheetId="6" refreshError="1"/>
      <sheetData sheetId="7"/>
      <sheetData sheetId="8" refreshError="1"/>
      <sheetData sheetId="9" refreshError="1"/>
      <sheetData sheetId="10" refreshError="1"/>
      <sheetData sheetId="1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UESTO"/>
    </sheetNames>
    <sheetDataSet>
      <sheetData sheetId="0" refreshError="1">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RETOS Y MORTEROS"/>
      <sheetName val="APU CONCRETOS"/>
      <sheetName val="INSUMOS"/>
      <sheetName val="CUADRILLAS"/>
      <sheetName val="EQUIPO Y TRANSPORTE"/>
      <sheetName val="PRESTA"/>
      <sheetName val="BASE"/>
      <sheetName val="Acta "/>
      <sheetName val="APU OE 01"/>
      <sheetName val="APU OE 02"/>
      <sheetName val="APU OE 03"/>
      <sheetName val="APU OE 04"/>
      <sheetName val="APU OE 05"/>
      <sheetName val="APU OE 06"/>
      <sheetName val="APU 07"/>
      <sheetName val="APU 08"/>
      <sheetName val="APU OE 09"/>
      <sheetName val="APU OE 10"/>
      <sheetName val="APU OE 11"/>
      <sheetName val="APU OE 12"/>
      <sheetName val="APU OE 13"/>
      <sheetName val="APU OE 14"/>
      <sheetName val="APU OE 15"/>
      <sheetName val="APU OE 16"/>
      <sheetName val="APU OE 17"/>
      <sheetName val="APU OE 18"/>
      <sheetName val="APU OE 20"/>
      <sheetName val="APU OE 19"/>
      <sheetName val="APU OE 21 PIL"/>
      <sheetName val="APU OE 22 "/>
      <sheetName val="APU OE 23 MT"/>
      <sheetName val="APU OE 24 DESP"/>
      <sheetName val="APU OE 25 ENFR"/>
      <sheetName val="APU OE 26"/>
      <sheetName val="APU OE 27 PANEL 40"/>
      <sheetName val="APU OE 28"/>
      <sheetName val="APU OE 29"/>
      <sheetName val="APU OE 30 P"/>
      <sheetName val="APU OE 31"/>
      <sheetName val="APU OE 32"/>
      <sheetName val="APU OE 33"/>
      <sheetName val="APU OE 34"/>
      <sheetName val="APU OE 35"/>
      <sheetName val="APU OE 36"/>
      <sheetName val="APU OE 37"/>
      <sheetName val="APU OE 38"/>
      <sheetName val="APU OE 39"/>
      <sheetName val="APU OE 40"/>
      <sheetName val="APU OE 41"/>
      <sheetName val="APU OE 42"/>
      <sheetName val="APU OE 43"/>
      <sheetName val="APUS ELECTR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Resumen"/>
      <sheetName val="Sábana"/>
      <sheetName val="Cuadro1A"/>
      <sheetName val="Cuadro1B"/>
      <sheetName val="Cuadro2"/>
      <sheetName val="Cuadro3"/>
      <sheetName val="Exper."/>
      <sheetName val="Cumplim."/>
      <sheetName val="Aseg.Calid"/>
      <sheetName val="DETALLE DEL AIUI"/>
      <sheetName val="Comparación histórica"/>
      <sheetName val="Multas SIC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Sábana"/>
      <sheetName val="Cuadro1A"/>
      <sheetName val="Cuadro1B"/>
      <sheetName val="Cuadro2-G1"/>
      <sheetName val="Cuadro2-G2"/>
      <sheetName val="Cuadro3-G1"/>
      <sheetName val="Cuadro3-G2"/>
      <sheetName val="Cuadro4"/>
      <sheetName val="Cuadro5"/>
      <sheetName val="Exper."/>
      <sheetName val="Cumplim."/>
      <sheetName val="Aseg.Calid"/>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oja2"/>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REF"/>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_aCCIDENTES_DE_1995___1996_xl_4"/>
      <sheetName val="_aCCIDENTES_DE_1995___1996_xl_5"/>
      <sheetName val="PLAN DE INVERSION ANTICIPO"/>
      <sheetName val="inv mensual"/>
      <sheetName val="borrador flujo inv"/>
      <sheetName val="social-ambiental"/>
      <sheetName val="A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refreshError="1"/>
      <sheetData sheetId="334"/>
      <sheetData sheetId="335"/>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ALCANTARILLADO"/>
      <sheetName val="BASE CTOS"/>
      <sheetName val="FORMULARIO AIU"/>
      <sheetName val="PRESTA"/>
      <sheetName val="BASE"/>
      <sheetName val="IMPACTO AMBIENTAL"/>
      <sheetName val="carepa"/>
      <sheetName val="chigorodo"/>
    </sheetNames>
    <sheetDataSet>
      <sheetData sheetId="0" refreshError="1"/>
      <sheetData sheetId="1" refreshError="1"/>
      <sheetData sheetId="2" refreshError="1"/>
      <sheetData sheetId="3" refreshError="1"/>
      <sheetData sheetId="4" refreshError="1">
        <row r="3">
          <cell r="C3">
            <v>0.26</v>
          </cell>
        </row>
        <row r="53">
          <cell r="D53">
            <v>75000</v>
          </cell>
        </row>
        <row r="58">
          <cell r="D58">
            <v>50000</v>
          </cell>
        </row>
        <row r="77">
          <cell r="D77">
            <v>102098.56</v>
          </cell>
        </row>
        <row r="215">
          <cell r="D215">
            <v>112191</v>
          </cell>
        </row>
        <row r="216">
          <cell r="D216">
            <v>149294</v>
          </cell>
        </row>
        <row r="217">
          <cell r="D217">
            <v>178996</v>
          </cell>
        </row>
        <row r="219">
          <cell r="D219">
            <v>225572</v>
          </cell>
        </row>
        <row r="220">
          <cell r="D220">
            <v>302259</v>
          </cell>
        </row>
        <row r="232">
          <cell r="D232">
            <v>199479</v>
          </cell>
        </row>
        <row r="233">
          <cell r="D233">
            <v>245662</v>
          </cell>
        </row>
        <row r="253">
          <cell r="D253">
            <v>227167</v>
          </cell>
        </row>
        <row r="272">
          <cell r="D272">
            <v>237799.99999999997</v>
          </cell>
        </row>
        <row r="440">
          <cell r="D440">
            <v>69600</v>
          </cell>
        </row>
        <row r="449">
          <cell r="D449">
            <v>120000</v>
          </cell>
        </row>
        <row r="450">
          <cell r="D450">
            <v>50000</v>
          </cell>
        </row>
        <row r="453">
          <cell r="D453">
            <v>40000</v>
          </cell>
        </row>
        <row r="463">
          <cell r="D463">
            <v>17400</v>
          </cell>
        </row>
        <row r="465">
          <cell r="D465">
            <v>6800</v>
          </cell>
        </row>
        <row r="475">
          <cell r="D475">
            <v>25000</v>
          </cell>
        </row>
        <row r="484">
          <cell r="D484">
            <v>20000</v>
          </cell>
        </row>
        <row r="494">
          <cell r="D494">
            <v>2788</v>
          </cell>
        </row>
      </sheetData>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row r="10">
          <cell r="E10">
            <v>0.65</v>
          </cell>
        </row>
        <row r="179">
          <cell r="E179">
            <v>77777.777777777781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11">
          <cell r="D11">
            <v>113865.95000000001</v>
          </cell>
        </row>
        <row r="12">
          <cell r="D12">
            <v>68319.570000000007</v>
          </cell>
        </row>
        <row r="23">
          <cell r="D23">
            <v>4388</v>
          </cell>
        </row>
        <row r="24">
          <cell r="D24">
            <v>3300</v>
          </cell>
        </row>
        <row r="1792">
          <cell r="D1792">
            <v>800000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BASE PARA IMPRIMIR"/>
      <sheetName val="Item1-23"/>
      <sheetName val="Item24-37"/>
      <sheetName val="4. FORM.4"/>
      <sheetName val="Hoja1"/>
      <sheetName val="FORMULARIO AIU"/>
      <sheetName val="REDES ACUEDUCTO"/>
      <sheetName val="APU Redes acueducto"/>
      <sheetName val="REDES ALCANTARILLADO "/>
      <sheetName val="APU REDES ALDO "/>
      <sheetName val="RESUMEN OBRAS "/>
      <sheetName val="FORM 4- GURPO 1 ZONA SUR"/>
      <sheetName val="FORM 4-GRUPO 2 ZONA NORTE"/>
    </sheetNames>
    <sheetDataSet>
      <sheetData sheetId="0" refreshError="1"/>
      <sheetData sheetId="1">
        <row r="12">
          <cell r="D12">
            <v>496900</v>
          </cell>
        </row>
      </sheetData>
      <sheetData sheetId="2">
        <row r="5">
          <cell r="C5">
            <v>0.38</v>
          </cell>
        </row>
        <row r="66">
          <cell r="D66">
            <v>1200</v>
          </cell>
        </row>
        <row r="67">
          <cell r="D67">
            <v>1650</v>
          </cell>
        </row>
        <row r="69">
          <cell r="D69">
            <v>340</v>
          </cell>
        </row>
        <row r="82">
          <cell r="D82">
            <v>400</v>
          </cell>
        </row>
        <row r="83">
          <cell r="D83">
            <v>11700</v>
          </cell>
        </row>
        <row r="153">
          <cell r="D153">
            <v>160080</v>
          </cell>
        </row>
        <row r="280">
          <cell r="D280">
            <v>49080</v>
          </cell>
        </row>
        <row r="281">
          <cell r="D281">
            <v>75730</v>
          </cell>
        </row>
        <row r="282">
          <cell r="D282">
            <v>105070</v>
          </cell>
        </row>
        <row r="283">
          <cell r="D283">
            <v>181320</v>
          </cell>
        </row>
        <row r="284">
          <cell r="D284">
            <v>284375.59999999998</v>
          </cell>
        </row>
        <row r="300">
          <cell r="D300">
            <v>589280</v>
          </cell>
        </row>
        <row r="301">
          <cell r="D301">
            <v>632200</v>
          </cell>
        </row>
        <row r="423">
          <cell r="D423">
            <v>700</v>
          </cell>
        </row>
        <row r="425">
          <cell r="D425">
            <v>250</v>
          </cell>
        </row>
        <row r="426">
          <cell r="D426">
            <v>1000</v>
          </cell>
        </row>
        <row r="427">
          <cell r="D427">
            <v>2000</v>
          </cell>
        </row>
        <row r="511">
          <cell r="D511">
            <v>13500</v>
          </cell>
        </row>
        <row r="520">
          <cell r="D520">
            <v>30000</v>
          </cell>
        </row>
      </sheetData>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9">
          <cell r="B9">
            <v>52000</v>
          </cell>
        </row>
        <row r="10">
          <cell r="B10">
            <v>85000</v>
          </cell>
        </row>
        <row r="11">
          <cell r="B11">
            <v>1250</v>
          </cell>
        </row>
        <row r="12">
          <cell r="B12">
            <v>560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MPC3I4"/>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Q7">
            <v>754000</v>
          </cell>
          <cell r="AD7">
            <v>754000</v>
          </cell>
          <cell r="AE7">
            <v>49010</v>
          </cell>
          <cell r="AF7">
            <v>87300</v>
          </cell>
          <cell r="AG7">
            <v>87300</v>
          </cell>
          <cell r="AH7">
            <v>5674.5</v>
          </cell>
          <cell r="AI7">
            <v>907.92000000000007</v>
          </cell>
          <cell r="AJ7">
            <v>93882.42</v>
          </cell>
        </row>
        <row r="8">
          <cell r="A8" t="str">
            <v>016</v>
          </cell>
          <cell r="B8">
            <v>356333.68</v>
          </cell>
          <cell r="M8">
            <v>284398</v>
          </cell>
          <cell r="AD8">
            <v>284398</v>
          </cell>
          <cell r="AE8">
            <v>18485.87</v>
          </cell>
          <cell r="AF8">
            <v>48000</v>
          </cell>
          <cell r="AG8">
            <v>48000</v>
          </cell>
          <cell r="AH8">
            <v>3120</v>
          </cell>
          <cell r="AI8">
            <v>499.2</v>
          </cell>
          <cell r="AJ8">
            <v>51619.199999999997</v>
          </cell>
        </row>
        <row r="9">
          <cell r="A9" t="str">
            <v>200</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213</v>
          </cell>
          <cell r="H11">
            <v>165760</v>
          </cell>
          <cell r="I11">
            <v>310221.12</v>
          </cell>
          <cell r="M11">
            <v>82432</v>
          </cell>
          <cell r="N11">
            <v>475117.44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T20">
            <v>131030</v>
          </cell>
          <cell r="X20">
            <v>2800000</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2"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005</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007</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011</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014</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015</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016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019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108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110</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111</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114</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207</v>
          </cell>
          <cell r="F22">
            <v>650400</v>
          </cell>
          <cell r="Q22">
            <v>786828</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213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405</v>
          </cell>
          <cell r="F24">
            <v>108000</v>
          </cell>
          <cell r="H24">
            <v>291276</v>
          </cell>
          <cell r="I24">
            <v>561871</v>
          </cell>
          <cell r="O24">
            <v>30450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DIST. TUNJA</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012</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6"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28899</v>
          </cell>
          <cell r="BG5">
            <v>4623.84</v>
          </cell>
          <cell r="BH5">
            <v>478122.84</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5687.5</v>
          </cell>
          <cell r="BG10">
            <v>910</v>
          </cell>
          <cell r="BH10">
            <v>94097.5</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25390</v>
          </cell>
          <cell r="AF13">
            <v>851.96800000000007</v>
          </cell>
          <cell r="AG13">
            <v>88096.767999999996</v>
          </cell>
          <cell r="AH13">
            <v>35375.361840000005</v>
          </cell>
          <cell r="AI13">
            <v>5660.0578944000008</v>
          </cell>
          <cell r="AJ13">
            <v>585271.75573440001</v>
          </cell>
          <cell r="BE13">
            <v>107707</v>
          </cell>
          <cell r="BF13">
            <v>7000.9549999999999</v>
          </cell>
          <cell r="BG13">
            <v>1120.1528000000001</v>
          </cell>
          <cell r="BH13">
            <v>115828.1078</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3532.75</v>
          </cell>
          <cell r="BG15">
            <v>565.24</v>
          </cell>
          <cell r="BH15">
            <v>58447.99</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16128</v>
          </cell>
          <cell r="AE17">
            <v>11636</v>
          </cell>
          <cell r="AF17">
            <v>16577.346240000003</v>
          </cell>
          <cell r="AG17">
            <v>1714161.3602400003</v>
          </cell>
          <cell r="AH17">
            <v>79244.100000000006</v>
          </cell>
          <cell r="AI17">
            <v>12679.056</v>
          </cell>
          <cell r="AJ17">
            <v>1311063.1560000002</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S18">
            <v>241686</v>
          </cell>
          <cell r="W18">
            <v>697960</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12736.1</v>
          </cell>
          <cell r="BG18">
            <v>2037.7760000000001</v>
          </cell>
          <cell r="BH18">
            <v>210713.87600000002</v>
          </cell>
        </row>
        <row r="19">
          <cell r="A19" t="str">
            <v>113</v>
          </cell>
          <cell r="F19">
            <v>2943683</v>
          </cell>
          <cell r="G19">
            <v>1634198</v>
          </cell>
          <cell r="I19">
            <v>98930</v>
          </cell>
          <cell r="K19">
            <v>133631</v>
          </cell>
          <cell r="L19">
            <v>63800</v>
          </cell>
          <cell r="N19">
            <v>511353</v>
          </cell>
          <cell r="P19">
            <v>1615000</v>
          </cell>
          <cell r="R19">
            <v>114840</v>
          </cell>
          <cell r="T19">
            <v>191250</v>
          </cell>
          <cell r="AD19">
            <v>210196</v>
          </cell>
          <cell r="AE19">
            <v>40600</v>
          </cell>
          <cell r="AF19">
            <v>4123.4751999999999</v>
          </cell>
          <cell r="AG19">
            <v>426383.19519999996</v>
          </cell>
          <cell r="AH19">
            <v>359305.11499999999</v>
          </cell>
          <cell r="AI19">
            <v>57488.818399999996</v>
          </cell>
          <cell r="AJ19">
            <v>5944564.9334000004</v>
          </cell>
          <cell r="BE19">
            <v>2126353</v>
          </cell>
          <cell r="BF19">
            <v>138212.94500000001</v>
          </cell>
          <cell r="BG19">
            <v>22114.071200000002</v>
          </cell>
          <cell r="BH19">
            <v>2286680.0162</v>
          </cell>
        </row>
        <row r="20">
          <cell r="A20" t="str">
            <v>200</v>
          </cell>
          <cell r="B20">
            <v>480000</v>
          </cell>
          <cell r="D20">
            <v>678795</v>
          </cell>
          <cell r="F20">
            <v>1517031</v>
          </cell>
          <cell r="H20">
            <v>59160</v>
          </cell>
          <cell r="I20">
            <v>1460000.8</v>
          </cell>
          <cell r="N20">
            <v>232302</v>
          </cell>
          <cell r="O20">
            <v>72750</v>
          </cell>
          <cell r="Q20">
            <v>821570</v>
          </cell>
          <cell r="T20">
            <v>131030</v>
          </cell>
          <cell r="X20">
            <v>741472</v>
          </cell>
          <cell r="Y20">
            <v>2153250</v>
          </cell>
          <cell r="Z20">
            <v>237236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162806.696</v>
          </cell>
          <cell r="BG20">
            <v>26049.071360000002</v>
          </cell>
          <cell r="BH20">
            <v>2693574.1673599998</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362040.64</v>
          </cell>
          <cell r="BG21">
            <v>57926.502400000005</v>
          </cell>
          <cell r="BH21">
            <v>5989823.1423999993</v>
          </cell>
        </row>
        <row r="22">
          <cell r="A22" t="str">
            <v>203</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O25">
            <v>58000</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Q26">
            <v>2299700</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8"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006</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017</v>
          </cell>
          <cell r="C10">
            <v>1750000</v>
          </cell>
          <cell r="D10">
            <v>1750000</v>
          </cell>
          <cell r="E10">
            <v>113750</v>
          </cell>
          <cell r="F10">
            <v>298200</v>
          </cell>
          <cell r="G10">
            <v>2161950</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026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101</v>
          </cell>
          <cell r="J13">
            <v>453585</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108</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109</v>
          </cell>
          <cell r="G16">
            <v>450521</v>
          </cell>
          <cell r="J16">
            <v>8750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110</v>
          </cell>
          <cell r="J17">
            <v>319908</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113</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row>
        <row r="21">
          <cell r="A21" t="str">
            <v>204</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207</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403</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N13">
            <v>37120</v>
          </cell>
          <cell r="U13">
            <v>100000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101</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226200</v>
          </cell>
          <cell r="BG15">
            <v>14703</v>
          </cell>
          <cell r="BH15">
            <v>2352.48</v>
          </cell>
          <cell r="BI15">
            <v>243255.48</v>
          </cell>
        </row>
        <row r="16">
          <cell r="A16" t="str">
            <v>104</v>
          </cell>
          <cell r="B16">
            <v>1297222.5</v>
          </cell>
          <cell r="D16">
            <v>525000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I19">
            <v>98930</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X20">
            <v>741472</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324800</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row>
        <row r="7">
          <cell r="A7" t="str">
            <v>003</v>
          </cell>
          <cell r="B7">
            <v>654321.19999999995</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row>
        <row r="8">
          <cell r="A8" t="str">
            <v>005</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J9">
            <v>2240</v>
          </cell>
          <cell r="L9">
            <v>58000</v>
          </cell>
          <cell r="P9">
            <v>24248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J10">
            <v>381872</v>
          </cell>
          <cell r="L10">
            <v>883120</v>
          </cell>
          <cell r="Q10">
            <v>224000</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J11">
            <v>298700</v>
          </cell>
          <cell r="L11">
            <v>98953</v>
          </cell>
          <cell r="P11">
            <v>107520</v>
          </cell>
          <cell r="Q11">
            <v>46400</v>
          </cell>
          <cell r="X11">
            <v>298700</v>
          </cell>
          <cell r="Y11">
            <v>19415.5</v>
          </cell>
          <cell r="Z11">
            <v>3106.48</v>
          </cell>
          <cell r="AA11">
            <v>321221.98</v>
          </cell>
        </row>
        <row r="12">
          <cell r="A12" t="str">
            <v>106</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E14">
            <v>40400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row>
        <row r="15">
          <cell r="A15" t="str">
            <v>110</v>
          </cell>
          <cell r="E15">
            <v>44800</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row>
        <row r="19">
          <cell r="A19" t="str">
            <v>114</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521956.14400000003</v>
          </cell>
        </row>
        <row r="20">
          <cell r="A20" t="str">
            <v>200</v>
          </cell>
          <cell r="D20">
            <v>291160</v>
          </cell>
          <cell r="I20">
            <v>92800</v>
          </cell>
          <cell r="K20">
            <v>307400</v>
          </cell>
          <cell r="M20">
            <v>766329</v>
          </cell>
          <cell r="O20">
            <v>1274944</v>
          </cell>
          <cell r="X20">
            <v>307400</v>
          </cell>
          <cell r="Y20">
            <v>19981</v>
          </cell>
          <cell r="Z20">
            <v>3196.96</v>
          </cell>
          <cell r="AA20">
            <v>330577.96000000002</v>
          </cell>
        </row>
        <row r="21">
          <cell r="A21" t="str">
            <v>201</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E5">
            <v>118603.2</v>
          </cell>
          <cell r="F5">
            <v>7709.2079999999996</v>
          </cell>
          <cell r="G5">
            <v>20209.985280000001</v>
          </cell>
          <cell r="H5">
            <v>146522.39327999999</v>
          </cell>
        </row>
        <row r="6">
          <cell r="A6" t="str">
            <v>201</v>
          </cell>
          <cell r="C6">
            <v>118603.2</v>
          </cell>
          <cell r="E6">
            <v>118603.2</v>
          </cell>
          <cell r="F6">
            <v>7709.2079999999996</v>
          </cell>
          <cell r="G6">
            <v>20209.985280000001</v>
          </cell>
          <cell r="H6">
            <v>146522.39327999999</v>
          </cell>
        </row>
        <row r="7">
          <cell r="A7" t="str">
            <v>202</v>
          </cell>
          <cell r="C7">
            <v>118603.2</v>
          </cell>
          <cell r="E7">
            <v>118603.2</v>
          </cell>
          <cell r="F7">
            <v>7709.2079999999996</v>
          </cell>
          <cell r="G7">
            <v>20209.985280000001</v>
          </cell>
          <cell r="H7">
            <v>146522.39327999999</v>
          </cell>
        </row>
        <row r="8">
          <cell r="A8" t="str">
            <v>203</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C13">
            <v>118603.2</v>
          </cell>
          <cell r="D13">
            <v>44800</v>
          </cell>
          <cell r="E13">
            <v>118603.2</v>
          </cell>
          <cell r="F13">
            <v>7709.2079999999996</v>
          </cell>
          <cell r="G13">
            <v>20209.985280000001</v>
          </cell>
          <cell r="H13">
            <v>146522.39327999999</v>
          </cell>
        </row>
        <row r="14">
          <cell r="A14" t="str">
            <v>209</v>
          </cell>
          <cell r="C14">
            <v>118603.2</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Q14">
            <v>710179</v>
          </cell>
          <cell r="S14">
            <v>1450000</v>
          </cell>
          <cell r="U14">
            <v>167040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S19">
            <v>1450000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I20">
            <v>92800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E5">
            <v>118603.2</v>
          </cell>
          <cell r="F5">
            <v>7709.2079999999996</v>
          </cell>
          <cell r="G5">
            <v>20209.985280000001</v>
          </cell>
          <cell r="H5">
            <v>146522.39327999999</v>
          </cell>
          <cell r="I5">
            <v>1235238</v>
          </cell>
          <cell r="J5">
            <v>1467168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17"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J5">
            <v>137952</v>
          </cell>
          <cell r="L5">
            <v>266800</v>
          </cell>
          <cell r="O5">
            <v>64960</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row>
        <row r="7">
          <cell r="A7" t="str">
            <v>108</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U14">
            <v>167040</v>
          </cell>
          <cell r="W14">
            <v>224000</v>
          </cell>
          <cell r="X14">
            <v>437754.8</v>
          </cell>
          <cell r="Y14">
            <v>28454.062000000002</v>
          </cell>
          <cell r="Z14">
            <v>4552.6499200000007</v>
          </cell>
          <cell r="AA14">
            <v>470761.51191999996</v>
          </cell>
        </row>
        <row r="15">
          <cell r="A15" t="str">
            <v>204</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21776</v>
          </cell>
          <cell r="X16">
            <v>432390</v>
          </cell>
          <cell r="Y16">
            <v>28105.350000000002</v>
          </cell>
          <cell r="Z16">
            <v>4496.8560000000007</v>
          </cell>
          <cell r="AA16">
            <v>464992.20600000001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Q19">
            <v>193536</v>
          </cell>
          <cell r="R19">
            <v>798034</v>
          </cell>
          <cell r="U19">
            <v>21112</v>
          </cell>
          <cell r="V19">
            <v>267960</v>
          </cell>
          <cell r="X19">
            <v>484880</v>
          </cell>
          <cell r="Y19">
            <v>31517.200000000001</v>
          </cell>
          <cell r="Z19">
            <v>5042.7520000000004</v>
          </cell>
          <cell r="AA19">
            <v>521439.95199999999</v>
          </cell>
        </row>
        <row r="20">
          <cell r="A20" t="str">
            <v>R02</v>
          </cell>
          <cell r="D20">
            <v>291160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row>
        <row r="23">
          <cell r="A23" t="str">
            <v>R10</v>
          </cell>
          <cell r="B23">
            <v>395472</v>
          </cell>
          <cell r="F23">
            <v>3770000</v>
          </cell>
          <cell r="K23">
            <v>29000</v>
          </cell>
          <cell r="R23">
            <v>20045</v>
          </cell>
          <cell r="T23">
            <v>500000</v>
          </cell>
          <cell r="W23">
            <v>299280</v>
          </cell>
          <cell r="X23">
            <v>3770000</v>
          </cell>
          <cell r="Y23">
            <v>245050</v>
          </cell>
          <cell r="Z23">
            <v>39208</v>
          </cell>
          <cell r="AA23">
            <v>4054258</v>
          </cell>
        </row>
        <row r="24">
          <cell r="A24" t="str">
            <v>REF. APE</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18"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C7">
            <v>622421.19999999995</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W23">
            <v>299280</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cell r="Z5">
            <v>762004</v>
          </cell>
          <cell r="AA5">
            <v>1111419</v>
          </cell>
          <cell r="AB5">
            <v>72242.235000000001</v>
          </cell>
          <cell r="AC5">
            <v>11558.757600000001</v>
          </cell>
          <cell r="AD5">
            <v>1195219.9926</v>
          </cell>
        </row>
        <row r="6">
          <cell r="A6" t="str">
            <v>101</v>
          </cell>
          <cell r="C6">
            <v>118603.2</v>
          </cell>
          <cell r="E6">
            <v>118603.2</v>
          </cell>
          <cell r="F6">
            <v>7709.2079999999996</v>
          </cell>
          <cell r="G6">
            <v>61580</v>
          </cell>
          <cell r="H6">
            <v>146522.39327999999</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109</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C14">
            <v>118603.2</v>
          </cell>
          <cell r="D14">
            <v>174720</v>
          </cell>
          <cell r="E14">
            <v>118603.2</v>
          </cell>
          <cell r="F14">
            <v>7709.2079999999996</v>
          </cell>
          <cell r="G14">
            <v>20209.985280000001</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G6">
            <v>61580</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I8">
            <v>563808</v>
          </cell>
          <cell r="J8">
            <v>1222640</v>
          </cell>
          <cell r="N8">
            <v>638928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F11">
            <v>632187</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160</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E27">
            <v>353729.24</v>
          </cell>
          <cell r="AF27">
            <v>22992.400600000001</v>
          </cell>
          <cell r="AG27">
            <v>3678.7840960000003</v>
          </cell>
          <cell r="AH27">
            <v>380400.424696</v>
          </cell>
        </row>
        <row r="28">
          <cell r="A28" t="str">
            <v>204</v>
          </cell>
          <cell r="Z28">
            <v>1542336</v>
          </cell>
          <cell r="AE28">
            <v>1542336</v>
          </cell>
          <cell r="AF28">
            <v>100251.84</v>
          </cell>
          <cell r="AG28">
            <v>16040.294400000001</v>
          </cell>
          <cell r="AH28">
            <v>1658628.1344000001</v>
          </cell>
        </row>
        <row r="29">
          <cell r="A29" t="str">
            <v>205</v>
          </cell>
          <cell r="L29">
            <v>701800</v>
          </cell>
          <cell r="AE29">
            <v>701800</v>
          </cell>
          <cell r="AF29">
            <v>45617</v>
          </cell>
          <cell r="AG29">
            <v>7298.72</v>
          </cell>
          <cell r="AH29">
            <v>754715.72</v>
          </cell>
        </row>
        <row r="30">
          <cell r="A30" t="str">
            <v>206</v>
          </cell>
          <cell r="F30">
            <v>18328</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AD31">
            <v>261000</v>
          </cell>
          <cell r="AE31">
            <v>1895489.88</v>
          </cell>
          <cell r="AF31">
            <v>123206.8422</v>
          </cell>
          <cell r="AG31">
            <v>19713.094752000001</v>
          </cell>
          <cell r="AH31">
            <v>2038409.8169519999</v>
          </cell>
        </row>
        <row r="32">
          <cell r="A32" t="str">
            <v>208</v>
          </cell>
          <cell r="F32">
            <v>18328</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L33">
            <v>34800</v>
          </cell>
          <cell r="P33">
            <v>2952252.2</v>
          </cell>
          <cell r="AE33">
            <v>2987052.2</v>
          </cell>
          <cell r="AF33">
            <v>194158.39300000001</v>
          </cell>
          <cell r="AG33">
            <v>31065.342880000004</v>
          </cell>
          <cell r="AH33">
            <v>3212275.9358800002</v>
          </cell>
        </row>
        <row r="34">
          <cell r="A34" t="str">
            <v>211</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L6">
            <v>289000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I8">
            <v>1437826</v>
          </cell>
          <cell r="J8">
            <v>79344</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H9">
            <v>263760</v>
          </cell>
          <cell r="I9">
            <v>280130</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G10">
            <v>21000</v>
          </cell>
          <cell r="I10">
            <v>501120</v>
          </cell>
          <cell r="J10">
            <v>37584</v>
          </cell>
          <cell r="M10">
            <v>280720</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F11">
            <v>632187</v>
          </cell>
          <cell r="H11">
            <v>105168</v>
          </cell>
          <cell r="I11">
            <v>299264</v>
          </cell>
          <cell r="J11">
            <v>391152</v>
          </cell>
          <cell r="M11">
            <v>316448</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H14">
            <v>43008</v>
          </cell>
          <cell r="I14">
            <v>210917</v>
          </cell>
          <cell r="J14">
            <v>94609</v>
          </cell>
          <cell r="L14">
            <v>1773025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K7">
            <v>322560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I8">
            <v>260000</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J14">
            <v>636422</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F19">
            <v>120898.33333333333</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004</v>
          </cell>
          <cell r="B6">
            <v>401360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G6">
            <v>61580</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I6">
            <v>2066792</v>
          </cell>
          <cell r="J6">
            <v>14063228</v>
          </cell>
          <cell r="K6">
            <v>62049</v>
          </cell>
          <cell r="M6">
            <v>2000000</v>
          </cell>
          <cell r="O6">
            <v>9000</v>
          </cell>
          <cell r="R6">
            <v>30837200</v>
          </cell>
          <cell r="U6">
            <v>44900428</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006</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011</v>
          </cell>
          <cell r="B8">
            <v>266800</v>
          </cell>
          <cell r="O8">
            <v>4000000</v>
          </cell>
          <cell r="S8">
            <v>2678925</v>
          </cell>
          <cell r="X8">
            <v>4000000</v>
          </cell>
          <cell r="Y8">
            <v>260000</v>
          </cell>
          <cell r="Z8">
            <v>41600</v>
          </cell>
          <cell r="AA8">
            <v>4301600</v>
          </cell>
        </row>
        <row r="9">
          <cell r="A9" t="str">
            <v>012</v>
          </cell>
          <cell r="G9">
            <v>33600</v>
          </cell>
          <cell r="I9">
            <v>54200</v>
          </cell>
          <cell r="L9">
            <v>347852</v>
          </cell>
          <cell r="M9">
            <v>345790.47619047621</v>
          </cell>
          <cell r="X9">
            <v>381452</v>
          </cell>
          <cell r="Y9">
            <v>24794.38</v>
          </cell>
          <cell r="Z9">
            <v>3967.1008000000002</v>
          </cell>
          <cell r="AA9">
            <v>410213.48080000002</v>
          </cell>
        </row>
        <row r="10">
          <cell r="A10" t="str">
            <v>013</v>
          </cell>
          <cell r="E10">
            <v>278400</v>
          </cell>
          <cell r="I10">
            <v>54200</v>
          </cell>
          <cell r="L10">
            <v>646816</v>
          </cell>
          <cell r="M10">
            <v>289971.47619047621</v>
          </cell>
          <cell r="X10">
            <v>646816</v>
          </cell>
          <cell r="Y10">
            <v>42043.040000000001</v>
          </cell>
          <cell r="Z10">
            <v>6726.8864000000003</v>
          </cell>
          <cell r="AA10">
            <v>695585.9264</v>
          </cell>
        </row>
        <row r="11">
          <cell r="A11" t="str">
            <v>016</v>
          </cell>
          <cell r="F11">
            <v>657720</v>
          </cell>
          <cell r="L11">
            <v>646816</v>
          </cell>
          <cell r="N11">
            <v>491806.22222222225</v>
          </cell>
          <cell r="X11">
            <v>646816</v>
          </cell>
          <cell r="Y11">
            <v>42043.040000000001</v>
          </cell>
          <cell r="Z11">
            <v>6726.8864000000003</v>
          </cell>
          <cell r="AA11">
            <v>695585.9264</v>
          </cell>
        </row>
        <row r="12">
          <cell r="A12" t="str">
            <v>101</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297006</v>
          </cell>
          <cell r="M22">
            <v>9520000</v>
          </cell>
          <cell r="X22">
            <v>341806</v>
          </cell>
          <cell r="Y22">
            <v>22217.39</v>
          </cell>
          <cell r="Z22">
            <v>3554.7824000000001</v>
          </cell>
          <cell r="AA22">
            <v>367578.17240000004</v>
          </cell>
        </row>
        <row r="23">
          <cell r="A23" t="str">
            <v>113</v>
          </cell>
          <cell r="E23">
            <v>406400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J6">
            <v>14063228</v>
          </cell>
          <cell r="K6">
            <v>62049</v>
          </cell>
          <cell r="M6">
            <v>2000000</v>
          </cell>
          <cell r="R6">
            <v>30837200</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R8">
            <v>3167264.16</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X15">
            <v>69600</v>
          </cell>
          <cell r="Z15">
            <v>528800</v>
          </cell>
          <cell r="AA15">
            <v>34372</v>
          </cell>
          <cell r="AB15">
            <v>5499.52</v>
          </cell>
          <cell r="AC15">
            <v>568671.52</v>
          </cell>
        </row>
        <row r="16">
          <cell r="A16" t="str">
            <v>109</v>
          </cell>
          <cell r="F16">
            <v>89600</v>
          </cell>
          <cell r="K16">
            <v>61631</v>
          </cell>
          <cell r="W16">
            <v>640000</v>
          </cell>
          <cell r="Z16">
            <v>151231</v>
          </cell>
          <cell r="AA16">
            <v>9830.0150000000012</v>
          </cell>
          <cell r="AB16">
            <v>1572.8024000000003</v>
          </cell>
          <cell r="AC16">
            <v>162633.8174</v>
          </cell>
        </row>
        <row r="17">
          <cell r="A17" t="str">
            <v>110</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Z25">
            <v>1063829.08</v>
          </cell>
          <cell r="AA25">
            <v>69148.890200000009</v>
          </cell>
          <cell r="AB25">
            <v>11063.822432000001</v>
          </cell>
          <cell r="AC25">
            <v>1144041.7926320001</v>
          </cell>
        </row>
        <row r="26">
          <cell r="A26" t="str">
            <v>205</v>
          </cell>
          <cell r="E26">
            <v>302400</v>
          </cell>
          <cell r="H26">
            <v>59800</v>
          </cell>
          <cell r="M26">
            <v>1303422</v>
          </cell>
          <cell r="O26">
            <v>1616566.72</v>
          </cell>
          <cell r="S26">
            <v>11455</v>
          </cell>
          <cell r="T26">
            <v>25056</v>
          </cell>
          <cell r="Z26">
            <v>1628021.72</v>
          </cell>
          <cell r="AA26">
            <v>105821.4118</v>
          </cell>
          <cell r="AB26">
            <v>16931.425888000002</v>
          </cell>
          <cell r="AC26">
            <v>1750774.5576880001</v>
          </cell>
        </row>
        <row r="27">
          <cell r="A27" t="str">
            <v>206</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J6">
            <v>14063228</v>
          </cell>
          <cell r="K6">
            <v>62049</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row>
        <row r="9">
          <cell r="A9" t="str">
            <v>101</v>
          </cell>
          <cell r="B9">
            <v>215760</v>
          </cell>
          <cell r="F9">
            <v>455466.66666666663</v>
          </cell>
          <cell r="U9">
            <v>455466.66666666663</v>
          </cell>
          <cell r="V9">
            <v>29605.333333333332</v>
          </cell>
          <cell r="W9">
            <v>4736.8533333333335</v>
          </cell>
          <cell r="X9">
            <v>489808.85333333327</v>
          </cell>
        </row>
        <row r="10">
          <cell r="A10" t="str">
            <v>102</v>
          </cell>
          <cell r="E10">
            <v>181656</v>
          </cell>
          <cell r="F10">
            <v>455466.66666666663</v>
          </cell>
          <cell r="J10">
            <v>223453.12</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011</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018</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019</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102</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103</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2249954</v>
          </cell>
          <cell r="AO19">
            <v>146247.01</v>
          </cell>
          <cell r="AP19">
            <v>23399.521600000004</v>
          </cell>
          <cell r="AQ19">
            <v>2419600.5315999999</v>
          </cell>
        </row>
        <row r="20">
          <cell r="A20" t="str">
            <v>104</v>
          </cell>
          <cell r="C20">
            <v>855440</v>
          </cell>
          <cell r="F20">
            <v>50400</v>
          </cell>
          <cell r="H20">
            <v>201396</v>
          </cell>
          <cell r="M20">
            <v>187832</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112</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113</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200</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403</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CALDERAS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COLOMBIA</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ÉXITO ENVIGADO</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361491.33333333337</v>
          </cell>
          <cell r="AO40">
            <v>23496.936666666668</v>
          </cell>
          <cell r="AP40">
            <v>3759.5098666666672</v>
          </cell>
          <cell r="AQ40">
            <v>388747.77986666671</v>
          </cell>
        </row>
        <row r="41">
          <cell r="A41" t="str">
            <v>ÉXITO POBLADO</v>
          </cell>
          <cell r="D41">
            <v>156800</v>
          </cell>
          <cell r="Z41">
            <v>8615390</v>
          </cell>
          <cell r="AA41">
            <v>5989573</v>
          </cell>
          <cell r="AN41">
            <v>156800</v>
          </cell>
          <cell r="AO41">
            <v>10192</v>
          </cell>
          <cell r="AP41">
            <v>1630.72</v>
          </cell>
          <cell r="AQ41">
            <v>168622.72</v>
          </cell>
        </row>
        <row r="42">
          <cell r="A42" t="str">
            <v>LOTE 1</v>
          </cell>
          <cell r="R42">
            <v>4628495</v>
          </cell>
          <cell r="AC42">
            <v>258680</v>
          </cell>
          <cell r="AN42">
            <v>4628495</v>
          </cell>
          <cell r="AO42">
            <v>300852.17499999999</v>
          </cell>
          <cell r="AP42">
            <v>48136.347999999998</v>
          </cell>
          <cell r="AQ42">
            <v>4977483.523</v>
          </cell>
        </row>
        <row r="43">
          <cell r="A43" t="str">
            <v>MEZCLAS</v>
          </cell>
          <cell r="E43">
            <v>7085121</v>
          </cell>
          <cell r="AA43">
            <v>242162</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G22">
            <v>44800</v>
          </cell>
          <cell r="I22">
            <v>106200</v>
          </cell>
          <cell r="K22">
            <v>1911968</v>
          </cell>
          <cell r="L22">
            <v>859345.4545454547</v>
          </cell>
          <cell r="M22">
            <v>9520000</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J28">
            <v>2890491</v>
          </cell>
          <cell r="L28">
            <v>236640</v>
          </cell>
          <cell r="N28">
            <v>251222.22222222222</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J6">
            <v>14063228</v>
          </cell>
          <cell r="M6">
            <v>2000000</v>
          </cell>
          <cell r="R6">
            <v>30837200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017</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I21">
            <v>226458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P32">
            <v>2917400</v>
          </cell>
          <cell r="Y32">
            <v>1428615.4</v>
          </cell>
          <cell r="Z32">
            <v>107520</v>
          </cell>
          <cell r="AC32">
            <v>4346015.4000000004</v>
          </cell>
          <cell r="AD32">
            <v>282491.00100000005</v>
          </cell>
          <cell r="AE32">
            <v>45198.560160000008</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D5">
            <v>38333.333333333336</v>
          </cell>
          <cell r="E5">
            <v>1242360</v>
          </cell>
          <cell r="F5">
            <v>704480</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L7">
            <v>129038</v>
          </cell>
          <cell r="X7">
            <v>129038</v>
          </cell>
          <cell r="Y7">
            <v>8387.4700000000012</v>
          </cell>
          <cell r="Z7">
            <v>97440</v>
          </cell>
          <cell r="AA7">
            <v>21150</v>
          </cell>
          <cell r="AB7">
            <v>21150</v>
          </cell>
          <cell r="AC7">
            <v>1374.75</v>
          </cell>
          <cell r="AD7">
            <v>219.96</v>
          </cell>
          <cell r="AE7">
            <v>22744.71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I22">
            <v>106200</v>
          </cell>
          <cell r="K22">
            <v>1911968</v>
          </cell>
          <cell r="L22">
            <v>859345.4545454547</v>
          </cell>
          <cell r="M22">
            <v>499932.47619047621</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uesto"/>
      <sheetName val="10000 cancha, ilum"/>
      <sheetName val="1"/>
      <sheetName val="2"/>
      <sheetName val="3"/>
      <sheetName val="4"/>
      <sheetName val="5"/>
      <sheetName val="6"/>
      <sheetName val="7"/>
      <sheetName val="8"/>
      <sheetName val="9"/>
      <sheetName val="10"/>
      <sheetName val="11"/>
      <sheetName val="12"/>
      <sheetName val="13"/>
      <sheetName val="14"/>
      <sheetName val="15"/>
      <sheetName val="16"/>
    </sheetNames>
    <sheetDataSet>
      <sheetData sheetId="0" refreshError="1"/>
      <sheetData sheetId="1" refreshError="1">
        <row r="2">
          <cell r="A2">
            <v>1</v>
          </cell>
          <cell r="B2" t="str">
            <v>PRELIMINARES Y DEMOLICIONES</v>
          </cell>
        </row>
        <row r="3">
          <cell r="A3" t="str">
            <v>1.1</v>
          </cell>
          <cell r="B3" t="str">
            <v>Localización, trazado y replanteo.  El proyecto deberá localizarse horizontal y verticalmente dejando elementos de referencia permanente con base en las libretas de topografía y los planos del proyecto, utilizando personal que posea licencia para ejercer la profesión y equipos de precisión adecuados para trabajo a realizar. Se hará con la frecuencia que lo indique la interventoría. Incluye demarcación con pintura, líneas de trazado, libretas y planos finales para el calculo del movimiento de tierras.</v>
          </cell>
          <cell r="C3" t="str">
            <v>DIA</v>
          </cell>
        </row>
        <row r="4">
          <cell r="A4" t="str">
            <v>1.2</v>
          </cell>
          <cell r="B4" t="str">
            <v>Demolición de estructuras en concreto: piso,  andenes, rieles, etc ó piedra pegada con concreto o mortero de espesor variable. Incluye: Entresuelo, llaves, elementos de confinamiento,trasnporte interno y externo de escombros cargue, transporte y botada del material sobrante en botadero oficial.</v>
          </cell>
          <cell r="C4" t="str">
            <v>m2</v>
          </cell>
        </row>
        <row r="5">
          <cell r="A5" t="str">
            <v>1.3</v>
          </cell>
          <cell r="B5" t="str">
            <v>Demolición  de cerramiento en malla eslabonada.  Incluye el retiro y demolición de la malla y/o del alambre de púas, los postes, la viga de fundación, el muro en bloque o ladrillo, pedestales, lagrimales, refuerzo, tuberia vertical. Incluye transporte interno y externo, el cargue y botada de material sobrante de aquellos elementos que la Interventoria considere necesarios botar, aquellos elementos que la Interventoria considere que deben dejarse para uso de la obra, deberá el constructor almacenarlos en lugar definido.</v>
          </cell>
          <cell r="C5" t="str">
            <v>ml</v>
          </cell>
        </row>
        <row r="6">
          <cell r="A6">
            <v>1.4</v>
          </cell>
          <cell r="B6" t="str">
            <v>Rocería, desmonte, limpieza, corte y almacenamiento de grama  en el área objeto del proyecto. El área demarcada se limpiará y despejará de matorrales, maleza, arbustos, árboles caídos, madera en descomposición, vegetación, escombros y desechos, y de todos los materiales extraños que obstaculicen las labores posteriores, siguiendo las normas ambientales, de higiene y seguridad ocupacional. Incluye el transporte interno y externo, la disposición final del material sobrante de acuerdo a instrucciones de la Interventoría. El material reutilizable debe ser almacenado y cuidado de manera apropiada durante el tiempo necesario y reinstalado según instrucciones de la Interventoría</v>
          </cell>
          <cell r="C6" t="str">
            <v>m2</v>
          </cell>
        </row>
        <row r="7">
          <cell r="A7">
            <v>1.5</v>
          </cell>
          <cell r="B7" t="str">
            <v>Campamentos.  Suministro, transporte y construcción de campamento provisional durante todo el periodo de ejecucion de la obra. Incluye: Oficinas, baños, vestier, y demás instalaciones provisionales, electricas,agua provisional  y telefonicas que requiera la obra, previa concertación con la Interventoría, Incluye la demolición o retiro de las instalaciones temporales, después de terminada la obra, así como el cargue, trasporte, botada de los sobrantes y escombros generados, dejando totalmente limpias las zonas del proyecto.</v>
          </cell>
          <cell r="C7" t="str">
            <v>und</v>
          </cell>
        </row>
        <row r="8">
          <cell r="A8">
            <v>1.6</v>
          </cell>
          <cell r="B8" t="str">
            <v>Suministro, transporte y colocación de cerramiento provisional en madera común y malla zaran a una altura de 2.00 mts. con el fin de independizar las zonas existentes de la circulación de personal ajeno al proyecto. Incluye todos los elementos necesarios para su correcta instalación, además de los transportes internos y externos.  La malla de cerramiento deberá conservarse en perfecto estado hasta la terminación de la totalidad de la obra.</v>
          </cell>
          <cell r="C8" t="str">
            <v>ML</v>
          </cell>
        </row>
        <row r="10">
          <cell r="A10">
            <v>2.1</v>
          </cell>
          <cell r="B10" t="str">
            <v>Suministro, transporte (interno y externo)  y colocacion de concreto de 17.5 Mpa para Solados, en un espesor de 0.05 mt, Solo donde se requiera y previa autorización de la Interventoria.</v>
          </cell>
          <cell r="C10" t="str">
            <v>M2</v>
          </cell>
        </row>
        <row r="11">
          <cell r="A11">
            <v>2.2000000000000002</v>
          </cell>
          <cell r="B11" t="str">
            <v>Excavación para pilas. Incluye anillos de revestimiento en concreto de 21 Mpa. de e=10 cm,  Pata de elefante y cargue, transporte y botada de material.</v>
          </cell>
        </row>
        <row r="12">
          <cell r="A12" t="str">
            <v>2.2.1</v>
          </cell>
          <cell r="B12" t="str">
            <v>De 0.0 a 2.0 m.</v>
          </cell>
          <cell r="C12" t="str">
            <v>ml</v>
          </cell>
        </row>
        <row r="13">
          <cell r="A13" t="str">
            <v>2.2.2</v>
          </cell>
          <cell r="B13" t="str">
            <v>De 2.0 a 4.0 m.</v>
          </cell>
          <cell r="C13" t="str">
            <v>ml</v>
          </cell>
        </row>
        <row r="14">
          <cell r="A14" t="str">
            <v>2.2.3</v>
          </cell>
          <cell r="B14" t="str">
            <v>De 4.0 a 6.0 m.</v>
          </cell>
          <cell r="C14" t="str">
            <v>ml</v>
          </cell>
        </row>
        <row r="15">
          <cell r="A15">
            <v>2.2999999999999998</v>
          </cell>
          <cell r="B15" t="str">
            <v xml:space="preserve">Llenos compactados mecánicamente con material  de préstamo tipo arenilla ó equivalente. Incluye: Transporte externo, transporte interno, compactación hasta una densidad del 98% de la máxima obtenida en el ensayo del próctor modificado. Medido en sitio. </v>
          </cell>
          <cell r="C15" t="str">
            <v>m3</v>
          </cell>
        </row>
        <row r="17">
          <cell r="A17">
            <v>5</v>
          </cell>
          <cell r="B17" t="str">
            <v>ACERO DE REFUERZO</v>
          </cell>
        </row>
        <row r="18">
          <cell r="A18">
            <v>5.0999999999999996</v>
          </cell>
          <cell r="B18" t="str">
            <v>Acero de refuerzo. comprende el suministro, transporte interno y externo , corte, doblaje, figuración, y colocación de barras de acero para el refuerzo de estructuras y demás obras que requieran de este elemento, de conformidad con los diseños y detalles mostrados en los planos, lo indicado en las Normas Colombianas de Diseño y Construcción Sismo Resistente, las normas técnicas vigentes y las instrucciones de la Interventoría</v>
          </cell>
          <cell r="C18" t="str">
            <v>KILO</v>
          </cell>
        </row>
        <row r="20">
          <cell r="A20" t="str">
            <v>9,3,13</v>
          </cell>
          <cell r="B20" t="str">
            <v>Suministro, transporte e instalación de tuberia PVC de 2" por piso y/o muro para red de energia normal. Incluye obra civil, excavacion y/o demolicion, botada de material en botadero oficial o donde lo indique la interventoría, lleno y/o resane,aplicación de líquido limpiador, pega pvc, curvas, adaptadores. Las profundidades de las excavaciones (si son necesarias) deben cumplir las normas de EPM, al igual que las especificaciones de los llenos con materiales y compactaciones aceptados por la interventoría.. Incluye la mano de obra, los materiales para la instalación, equipo y demás herramientas necesarias para su correcto funcionamiento.</v>
          </cell>
          <cell r="C20" t="str">
            <v>Ml</v>
          </cell>
        </row>
        <row r="22">
          <cell r="A22">
            <v>10</v>
          </cell>
          <cell r="B22" t="str">
            <v>CANCHA PRINCIPAL</v>
          </cell>
        </row>
        <row r="24">
          <cell r="A24">
            <v>10.199999999999999</v>
          </cell>
          <cell r="B24" t="str">
            <v>Excavación  manual en material hetereogeneo y en cualquier grado de humedad de 0-2 mt., para fundaciones de estructura y demas requerimientos de obra.Incluye (rocas hasta volúmenes de 0.35 m3),  entibado temporal,  herramientas, equipos, transporte interno y externo, el cargue y botada fuera de las instalaciones hacia un botadero oficial.</v>
          </cell>
          <cell r="C24" t="str">
            <v>M3</v>
          </cell>
        </row>
        <row r="25">
          <cell r="A25">
            <v>10.4</v>
          </cell>
          <cell r="B25" t="str">
            <v>Compactación de subrasantes, se refiere a llevar la sub rasante natural al 100% del Proctor Modificado, adicionando al menos un 2% de cal apagada,Utilizando para ello medio mecanicos autorizados previamente por la Interventoría.</v>
          </cell>
          <cell r="C25" t="str">
            <v>m2</v>
          </cell>
        </row>
        <row r="26">
          <cell r="A26">
            <v>10.5</v>
          </cell>
          <cell r="B26" t="str">
            <v>Suministro, transporte y colocación de grama sintetica FIFA Quality concept football Turf Star 2, 100% Polietileno monifilamento, estabilizada con proteccion U.V. Debe cumplir garantia de duracion por exposicion solar y de producto internacional por 8 años, garantia de instalacion por 3 años. Altura del hilado entyre 60mm y 63mm, membrana base permeable, peso del hilado min.1200 g/m2 +/- 5% y con peso total de cesped de min. 2480 g/m2. Suministro e instalacion de capa base de relleno para grama Sintetica: arena de silice seca, clasificada y capa superior: caucho molida con granulometria fina, lineas de demarcacion en grama sintetica de color blanco para las principales y amarilla para la demarcacion secundaria, pegantes, cintas de union.</v>
          </cell>
          <cell r="C26" t="str">
            <v>m2</v>
          </cell>
        </row>
        <row r="27">
          <cell r="A27">
            <v>10.6</v>
          </cell>
          <cell r="B27" t="str">
            <v xml:space="preserve">Suministro, transporte y colocacion de concreto de 21 Mpa para Cuneta recta en "V" de 0.30 por 0,10 sobre una cama en triturado, una pendiente minma de 0,5% , rejilla 3/4¨x 3/16¨con varilla redonda 3/8¨cada 0,10 pintura anticorrosiva mas acabado final en pintura mate. </v>
          </cell>
          <cell r="C27" t="str">
            <v>ml</v>
          </cell>
        </row>
        <row r="28">
          <cell r="A28">
            <v>10.7</v>
          </cell>
          <cell r="B28" t="str">
            <v>Suministro, transporte y colocación de concreto 21 Mpa para andenes en voladizo, según diseño. Incluye 8 cm en concreto, 15 cm entresuelo y 5 cm en arenilla</v>
          </cell>
          <cell r="C28" t="str">
            <v>m2</v>
          </cell>
        </row>
        <row r="29">
          <cell r="A29">
            <v>10.8</v>
          </cell>
          <cell r="B29" t="str">
            <v>Suministro, transporte y colocación de concreto 21 Mpa para vigas aereas , según diseño.</v>
          </cell>
          <cell r="C29" t="str">
            <v>m3</v>
          </cell>
        </row>
        <row r="30">
          <cell r="A30">
            <v>10.1</v>
          </cell>
          <cell r="B30" t="str">
            <v>Suministro, transporte y colocación de cerramiento en malla eslabonada ojo N° 5 calibre 10 h=5m. incluye dos hiladas de bloque de concrerto de 20cm. Incluye viga de fundacion y columnetas, remate en viga con punta de diamante acabado esmaltado, tuberia galvanizada de 1"-1/12".</v>
          </cell>
          <cell r="C30" t="str">
            <v>ml</v>
          </cell>
        </row>
        <row r="31">
          <cell r="A31">
            <v>10.11</v>
          </cell>
          <cell r="B31" t="str">
            <v xml:space="preserve">Arcos metalicos para Futbol tamaño reglamentario, incluye anticorrosivo mas pintura acrilica, mas malla tal como lo especifica la norma. </v>
          </cell>
          <cell r="C31" t="str">
            <v>und</v>
          </cell>
        </row>
        <row r="32">
          <cell r="A32">
            <v>10.119999999999999</v>
          </cell>
          <cell r="B32" t="str">
            <v xml:space="preserve">Arcos metalicos para Micro Futbol tamaño reglamentario, incluye anticorrosivo mas pintura acrilica, mas malla tal como lo especifica la norma. </v>
          </cell>
          <cell r="C32" t="str">
            <v>und</v>
          </cell>
        </row>
        <row r="33">
          <cell r="A33">
            <v>10.130000000000001</v>
          </cell>
          <cell r="B33" t="str">
            <v xml:space="preserve">Suministro, transporte e instalación de malla sintetica para cerramiento de techo de placas polideportivas. Incluye estructura metalica, fijaciones y tensores necesarios para su correcta instalación. </v>
          </cell>
          <cell r="C33" t="str">
            <v>mt2</v>
          </cell>
        </row>
        <row r="34">
          <cell r="A34">
            <v>10.14</v>
          </cell>
          <cell r="B34" t="str">
            <v>Suministro, transporte y colocación de base granular, reacomodado con medios mecánicos y compactado al 90% mínimo del ensayo del proctor modificado, según últimas normas para la construcción de pavimentos en el Valle de Aburrá.</v>
          </cell>
          <cell r="C34" t="str">
            <v>m3</v>
          </cell>
        </row>
        <row r="35">
          <cell r="A35">
            <v>10.15</v>
          </cell>
          <cell r="B35" t="str">
            <v>construccion de filtro espina pescado de 20*23. Incluye excavacion, tuberia perforada de 4", triturado granular 10/30, geotextil NT 1600</v>
          </cell>
          <cell r="C35" t="str">
            <v>ml</v>
          </cell>
        </row>
        <row r="36">
          <cell r="A36">
            <v>10.16</v>
          </cell>
          <cell r="B36" t="str">
            <v>suministro, transporte e instalacion de triturado de 3/8". Incluye compactacion hasta obtener aprobacion por los instaladores  de la grama.</v>
          </cell>
          <cell r="C36" t="str">
            <v>m3</v>
          </cell>
        </row>
        <row r="37">
          <cell r="A37">
            <v>10.17</v>
          </cell>
          <cell r="B37" t="str">
            <v>Suministro y aplicación de imprimante MC70 doble</v>
          </cell>
          <cell r="C37" t="str">
            <v>m2</v>
          </cell>
        </row>
        <row r="38">
          <cell r="A38">
            <v>10.18</v>
          </cell>
          <cell r="B38" t="str">
            <v>suministro, trasnporte e instalacion de plastico negro calibre 5</v>
          </cell>
          <cell r="C38" t="str">
            <v>m2</v>
          </cell>
        </row>
        <row r="40">
          <cell r="A40">
            <v>13.1</v>
          </cell>
          <cell r="B40" t="str">
            <v>Suministro y colocación de entresuelo en piedra de e= 15 cm y recebo en gravilla limpia nivelada y compactada. La piedra deberá ser con diámetro promedio de 3" a 4" y la gravilla se distribuirá de forma que no queden vacíos entre las piedras. Se Incluye todo lo necesario para la correcta ejecución de la actividad.</v>
          </cell>
          <cell r="C40" t="str">
            <v>m2</v>
          </cell>
        </row>
        <row r="42">
          <cell r="A42" t="str">
            <v>OBRA EXTRA</v>
          </cell>
        </row>
        <row r="43">
          <cell r="A43" t="str">
            <v>OE 1</v>
          </cell>
          <cell r="B43" t="str">
            <v>Suministro e instalacion de cordon prefabricado</v>
          </cell>
          <cell r="C43" t="str">
            <v>ml</v>
          </cell>
        </row>
        <row r="44">
          <cell r="A44" t="str">
            <v>OE 2</v>
          </cell>
          <cell r="B44" t="str">
            <v xml:space="preserve">Suministro, transporte y colocacion de concreto de 21 Mpa para andenes,  Incluye:  materiales, herramienta y mano de obra; el suministro, transporte, colocación y retiro de formaletas, obra falsa.
</v>
          </cell>
          <cell r="C44" t="str">
            <v>m2</v>
          </cell>
        </row>
        <row r="45">
          <cell r="A45" t="str">
            <v>OE 3</v>
          </cell>
          <cell r="B45" t="str">
            <v>Suministro, transporte ( interno y externo) y colocacion de Concreto de 21 Mpa para pilas.   Incluye el diseño de la mezcla de concreto, los costos por curado, los ensayos de laboratorio y presentación de los respectivos resultados.</v>
          </cell>
          <cell r="C45" t="str">
            <v>m3</v>
          </cell>
        </row>
        <row r="46">
          <cell r="A46" t="str">
            <v>OE 4</v>
          </cell>
          <cell r="B46" t="str">
            <v>EXCAVACION DE PILAS De 6.0 a 8.0 m.</v>
          </cell>
          <cell r="C46" t="str">
            <v>ml</v>
          </cell>
        </row>
        <row r="47">
          <cell r="A47" t="str">
            <v>OE 5</v>
          </cell>
          <cell r="B47" t="str">
            <v>EXCAVACION DE PILAS De 8.0 a 10.0 m.</v>
          </cell>
          <cell r="C47" t="str">
            <v>ml</v>
          </cell>
        </row>
        <row r="48">
          <cell r="A48" t="str">
            <v>OE 6</v>
          </cell>
          <cell r="B48" t="str">
            <v>EXCAVACION DE PILAS De 10.0 a 12.0 m.</v>
          </cell>
          <cell r="C48" t="str">
            <v>ml</v>
          </cell>
        </row>
        <row r="49">
          <cell r="A49" t="str">
            <v>OE 7</v>
          </cell>
          <cell r="B49" t="str">
            <v>EXCAVACION DE PILAS De 12.0 a 14.0 m.</v>
          </cell>
          <cell r="C49" t="str">
            <v>ml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row r="8">
          <cell r="M8" t="str">
            <v xml:space="preserve">    ACOMETIDAS ACUEDUCTO</v>
          </cell>
        </row>
      </sheetData>
      <sheetData sheetId="1" refreshError="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s>
    <sheetDataSet>
      <sheetData sheetId="0"/>
      <sheetData sheetId="1">
        <row r="9">
          <cell r="L9">
            <v>0</v>
          </cell>
        </row>
        <row r="22">
          <cell r="D22">
            <v>0.7</v>
          </cell>
        </row>
      </sheetData>
      <sheetData sheetId="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Fornato 6"/>
      <sheetName val="#REF"/>
      <sheetName val="\G\I\MANTENIMIENTO RUTA 1001_MA"/>
      <sheetName val="\D\MANTENIMIENTO RUTA 1001_MARZ"/>
      <sheetName val="\G\D\MANTENIMIENTO RUTA 1001_MA"/>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otros"/>
      <sheetName val="Acc%20Ago-Sep.xls"/>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 val="Aspecto_General_Obras"/>
      <sheetName val="Aspecto_General_Obras2"/>
      <sheetName val="Aspecto_General_Obras1"/>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q med"/>
      <sheetName val="Caudales"/>
      <sheetName val="IDF"/>
      <sheetName val="TABLA"/>
      <sheetName val="Base de Diseño"/>
      <sheetName val="Diseño"/>
      <sheetName val="Impresion diseño"/>
      <sheetName val="Cant Obra"/>
      <sheetName val="C.O. y ppto Calle Bolivar"/>
      <sheetName val="C.O. y ppto Guayabito"/>
      <sheetName val="C.O. y ppto veredas"/>
      <sheetName val="C.O. y ppto bombeo"/>
      <sheetName val="C.O. y ppto inflado"/>
      <sheetName val="C.O. y ppto"/>
      <sheetName val="Plantilla C.O aldo"/>
      <sheetName val="Cant Obra (imp)"/>
      <sheetName val="Informacion Plano"/>
      <sheetName val="BALANCE DE TRAMOS (2)"/>
      <sheetName val="BALANCE DE TRAMO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iviadero"/>
      <sheetName val="Formulas PVC"/>
      <sheetName val="DatosCámaras"/>
      <sheetName val="DatosTramos"/>
      <sheetName val="Cálculos"/>
      <sheetName val="Cimentaciones "/>
      <sheetName val="Despiece"/>
      <sheetName val="Parámetros"/>
      <sheetName val="TABLA CIMENTA"/>
      <sheetName val="Cálculos Tramos Alivio"/>
      <sheetName val="Tabla"/>
      <sheetName val="Cimentacion Interceptor"/>
      <sheetName val="Canti Obra"/>
      <sheetName val="Long Tube"/>
      <sheetName val="Ppto Redes"/>
      <sheetName val="PTAR"/>
      <sheetName val="Hoja3"/>
    </sheetNames>
    <sheetDataSet>
      <sheetData sheetId="0"/>
      <sheetData sheetId="1"/>
      <sheetData sheetId="2">
        <row r="8">
          <cell r="B8" t="str">
            <v>C1</v>
          </cell>
          <cell r="C8">
            <v>494.822</v>
          </cell>
          <cell r="D8" t="str">
            <v>-</v>
          </cell>
          <cell r="E8">
            <v>1271886.5884</v>
          </cell>
          <cell r="F8">
            <v>1155008.1810000001</v>
          </cell>
        </row>
        <row r="9">
          <cell r="B9" t="str">
            <v>C2</v>
          </cell>
          <cell r="C9">
            <v>489.87</v>
          </cell>
          <cell r="D9" t="str">
            <v>-</v>
          </cell>
          <cell r="E9">
            <v>1271840.5245000001</v>
          </cell>
          <cell r="F9">
            <v>1155037.0190000001</v>
          </cell>
        </row>
        <row r="10">
          <cell r="B10" t="str">
            <v>C3</v>
          </cell>
          <cell r="C10">
            <v>485.88</v>
          </cell>
          <cell r="E10">
            <v>1271803.2043999999</v>
          </cell>
          <cell r="F10">
            <v>1155060.4049</v>
          </cell>
        </row>
        <row r="11">
          <cell r="B11" t="str">
            <v>C4</v>
          </cell>
          <cell r="C11">
            <v>500.53100000000001</v>
          </cell>
          <cell r="E11">
            <v>1271920.6188999999</v>
          </cell>
          <cell r="F11">
            <v>1154990.2464000001</v>
          </cell>
        </row>
        <row r="12">
          <cell r="B12" t="str">
            <v>C5</v>
          </cell>
          <cell r="C12">
            <v>498.54599999999999</v>
          </cell>
          <cell r="E12">
            <v>1271919.9650000001</v>
          </cell>
          <cell r="F12">
            <v>1155017.2552</v>
          </cell>
        </row>
        <row r="13">
          <cell r="B13" t="str">
            <v>C6</v>
          </cell>
          <cell r="C13">
            <v>494.553</v>
          </cell>
          <cell r="E13">
            <v>1271905.5044</v>
          </cell>
          <cell r="F13">
            <v>1155066.6782</v>
          </cell>
        </row>
        <row r="14">
          <cell r="B14" t="str">
            <v>C7</v>
          </cell>
          <cell r="C14">
            <v>491.03399999999999</v>
          </cell>
          <cell r="E14">
            <v>1271891.82</v>
          </cell>
          <cell r="F14">
            <v>1155107.568</v>
          </cell>
        </row>
        <row r="15">
          <cell r="B15" t="str">
            <v>C8</v>
          </cell>
          <cell r="C15">
            <v>489.738</v>
          </cell>
          <cell r="D15" t="str">
            <v>-</v>
          </cell>
          <cell r="E15">
            <v>1271881.75</v>
          </cell>
          <cell r="F15">
            <v>1155124.4569999999</v>
          </cell>
        </row>
        <row r="16">
          <cell r="B16" t="str">
            <v>C9</v>
          </cell>
          <cell r="C16">
            <v>488.625</v>
          </cell>
          <cell r="E16">
            <v>1271859.02</v>
          </cell>
          <cell r="F16">
            <v>1155129.716</v>
          </cell>
        </row>
        <row r="17">
          <cell r="B17" t="str">
            <v>C10</v>
          </cell>
          <cell r="C17">
            <v>487.81900000000002</v>
          </cell>
          <cell r="E17">
            <v>1271845.6259999999</v>
          </cell>
          <cell r="F17">
            <v>1155121.7749999999</v>
          </cell>
        </row>
        <row r="18">
          <cell r="B18" t="str">
            <v>C11</v>
          </cell>
          <cell r="C18">
            <v>486.68900000000002</v>
          </cell>
          <cell r="E18">
            <v>1271830.1040000001</v>
          </cell>
          <cell r="F18">
            <v>1155098.277</v>
          </cell>
        </row>
        <row r="19">
          <cell r="B19" t="str">
            <v>C12</v>
          </cell>
          <cell r="C19">
            <v>490.904</v>
          </cell>
          <cell r="E19">
            <v>1271866.72</v>
          </cell>
          <cell r="F19">
            <v>1155073.723</v>
          </cell>
        </row>
        <row r="20">
          <cell r="B20" t="str">
            <v>C13</v>
          </cell>
          <cell r="C20">
            <v>485.85</v>
          </cell>
          <cell r="E20">
            <v>1271667.6089999999</v>
          </cell>
          <cell r="F20">
            <v>1155078.754</v>
          </cell>
        </row>
        <row r="21">
          <cell r="B21" t="str">
            <v>C14</v>
          </cell>
          <cell r="C21">
            <v>486.517</v>
          </cell>
          <cell r="E21">
            <v>1271715.46</v>
          </cell>
          <cell r="F21">
            <v>1155077.99</v>
          </cell>
        </row>
        <row r="22">
          <cell r="B22" t="str">
            <v>C15</v>
          </cell>
          <cell r="C22">
            <v>487</v>
          </cell>
          <cell r="E22">
            <v>1271740.97</v>
          </cell>
          <cell r="F22">
            <v>1155069.2509999999</v>
          </cell>
        </row>
        <row r="23">
          <cell r="B23" t="str">
            <v>C16</v>
          </cell>
          <cell r="C23">
            <v>486.95699999999999</v>
          </cell>
          <cell r="E23">
            <v>1271768.362</v>
          </cell>
          <cell r="F23">
            <v>1155054.44</v>
          </cell>
        </row>
        <row r="24">
          <cell r="B24" t="str">
            <v>C17</v>
          </cell>
          <cell r="C24">
            <v>486.56400000000002</v>
          </cell>
          <cell r="E24">
            <v>1271786.6440000001</v>
          </cell>
          <cell r="F24">
            <v>1155052.9779999999</v>
          </cell>
        </row>
        <row r="25">
          <cell r="B25" t="str">
            <v>C18</v>
          </cell>
          <cell r="C25">
            <v>513.89499999999998</v>
          </cell>
          <cell r="E25">
            <v>1271757.642</v>
          </cell>
          <cell r="F25">
            <v>1154993.0589999999</v>
          </cell>
        </row>
        <row r="26">
          <cell r="B26" t="str">
            <v>C19</v>
          </cell>
          <cell r="C26">
            <v>508.87</v>
          </cell>
          <cell r="E26">
            <v>1271805.6214999999</v>
          </cell>
          <cell r="F26">
            <v>1154978.3966000001</v>
          </cell>
        </row>
        <row r="27">
          <cell r="B27" t="str">
            <v>C20</v>
          </cell>
          <cell r="C27">
            <v>506.9</v>
          </cell>
          <cell r="E27">
            <v>1271852.1776000001</v>
          </cell>
          <cell r="F27">
            <v>1154983.2261000001</v>
          </cell>
        </row>
        <row r="28">
          <cell r="B28" t="str">
            <v>C21</v>
          </cell>
          <cell r="C28">
            <v>499.47</v>
          </cell>
          <cell r="E28">
            <v>1271886.02</v>
          </cell>
          <cell r="F28">
            <v>1154988.7479999999</v>
          </cell>
        </row>
        <row r="29">
          <cell r="B29" t="str">
            <v>C22</v>
          </cell>
          <cell r="C29">
            <v>484.38900000000001</v>
          </cell>
          <cell r="E29">
            <v>1271784.02</v>
          </cell>
          <cell r="F29">
            <v>1155076.963</v>
          </cell>
        </row>
        <row r="30">
          <cell r="B30" t="str">
            <v>C22A</v>
          </cell>
          <cell r="C30">
            <v>482.22500000000002</v>
          </cell>
          <cell r="E30">
            <v>1271786.26</v>
          </cell>
          <cell r="F30">
            <v>1155093.8219999999</v>
          </cell>
        </row>
        <row r="31">
          <cell r="B31" t="str">
            <v>C23</v>
          </cell>
          <cell r="C31">
            <v>482.60599999999999</v>
          </cell>
          <cell r="E31">
            <v>1271792.5870000001</v>
          </cell>
          <cell r="F31">
            <v>1155107.223</v>
          </cell>
        </row>
        <row r="32">
          <cell r="B32" t="str">
            <v>C24</v>
          </cell>
          <cell r="C32">
            <v>482.99700000000001</v>
          </cell>
          <cell r="E32">
            <v>1271818.719</v>
          </cell>
          <cell r="F32">
            <v>1155131.0519999999</v>
          </cell>
        </row>
        <row r="33">
          <cell r="B33" t="str">
            <v>C25</v>
          </cell>
          <cell r="C33">
            <v>483.03399999999999</v>
          </cell>
          <cell r="E33">
            <v>1271829.787</v>
          </cell>
          <cell r="F33">
            <v>1155149.996</v>
          </cell>
        </row>
        <row r="34">
          <cell r="B34" t="str">
            <v>C26</v>
          </cell>
          <cell r="C34">
            <v>483.04300000000001</v>
          </cell>
          <cell r="E34">
            <v>1271833.352</v>
          </cell>
          <cell r="F34">
            <v>1155179.4990000001</v>
          </cell>
        </row>
        <row r="35">
          <cell r="B35" t="str">
            <v>C26A</v>
          </cell>
          <cell r="C35">
            <v>483.28899999999999</v>
          </cell>
          <cell r="E35">
            <v>1271837.9269999999</v>
          </cell>
          <cell r="F35">
            <v>1155194.821</v>
          </cell>
        </row>
        <row r="36">
          <cell r="B36" t="str">
            <v>C27</v>
          </cell>
          <cell r="C36">
            <v>482.072</v>
          </cell>
          <cell r="E36">
            <v>1271845.8740000001</v>
          </cell>
          <cell r="F36">
            <v>1155218.473</v>
          </cell>
        </row>
        <row r="37">
          <cell r="B37" t="str">
            <v>C28</v>
          </cell>
          <cell r="C37">
            <v>481.49259999999998</v>
          </cell>
          <cell r="E37">
            <v>1271859.7127</v>
          </cell>
          <cell r="F37">
            <v>1155232.7154999999</v>
          </cell>
        </row>
        <row r="38">
          <cell r="B38" t="str">
            <v>C29</v>
          </cell>
          <cell r="C38">
            <v>479.76</v>
          </cell>
          <cell r="E38">
            <v>1271867.983</v>
          </cell>
          <cell r="F38">
            <v>1155249.933</v>
          </cell>
        </row>
        <row r="39">
          <cell r="B39" t="str">
            <v>C30</v>
          </cell>
          <cell r="C39">
            <v>479.76</v>
          </cell>
          <cell r="E39">
            <v>1271883.726</v>
          </cell>
          <cell r="F39">
            <v>1155258.5630000001</v>
          </cell>
        </row>
        <row r="40">
          <cell r="B40" t="str">
            <v>C31</v>
          </cell>
          <cell r="C40">
            <v>479.62799999999999</v>
          </cell>
          <cell r="E40">
            <v>1271890.7216</v>
          </cell>
          <cell r="F40">
            <v>1155264.8271000001</v>
          </cell>
        </row>
        <row r="41">
          <cell r="B41" t="str">
            <v>C32</v>
          </cell>
          <cell r="C41">
            <v>479.6</v>
          </cell>
          <cell r="E41">
            <v>1271920.7344</v>
          </cell>
          <cell r="F41">
            <v>1155278.1429000001</v>
          </cell>
        </row>
        <row r="42">
          <cell r="B42" t="str">
            <v>C33</v>
          </cell>
          <cell r="C42">
            <v>477</v>
          </cell>
          <cell r="E42">
            <v>1271919.6784000001</v>
          </cell>
          <cell r="F42">
            <v>1155300.9112</v>
          </cell>
        </row>
        <row r="43">
          <cell r="B43" t="str">
            <v>C33A</v>
          </cell>
          <cell r="C43">
            <v>470</v>
          </cell>
          <cell r="E43">
            <v>1271916.9158000001</v>
          </cell>
          <cell r="F43">
            <v>1155316.2087999999</v>
          </cell>
        </row>
        <row r="44">
          <cell r="B44" t="str">
            <v>C34</v>
          </cell>
          <cell r="C44">
            <v>470</v>
          </cell>
          <cell r="E44">
            <v>1271949.1640999999</v>
          </cell>
          <cell r="F44">
            <v>1155339.5996999999</v>
          </cell>
        </row>
        <row r="45">
          <cell r="B45" t="str">
            <v>C35</v>
          </cell>
          <cell r="C45">
            <v>470</v>
          </cell>
          <cell r="E45">
            <v>1271973.5066</v>
          </cell>
          <cell r="F45">
            <v>1155360.5074</v>
          </cell>
        </row>
        <row r="46">
          <cell r="B46" t="str">
            <v>C36</v>
          </cell>
          <cell r="C46">
            <v>468</v>
          </cell>
          <cell r="E46">
            <v>1272014.2383000001</v>
          </cell>
          <cell r="F46">
            <v>1155378.6598</v>
          </cell>
        </row>
        <row r="47">
          <cell r="B47" t="str">
            <v>C37</v>
          </cell>
          <cell r="C47">
            <v>464.01</v>
          </cell>
          <cell r="E47">
            <v>1272037.382</v>
          </cell>
          <cell r="F47">
            <v>1155393.237</v>
          </cell>
        </row>
        <row r="48">
          <cell r="B48" t="str">
            <v>C38</v>
          </cell>
          <cell r="C48">
            <v>462.91</v>
          </cell>
          <cell r="E48">
            <v>1272094.493</v>
          </cell>
          <cell r="F48">
            <v>1155405.003</v>
          </cell>
        </row>
        <row r="49">
          <cell r="B49" t="str">
            <v>C39</v>
          </cell>
          <cell r="C49">
            <v>457</v>
          </cell>
          <cell r="E49">
            <v>1272118.987</v>
          </cell>
          <cell r="F49">
            <v>1155416.4269999999</v>
          </cell>
        </row>
        <row r="50">
          <cell r="B50" t="str">
            <v>C40</v>
          </cell>
          <cell r="C50">
            <v>455.96499999999997</v>
          </cell>
          <cell r="E50">
            <v>1272133.6958999999</v>
          </cell>
          <cell r="F50">
            <v>1155424.9727</v>
          </cell>
        </row>
        <row r="51">
          <cell r="B51" t="str">
            <v>C41</v>
          </cell>
          <cell r="C51">
            <v>454.08499999999998</v>
          </cell>
          <cell r="E51">
            <v>1272150.9565000001</v>
          </cell>
          <cell r="F51">
            <v>1155428.2652</v>
          </cell>
        </row>
        <row r="52">
          <cell r="B52" t="str">
            <v>C42</v>
          </cell>
          <cell r="C52">
            <v>452.23399999999998</v>
          </cell>
          <cell r="E52">
            <v>1272176.6936000001</v>
          </cell>
          <cell r="F52">
            <v>1155432.6671</v>
          </cell>
        </row>
        <row r="53">
          <cell r="B53" t="str">
            <v>PTAR</v>
          </cell>
          <cell r="C53">
            <v>451.81299999999999</v>
          </cell>
          <cell r="E53">
            <v>1272213.7816999999</v>
          </cell>
          <cell r="F53">
            <v>1155434.9173999999</v>
          </cell>
        </row>
        <row r="54">
          <cell r="B54" t="str">
            <v>BOT1</v>
          </cell>
          <cell r="C54">
            <v>480</v>
          </cell>
          <cell r="E54">
            <v>1271792.9195000001</v>
          </cell>
          <cell r="F54">
            <v>1155111.3555999999</v>
          </cell>
        </row>
        <row r="55">
          <cell r="B55" t="str">
            <v>BOT2</v>
          </cell>
          <cell r="C55">
            <v>476.3</v>
          </cell>
          <cell r="E55">
            <v>1271890.2703</v>
          </cell>
          <cell r="F55">
            <v>1155268.0024000001</v>
          </cell>
        </row>
        <row r="56">
          <cell r="B56" t="str">
            <v>C33B</v>
          </cell>
          <cell r="C56">
            <v>467</v>
          </cell>
          <cell r="E56">
            <v>1271915.7009000001</v>
          </cell>
          <cell r="F56">
            <v>1155322.9365000001</v>
          </cell>
        </row>
        <row r="57">
          <cell r="B57" t="str">
            <v>BOT3</v>
          </cell>
          <cell r="C57">
            <v>465.22300000000001</v>
          </cell>
          <cell r="E57">
            <v>1271904.3130999999</v>
          </cell>
          <cell r="F57">
            <v>1155325.1514999999</v>
          </cell>
        </row>
        <row r="61">
          <cell r="B61">
            <v>92288.339999999982</v>
          </cell>
          <cell r="C61">
            <v>9.2288339999999973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2"/>
      <sheetName val="BASE_CTOS"/>
      <sheetName val="BASE_CTOS1"/>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BANDEJA Y DUCTO"/>
      <sheetName val="Electrobarra"/>
      <sheetName val="Alimentadores"/>
      <sheetName val="Acometidas"/>
      <sheetName val="RESUMEN"/>
      <sheetName val="Tiempo"/>
      <sheetName val="BANDEJA_Y_DUCTO"/>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cell>
        </row>
      </sheetData>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s>
    <sheetDataSet>
      <sheetData sheetId="0">
        <row r="74">
          <cell r="E74">
            <v>0</v>
          </cell>
        </row>
      </sheetData>
      <sheetData sheetId="1"/>
      <sheetData sheetId="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1. Resumen"/>
      <sheetName val="Cuadro2.  Caract."/>
      <sheetName val="Cuadro3.  Valor"/>
      <sheetName val="Cuadro4. Pond."/>
      <sheetName val="Cuadro5. Exp"/>
      <sheetName val="Cuadro6. Cump"/>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sheetData sheetId="1"/>
      <sheetData sheetId="2">
        <row r="8">
          <cell r="AC8">
            <v>0</v>
          </cell>
        </row>
      </sheetData>
      <sheetData sheetId="3"/>
      <sheetData sheetId="4"/>
      <sheetData sheetId="5"/>
      <sheetData sheetId="6"/>
      <sheetData sheetId="7"/>
      <sheetData sheetId="8"/>
      <sheetData sheetId="9"/>
      <sheetData sheetId="1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PARAMETROS"/>
      <sheetName val="CIMENTACIÓN"/>
      <sheetName val="CANTOBRA"/>
      <sheetName val="CANTOBRA PATIOBONITO"/>
      <sheetName val="PPTO AREA URBANA"/>
      <sheetName val="PPTO AREA RURAL"/>
      <sheetName val="DATOS EPANET"/>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 xml:space="preserve">N2                 </v>
          </cell>
          <cell r="B5">
            <v>1478.05</v>
          </cell>
        </row>
        <row r="6">
          <cell r="A6" t="str">
            <v xml:space="preserve">N3                 </v>
          </cell>
          <cell r="B6">
            <v>1478.05</v>
          </cell>
        </row>
        <row r="7">
          <cell r="A7" t="str">
            <v>N6</v>
          </cell>
          <cell r="B7">
            <v>1454.92</v>
          </cell>
        </row>
        <row r="8">
          <cell r="A8" t="str">
            <v>N10</v>
          </cell>
          <cell r="B8">
            <v>1436.33</v>
          </cell>
        </row>
        <row r="9">
          <cell r="A9" t="str">
            <v>N11</v>
          </cell>
          <cell r="B9">
            <v>1433.5</v>
          </cell>
        </row>
        <row r="10">
          <cell r="A10" t="str">
            <v>N12</v>
          </cell>
          <cell r="B10">
            <v>1426.76</v>
          </cell>
        </row>
        <row r="11">
          <cell r="A11" t="str">
            <v>N13</v>
          </cell>
          <cell r="B11">
            <v>1421.94</v>
          </cell>
        </row>
        <row r="12">
          <cell r="A12" t="str">
            <v>N14</v>
          </cell>
          <cell r="B12">
            <v>1413.61</v>
          </cell>
        </row>
        <row r="13">
          <cell r="A13" t="str">
            <v>N16</v>
          </cell>
          <cell r="B13">
            <v>1401.59</v>
          </cell>
        </row>
        <row r="14">
          <cell r="A14" t="str">
            <v>N17</v>
          </cell>
          <cell r="B14">
            <v>1390.3</v>
          </cell>
        </row>
        <row r="15">
          <cell r="A15" t="str">
            <v>N18</v>
          </cell>
          <cell r="B15">
            <v>1388.86</v>
          </cell>
        </row>
        <row r="16">
          <cell r="A16" t="str">
            <v>N19</v>
          </cell>
          <cell r="B16">
            <v>1388.86</v>
          </cell>
        </row>
        <row r="17">
          <cell r="A17" t="str">
            <v>N20</v>
          </cell>
          <cell r="B17">
            <v>1377.15</v>
          </cell>
        </row>
        <row r="18">
          <cell r="A18" t="str">
            <v>N21</v>
          </cell>
          <cell r="B18">
            <v>1377.15</v>
          </cell>
        </row>
        <row r="19">
          <cell r="A19" t="str">
            <v>N23</v>
          </cell>
          <cell r="B19">
            <v>1377.03</v>
          </cell>
        </row>
        <row r="20">
          <cell r="A20" t="str">
            <v>N25</v>
          </cell>
          <cell r="B20">
            <v>1379.88</v>
          </cell>
        </row>
        <row r="21">
          <cell r="A21" t="str">
            <v>N26</v>
          </cell>
          <cell r="B21">
            <v>1364.89</v>
          </cell>
        </row>
        <row r="22">
          <cell r="A22" t="str">
            <v>N27</v>
          </cell>
          <cell r="B22">
            <v>1364.89</v>
          </cell>
        </row>
        <row r="23">
          <cell r="A23" t="str">
            <v>N28</v>
          </cell>
          <cell r="B23">
            <v>1364.89</v>
          </cell>
        </row>
        <row r="24">
          <cell r="A24" t="str">
            <v>N29</v>
          </cell>
          <cell r="B24">
            <v>1361.5</v>
          </cell>
        </row>
        <row r="25">
          <cell r="A25" t="str">
            <v>N30</v>
          </cell>
          <cell r="B25">
            <v>1352</v>
          </cell>
        </row>
        <row r="26">
          <cell r="A26" t="str">
            <v>N31</v>
          </cell>
          <cell r="B26">
            <v>1353.46</v>
          </cell>
        </row>
        <row r="27">
          <cell r="A27" t="str">
            <v>N32</v>
          </cell>
          <cell r="B27">
            <v>1356.12</v>
          </cell>
        </row>
        <row r="28">
          <cell r="A28" t="str">
            <v>N33</v>
          </cell>
          <cell r="B28">
            <v>1351.55</v>
          </cell>
        </row>
        <row r="29">
          <cell r="A29" t="str">
            <v>N34</v>
          </cell>
          <cell r="B29">
            <v>1351.55</v>
          </cell>
        </row>
        <row r="30">
          <cell r="A30" t="str">
            <v>N35</v>
          </cell>
          <cell r="B30">
            <v>1348.93</v>
          </cell>
        </row>
        <row r="31">
          <cell r="A31" t="str">
            <v>N36</v>
          </cell>
          <cell r="B31">
            <v>1357.41</v>
          </cell>
        </row>
        <row r="32">
          <cell r="A32" t="str">
            <v>N37</v>
          </cell>
          <cell r="B32">
            <v>1357.31</v>
          </cell>
        </row>
        <row r="33">
          <cell r="A33" t="str">
            <v>N38</v>
          </cell>
          <cell r="B33">
            <v>1352</v>
          </cell>
        </row>
        <row r="34">
          <cell r="A34" t="str">
            <v>N39</v>
          </cell>
          <cell r="B34">
            <v>1346.92</v>
          </cell>
        </row>
        <row r="35">
          <cell r="A35" t="str">
            <v>N40</v>
          </cell>
          <cell r="B35">
            <v>1346.62</v>
          </cell>
        </row>
        <row r="36">
          <cell r="A36" t="str">
            <v>N41</v>
          </cell>
          <cell r="B36">
            <v>1346.7</v>
          </cell>
        </row>
        <row r="37">
          <cell r="A37" t="str">
            <v>N42</v>
          </cell>
          <cell r="B37">
            <v>1346.7</v>
          </cell>
        </row>
        <row r="38">
          <cell r="A38" t="str">
            <v>N43</v>
          </cell>
          <cell r="B38">
            <v>1346.75</v>
          </cell>
        </row>
        <row r="39">
          <cell r="A39" t="str">
            <v>N44</v>
          </cell>
          <cell r="B39">
            <v>1346.75</v>
          </cell>
        </row>
        <row r="40">
          <cell r="A40" t="str">
            <v>N45</v>
          </cell>
          <cell r="B40">
            <v>1346.67</v>
          </cell>
        </row>
        <row r="41">
          <cell r="A41" t="str">
            <v>N46</v>
          </cell>
          <cell r="B41">
            <v>1346.67</v>
          </cell>
        </row>
        <row r="42">
          <cell r="A42" t="str">
            <v>N47</v>
          </cell>
          <cell r="B42">
            <v>1346.92</v>
          </cell>
        </row>
        <row r="43">
          <cell r="A43" t="str">
            <v>N48</v>
          </cell>
          <cell r="B43">
            <v>1346.62</v>
          </cell>
        </row>
        <row r="44">
          <cell r="A44" t="str">
            <v>N49</v>
          </cell>
          <cell r="B44">
            <v>1337.62</v>
          </cell>
        </row>
        <row r="45">
          <cell r="A45" t="str">
            <v>N50</v>
          </cell>
          <cell r="B45">
            <v>1336.35</v>
          </cell>
        </row>
        <row r="46">
          <cell r="A46" t="str">
            <v>N51</v>
          </cell>
          <cell r="B46">
            <v>1336.35</v>
          </cell>
        </row>
        <row r="47">
          <cell r="A47" t="str">
            <v>N52</v>
          </cell>
          <cell r="B47">
            <v>1327.74</v>
          </cell>
        </row>
        <row r="48">
          <cell r="A48" t="str">
            <v>N53</v>
          </cell>
          <cell r="B48">
            <v>1327.81</v>
          </cell>
        </row>
        <row r="49">
          <cell r="A49" t="str">
            <v>N54</v>
          </cell>
          <cell r="B49">
            <v>1327.81</v>
          </cell>
        </row>
        <row r="50">
          <cell r="A50" t="str">
            <v>N55</v>
          </cell>
          <cell r="B50">
            <v>1327.72</v>
          </cell>
        </row>
        <row r="51">
          <cell r="A51" t="str">
            <v>N56</v>
          </cell>
          <cell r="B51">
            <v>1327.72</v>
          </cell>
        </row>
        <row r="52">
          <cell r="A52" t="str">
            <v>N57</v>
          </cell>
          <cell r="B52">
            <v>1327.28</v>
          </cell>
        </row>
        <row r="53">
          <cell r="A53" t="str">
            <v>N58</v>
          </cell>
          <cell r="B53">
            <v>1327.28</v>
          </cell>
        </row>
        <row r="54">
          <cell r="A54" t="str">
            <v>N59</v>
          </cell>
          <cell r="B54">
            <v>1341.38</v>
          </cell>
        </row>
        <row r="55">
          <cell r="A55" t="str">
            <v>N60</v>
          </cell>
          <cell r="B55">
            <v>1340.05</v>
          </cell>
        </row>
        <row r="56">
          <cell r="A56" t="str">
            <v>N61</v>
          </cell>
          <cell r="B56">
            <v>1340.05</v>
          </cell>
        </row>
        <row r="57">
          <cell r="A57" t="str">
            <v>N62</v>
          </cell>
          <cell r="B57">
            <v>1340.25</v>
          </cell>
        </row>
        <row r="58">
          <cell r="A58" t="str">
            <v>N63</v>
          </cell>
          <cell r="B58">
            <v>1340.25</v>
          </cell>
        </row>
        <row r="59">
          <cell r="A59" t="str">
            <v>N64</v>
          </cell>
          <cell r="B59">
            <v>1337.51</v>
          </cell>
        </row>
        <row r="60">
          <cell r="A60" t="str">
            <v>N65</v>
          </cell>
          <cell r="B60">
            <v>1337.51</v>
          </cell>
        </row>
        <row r="61">
          <cell r="A61" t="str">
            <v>N67</v>
          </cell>
          <cell r="B61">
            <v>1324.51</v>
          </cell>
        </row>
        <row r="62">
          <cell r="A62" t="str">
            <v>N68</v>
          </cell>
          <cell r="B62">
            <v>1338.13</v>
          </cell>
        </row>
        <row r="63">
          <cell r="A63" t="str">
            <v>N69</v>
          </cell>
          <cell r="B63">
            <v>1338.13</v>
          </cell>
        </row>
        <row r="64">
          <cell r="A64" t="str">
            <v>N70</v>
          </cell>
          <cell r="B64">
            <v>1337.9</v>
          </cell>
        </row>
        <row r="65">
          <cell r="A65" t="str">
            <v>N71</v>
          </cell>
          <cell r="B65">
            <v>1337.9</v>
          </cell>
        </row>
        <row r="66">
          <cell r="A66" t="str">
            <v>N73</v>
          </cell>
          <cell r="B66">
            <v>1322.8</v>
          </cell>
        </row>
        <row r="67">
          <cell r="A67" t="str">
            <v>N74</v>
          </cell>
          <cell r="B67">
            <v>1338.05</v>
          </cell>
        </row>
        <row r="68">
          <cell r="A68" t="str">
            <v>N75</v>
          </cell>
          <cell r="B68">
            <v>1336.9</v>
          </cell>
        </row>
        <row r="69">
          <cell r="A69" t="str">
            <v>N76</v>
          </cell>
          <cell r="B69">
            <v>1336.84</v>
          </cell>
        </row>
        <row r="70">
          <cell r="A70" t="str">
            <v>N77</v>
          </cell>
          <cell r="B70">
            <v>1336.84</v>
          </cell>
        </row>
        <row r="71">
          <cell r="A71" t="str">
            <v>N78</v>
          </cell>
          <cell r="B71">
            <v>1337.46</v>
          </cell>
        </row>
        <row r="72">
          <cell r="A72" t="str">
            <v>N79</v>
          </cell>
          <cell r="B72">
            <v>1337.56</v>
          </cell>
        </row>
        <row r="73">
          <cell r="A73" t="str">
            <v>N80</v>
          </cell>
          <cell r="B73">
            <v>1337.56</v>
          </cell>
        </row>
        <row r="74">
          <cell r="A74" t="str">
            <v>N81</v>
          </cell>
          <cell r="B74">
            <v>1324.31</v>
          </cell>
        </row>
        <row r="75">
          <cell r="A75" t="str">
            <v>N82</v>
          </cell>
          <cell r="B75">
            <v>1323.19</v>
          </cell>
        </row>
        <row r="76">
          <cell r="A76" t="str">
            <v>N83</v>
          </cell>
          <cell r="B76">
            <v>1323.19</v>
          </cell>
        </row>
        <row r="77">
          <cell r="A77" t="str">
            <v>N84</v>
          </cell>
          <cell r="B77">
            <v>1330.92</v>
          </cell>
        </row>
        <row r="78">
          <cell r="A78" t="str">
            <v>N85</v>
          </cell>
          <cell r="B78">
            <v>1326.42</v>
          </cell>
        </row>
        <row r="79">
          <cell r="A79" t="str">
            <v>N86</v>
          </cell>
          <cell r="B79">
            <v>1326.42</v>
          </cell>
        </row>
        <row r="80">
          <cell r="A80" t="str">
            <v>N91</v>
          </cell>
          <cell r="B80">
            <v>1356</v>
          </cell>
        </row>
        <row r="81">
          <cell r="A81" t="str">
            <v>N92</v>
          </cell>
          <cell r="B81">
            <v>1356</v>
          </cell>
        </row>
        <row r="82">
          <cell r="A82" t="str">
            <v>N93</v>
          </cell>
          <cell r="B82">
            <v>1326.42</v>
          </cell>
        </row>
        <row r="83">
          <cell r="A83" t="str">
            <v>N94</v>
          </cell>
          <cell r="B83">
            <v>1332.81</v>
          </cell>
        </row>
        <row r="84">
          <cell r="A84" t="str">
            <v>N95</v>
          </cell>
          <cell r="B84">
            <v>1332.4</v>
          </cell>
        </row>
        <row r="85">
          <cell r="A85" t="str">
            <v>N96</v>
          </cell>
          <cell r="B85">
            <v>1332.4</v>
          </cell>
        </row>
        <row r="86">
          <cell r="A86" t="str">
            <v>N97</v>
          </cell>
          <cell r="B86">
            <v>1332.09</v>
          </cell>
        </row>
        <row r="87">
          <cell r="A87" t="str">
            <v>N98</v>
          </cell>
          <cell r="B87">
            <v>1332.09</v>
          </cell>
        </row>
        <row r="88">
          <cell r="A88" t="str">
            <v>N99</v>
          </cell>
          <cell r="B88">
            <v>1333.12</v>
          </cell>
        </row>
        <row r="89">
          <cell r="A89" t="str">
            <v>N100</v>
          </cell>
          <cell r="B89">
            <v>1333.12</v>
          </cell>
        </row>
        <row r="90">
          <cell r="A90" t="str">
            <v>N101</v>
          </cell>
          <cell r="B90">
            <v>1322.32</v>
          </cell>
        </row>
        <row r="91">
          <cell r="A91" t="str">
            <v>N102</v>
          </cell>
          <cell r="B91">
            <v>1322.93</v>
          </cell>
        </row>
        <row r="92">
          <cell r="A92" t="str">
            <v>N104</v>
          </cell>
          <cell r="B92">
            <v>1330.31</v>
          </cell>
        </row>
        <row r="93">
          <cell r="A93" t="str">
            <v>N105</v>
          </cell>
          <cell r="B93">
            <v>1334.8</v>
          </cell>
        </row>
        <row r="94">
          <cell r="A94" t="str">
            <v>N106</v>
          </cell>
          <cell r="B94">
            <v>1343.17</v>
          </cell>
        </row>
        <row r="95">
          <cell r="A95" t="str">
            <v>N111</v>
          </cell>
          <cell r="B95">
            <v>1316.67</v>
          </cell>
        </row>
        <row r="96">
          <cell r="A96" t="str">
            <v>N112</v>
          </cell>
          <cell r="B96">
            <v>1306.8399999999999</v>
          </cell>
        </row>
        <row r="97">
          <cell r="A97" t="str">
            <v>N113</v>
          </cell>
          <cell r="B97">
            <v>1325.26</v>
          </cell>
        </row>
        <row r="98">
          <cell r="A98" t="str">
            <v>N114</v>
          </cell>
          <cell r="B98">
            <v>1335.66</v>
          </cell>
        </row>
        <row r="99">
          <cell r="A99" t="str">
            <v>N115</v>
          </cell>
          <cell r="B99">
            <v>1335.66</v>
          </cell>
        </row>
        <row r="100">
          <cell r="A100" t="str">
            <v>N116</v>
          </cell>
          <cell r="B100">
            <v>1335.66</v>
          </cell>
        </row>
        <row r="101">
          <cell r="A101" t="str">
            <v>N117</v>
          </cell>
          <cell r="B101">
            <v>1335.79</v>
          </cell>
        </row>
        <row r="102">
          <cell r="A102" t="str">
            <v>N118</v>
          </cell>
          <cell r="B102">
            <v>1335.79</v>
          </cell>
        </row>
        <row r="103">
          <cell r="A103" t="str">
            <v>N119</v>
          </cell>
          <cell r="B103">
            <v>1335.5</v>
          </cell>
        </row>
        <row r="104">
          <cell r="A104" t="str">
            <v>N120</v>
          </cell>
          <cell r="B104">
            <v>1335.5</v>
          </cell>
        </row>
        <row r="105">
          <cell r="A105" t="str">
            <v>N121</v>
          </cell>
          <cell r="B105">
            <v>1319.08</v>
          </cell>
        </row>
        <row r="106">
          <cell r="A106" t="str">
            <v>N122</v>
          </cell>
          <cell r="B106">
            <v>1319.08</v>
          </cell>
        </row>
        <row r="107">
          <cell r="A107" t="str">
            <v>N123</v>
          </cell>
          <cell r="B107">
            <v>1319.08</v>
          </cell>
        </row>
        <row r="108">
          <cell r="A108" t="str">
            <v>N124</v>
          </cell>
          <cell r="B108">
            <v>1319.89</v>
          </cell>
        </row>
        <row r="109">
          <cell r="A109" t="str">
            <v>N125</v>
          </cell>
          <cell r="B109">
            <v>1319.89</v>
          </cell>
        </row>
        <row r="110">
          <cell r="A110" t="str">
            <v>N126</v>
          </cell>
          <cell r="B110">
            <v>1318.11</v>
          </cell>
        </row>
        <row r="111">
          <cell r="A111" t="str">
            <v>N127</v>
          </cell>
          <cell r="B111">
            <v>1321.3</v>
          </cell>
        </row>
        <row r="112">
          <cell r="A112" t="str">
            <v>N128</v>
          </cell>
          <cell r="B112">
            <v>1327.16</v>
          </cell>
        </row>
        <row r="113">
          <cell r="A113" t="str">
            <v>N129</v>
          </cell>
          <cell r="B113">
            <v>1328.87</v>
          </cell>
        </row>
        <row r="114">
          <cell r="A114" t="str">
            <v>N130</v>
          </cell>
          <cell r="B114">
            <v>1328.87</v>
          </cell>
        </row>
        <row r="115">
          <cell r="A115" t="str">
            <v>N131</v>
          </cell>
          <cell r="B115">
            <v>1327.18</v>
          </cell>
        </row>
        <row r="116">
          <cell r="A116" t="str">
            <v>N132</v>
          </cell>
          <cell r="B116">
            <v>1327.18</v>
          </cell>
        </row>
        <row r="117">
          <cell r="A117" t="str">
            <v>N133</v>
          </cell>
          <cell r="B117">
            <v>1316.67</v>
          </cell>
        </row>
        <row r="118">
          <cell r="A118" t="str">
            <v>N135</v>
          </cell>
          <cell r="B118">
            <v>1313.74</v>
          </cell>
        </row>
        <row r="119">
          <cell r="A119" t="str">
            <v>N136</v>
          </cell>
          <cell r="B119">
            <v>1314.72</v>
          </cell>
        </row>
        <row r="120">
          <cell r="A120" t="str">
            <v>N137</v>
          </cell>
          <cell r="B120">
            <v>1314.72</v>
          </cell>
        </row>
        <row r="121">
          <cell r="A121" t="str">
            <v>N138</v>
          </cell>
          <cell r="B121">
            <v>1313.1</v>
          </cell>
        </row>
        <row r="122">
          <cell r="A122" t="str">
            <v>N139</v>
          </cell>
          <cell r="B122">
            <v>1311.35</v>
          </cell>
        </row>
        <row r="123">
          <cell r="A123" t="str">
            <v>N140</v>
          </cell>
          <cell r="B123">
            <v>1309.6600000000001</v>
          </cell>
        </row>
        <row r="124">
          <cell r="A124" t="str">
            <v>N141</v>
          </cell>
          <cell r="B124">
            <v>1309.6600000000001</v>
          </cell>
        </row>
        <row r="125">
          <cell r="A125" t="str">
            <v>N142</v>
          </cell>
          <cell r="B125">
            <v>1298.3</v>
          </cell>
        </row>
        <row r="126">
          <cell r="A126" t="str">
            <v>N143</v>
          </cell>
          <cell r="B126">
            <v>1300.19</v>
          </cell>
        </row>
        <row r="127">
          <cell r="A127" t="str">
            <v>N144</v>
          </cell>
          <cell r="B127">
            <v>1300.19</v>
          </cell>
        </row>
        <row r="128">
          <cell r="A128" t="str">
            <v>N145</v>
          </cell>
          <cell r="B128">
            <v>1300.19</v>
          </cell>
        </row>
        <row r="129">
          <cell r="A129" t="str">
            <v>N146</v>
          </cell>
          <cell r="B129">
            <v>1284.04</v>
          </cell>
        </row>
        <row r="130">
          <cell r="A130" t="str">
            <v>N147</v>
          </cell>
          <cell r="B130">
            <v>1298.3900000000001</v>
          </cell>
        </row>
        <row r="131">
          <cell r="A131" t="str">
            <v>N148</v>
          </cell>
          <cell r="B131">
            <v>1298.3900000000001</v>
          </cell>
        </row>
        <row r="132">
          <cell r="A132" t="str">
            <v>N149</v>
          </cell>
          <cell r="B132">
            <v>1298.76</v>
          </cell>
        </row>
        <row r="133">
          <cell r="A133" t="str">
            <v>N150</v>
          </cell>
          <cell r="B133">
            <v>1298.76</v>
          </cell>
        </row>
        <row r="134">
          <cell r="A134" t="str">
            <v>N151</v>
          </cell>
          <cell r="B134">
            <v>1297.55</v>
          </cell>
        </row>
        <row r="135">
          <cell r="A135" t="str">
            <v>N152</v>
          </cell>
          <cell r="B135">
            <v>1297.55</v>
          </cell>
        </row>
        <row r="136">
          <cell r="A136" t="str">
            <v>N153</v>
          </cell>
          <cell r="B136">
            <v>1301.8599999999999</v>
          </cell>
        </row>
        <row r="137">
          <cell r="A137" t="str">
            <v>N154</v>
          </cell>
          <cell r="B137">
            <v>1280.9100000000001</v>
          </cell>
        </row>
        <row r="138">
          <cell r="A138" t="str">
            <v>N156</v>
          </cell>
          <cell r="B138">
            <v>1280.9100000000001</v>
          </cell>
        </row>
        <row r="139">
          <cell r="A139" t="str">
            <v>N157</v>
          </cell>
          <cell r="B139">
            <v>1280.9100000000001</v>
          </cell>
        </row>
        <row r="140">
          <cell r="A140" t="str">
            <v>N158</v>
          </cell>
          <cell r="B140">
            <v>1280.54</v>
          </cell>
        </row>
        <row r="141">
          <cell r="A141" t="str">
            <v>N159</v>
          </cell>
          <cell r="B141">
            <v>1280.42</v>
          </cell>
        </row>
        <row r="142">
          <cell r="A142" t="str">
            <v>N160</v>
          </cell>
          <cell r="B142">
            <v>1280.42</v>
          </cell>
        </row>
        <row r="143">
          <cell r="A143" t="str">
            <v>N161</v>
          </cell>
          <cell r="B143">
            <v>1270.0999999999999</v>
          </cell>
        </row>
        <row r="144">
          <cell r="A144" t="str">
            <v>N162</v>
          </cell>
          <cell r="B144">
            <v>1275.6199999999999</v>
          </cell>
        </row>
        <row r="145">
          <cell r="A145" t="str">
            <v>N163</v>
          </cell>
          <cell r="B145">
            <v>1265.49</v>
          </cell>
        </row>
        <row r="146">
          <cell r="A146" t="str">
            <v>N164</v>
          </cell>
          <cell r="B146">
            <v>1269.31</v>
          </cell>
        </row>
        <row r="147">
          <cell r="A147" t="str">
            <v>N165</v>
          </cell>
          <cell r="B147">
            <v>1275.23</v>
          </cell>
        </row>
        <row r="148">
          <cell r="A148" t="str">
            <v>N166</v>
          </cell>
          <cell r="B148">
            <v>1259.53</v>
          </cell>
        </row>
        <row r="149">
          <cell r="A149" t="str">
            <v>N167</v>
          </cell>
          <cell r="B149">
            <v>1259.53</v>
          </cell>
        </row>
        <row r="150">
          <cell r="A150" t="str">
            <v>N169</v>
          </cell>
          <cell r="B150">
            <v>1269.3800000000001</v>
          </cell>
        </row>
        <row r="151">
          <cell r="A151" t="str">
            <v>N170</v>
          </cell>
          <cell r="B151">
            <v>1259.98</v>
          </cell>
        </row>
        <row r="152">
          <cell r="A152" t="str">
            <v>N171</v>
          </cell>
          <cell r="B152">
            <v>1259.98</v>
          </cell>
        </row>
        <row r="153">
          <cell r="A153" t="str">
            <v>N177</v>
          </cell>
          <cell r="B153">
            <v>1267.17</v>
          </cell>
        </row>
        <row r="154">
          <cell r="A154" t="str">
            <v>N178</v>
          </cell>
          <cell r="B154">
            <v>1200.17</v>
          </cell>
        </row>
        <row r="155">
          <cell r="A155" t="str">
            <v>N179</v>
          </cell>
          <cell r="B155">
            <v>1200.17</v>
          </cell>
        </row>
        <row r="156">
          <cell r="A156" t="str">
            <v>N87</v>
          </cell>
          <cell r="B156">
            <v>1383.75</v>
          </cell>
        </row>
        <row r="157">
          <cell r="A157" t="str">
            <v>N180</v>
          </cell>
          <cell r="B157">
            <v>1170</v>
          </cell>
        </row>
        <row r="158">
          <cell r="A158" t="str">
            <v>N181</v>
          </cell>
          <cell r="B158">
            <v>1100</v>
          </cell>
        </row>
        <row r="159">
          <cell r="A159" t="str">
            <v>N1</v>
          </cell>
          <cell r="B159">
            <v>1381.87</v>
          </cell>
        </row>
        <row r="160">
          <cell r="A160" t="str">
            <v>N4</v>
          </cell>
          <cell r="B160">
            <v>1381.87</v>
          </cell>
        </row>
        <row r="161">
          <cell r="A161" t="str">
            <v>N5</v>
          </cell>
          <cell r="B161">
            <v>1388.2</v>
          </cell>
        </row>
        <row r="162">
          <cell r="A162" t="str">
            <v>N7</v>
          </cell>
          <cell r="B162">
            <v>1388.2</v>
          </cell>
        </row>
        <row r="163">
          <cell r="A163" t="str">
            <v>N8</v>
          </cell>
          <cell r="B163">
            <v>1387.8</v>
          </cell>
        </row>
        <row r="164">
          <cell r="A164" t="str">
            <v>N9</v>
          </cell>
          <cell r="B164">
            <v>1294.69</v>
          </cell>
        </row>
        <row r="165">
          <cell r="A165" t="str">
            <v>N15</v>
          </cell>
          <cell r="B165">
            <v>1294.69</v>
          </cell>
        </row>
        <row r="166">
          <cell r="A166" t="str">
            <v>N22</v>
          </cell>
          <cell r="B166">
            <v>1277.3900000000001</v>
          </cell>
        </row>
        <row r="167">
          <cell r="A167" t="str">
            <v>N66</v>
          </cell>
          <cell r="B167">
            <v>1311.35</v>
          </cell>
        </row>
        <row r="168">
          <cell r="A168" t="str">
            <v>N72</v>
          </cell>
          <cell r="B168">
            <v>1313.74</v>
          </cell>
        </row>
        <row r="169">
          <cell r="A169" t="str">
            <v>N88</v>
          </cell>
          <cell r="B169">
            <v>1377.03</v>
          </cell>
        </row>
        <row r="170">
          <cell r="A170" t="str">
            <v>N89</v>
          </cell>
          <cell r="B170">
            <v>1335.47</v>
          </cell>
        </row>
        <row r="171">
          <cell r="A171" t="str">
            <v>N90</v>
          </cell>
          <cell r="B171">
            <v>1355.35</v>
          </cell>
        </row>
        <row r="172">
          <cell r="A172" t="str">
            <v>N103</v>
          </cell>
          <cell r="B172">
            <v>1305.8</v>
          </cell>
        </row>
        <row r="173">
          <cell r="A173" t="str">
            <v>N107</v>
          </cell>
          <cell r="B173">
            <v>1296.57</v>
          </cell>
        </row>
        <row r="174">
          <cell r="A174" t="str">
            <v>N108</v>
          </cell>
          <cell r="B174">
            <v>1301.22</v>
          </cell>
        </row>
        <row r="175">
          <cell r="A175" t="str">
            <v>N24</v>
          </cell>
          <cell r="B175">
            <v>1296.69</v>
          </cell>
        </row>
        <row r="176">
          <cell r="A176" t="str">
            <v>N110</v>
          </cell>
          <cell r="B176">
            <v>1296.69</v>
          </cell>
        </row>
        <row r="177">
          <cell r="A177" t="str">
            <v>N155</v>
          </cell>
          <cell r="B177">
            <v>1390</v>
          </cell>
        </row>
        <row r="178">
          <cell r="A178" t="str">
            <v>N168</v>
          </cell>
          <cell r="B178">
            <v>1390</v>
          </cell>
        </row>
        <row r="179">
          <cell r="A179" t="str">
            <v>N134</v>
          </cell>
          <cell r="B179">
            <v>1277.3900000000001</v>
          </cell>
        </row>
        <row r="180">
          <cell r="A180" t="str">
            <v>N172</v>
          </cell>
          <cell r="B180">
            <v>1300</v>
          </cell>
        </row>
        <row r="181">
          <cell r="A181" t="str">
            <v>N173</v>
          </cell>
          <cell r="B181">
            <v>1300</v>
          </cell>
        </row>
        <row r="182">
          <cell r="A182" t="str">
            <v>N174</v>
          </cell>
          <cell r="B182">
            <v>1302.0899999999999</v>
          </cell>
        </row>
        <row r="183">
          <cell r="A183" t="str">
            <v>N109</v>
          </cell>
          <cell r="B183">
            <v>1200.17</v>
          </cell>
        </row>
        <row r="184">
          <cell r="A184" t="str">
            <v>N176</v>
          </cell>
          <cell r="B184">
            <v>1160</v>
          </cell>
        </row>
        <row r="185">
          <cell r="A185" t="str">
            <v>N182</v>
          </cell>
          <cell r="B185">
            <v>1160</v>
          </cell>
        </row>
        <row r="186">
          <cell r="A186" t="str">
            <v xml:space="preserve">B1             </v>
          </cell>
          <cell r="B186">
            <v>1482.85</v>
          </cell>
        </row>
        <row r="187">
          <cell r="A187" t="str">
            <v>TQ1</v>
          </cell>
          <cell r="B187">
            <v>1477.85</v>
          </cell>
        </row>
        <row r="188">
          <cell r="A188" t="str">
            <v>TQ2</v>
          </cell>
          <cell r="B188">
            <v>1388.03</v>
          </cell>
        </row>
        <row r="189">
          <cell r="A189" t="str">
            <v>TQ3</v>
          </cell>
          <cell r="B189">
            <v>1294.69</v>
          </cell>
        </row>
      </sheetData>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4. Norte 2005"/>
      <sheetName val="Inversión"/>
    </sheetNames>
    <sheetDataSet>
      <sheetData sheetId="0"/>
      <sheetData sheetId="1">
        <row r="1">
          <cell r="A1" t="str">
            <v>4030101</v>
          </cell>
          <cell r="B1">
            <v>88915</v>
          </cell>
        </row>
        <row r="2">
          <cell r="A2" t="str">
            <v>4030103</v>
          </cell>
          <cell r="B2">
            <v>105415</v>
          </cell>
        </row>
        <row r="3">
          <cell r="A3" t="str">
            <v>4030920</v>
          </cell>
          <cell r="B3">
            <v>26090</v>
          </cell>
        </row>
        <row r="4">
          <cell r="A4" t="str">
            <v>4015201</v>
          </cell>
          <cell r="B4">
            <v>45091</v>
          </cell>
        </row>
        <row r="5">
          <cell r="A5" t="str">
            <v>4015102</v>
          </cell>
          <cell r="B5">
            <v>7917</v>
          </cell>
        </row>
        <row r="6">
          <cell r="A6" t="str">
            <v>4015141</v>
          </cell>
          <cell r="B6">
            <v>5396</v>
          </cell>
        </row>
        <row r="7">
          <cell r="A7" t="str">
            <v>4015536</v>
          </cell>
          <cell r="B7">
            <v>92400</v>
          </cell>
        </row>
        <row r="8">
          <cell r="A8" t="str">
            <v>4015521</v>
          </cell>
          <cell r="B8">
            <v>35640</v>
          </cell>
        </row>
        <row r="9">
          <cell r="A9" t="str">
            <v>4015321</v>
          </cell>
          <cell r="B9">
            <v>91291</v>
          </cell>
        </row>
        <row r="10">
          <cell r="A10" t="str">
            <v>4015401</v>
          </cell>
          <cell r="B10">
            <v>46200</v>
          </cell>
        </row>
        <row r="11">
          <cell r="A11" t="str">
            <v>4021103</v>
          </cell>
          <cell r="B11">
            <v>12000</v>
          </cell>
        </row>
        <row r="12">
          <cell r="A12" t="str">
            <v>4021130</v>
          </cell>
          <cell r="B12">
            <v>30000</v>
          </cell>
        </row>
        <row r="13">
          <cell r="A13" t="str">
            <v>4021503</v>
          </cell>
          <cell r="B13">
            <v>26400</v>
          </cell>
        </row>
        <row r="14">
          <cell r="A14" t="str">
            <v>4025001</v>
          </cell>
          <cell r="B14">
            <v>26752</v>
          </cell>
        </row>
        <row r="15">
          <cell r="A15" t="str">
            <v>4024103</v>
          </cell>
          <cell r="B15">
            <v>9000</v>
          </cell>
        </row>
        <row r="16">
          <cell r="A16" t="str">
            <v>4024112</v>
          </cell>
          <cell r="B16">
            <v>30000</v>
          </cell>
        </row>
        <row r="17">
          <cell r="A17" t="str">
            <v>4030301</v>
          </cell>
          <cell r="B17">
            <v>53740</v>
          </cell>
        </row>
        <row r="18">
          <cell r="A18" t="str">
            <v>4040301</v>
          </cell>
          <cell r="B18">
            <v>52800</v>
          </cell>
        </row>
        <row r="19">
          <cell r="A19" t="str">
            <v>4040333</v>
          </cell>
          <cell r="B19">
            <v>79200</v>
          </cell>
        </row>
        <row r="20">
          <cell r="A20" t="str">
            <v>4040310</v>
          </cell>
          <cell r="B20">
            <v>79200</v>
          </cell>
        </row>
        <row r="21">
          <cell r="A21" t="str">
            <v>4040323</v>
          </cell>
          <cell r="B21">
            <v>74184</v>
          </cell>
        </row>
        <row r="22">
          <cell r="A22" t="str">
            <v>4040220</v>
          </cell>
          <cell r="B22">
            <v>429000</v>
          </cell>
        </row>
        <row r="23">
          <cell r="A23" t="str">
            <v>4040230</v>
          </cell>
          <cell r="B23">
            <v>15840</v>
          </cell>
        </row>
        <row r="24">
          <cell r="A24" t="str">
            <v>4040101</v>
          </cell>
          <cell r="B24">
            <v>429000</v>
          </cell>
        </row>
        <row r="25">
          <cell r="A25" t="str">
            <v>4040603</v>
          </cell>
          <cell r="B25">
            <v>6600</v>
          </cell>
        </row>
        <row r="26">
          <cell r="A26" t="str">
            <v>4040601</v>
          </cell>
          <cell r="B26">
            <v>3359</v>
          </cell>
        </row>
        <row r="27">
          <cell r="A27" t="str">
            <v>4051101</v>
          </cell>
          <cell r="B27">
            <v>373560</v>
          </cell>
        </row>
        <row r="28">
          <cell r="A28" t="str">
            <v>4051034</v>
          </cell>
          <cell r="B28">
            <v>310200</v>
          </cell>
        </row>
        <row r="29">
          <cell r="A29" t="str">
            <v>4030910</v>
          </cell>
          <cell r="B29">
            <v>72422</v>
          </cell>
        </row>
        <row r="30">
          <cell r="A30" t="str">
            <v>4030705</v>
          </cell>
          <cell r="B30">
            <v>330000</v>
          </cell>
        </row>
        <row r="31">
          <cell r="A31" t="str">
            <v>4030801</v>
          </cell>
          <cell r="B31">
            <v>382800</v>
          </cell>
        </row>
        <row r="32">
          <cell r="A32" t="str">
            <v>4060122</v>
          </cell>
          <cell r="B32">
            <v>2878</v>
          </cell>
        </row>
        <row r="33">
          <cell r="A33" t="str">
            <v>4060120</v>
          </cell>
          <cell r="B33">
            <v>2930</v>
          </cell>
        </row>
        <row r="34">
          <cell r="A34" t="str">
            <v>4060124</v>
          </cell>
          <cell r="B34">
            <v>4092</v>
          </cell>
        </row>
        <row r="35">
          <cell r="A35" t="str">
            <v>4140104</v>
          </cell>
          <cell r="B35">
            <v>13860</v>
          </cell>
        </row>
        <row r="36">
          <cell r="A36" t="str">
            <v>4140126</v>
          </cell>
          <cell r="B36">
            <v>69366</v>
          </cell>
        </row>
        <row r="37">
          <cell r="A37" t="str">
            <v>4140127</v>
          </cell>
          <cell r="B37">
            <v>96257</v>
          </cell>
        </row>
        <row r="38">
          <cell r="A38" t="str">
            <v>4140102</v>
          </cell>
          <cell r="B38">
            <v>13860</v>
          </cell>
        </row>
        <row r="39">
          <cell r="A39" t="str">
            <v>4180105</v>
          </cell>
          <cell r="B39">
            <v>13200</v>
          </cell>
        </row>
        <row r="40">
          <cell r="A40" t="str">
            <v>4040540</v>
          </cell>
          <cell r="B40">
            <v>5280</v>
          </cell>
        </row>
        <row r="41">
          <cell r="A41" t="str">
            <v>4040527</v>
          </cell>
          <cell r="B41">
            <v>47916</v>
          </cell>
        </row>
        <row r="42">
          <cell r="A42" t="str">
            <v>4073036</v>
          </cell>
          <cell r="B42">
            <v>2501</v>
          </cell>
        </row>
        <row r="43">
          <cell r="A43" t="str">
            <v>4073038</v>
          </cell>
          <cell r="B43">
            <v>3168</v>
          </cell>
        </row>
        <row r="44">
          <cell r="A44" t="str">
            <v>4073074</v>
          </cell>
          <cell r="B44">
            <v>4752</v>
          </cell>
        </row>
        <row r="45">
          <cell r="A45" t="str">
            <v>4073076</v>
          </cell>
          <cell r="B45">
            <v>6336</v>
          </cell>
        </row>
        <row r="46">
          <cell r="A46" t="str">
            <v>4073010</v>
          </cell>
          <cell r="B46">
            <v>2501</v>
          </cell>
        </row>
        <row r="47">
          <cell r="A47" t="str">
            <v>4073012</v>
          </cell>
          <cell r="B47">
            <v>3168</v>
          </cell>
        </row>
        <row r="48">
          <cell r="A48" t="str">
            <v>4083182</v>
          </cell>
          <cell r="B48">
            <v>45000</v>
          </cell>
        </row>
        <row r="49">
          <cell r="A49" t="str">
            <v>4071068</v>
          </cell>
          <cell r="B49">
            <v>26400</v>
          </cell>
        </row>
        <row r="50">
          <cell r="A50" t="str">
            <v>4071008</v>
          </cell>
          <cell r="B50">
            <v>92400</v>
          </cell>
        </row>
        <row r="51">
          <cell r="A51" t="str">
            <v>4071010</v>
          </cell>
          <cell r="B51">
            <v>105600</v>
          </cell>
        </row>
        <row r="52">
          <cell r="A52" t="str">
            <v>4071014</v>
          </cell>
          <cell r="B52">
            <v>171600</v>
          </cell>
        </row>
        <row r="53">
          <cell r="A53" t="str">
            <v>4071016</v>
          </cell>
          <cell r="B53">
            <v>237600</v>
          </cell>
        </row>
        <row r="54">
          <cell r="A54" t="str">
            <v>4072341</v>
          </cell>
          <cell r="B54">
            <v>106413</v>
          </cell>
        </row>
        <row r="55">
          <cell r="A55" t="str">
            <v>4073462</v>
          </cell>
          <cell r="B55">
            <v>105600</v>
          </cell>
        </row>
        <row r="56">
          <cell r="A56" t="str">
            <v>4073478</v>
          </cell>
          <cell r="B56">
            <v>104280</v>
          </cell>
        </row>
        <row r="57">
          <cell r="A57" t="str">
            <v>4073494</v>
          </cell>
          <cell r="B57">
            <v>92400</v>
          </cell>
        </row>
        <row r="58">
          <cell r="A58" t="str">
            <v>4073464</v>
          </cell>
          <cell r="B58">
            <v>118800</v>
          </cell>
        </row>
        <row r="59">
          <cell r="A59" t="str">
            <v>4073480</v>
          </cell>
          <cell r="B59">
            <v>139920</v>
          </cell>
        </row>
        <row r="60">
          <cell r="A60" t="str">
            <v>4073496</v>
          </cell>
          <cell r="B60">
            <v>118800</v>
          </cell>
        </row>
        <row r="61">
          <cell r="A61" t="str">
            <v>4072452</v>
          </cell>
          <cell r="B61">
            <v>38280</v>
          </cell>
        </row>
        <row r="62">
          <cell r="A62" t="str">
            <v>4072454</v>
          </cell>
          <cell r="B62">
            <v>72600</v>
          </cell>
        </row>
        <row r="63">
          <cell r="A63" t="str">
            <v>4078938</v>
          </cell>
          <cell r="B63">
            <v>33000</v>
          </cell>
        </row>
        <row r="64">
          <cell r="A64" t="str">
            <v>4078942</v>
          </cell>
          <cell r="B64">
            <v>46200</v>
          </cell>
        </row>
        <row r="65">
          <cell r="A65" t="str">
            <v>4078944</v>
          </cell>
          <cell r="B65">
            <v>79200</v>
          </cell>
        </row>
        <row r="66">
          <cell r="A66" t="str">
            <v>4079150</v>
          </cell>
          <cell r="B66">
            <v>85800</v>
          </cell>
        </row>
        <row r="67">
          <cell r="A67" t="str">
            <v>4079152</v>
          </cell>
          <cell r="B67">
            <v>112200</v>
          </cell>
        </row>
        <row r="68">
          <cell r="A68" t="str">
            <v>4079154</v>
          </cell>
          <cell r="B68">
            <v>138600</v>
          </cell>
        </row>
        <row r="69">
          <cell r="A69" t="str">
            <v>4079156</v>
          </cell>
          <cell r="B69">
            <v>171600</v>
          </cell>
        </row>
        <row r="70">
          <cell r="A70" t="str">
            <v>4079116</v>
          </cell>
          <cell r="B70">
            <v>200000</v>
          </cell>
        </row>
        <row r="71">
          <cell r="A71" t="str">
            <v>4079118</v>
          </cell>
          <cell r="B71">
            <v>230000</v>
          </cell>
        </row>
        <row r="72">
          <cell r="A72" t="str">
            <v>4079459</v>
          </cell>
          <cell r="B72">
            <v>16025</v>
          </cell>
        </row>
        <row r="73">
          <cell r="A73" t="str">
            <v>4079460</v>
          </cell>
          <cell r="B73">
            <v>16619</v>
          </cell>
        </row>
        <row r="74">
          <cell r="A74" t="str">
            <v>4075511</v>
          </cell>
          <cell r="B74">
            <v>13979</v>
          </cell>
        </row>
        <row r="75">
          <cell r="A75" t="str">
            <v>4079414</v>
          </cell>
          <cell r="B75">
            <v>7942</v>
          </cell>
        </row>
        <row r="76">
          <cell r="A76" t="str">
            <v>4079449</v>
          </cell>
          <cell r="B76">
            <v>7942</v>
          </cell>
        </row>
        <row r="77">
          <cell r="A77" t="str">
            <v>4079426</v>
          </cell>
          <cell r="B77">
            <v>7942</v>
          </cell>
        </row>
        <row r="78">
          <cell r="A78" t="str">
            <v>4079627</v>
          </cell>
          <cell r="B78">
            <v>13715</v>
          </cell>
        </row>
        <row r="79">
          <cell r="A79" t="str">
            <v>4079746</v>
          </cell>
          <cell r="B79">
            <v>9715</v>
          </cell>
        </row>
        <row r="80">
          <cell r="A80" t="str">
            <v>4079702</v>
          </cell>
          <cell r="B80">
            <v>103793</v>
          </cell>
        </row>
        <row r="81">
          <cell r="A81" t="str">
            <v>4086310</v>
          </cell>
          <cell r="B81">
            <v>303600</v>
          </cell>
        </row>
        <row r="82">
          <cell r="A82" t="str">
            <v>4079780</v>
          </cell>
          <cell r="B82">
            <v>33000</v>
          </cell>
        </row>
        <row r="83">
          <cell r="A83" t="str">
            <v>4079343</v>
          </cell>
          <cell r="B83">
            <v>34320</v>
          </cell>
        </row>
        <row r="84">
          <cell r="A84" t="str">
            <v>4079342</v>
          </cell>
          <cell r="B84">
            <v>238894</v>
          </cell>
        </row>
        <row r="85">
          <cell r="A85" t="str">
            <v>4180444</v>
          </cell>
          <cell r="B85">
            <v>4118</v>
          </cell>
        </row>
        <row r="86">
          <cell r="A86" t="str">
            <v>4130155</v>
          </cell>
          <cell r="B86">
            <v>38148</v>
          </cell>
        </row>
        <row r="87">
          <cell r="A87" t="str">
            <v>4085402</v>
          </cell>
          <cell r="B87">
            <v>211200</v>
          </cell>
        </row>
        <row r="88">
          <cell r="A88" t="str">
            <v>4079302</v>
          </cell>
          <cell r="B88">
            <v>136117</v>
          </cell>
        </row>
        <row r="89">
          <cell r="A89" t="str">
            <v>4079303</v>
          </cell>
          <cell r="B89">
            <v>128197</v>
          </cell>
        </row>
        <row r="90">
          <cell r="A90" t="str">
            <v>4079306</v>
          </cell>
          <cell r="B90">
            <v>61698</v>
          </cell>
        </row>
        <row r="91">
          <cell r="A91" t="str">
            <v>4079340</v>
          </cell>
          <cell r="B91">
            <v>53778</v>
          </cell>
        </row>
        <row r="92">
          <cell r="A92" t="str">
            <v>4079701</v>
          </cell>
          <cell r="B92">
            <v>44880</v>
          </cell>
        </row>
        <row r="93">
          <cell r="A93" t="str">
            <v>4079334</v>
          </cell>
          <cell r="B93">
            <v>196000</v>
          </cell>
        </row>
        <row r="94">
          <cell r="A94" t="str">
            <v>4079334</v>
          </cell>
          <cell r="B94">
            <v>196000</v>
          </cell>
        </row>
        <row r="95">
          <cell r="A95" t="str">
            <v>4079338</v>
          </cell>
          <cell r="B95">
            <v>166000</v>
          </cell>
        </row>
        <row r="96">
          <cell r="A96" t="str">
            <v>4079336</v>
          </cell>
          <cell r="B96">
            <v>166000</v>
          </cell>
        </row>
        <row r="97">
          <cell r="A97" t="str">
            <v>4077725</v>
          </cell>
          <cell r="B97">
            <v>66000</v>
          </cell>
        </row>
        <row r="98">
          <cell r="A98" t="str">
            <v>4077726</v>
          </cell>
          <cell r="B98">
            <v>92400</v>
          </cell>
        </row>
        <row r="99">
          <cell r="A99" t="str">
            <v>4079810</v>
          </cell>
          <cell r="B99">
            <v>28090</v>
          </cell>
        </row>
        <row r="100">
          <cell r="A100" t="str">
            <v>4079811</v>
          </cell>
          <cell r="B100">
            <v>39600</v>
          </cell>
        </row>
        <row r="101">
          <cell r="A101" t="str">
            <v>4078762</v>
          </cell>
          <cell r="B101">
            <v>66000</v>
          </cell>
        </row>
        <row r="102">
          <cell r="A102" t="str">
            <v>4078764</v>
          </cell>
          <cell r="B102">
            <v>92400</v>
          </cell>
        </row>
        <row r="103">
          <cell r="A103" t="str">
            <v>4078742</v>
          </cell>
          <cell r="B103">
            <v>46200</v>
          </cell>
        </row>
        <row r="104">
          <cell r="A104" t="str">
            <v>4078743</v>
          </cell>
          <cell r="B104">
            <v>46200</v>
          </cell>
        </row>
        <row r="105">
          <cell r="A105" t="str">
            <v>4078744</v>
          </cell>
          <cell r="B105">
            <v>68574</v>
          </cell>
        </row>
        <row r="106">
          <cell r="A106" t="str">
            <v>4078750</v>
          </cell>
          <cell r="B106">
            <v>112200</v>
          </cell>
        </row>
        <row r="107">
          <cell r="A107" t="str">
            <v>4041301</v>
          </cell>
          <cell r="B107">
            <v>800</v>
          </cell>
        </row>
        <row r="108">
          <cell r="A108" t="str">
            <v>4041101</v>
          </cell>
          <cell r="B108">
            <v>480</v>
          </cell>
        </row>
        <row r="109">
          <cell r="A109" t="str">
            <v>4041201</v>
          </cell>
          <cell r="B109">
            <v>380</v>
          </cell>
        </row>
        <row r="110">
          <cell r="A110" t="str">
            <v>4042130</v>
          </cell>
          <cell r="B110">
            <v>66000</v>
          </cell>
        </row>
        <row r="111">
          <cell r="A111" t="str">
            <v>4042132</v>
          </cell>
          <cell r="B111">
            <v>79200</v>
          </cell>
        </row>
        <row r="112">
          <cell r="A112" t="str">
            <v>4042201</v>
          </cell>
          <cell r="B112">
            <v>66000</v>
          </cell>
        </row>
        <row r="113">
          <cell r="A113" t="str">
            <v>4042152</v>
          </cell>
          <cell r="B113">
            <v>8663</v>
          </cell>
        </row>
        <row r="114">
          <cell r="A114" t="str">
            <v>4042150</v>
          </cell>
          <cell r="B114">
            <v>4620</v>
          </cell>
        </row>
      </sheetData>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Presupuesto correigio nora mo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sheetData sheetId="38"/>
      <sheetData sheetId="39"/>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X Escenario"/>
      <sheetName val="Presupuesto Cancha Futbol"/>
      <sheetName val="Presupuesto Placa Polid"/>
      <sheetName val="Presupuesto x Capitulo"/>
      <sheetName val="Presupuesto Alcaldia"/>
      <sheetName val="Insumos"/>
      <sheetName val=" Insumo"/>
      <sheetName val="APU"/>
      <sheetName val="Cantidades"/>
      <sheetName val="Hoja1"/>
      <sheetName val="Presupuesto 2500 (2)"/>
      <sheetName val="Despiece Pilas"/>
      <sheetName val="Despiece Vigas de fundacion"/>
      <sheetName val="a.p.u electricos"/>
      <sheetName val="Concreto"/>
      <sheetName val="PILAS"/>
      <sheetName val="COLUMNAS"/>
      <sheetName val=" VIGAS FUND"/>
      <sheetName val="NERVIOS"/>
      <sheetName val="TRANSPORTE (2)"/>
      <sheetName val="MANO DE OBRA"/>
      <sheetName val="EQUIPOS"/>
      <sheetName val="MATERIALE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42">
          <cell r="G42">
            <v>450000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Formular"/>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63">
          <cell r="D63">
            <v>348000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COLEGIO NUEVO"/>
      <sheetName val="A.I.U.-OBRA"/>
      <sheetName val="ENSAYOS DE LABORATORIO"/>
      <sheetName val="COSTO SOCIOAMBIENTAL"/>
    </sheetNames>
    <sheetDataSet>
      <sheetData sheetId="0">
        <row r="2">
          <cell r="A2" t="str">
            <v>PROYECTO I.E.  ISOLDA ECHAVARRIA</v>
          </cell>
        </row>
      </sheetData>
      <sheetData sheetId="1"/>
      <sheetData sheetId="2">
        <row r="19">
          <cell r="F19">
            <v>12684500</v>
          </cell>
        </row>
      </sheetData>
      <sheetData sheetId="3">
        <row r="46">
          <cell r="G46">
            <v>9500533.333333334</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1">
          <cell r="H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cell r="C1">
            <v>0</v>
          </cell>
          <cell r="D1">
            <v>0</v>
          </cell>
          <cell r="E1">
            <v>0</v>
          </cell>
          <cell r="F1">
            <v>0</v>
          </cell>
          <cell r="G1">
            <v>0</v>
          </cell>
        </row>
        <row r="2">
          <cell r="B2" t="str">
            <v>ITEM</v>
          </cell>
          <cell r="C2" t="str">
            <v>DESCRIPCIÓN</v>
          </cell>
          <cell r="D2" t="str">
            <v>UN</v>
          </cell>
          <cell r="E2" t="str">
            <v>CANT</v>
          </cell>
          <cell r="F2" t="str">
            <v>VR. UNIT</v>
          </cell>
          <cell r="G2" t="str">
            <v>VR. TOTAL</v>
          </cell>
        </row>
        <row r="3">
          <cell r="B3">
            <v>1</v>
          </cell>
          <cell r="C3" t="str">
            <v>EDIFICIO BIENESTAR</v>
          </cell>
          <cell r="D3">
            <v>0</v>
          </cell>
          <cell r="E3">
            <v>0</v>
          </cell>
          <cell r="F3">
            <v>0</v>
          </cell>
          <cell r="G3">
            <v>0</v>
          </cell>
        </row>
        <row r="4">
          <cell r="A4" t="str">
            <v>15-01</v>
          </cell>
          <cell r="B4" t="str">
            <v>1.01</v>
          </cell>
          <cell r="C4" t="str">
            <v>ELECTRICAS</v>
          </cell>
          <cell r="D4">
            <v>0</v>
          </cell>
          <cell r="E4">
            <v>0</v>
          </cell>
          <cell r="F4">
            <v>0</v>
          </cell>
          <cell r="G4">
            <v>0</v>
          </cell>
        </row>
        <row r="5">
          <cell r="A5" t="str">
            <v>15-01-010</v>
          </cell>
          <cell r="B5" t="str">
            <v>1.01.01</v>
          </cell>
          <cell r="C5" t="str">
            <v>Salida eléctrica para lampara anti humedad ALP-2X54-T5-policarbonato. Incluye tubería EMT, accesorios, alambre según cuadro de cargas y notas en planos, soldadura PVC, caja, no incluye luminaria</v>
          </cell>
          <cell r="D5" t="str">
            <v>UN</v>
          </cell>
          <cell r="E5">
            <v>2</v>
          </cell>
          <cell r="F5">
            <v>77355.791936571855</v>
          </cell>
          <cell r="G5">
            <v>154711.58387314371</v>
          </cell>
        </row>
        <row r="6">
          <cell r="A6" t="str">
            <v>15-01-020</v>
          </cell>
          <cell r="B6" t="str">
            <v>1.01.02</v>
          </cell>
          <cell r="C6" t="str">
            <v>Salida eléctrica para lampara pocket 30X120-2X54-T5 acrilico opal. Incluye tubería EMT, accesorios, alambre según cuadro de cargas y notas en planos, soldadura EMT, caja, no incluye luminaria</v>
          </cell>
          <cell r="D6" t="str">
            <v>UN</v>
          </cell>
          <cell r="E6">
            <v>13</v>
          </cell>
          <cell r="F6">
            <v>77355.791936571855</v>
          </cell>
          <cell r="G6">
            <v>1005625.2951754341</v>
          </cell>
        </row>
        <row r="7">
          <cell r="A7" t="str">
            <v>15-01-030</v>
          </cell>
          <cell r="B7" t="str">
            <v>1.01.03</v>
          </cell>
          <cell r="C7" t="str">
            <v>Salida eléctrica para lampara industrial vertical 2X32W. Incluye tubería EMT, accesorios, alambre según cuadro de cargas y notas en planos, soldadura EMT, caja, no incluye luminaria</v>
          </cell>
          <cell r="D7" t="str">
            <v>UN</v>
          </cell>
          <cell r="E7">
            <v>10</v>
          </cell>
          <cell r="F7">
            <v>77355.791936571855</v>
          </cell>
          <cell r="G7">
            <v>773557.9193657185</v>
          </cell>
        </row>
        <row r="8">
          <cell r="A8" t="str">
            <v>15-01-040</v>
          </cell>
          <cell r="B8" t="str">
            <v>1.01.04</v>
          </cell>
          <cell r="C8" t="str">
            <v>Salida eléctrica para lampara de sobreponer de 30X120-2X54-T5-16C-rejilla semiespecular. Incluye tubería EMT, accesorios, alambre según cuadro de cargas y notas en planos, soldadura EMT, caja, no incluye luminaria</v>
          </cell>
          <cell r="D8" t="str">
            <v>UN</v>
          </cell>
          <cell r="E8">
            <v>43</v>
          </cell>
          <cell r="F8">
            <v>77355.791936571855</v>
          </cell>
          <cell r="G8">
            <v>3326299.0532725896</v>
          </cell>
        </row>
        <row r="9">
          <cell r="A9" t="str">
            <v>15-01-050</v>
          </cell>
          <cell r="B9" t="str">
            <v>1.01.05</v>
          </cell>
          <cell r="C9" t="str">
            <v>Salida eléctrica para lampara cilinder 2X26 / ELECT / UNIV / BAJITO. Incluye tubería EMT, accesorios, alambre según cuadro de cargas y notas en planos, soldadura EMT, caja, no incluye luminaria</v>
          </cell>
          <cell r="D9" t="str">
            <v>UN</v>
          </cell>
          <cell r="E9">
            <v>5</v>
          </cell>
          <cell r="F9">
            <v>77355.791936571855</v>
          </cell>
          <cell r="G9">
            <v>386778.95968285925</v>
          </cell>
        </row>
        <row r="10">
          <cell r="A10" t="str">
            <v>15-01-060</v>
          </cell>
          <cell r="B10" t="str">
            <v>1.01.06</v>
          </cell>
          <cell r="C10" t="str">
            <v>Salida eléctrica para lampara plafon de loza. Incluye tubería EMT, accesorios, alambre según cuadro de cargas y notas en planos, soldadura EMT, caja, no incluye luminaria</v>
          </cell>
          <cell r="D10" t="str">
            <v>UN</v>
          </cell>
          <cell r="E10">
            <v>2</v>
          </cell>
          <cell r="F10">
            <v>77057.091936571844</v>
          </cell>
          <cell r="G10">
            <v>154114.18387314369</v>
          </cell>
        </row>
        <row r="11">
          <cell r="A11" t="str">
            <v>15-01-070</v>
          </cell>
          <cell r="B11" t="str">
            <v>1.01.07</v>
          </cell>
          <cell r="C11" t="str">
            <v>Salida eléctrica para lampara de emergencia. Incluye tubería EMT, accesorios, alambre según cuadro de cargas y notas en planos, soldadura EMT, caja, no incluye luminaria</v>
          </cell>
          <cell r="D11" t="str">
            <v>UN</v>
          </cell>
          <cell r="E11">
            <v>7</v>
          </cell>
          <cell r="F11">
            <v>77355.791936571855</v>
          </cell>
          <cell r="G11">
            <v>541490.54355600302</v>
          </cell>
        </row>
        <row r="12">
          <cell r="A12" t="str">
            <v>15-01-080</v>
          </cell>
          <cell r="B12" t="str">
            <v>1.01.08</v>
          </cell>
          <cell r="C12" t="str">
            <v>Salida eléctrica para toma doble p / t. Incluye tubería EMT, accesorios, alambre según cuadro de cargas y notas en planos, soldadura EMT, caja y aparato.</v>
          </cell>
          <cell r="D12" t="str">
            <v>UN</v>
          </cell>
          <cell r="E12">
            <v>31</v>
          </cell>
          <cell r="F12">
            <v>77355.791936571855</v>
          </cell>
          <cell r="G12">
            <v>2398029.5500337277</v>
          </cell>
        </row>
        <row r="13">
          <cell r="A13" t="str">
            <v>15-01-090</v>
          </cell>
          <cell r="B13" t="str">
            <v>1.01.09</v>
          </cell>
          <cell r="C13" t="str">
            <v>Salida eléctrica para toma trifilar, Incluye tubería EMT, accesorios, alambre según cuadro de cargas y notas en planos, soldadura EMT, caja y aparato.</v>
          </cell>
          <cell r="D13" t="str">
            <v>UN</v>
          </cell>
          <cell r="E13">
            <v>1</v>
          </cell>
          <cell r="F13">
            <v>83628.491936571852</v>
          </cell>
          <cell r="G13">
            <v>83628.491936571852</v>
          </cell>
        </row>
        <row r="14">
          <cell r="A14" t="str">
            <v>15-01-100</v>
          </cell>
          <cell r="B14" t="str">
            <v>1.01.10</v>
          </cell>
          <cell r="C14" t="str">
            <v>Salida eléctrica para toma pata trabada. Incluye tubería EMT, accesorios, alambre según cuadro de cargas y notas en planos, soldadura EMT, caja y aparato.</v>
          </cell>
          <cell r="D14" t="str">
            <v>UN</v>
          </cell>
          <cell r="E14">
            <v>3</v>
          </cell>
          <cell r="F14">
            <v>80641.491936571852</v>
          </cell>
          <cell r="G14">
            <v>241924.47580971557</v>
          </cell>
        </row>
        <row r="15">
          <cell r="A15" t="str">
            <v>15-01-110</v>
          </cell>
          <cell r="B15" t="str">
            <v>1.01.11</v>
          </cell>
          <cell r="C15" t="str">
            <v>Salida eléctrica para toma GFCI. Incluye tubería EMT, accesorios, alambre según cuadro de cargas y notas en planos, soldadura EMT, caja y aparato.</v>
          </cell>
          <cell r="D15" t="str">
            <v>UN</v>
          </cell>
          <cell r="E15">
            <v>1</v>
          </cell>
          <cell r="F15">
            <v>103103.73193657187</v>
          </cell>
          <cell r="G15">
            <v>103103.73193657187</v>
          </cell>
        </row>
        <row r="16">
          <cell r="A16" t="str">
            <v>15-01-120</v>
          </cell>
          <cell r="B16" t="str">
            <v>1.01.12</v>
          </cell>
          <cell r="C16" t="str">
            <v>Salida eléctrica para toma doble p / t tierra aislada color naranja. Incluye tubería EMT, accesorios, alambre según cuadro de cargas y notas en planos, soldadura EMT, caja y aparato.</v>
          </cell>
          <cell r="D16" t="str">
            <v>UN</v>
          </cell>
          <cell r="E16">
            <v>6</v>
          </cell>
          <cell r="F16">
            <v>89005.091936571844</v>
          </cell>
          <cell r="G16">
            <v>534030.551619431</v>
          </cell>
        </row>
        <row r="17">
          <cell r="A17" t="str">
            <v>15-01-130</v>
          </cell>
          <cell r="B17" t="str">
            <v>1.01.13</v>
          </cell>
          <cell r="C17" t="str">
            <v>Salida eléctrica para interruptor sencillo. Incluye tubería EMT, accesorios, alambre según cuadro de cargas y notas en planos, soldadura EMT, caja y aparato.</v>
          </cell>
          <cell r="D17" t="str">
            <v>UN</v>
          </cell>
          <cell r="E17">
            <v>19</v>
          </cell>
          <cell r="F17">
            <v>80044.091936571844</v>
          </cell>
          <cell r="G17">
            <v>1520837.746794865</v>
          </cell>
        </row>
        <row r="18">
          <cell r="A18" t="str">
            <v>15-01-140</v>
          </cell>
          <cell r="B18" t="str">
            <v>1.01.14</v>
          </cell>
          <cell r="C18" t="str">
            <v>Salida eléctrica para interruptor doble. Incluye tubería EMT, accesorios, alambre según cuadro de cargas y notas en planos, soldadura EMT, caja y aparato.</v>
          </cell>
          <cell r="D18" t="str">
            <v>UN</v>
          </cell>
          <cell r="E18">
            <v>1</v>
          </cell>
          <cell r="F18">
            <v>84225.891936571861</v>
          </cell>
          <cell r="G18">
            <v>84225.891936571861</v>
          </cell>
        </row>
        <row r="19">
          <cell r="A19" t="str">
            <v>15-01-150</v>
          </cell>
          <cell r="B19" t="str">
            <v>1.01.15</v>
          </cell>
          <cell r="C19" t="str">
            <v>Tablero 3F, 18 ctos, 120 / 240V con puerta marca tercol o similar. Incluye marcación para la identificación clara de los circuitos.</v>
          </cell>
          <cell r="D19" t="str">
            <v>UN</v>
          </cell>
          <cell r="E19">
            <v>1</v>
          </cell>
          <cell r="F19">
            <v>353973.03144809918</v>
          </cell>
          <cell r="G19">
            <v>353973.03144809918</v>
          </cell>
        </row>
        <row r="20">
          <cell r="A20" t="str">
            <v>15-01-160</v>
          </cell>
          <cell r="B20" t="str">
            <v>1.01.16</v>
          </cell>
          <cell r="C20" t="str">
            <v>Tablero 3F, 12 ctos, 120 / 240V con puerta marca tercol o similar. Incluye marcación para la identificación clara de los circuitos.</v>
          </cell>
          <cell r="D20" t="str">
            <v>UN</v>
          </cell>
          <cell r="E20">
            <v>1</v>
          </cell>
          <cell r="F20">
            <v>299843.86282789108</v>
          </cell>
          <cell r="G20">
            <v>299843.86282789108</v>
          </cell>
        </row>
        <row r="21">
          <cell r="A21" t="str">
            <v>15-01-170</v>
          </cell>
          <cell r="B21" t="str">
            <v>1.01.17</v>
          </cell>
          <cell r="C21" t="str">
            <v>Tablero 2F, 4 ctos, 120 / 240V con puerta marca tercol o similar. Incluye marcación para la identificación clara de los circuitos.</v>
          </cell>
          <cell r="D21" t="str">
            <v>UN</v>
          </cell>
          <cell r="E21">
            <v>1</v>
          </cell>
          <cell r="F21">
            <v>60713.849977177691</v>
          </cell>
          <cell r="G21">
            <v>60713.849977177691</v>
          </cell>
        </row>
        <row r="22">
          <cell r="A22" t="str">
            <v>15-01-180</v>
          </cell>
          <cell r="B22" t="str">
            <v>1.01.18</v>
          </cell>
          <cell r="C22" t="str">
            <v>Breaker enchufable 1x20A, 10kA.</v>
          </cell>
          <cell r="D22" t="str">
            <v>UN</v>
          </cell>
          <cell r="E22">
            <v>18</v>
          </cell>
          <cell r="F22">
            <v>15177.166718939894</v>
          </cell>
          <cell r="G22">
            <v>273189.00094091811</v>
          </cell>
        </row>
        <row r="23">
          <cell r="A23" t="str">
            <v>15-01-190</v>
          </cell>
          <cell r="B23" t="str">
            <v>1.01.19</v>
          </cell>
          <cell r="C23" t="str">
            <v>Breaker enchufable 2x30A, 10kA</v>
          </cell>
          <cell r="D23" t="str">
            <v>UN</v>
          </cell>
          <cell r="E23">
            <v>4</v>
          </cell>
          <cell r="F23">
            <v>33843.855843587415</v>
          </cell>
          <cell r="G23">
            <v>135375.42337434966</v>
          </cell>
        </row>
        <row r="24">
          <cell r="A24" t="str">
            <v>15-01-200</v>
          </cell>
          <cell r="B24" t="str">
            <v>1.01.20</v>
          </cell>
          <cell r="C24" t="str">
            <v>Alimentadores en 3#12 para circuitos</v>
          </cell>
          <cell r="D24" t="str">
            <v>M</v>
          </cell>
          <cell r="E24">
            <v>1000</v>
          </cell>
          <cell r="F24">
            <v>5815.2689872264027</v>
          </cell>
          <cell r="G24">
            <v>5815268.9872264024</v>
          </cell>
        </row>
        <row r="25">
          <cell r="A25" t="str">
            <v>15-01-210</v>
          </cell>
          <cell r="B25" t="str">
            <v>1.01.21</v>
          </cell>
          <cell r="C25" t="str">
            <v xml:space="preserve">Acometida en 3#8+2#10 en cable THHN Cu </v>
          </cell>
          <cell r="D25" t="str">
            <v>M</v>
          </cell>
          <cell r="E25">
            <v>18</v>
          </cell>
          <cell r="F25">
            <v>14964.537198546075</v>
          </cell>
          <cell r="G25">
            <v>269361.66957382933</v>
          </cell>
        </row>
        <row r="26">
          <cell r="A26" t="str">
            <v>15-01-220</v>
          </cell>
          <cell r="B26" t="str">
            <v>1.01.22</v>
          </cell>
          <cell r="C26" t="str">
            <v>Tuberia EMT de 1'', , incluye accesorios y elementos de fijación</v>
          </cell>
          <cell r="D26" t="str">
            <v>M</v>
          </cell>
          <cell r="E26">
            <v>13</v>
          </cell>
          <cell r="F26">
            <v>19193.92865615245</v>
          </cell>
          <cell r="G26">
            <v>249521.07252998184</v>
          </cell>
        </row>
        <row r="27">
          <cell r="B27">
            <v>0</v>
          </cell>
          <cell r="C27">
            <v>0</v>
          </cell>
          <cell r="D27">
            <v>0</v>
          </cell>
          <cell r="E27" t="str">
            <v>SUBTOTAL ELECTRICAS</v>
          </cell>
          <cell r="F27">
            <v>0</v>
          </cell>
          <cell r="G27">
            <v>18765604.876765002</v>
          </cell>
        </row>
        <row r="28">
          <cell r="B28">
            <v>0</v>
          </cell>
          <cell r="C28">
            <v>0</v>
          </cell>
          <cell r="D28">
            <v>0</v>
          </cell>
          <cell r="E28">
            <v>0</v>
          </cell>
          <cell r="F28">
            <v>0</v>
          </cell>
          <cell r="G28">
            <v>0</v>
          </cell>
        </row>
        <row r="29">
          <cell r="A29" t="str">
            <v>15-02</v>
          </cell>
          <cell r="B29">
            <v>1.02</v>
          </cell>
          <cell r="C29" t="str">
            <v>TELECOMUNICACIONES</v>
          </cell>
          <cell r="D29">
            <v>0</v>
          </cell>
          <cell r="E29">
            <v>0</v>
          </cell>
          <cell r="F29">
            <v>0</v>
          </cell>
          <cell r="G29">
            <v>0</v>
          </cell>
        </row>
        <row r="30">
          <cell r="A30" t="str">
            <v>15-02-010</v>
          </cell>
          <cell r="B30" t="str">
            <v>1.02.01</v>
          </cell>
          <cell r="C30" t="str">
            <v>Salida para toma de datos sencillo. Incluye tubería EMT, accesorios EMT , caja y face plate doble y jacks.</v>
          </cell>
          <cell r="D30" t="str">
            <v>UN</v>
          </cell>
          <cell r="E30">
            <v>1</v>
          </cell>
          <cell r="F30">
            <v>67911.180549096985</v>
          </cell>
          <cell r="G30">
            <v>67911.180549096985</v>
          </cell>
        </row>
        <row r="31">
          <cell r="A31" t="str">
            <v>15-02-020</v>
          </cell>
          <cell r="B31" t="str">
            <v>1.02.02</v>
          </cell>
          <cell r="C31" t="str">
            <v>Salida para toma de voz y datos doble. Incluye tubería EMT, accesorios EMT, caja y face plate doble y jacks.</v>
          </cell>
          <cell r="D31" t="str">
            <v>UN</v>
          </cell>
          <cell r="E31">
            <v>5</v>
          </cell>
          <cell r="F31">
            <v>75318.940549096995</v>
          </cell>
          <cell r="G31">
            <v>376594.702745485</v>
          </cell>
        </row>
        <row r="32">
          <cell r="A32" t="str">
            <v>15-02-030</v>
          </cell>
          <cell r="B32" t="str">
            <v>1.02.03</v>
          </cell>
          <cell r="C32" t="str">
            <v>Salida para toma de access point. Incluye tubería EMT, accesorios, EMT, caja y face plate doble y jacks.</v>
          </cell>
          <cell r="D32" t="str">
            <v>UN</v>
          </cell>
          <cell r="E32">
            <v>2</v>
          </cell>
          <cell r="F32">
            <v>75318.940549096995</v>
          </cell>
          <cell r="G32">
            <v>150637.88109819399</v>
          </cell>
        </row>
        <row r="33">
          <cell r="A33" t="str">
            <v>15-02-040</v>
          </cell>
          <cell r="B33" t="str">
            <v>1.02.04</v>
          </cell>
          <cell r="C33" t="str">
            <v>Suministro Transporte e instalación de Patch panel 24 puertos, CAT 6 o 6A, para voz y datos</v>
          </cell>
          <cell r="D33" t="str">
            <v>UN</v>
          </cell>
          <cell r="E33">
            <v>1</v>
          </cell>
          <cell r="F33">
            <v>412547.32198546076</v>
          </cell>
          <cell r="G33">
            <v>412547.32198546076</v>
          </cell>
        </row>
        <row r="34">
          <cell r="A34" t="str">
            <v>15-02-050</v>
          </cell>
          <cell r="B34" t="str">
            <v>1.02.05</v>
          </cell>
          <cell r="C34" t="str">
            <v xml:space="preserve">Patch cord 3 FT, cat 6 o 6A </v>
          </cell>
          <cell r="D34" t="str">
            <v>UN</v>
          </cell>
          <cell r="E34">
            <v>12</v>
          </cell>
          <cell r="F34">
            <v>17844.386538031853</v>
          </cell>
          <cell r="G34">
            <v>214132.63845638224</v>
          </cell>
        </row>
        <row r="35">
          <cell r="A35" t="str">
            <v>15-02-060</v>
          </cell>
          <cell r="B35" t="str">
            <v>1.02.06</v>
          </cell>
          <cell r="C35" t="str">
            <v>Canastilla tipo malla de 15 x 15 para telco</v>
          </cell>
          <cell r="D35" t="str">
            <v>M</v>
          </cell>
          <cell r="E35">
            <v>20</v>
          </cell>
          <cell r="F35">
            <v>46241.614628853771</v>
          </cell>
          <cell r="G35">
            <v>924832.29257707542</v>
          </cell>
        </row>
        <row r="36">
          <cell r="A36" t="str">
            <v>15-02-070</v>
          </cell>
          <cell r="B36" t="str">
            <v>1.02.07</v>
          </cell>
          <cell r="C36" t="str">
            <v>Suministro,transporte de Rack de piso 1.20 abierto de incluye bandejas y multitoma supresor de trasientes.</v>
          </cell>
          <cell r="D36" t="str">
            <v>UN</v>
          </cell>
          <cell r="E36">
            <v>1</v>
          </cell>
          <cell r="F36">
            <v>1691736.9703598104</v>
          </cell>
          <cell r="G36">
            <v>1691736.9703598104</v>
          </cell>
        </row>
        <row r="37">
          <cell r="A37" t="str">
            <v>15-02-080</v>
          </cell>
          <cell r="B37" t="str">
            <v>1.02.08</v>
          </cell>
          <cell r="C37" t="str">
            <v>Suministro e instalación de Organizador Horizontal de Cables para Rack, 1U rack</v>
          </cell>
          <cell r="D37" t="str">
            <v>UN</v>
          </cell>
          <cell r="E37">
            <v>1</v>
          </cell>
          <cell r="F37">
            <v>110043.46087434964</v>
          </cell>
          <cell r="G37">
            <v>110043.46087434964</v>
          </cell>
        </row>
        <row r="38">
          <cell r="A38" t="str">
            <v>15-02-090</v>
          </cell>
          <cell r="B38" t="str">
            <v>1.02.09</v>
          </cell>
          <cell r="C38" t="str">
            <v>Suministro e instalación de Organizador Verticales de Cables para Rack, 1U rack</v>
          </cell>
          <cell r="D38" t="str">
            <v>UN</v>
          </cell>
          <cell r="E38">
            <v>1</v>
          </cell>
          <cell r="F38">
            <v>87722.854797960754</v>
          </cell>
          <cell r="G38">
            <v>87722.854797960754</v>
          </cell>
        </row>
        <row r="39">
          <cell r="A39" t="str">
            <v>15-02-100</v>
          </cell>
          <cell r="B39" t="str">
            <v>1.02.10</v>
          </cell>
          <cell r="C39" t="str">
            <v>Suministro transporte e instalación de Cable UTP CAT 6 o 6A,100 ohmios 4pares 24 AWG.</v>
          </cell>
          <cell r="D39" t="str">
            <v>M</v>
          </cell>
          <cell r="E39">
            <v>164</v>
          </cell>
          <cell r="F39">
            <v>3736.0758909397045</v>
          </cell>
          <cell r="G39">
            <v>612716.44611411158</v>
          </cell>
        </row>
        <row r="40">
          <cell r="A40" t="str">
            <v>15-02-110</v>
          </cell>
          <cell r="B40" t="str">
            <v>1.02.11</v>
          </cell>
          <cell r="C40" t="str">
            <v>Marcaciones puntos voz y datos</v>
          </cell>
          <cell r="D40" t="str">
            <v>UN</v>
          </cell>
          <cell r="E40">
            <v>6</v>
          </cell>
          <cell r="F40">
            <v>3240.2442007740428</v>
          </cell>
          <cell r="G40">
            <v>19441.465204644257</v>
          </cell>
        </row>
        <row r="41">
          <cell r="A41" t="str">
            <v>15-02-120</v>
          </cell>
          <cell r="B41" t="str">
            <v>1.02.12</v>
          </cell>
          <cell r="C41" t="str">
            <v>Certificación puntos de voz y datos</v>
          </cell>
          <cell r="D41" t="str">
            <v>UN</v>
          </cell>
          <cell r="E41">
            <v>6</v>
          </cell>
          <cell r="F41">
            <v>15063.910503638801</v>
          </cell>
          <cell r="G41">
            <v>90383.463021832809</v>
          </cell>
        </row>
        <row r="42">
          <cell r="B42">
            <v>0</v>
          </cell>
          <cell r="C42">
            <v>0</v>
          </cell>
          <cell r="D42">
            <v>0</v>
          </cell>
          <cell r="E42">
            <v>0</v>
          </cell>
          <cell r="F42" t="str">
            <v>SUBTOTAL TELECOMUNICACIONES</v>
          </cell>
          <cell r="G42">
            <v>4758700.6777844029</v>
          </cell>
        </row>
        <row r="43">
          <cell r="B43">
            <v>0</v>
          </cell>
          <cell r="C43">
            <v>0</v>
          </cell>
          <cell r="D43">
            <v>0</v>
          </cell>
          <cell r="E43">
            <v>0</v>
          </cell>
          <cell r="F43" t="str">
            <v>SUBTOTAL DESCRIPCIÓN</v>
          </cell>
          <cell r="G43">
            <v>23524305.554549403</v>
          </cell>
        </row>
        <row r="44">
          <cell r="B44">
            <v>0</v>
          </cell>
          <cell r="C44">
            <v>0</v>
          </cell>
          <cell r="D44">
            <v>0</v>
          </cell>
          <cell r="E44">
            <v>0</v>
          </cell>
          <cell r="F44">
            <v>0</v>
          </cell>
          <cell r="G44">
            <v>0</v>
          </cell>
        </row>
        <row r="45">
          <cell r="B45">
            <v>2</v>
          </cell>
          <cell r="C45" t="str">
            <v xml:space="preserve">EDIFICIO INDUSTRIAS LIVIANAS </v>
          </cell>
          <cell r="D45">
            <v>0</v>
          </cell>
          <cell r="E45">
            <v>0</v>
          </cell>
          <cell r="F45">
            <v>0</v>
          </cell>
          <cell r="G45">
            <v>0</v>
          </cell>
        </row>
        <row r="46">
          <cell r="A46" t="str">
            <v>15-01</v>
          </cell>
          <cell r="B46" t="str">
            <v>2.01</v>
          </cell>
          <cell r="C46" t="str">
            <v>ELECTRICAS</v>
          </cell>
          <cell r="D46">
            <v>0</v>
          </cell>
          <cell r="E46">
            <v>0</v>
          </cell>
          <cell r="F46">
            <v>0</v>
          </cell>
          <cell r="G46">
            <v>0</v>
          </cell>
        </row>
        <row r="47">
          <cell r="A47" t="str">
            <v>15-01-230</v>
          </cell>
          <cell r="B47" t="str">
            <v>2.01.01</v>
          </cell>
          <cell r="C47" t="str">
            <v>Salida eléctrica para lampara anti humedad ALP-2X28-T5-policarbonato. Incluye tubería EMT, accesorios, alambre según cuadro de cargas y notas en planos, soldadura PVC, caja, no incluye luminaria</v>
          </cell>
          <cell r="D47" t="str">
            <v>UN</v>
          </cell>
          <cell r="E47">
            <v>25</v>
          </cell>
          <cell r="F47">
            <v>77355.791936571855</v>
          </cell>
          <cell r="G47">
            <v>1933894.7984142965</v>
          </cell>
        </row>
        <row r="48">
          <cell r="A48" t="str">
            <v>15-01-240</v>
          </cell>
          <cell r="B48" t="str">
            <v>2.01.02</v>
          </cell>
          <cell r="C48" t="str">
            <v>Salida eléctrica para lampara de sobreponer de 30X120-2X28-T5-16C-rejilla semiespecular.Incluye tubería EMT, accesorios, alambre según cuadro de cargas y notas en planos, soldadura EMT, caja, no incluye luminaria</v>
          </cell>
          <cell r="D48" t="str">
            <v>UN</v>
          </cell>
          <cell r="E48">
            <v>80</v>
          </cell>
          <cell r="F48">
            <v>77355.791936571855</v>
          </cell>
          <cell r="G48">
            <v>6188463.354925748</v>
          </cell>
        </row>
        <row r="49">
          <cell r="A49" t="str">
            <v>15-01-250</v>
          </cell>
          <cell r="B49" t="str">
            <v>2.01.03</v>
          </cell>
          <cell r="C49" t="str">
            <v>Salida eléctrica para lampara bañadora pared 2X28-30X120-INC. Incluye tubería EMT, accesorios, alambre según cuadro de cargas y notas en planos, soldadura EMT, caja, no incluye luminaria</v>
          </cell>
          <cell r="D49" t="str">
            <v>UN</v>
          </cell>
          <cell r="E49">
            <v>12</v>
          </cell>
          <cell r="F49">
            <v>77355.791936571855</v>
          </cell>
          <cell r="G49">
            <v>928269.50323886226</v>
          </cell>
        </row>
        <row r="50">
          <cell r="A50" t="str">
            <v>15-01-050</v>
          </cell>
          <cell r="B50" t="str">
            <v>2.01.04</v>
          </cell>
          <cell r="C50" t="str">
            <v>Salida eléctrica para lampara cilinder 2X26 / ELECT / UNIV / BAJITO. Incluye tubería EMT, accesorios, alambre según cuadro de cargas y notas en planos, soldadura EMT, caja, no incluye luminaria</v>
          </cell>
          <cell r="D50" t="str">
            <v>UN</v>
          </cell>
          <cell r="E50">
            <v>18</v>
          </cell>
          <cell r="F50">
            <v>77355.791936571855</v>
          </cell>
          <cell r="G50">
            <v>1392404.2548582933</v>
          </cell>
        </row>
        <row r="51">
          <cell r="A51" t="str">
            <v>15-01-030</v>
          </cell>
          <cell r="B51" t="str">
            <v>2.01.05</v>
          </cell>
          <cell r="C51" t="str">
            <v>Salida eléctrica para lampara industrial vertical 2X32W. Incluye tubería EMT, accesorios, alambre según cuadro de cargas y notas en planos, soldadura EMT, caja, no incluye luminaria</v>
          </cell>
          <cell r="D51" t="str">
            <v>UN</v>
          </cell>
          <cell r="E51">
            <v>9</v>
          </cell>
          <cell r="F51">
            <v>77355.791936571855</v>
          </cell>
          <cell r="G51">
            <v>696202.12742914667</v>
          </cell>
        </row>
        <row r="52">
          <cell r="A52" t="str">
            <v>15-01-260</v>
          </cell>
          <cell r="B52" t="str">
            <v>2.01.06</v>
          </cell>
          <cell r="C52" t="str">
            <v>Salida eléctrica para lampara easy ALUM-2X54-238-PANTALLA (Tipo 1)* (0.930). Incluye tubería EMT, accesorios, alambre según cuadro de cargas y notas en planos, soldadura EMT, caja, no incluye luminaria</v>
          </cell>
          <cell r="D52" t="str">
            <v>UN</v>
          </cell>
          <cell r="E52">
            <v>13</v>
          </cell>
          <cell r="F52">
            <v>77355.791936571855</v>
          </cell>
          <cell r="G52">
            <v>1005625.2951754341</v>
          </cell>
        </row>
        <row r="53">
          <cell r="A53" t="str">
            <v>15-01-270</v>
          </cell>
          <cell r="B53" t="str">
            <v>2.01.07</v>
          </cell>
          <cell r="C53" t="str">
            <v>Salida eléctrica para lampara easy ALUM-1X54-119-PANTALLA. Incluye tubería EMT, accesorios, alambre según cuadro de cargas y notas en planos, soldadura EMT, caja, no incluye luminaria</v>
          </cell>
          <cell r="D53" t="str">
            <v>UN</v>
          </cell>
          <cell r="E53">
            <v>26</v>
          </cell>
          <cell r="F53">
            <v>77355.791936571855</v>
          </cell>
          <cell r="G53">
            <v>2011250.5903508682</v>
          </cell>
        </row>
        <row r="54">
          <cell r="A54" t="str">
            <v>15-01-070</v>
          </cell>
          <cell r="B54" t="str">
            <v>2.01.08</v>
          </cell>
          <cell r="C54" t="str">
            <v>Salida eléctrica para lampara de emergencia. Incluye tubería EMT, accesorios, alambre según cuadro de cargas y notas en planos, soldadura EMT, caja, no incluye luminaria</v>
          </cell>
          <cell r="D54" t="str">
            <v>UN</v>
          </cell>
          <cell r="E54">
            <v>6</v>
          </cell>
          <cell r="F54">
            <v>77355.791936571855</v>
          </cell>
          <cell r="G54">
            <v>464134.75161943113</v>
          </cell>
        </row>
        <row r="55">
          <cell r="A55" t="str">
            <v>15-01-080</v>
          </cell>
          <cell r="B55" t="str">
            <v>2.01.09</v>
          </cell>
          <cell r="C55" t="str">
            <v>Salida eléctrica para toma doble p / t. Incluye tubería EMT, accesorios, alambre según cuadro de cargas y notas en planos, soldadura EMT, caja y aparato.</v>
          </cell>
          <cell r="D55" t="str">
            <v>UN</v>
          </cell>
          <cell r="E55">
            <v>129</v>
          </cell>
          <cell r="F55">
            <v>77355.791936571855</v>
          </cell>
          <cell r="G55">
            <v>9978897.1598177701</v>
          </cell>
        </row>
        <row r="56">
          <cell r="A56" t="str">
            <v>15-01-100</v>
          </cell>
          <cell r="B56" t="str">
            <v>2.01.10</v>
          </cell>
          <cell r="C56" t="str">
            <v>Salida eléctrica para toma pata trabada. Incluye tubería EMT, accesorios, alambre según cuadro de cargas y notas en planos, soldadura EMT, caja y aparato.</v>
          </cell>
          <cell r="D56" t="str">
            <v>UN</v>
          </cell>
          <cell r="E56">
            <v>13</v>
          </cell>
          <cell r="F56">
            <v>80641.491936571852</v>
          </cell>
          <cell r="G56">
            <v>1048339.3951754341</v>
          </cell>
        </row>
        <row r="57">
          <cell r="A57" t="str">
            <v>15-01-120</v>
          </cell>
          <cell r="B57" t="str">
            <v>2.01.11</v>
          </cell>
          <cell r="C57" t="str">
            <v>Salida eléctrica para toma doble p / t tierra aislada color naranja. Incluye tubería EMT, accesorios, alambre según cuadro de cargas y notas en planos, soldadura EMT, caja y aparato.</v>
          </cell>
          <cell r="D57" t="str">
            <v>UN</v>
          </cell>
          <cell r="E57">
            <v>87</v>
          </cell>
          <cell r="F57">
            <v>89005.091936571844</v>
          </cell>
          <cell r="G57">
            <v>7743442.9984817505</v>
          </cell>
        </row>
        <row r="58">
          <cell r="A58" t="str">
            <v>15-01-130</v>
          </cell>
          <cell r="B58" t="str">
            <v>2.01.12</v>
          </cell>
          <cell r="C58" t="str">
            <v>Salida eléctrica para interruptor sencillo. Incluye tubería EMT, accesorios, alambre según cuadro de cargas y notas en planos, soldadura EMT, caja y aparato.</v>
          </cell>
          <cell r="D58" t="str">
            <v>UN</v>
          </cell>
          <cell r="E58">
            <v>14</v>
          </cell>
          <cell r="F58">
            <v>80044.091936571844</v>
          </cell>
          <cell r="G58">
            <v>1120617.2871120058</v>
          </cell>
        </row>
        <row r="59">
          <cell r="A59" t="str">
            <v>15-01-140</v>
          </cell>
          <cell r="B59" t="str">
            <v>2.01.13</v>
          </cell>
          <cell r="C59" t="str">
            <v>Salida eléctrica para interruptor doble. Incluye tubería EMT, accesorios, alambre según cuadro de cargas y notas en planos, soldadura EMT, caja y aparato.</v>
          </cell>
          <cell r="D59" t="str">
            <v>UN</v>
          </cell>
          <cell r="E59">
            <v>8</v>
          </cell>
          <cell r="F59">
            <v>84225.891936571861</v>
          </cell>
          <cell r="G59">
            <v>673807.13549257489</v>
          </cell>
        </row>
        <row r="60">
          <cell r="A60" t="str">
            <v>15-01-280</v>
          </cell>
          <cell r="B60" t="str">
            <v>2.01.14</v>
          </cell>
          <cell r="C60" t="str">
            <v>Tablero 3F, 36 ctos, 120 / 240V con puerta marca tercol o similar. Incluye marcación para la identificación clara de los circuitos.</v>
          </cell>
          <cell r="D60" t="str">
            <v>UN</v>
          </cell>
          <cell r="E60">
            <v>2</v>
          </cell>
          <cell r="F60">
            <v>634611.62625466811</v>
          </cell>
          <cell r="G60">
            <v>1269223.2525093362</v>
          </cell>
        </row>
        <row r="61">
          <cell r="A61" t="str">
            <v>15-01-150</v>
          </cell>
          <cell r="B61" t="str">
            <v>2.01.15</v>
          </cell>
          <cell r="C61" t="str">
            <v>Tablero 3F, 18 ctos, 120 / 240V con puerta marca tercol o similar. Incluye marcación para la identificación clara de los circuitos.</v>
          </cell>
          <cell r="D61" t="str">
            <v>UN</v>
          </cell>
          <cell r="E61">
            <v>1</v>
          </cell>
          <cell r="F61">
            <v>353973.03144809918</v>
          </cell>
          <cell r="G61">
            <v>353973.03144809918</v>
          </cell>
        </row>
        <row r="62">
          <cell r="A62" t="str">
            <v>15-01-180</v>
          </cell>
          <cell r="B62" t="str">
            <v>2.01.16</v>
          </cell>
          <cell r="C62" t="str">
            <v>Breaker enchufable 1x20A, 10kA.</v>
          </cell>
          <cell r="D62" t="str">
            <v>UN</v>
          </cell>
          <cell r="E62">
            <v>40</v>
          </cell>
          <cell r="F62">
            <v>15177.166718939894</v>
          </cell>
          <cell r="G62">
            <v>607086.66875759582</v>
          </cell>
        </row>
        <row r="63">
          <cell r="A63" t="str">
            <v>15-01-290</v>
          </cell>
          <cell r="B63" t="str">
            <v>2.01.17</v>
          </cell>
          <cell r="C63" t="str">
            <v>Breaker enchufable 2x20A, 10kA</v>
          </cell>
          <cell r="D63" t="str">
            <v>UN</v>
          </cell>
          <cell r="E63">
            <v>24</v>
          </cell>
          <cell r="F63">
            <v>28108.81584358741</v>
          </cell>
          <cell r="G63">
            <v>674611.58024609787</v>
          </cell>
        </row>
        <row r="64">
          <cell r="A64" t="str">
            <v>15-01-190</v>
          </cell>
          <cell r="B64" t="str">
            <v>2.01.18</v>
          </cell>
          <cell r="C64" t="str">
            <v>Breaker enchufable 2x30A, 10kA</v>
          </cell>
          <cell r="D64" t="str">
            <v>UN</v>
          </cell>
          <cell r="E64">
            <v>2</v>
          </cell>
          <cell r="F64">
            <v>33843.855843587415</v>
          </cell>
          <cell r="G64">
            <v>67687.711687174829</v>
          </cell>
        </row>
        <row r="65">
          <cell r="A65" t="str">
            <v>15-01-300</v>
          </cell>
          <cell r="B65" t="str">
            <v>2.01.19</v>
          </cell>
          <cell r="C65" t="str">
            <v>Breaker enchufable 3x30A, 10kA</v>
          </cell>
          <cell r="D65" t="str">
            <v>UN</v>
          </cell>
          <cell r="E65">
            <v>1</v>
          </cell>
          <cell r="F65">
            <v>60207.423580588278</v>
          </cell>
          <cell r="G65">
            <v>60207.423580588278</v>
          </cell>
        </row>
        <row r="66">
          <cell r="A66" t="str">
            <v>15-01-310</v>
          </cell>
          <cell r="B66" t="str">
            <v>2.01.20</v>
          </cell>
          <cell r="C66" t="str">
            <v>Breaker enchufable 3x70A, 10kA</v>
          </cell>
          <cell r="D66" t="str">
            <v>UN</v>
          </cell>
          <cell r="E66">
            <v>1</v>
          </cell>
          <cell r="F66">
            <v>158481.66099273038</v>
          </cell>
          <cell r="G66">
            <v>158481.66099273038</v>
          </cell>
        </row>
        <row r="67">
          <cell r="A67" t="str">
            <v>15-01-320</v>
          </cell>
          <cell r="B67" t="str">
            <v>2.01.21</v>
          </cell>
          <cell r="C67" t="str">
            <v>Ducto Metalico galvanizado de 20x8. Incluye elementos de fijación(sopote mensula, varilla roscada, tuercas arandela y perno expansivo)</v>
          </cell>
          <cell r="D67" t="str">
            <v>M</v>
          </cell>
          <cell r="E67">
            <v>78</v>
          </cell>
          <cell r="F67">
            <v>113981.54377828594</v>
          </cell>
          <cell r="G67">
            <v>8890560.4147063028</v>
          </cell>
        </row>
        <row r="68">
          <cell r="A68" t="str">
            <v>15-01-330</v>
          </cell>
          <cell r="B68" t="str">
            <v>2.01.22</v>
          </cell>
          <cell r="C68" t="str">
            <v>Ducto Metalico galvanizado de 10x8. Incluye elementos de fijación(sopote mensula, varilla roscada, tuercas arandela y perno expansivo)</v>
          </cell>
          <cell r="D68" t="str">
            <v>M</v>
          </cell>
          <cell r="E68">
            <v>22.05</v>
          </cell>
          <cell r="F68">
            <v>86175.066476629319</v>
          </cell>
          <cell r="G68">
            <v>1900160.2158096766</v>
          </cell>
        </row>
        <row r="69">
          <cell r="A69" t="str">
            <v>15-01-200</v>
          </cell>
          <cell r="B69" t="str">
            <v>2.01.23</v>
          </cell>
          <cell r="C69" t="str">
            <v>Alimentadores en 3#12 para circuitos</v>
          </cell>
          <cell r="D69" t="str">
            <v>M</v>
          </cell>
          <cell r="E69">
            <v>3200</v>
          </cell>
          <cell r="F69">
            <v>5815.2689872264027</v>
          </cell>
          <cell r="G69">
            <v>18608860.759124488</v>
          </cell>
        </row>
        <row r="70">
          <cell r="A70" t="str">
            <v>15-01-340</v>
          </cell>
          <cell r="B70" t="str">
            <v>2.01.24</v>
          </cell>
          <cell r="C70" t="str">
            <v xml:space="preserve">Acometida en 3#4+1#6+1#10 en cable THHN Cu </v>
          </cell>
          <cell r="D70" t="str">
            <v>M</v>
          </cell>
          <cell r="E70">
            <v>6</v>
          </cell>
          <cell r="F70">
            <v>32422.928163758817</v>
          </cell>
          <cell r="G70">
            <v>194537.56898255291</v>
          </cell>
        </row>
        <row r="71">
          <cell r="A71" t="str">
            <v>15-01-210</v>
          </cell>
          <cell r="B71" t="str">
            <v>2.01.25</v>
          </cell>
          <cell r="C71" t="str">
            <v xml:space="preserve">Acometida en 3#8+2#10 en cable THHN Cu </v>
          </cell>
          <cell r="D71" t="str">
            <v>M</v>
          </cell>
          <cell r="E71">
            <v>8</v>
          </cell>
          <cell r="F71">
            <v>15097.292754101631</v>
          </cell>
          <cell r="G71">
            <v>120778.34203281305</v>
          </cell>
        </row>
        <row r="72">
          <cell r="A72">
            <v>0</v>
          </cell>
          <cell r="B72">
            <v>0</v>
          </cell>
          <cell r="C72">
            <v>0</v>
          </cell>
          <cell r="D72">
            <v>0</v>
          </cell>
          <cell r="E72" t="str">
            <v>SUBTOTAL ELECTRICAS</v>
          </cell>
          <cell r="F72">
            <v>0</v>
          </cell>
          <cell r="G72">
            <v>68091517.28196907</v>
          </cell>
        </row>
        <row r="73">
          <cell r="A73">
            <v>0</v>
          </cell>
          <cell r="B73">
            <v>0</v>
          </cell>
          <cell r="C73">
            <v>0</v>
          </cell>
          <cell r="D73">
            <v>0</v>
          </cell>
          <cell r="E73">
            <v>0</v>
          </cell>
          <cell r="F73">
            <v>0</v>
          </cell>
          <cell r="G73">
            <v>0</v>
          </cell>
        </row>
        <row r="74">
          <cell r="A74" t="str">
            <v>15-02</v>
          </cell>
          <cell r="B74">
            <v>2.02</v>
          </cell>
          <cell r="C74" t="str">
            <v>TELECOMUNICACIONES</v>
          </cell>
          <cell r="D74">
            <v>0</v>
          </cell>
          <cell r="E74">
            <v>0</v>
          </cell>
          <cell r="F74">
            <v>0</v>
          </cell>
          <cell r="G74">
            <v>0</v>
          </cell>
        </row>
        <row r="75">
          <cell r="A75" t="str">
            <v>15-02-130</v>
          </cell>
          <cell r="B75" t="str">
            <v>2.02.01</v>
          </cell>
          <cell r="C75" t="str">
            <v>Salida para toma de datos sencillo. Incluye tubería EMT, accesorios, soldadura EMT , caja y face plate doble y jacks.</v>
          </cell>
          <cell r="D75" t="str">
            <v>UN</v>
          </cell>
          <cell r="E75">
            <v>80</v>
          </cell>
          <cell r="F75">
            <v>67911.180549096985</v>
          </cell>
          <cell r="G75">
            <v>5432894.4439277593</v>
          </cell>
        </row>
        <row r="76">
          <cell r="A76" t="str">
            <v>15-02-140</v>
          </cell>
          <cell r="B76" t="str">
            <v>2.02.02</v>
          </cell>
          <cell r="C76" t="str">
            <v>Salida para toma de voz y datos doble. Incluye tubería EMT, accesorios, soldadura EMT, caja y face plate doble y jacks.</v>
          </cell>
          <cell r="D76" t="str">
            <v>UN</v>
          </cell>
          <cell r="E76">
            <v>6</v>
          </cell>
          <cell r="F76">
            <v>75318.940549096995</v>
          </cell>
          <cell r="G76">
            <v>451913.64329458197</v>
          </cell>
        </row>
        <row r="77">
          <cell r="A77" t="str">
            <v>15-02-150</v>
          </cell>
          <cell r="B77" t="str">
            <v>2.02.03</v>
          </cell>
          <cell r="C77" t="str">
            <v>Salida para toma de access point. Incluye tubería EMT, accesorios, soldadura EMT, caja y face plate doble y jacks.</v>
          </cell>
          <cell r="D77" t="str">
            <v>UN</v>
          </cell>
          <cell r="E77">
            <v>7</v>
          </cell>
          <cell r="F77">
            <v>75318.940549096995</v>
          </cell>
          <cell r="G77">
            <v>527232.58384367893</v>
          </cell>
        </row>
        <row r="78">
          <cell r="A78" t="str">
            <v>15-02-040</v>
          </cell>
          <cell r="B78" t="str">
            <v>2.02.04</v>
          </cell>
          <cell r="C78" t="str">
            <v>Suministro Transporte e instalación de Patch panel 24 puertos, CAT 6 o 6A, para voz y datos</v>
          </cell>
          <cell r="D78" t="str">
            <v>UN</v>
          </cell>
          <cell r="E78">
            <v>4</v>
          </cell>
          <cell r="F78">
            <v>412547.32198546076</v>
          </cell>
          <cell r="G78">
            <v>1650189.287941843</v>
          </cell>
        </row>
        <row r="79">
          <cell r="A79" t="str">
            <v>15-02-050</v>
          </cell>
          <cell r="B79" t="str">
            <v>2.02.05</v>
          </cell>
          <cell r="C79" t="str">
            <v xml:space="preserve">Patch cord 3 FT, cat 6 o 6A </v>
          </cell>
          <cell r="D79" t="str">
            <v>UN</v>
          </cell>
          <cell r="E79">
            <v>186</v>
          </cell>
          <cell r="F79">
            <v>17844.386538031853</v>
          </cell>
          <cell r="G79">
            <v>3319055.8960739248</v>
          </cell>
        </row>
        <row r="80">
          <cell r="A80" t="str">
            <v>15-02-160</v>
          </cell>
          <cell r="B80" t="str">
            <v>2.02.06</v>
          </cell>
          <cell r="C80" t="str">
            <v>Canaleta metalica de 12X50 con división</v>
          </cell>
          <cell r="D80" t="str">
            <v>M</v>
          </cell>
          <cell r="E80">
            <v>98</v>
          </cell>
          <cell r="F80">
            <v>41895.879464952595</v>
          </cell>
          <cell r="G80">
            <v>4105796.1875653542</v>
          </cell>
        </row>
        <row r="81">
          <cell r="A81" t="str">
            <v>15-02-170</v>
          </cell>
          <cell r="B81" t="str">
            <v>2.02.07</v>
          </cell>
          <cell r="C81" t="str">
            <v>Canastilla tipo malla de 30 x 5 para telco</v>
          </cell>
          <cell r="D81" t="str">
            <v>M</v>
          </cell>
          <cell r="E81">
            <v>73</v>
          </cell>
          <cell r="F81">
            <v>49933.001524609783</v>
          </cell>
          <cell r="G81">
            <v>3645109.111296514</v>
          </cell>
        </row>
        <row r="82">
          <cell r="A82" t="str">
            <v>15-02-180</v>
          </cell>
          <cell r="B82" t="str">
            <v>2.02.08</v>
          </cell>
          <cell r="C82" t="str">
            <v>Suministro,transporte de Rack de piso 2.10 abierto de 42 U incluye 4 bandejas, multitoma supresor de trasientes.</v>
          </cell>
          <cell r="D82" t="str">
            <v>UN</v>
          </cell>
          <cell r="E82">
            <v>1</v>
          </cell>
          <cell r="F82">
            <v>1691736.9703598104</v>
          </cell>
          <cell r="G82">
            <v>1691736.9703598104</v>
          </cell>
        </row>
        <row r="83">
          <cell r="A83" t="str">
            <v>15-02-080</v>
          </cell>
          <cell r="B83" t="str">
            <v>2.02.09</v>
          </cell>
          <cell r="C83" t="str">
            <v>Suministro e instalación de Organizador Horizontal de Cables para Rack, 1U rack</v>
          </cell>
          <cell r="D83" t="str">
            <v>UN</v>
          </cell>
          <cell r="E83">
            <v>2</v>
          </cell>
          <cell r="F83">
            <v>110043.46087434964</v>
          </cell>
          <cell r="G83">
            <v>220086.92174869927</v>
          </cell>
        </row>
        <row r="84">
          <cell r="A84" t="str">
            <v>15-02-090</v>
          </cell>
          <cell r="B84" t="str">
            <v>2.02.10</v>
          </cell>
          <cell r="C84" t="str">
            <v>Suministro e instalación de Organizador Verticales de Cables para Rack, 1U rack</v>
          </cell>
          <cell r="D84" t="str">
            <v>UN</v>
          </cell>
          <cell r="E84">
            <v>2</v>
          </cell>
          <cell r="F84">
            <v>87722.854797960754</v>
          </cell>
          <cell r="G84">
            <v>175445.70959592151</v>
          </cell>
        </row>
        <row r="85">
          <cell r="A85" t="str">
            <v>15-02-100</v>
          </cell>
          <cell r="B85" t="str">
            <v>2.02.11</v>
          </cell>
          <cell r="C85" t="str">
            <v>Suministro transporte e instalación de Cable UTP CAT 6 o 6A,100 ohmios 4pares 24 AWG.</v>
          </cell>
          <cell r="D85" t="str">
            <v>M</v>
          </cell>
          <cell r="E85">
            <v>6519</v>
          </cell>
          <cell r="F85">
            <v>3736.0758909397045</v>
          </cell>
          <cell r="G85">
            <v>24355478.733035933</v>
          </cell>
        </row>
        <row r="86">
          <cell r="A86" t="str">
            <v>15-02-110</v>
          </cell>
          <cell r="B86" t="str">
            <v>2.02.12</v>
          </cell>
          <cell r="C86" t="str">
            <v>Marcaciones puntos voz y datos</v>
          </cell>
          <cell r="D86" t="str">
            <v>UN</v>
          </cell>
          <cell r="E86">
            <v>86</v>
          </cell>
          <cell r="F86">
            <v>3240.2442007740428</v>
          </cell>
          <cell r="G86">
            <v>278661.00126656768</v>
          </cell>
        </row>
        <row r="87">
          <cell r="A87" t="str">
            <v>15-02-120</v>
          </cell>
          <cell r="B87" t="str">
            <v>2.02.13</v>
          </cell>
          <cell r="C87" t="str">
            <v>Certificación puntos de voz y datos</v>
          </cell>
          <cell r="D87" t="str">
            <v>UN</v>
          </cell>
          <cell r="E87">
            <v>86</v>
          </cell>
          <cell r="F87">
            <v>15063.910503638801</v>
          </cell>
          <cell r="G87">
            <v>1295496.3033129368</v>
          </cell>
        </row>
        <row r="88">
          <cell r="A88" t="str">
            <v>15-02-190</v>
          </cell>
          <cell r="B88" t="str">
            <v>2.02.14</v>
          </cell>
          <cell r="C88" t="str">
            <v>Bandeja tipo malla 30x5. Incluye elementos de fijación(sopote mensula, varilla roscada, tuercas arandela y perno expansivo)</v>
          </cell>
          <cell r="D88" t="str">
            <v>M</v>
          </cell>
          <cell r="E88">
            <v>72</v>
          </cell>
          <cell r="F88">
            <v>49933.001524609783</v>
          </cell>
          <cell r="G88">
            <v>3595176.1097719045</v>
          </cell>
        </row>
        <row r="89">
          <cell r="A89" t="str">
            <v>15-02-200</v>
          </cell>
          <cell r="B89" t="str">
            <v>2.02.15</v>
          </cell>
          <cell r="C89" t="str">
            <v>Canaleta metalica 10x 5 blanca con division . Incluye elementos de fijación(sopote mensula, varilla roscada, tuercas arandela y perno expansivo)</v>
          </cell>
          <cell r="D89" t="str">
            <v>M</v>
          </cell>
          <cell r="E89">
            <v>65</v>
          </cell>
          <cell r="F89">
            <v>43150.419464952596</v>
          </cell>
          <cell r="G89">
            <v>2804777.2652219189</v>
          </cell>
        </row>
        <row r="90">
          <cell r="A90">
            <v>0</v>
          </cell>
          <cell r="B90">
            <v>0</v>
          </cell>
          <cell r="C90">
            <v>0</v>
          </cell>
          <cell r="D90">
            <v>0</v>
          </cell>
          <cell r="E90">
            <v>0</v>
          </cell>
          <cell r="F90" t="str">
            <v>SUBTOTAL TELECOMUNICACIONES</v>
          </cell>
          <cell r="G90">
            <v>53549050.168257348</v>
          </cell>
        </row>
        <row r="91">
          <cell r="A91">
            <v>0</v>
          </cell>
          <cell r="B91">
            <v>0</v>
          </cell>
          <cell r="C91">
            <v>0</v>
          </cell>
          <cell r="D91">
            <v>0</v>
          </cell>
          <cell r="E91">
            <v>0</v>
          </cell>
          <cell r="F91" t="str">
            <v xml:space="preserve">SUBTOTAL EDIFICIO INDUSTRIAS LIVIANAS </v>
          </cell>
          <cell r="G91">
            <v>121640567.45022643</v>
          </cell>
        </row>
        <row r="92">
          <cell r="A92">
            <v>0</v>
          </cell>
          <cell r="B92">
            <v>0</v>
          </cell>
          <cell r="C92">
            <v>0</v>
          </cell>
          <cell r="D92">
            <v>0</v>
          </cell>
          <cell r="E92">
            <v>0</v>
          </cell>
          <cell r="F92">
            <v>0</v>
          </cell>
          <cell r="G92">
            <v>0</v>
          </cell>
        </row>
        <row r="93">
          <cell r="A93">
            <v>0</v>
          </cell>
          <cell r="B93">
            <v>3</v>
          </cell>
          <cell r="C93" t="str">
            <v>EDIFICIO ADMINISTRACIÓN</v>
          </cell>
          <cell r="D93">
            <v>0</v>
          </cell>
          <cell r="E93">
            <v>0</v>
          </cell>
          <cell r="F93">
            <v>0</v>
          </cell>
          <cell r="G93">
            <v>0</v>
          </cell>
        </row>
        <row r="94">
          <cell r="A94" t="str">
            <v>15-01</v>
          </cell>
          <cell r="B94" t="str">
            <v>3.01</v>
          </cell>
          <cell r="C94" t="str">
            <v>ELECTRICAS</v>
          </cell>
          <cell r="D94">
            <v>0</v>
          </cell>
          <cell r="E94">
            <v>0</v>
          </cell>
          <cell r="F94">
            <v>0</v>
          </cell>
          <cell r="G94">
            <v>0</v>
          </cell>
        </row>
        <row r="95">
          <cell r="A95" t="str">
            <v>15-01-230</v>
          </cell>
          <cell r="B95" t="str">
            <v>3.01.01</v>
          </cell>
          <cell r="C95" t="str">
            <v>Salida eléctrica para lampara anti humedad ALP-2X28-T5-policarbonato. Incluye tubería EMT, accesorios, alambre según cuadro de cargas y notas en planos, soldadura PVC, caja, no incluye luminaria</v>
          </cell>
          <cell r="D95" t="str">
            <v>UN</v>
          </cell>
          <cell r="E95">
            <v>3</v>
          </cell>
          <cell r="F95">
            <v>77355.791936571855</v>
          </cell>
          <cell r="G95">
            <v>232067.37580971557</v>
          </cell>
        </row>
        <row r="96">
          <cell r="A96" t="str">
            <v>15-01-240</v>
          </cell>
          <cell r="B96" t="str">
            <v>3.01.02</v>
          </cell>
          <cell r="C96" t="str">
            <v>Salida eléctrica para lampara de sobreponer de 30X120-2X28-T5-16C-rejilla semiespecular.Incluye tubería EMT, accesorios, alambre según cuadro de cargas y notas en planos, soldadura EMT, caja, no incluye luminaria</v>
          </cell>
          <cell r="D96" t="str">
            <v>UN</v>
          </cell>
          <cell r="E96">
            <v>53</v>
          </cell>
          <cell r="F96">
            <v>77355.791936571855</v>
          </cell>
          <cell r="G96">
            <v>4099856.9726383085</v>
          </cell>
        </row>
        <row r="97">
          <cell r="A97" t="str">
            <v>15-01-050</v>
          </cell>
          <cell r="B97" t="str">
            <v>3.01.03</v>
          </cell>
          <cell r="C97" t="str">
            <v>Salida eléctrica para lampara cilinder 2X26 / ELECT / UNIV / BAJITO. Incluye tubería EMT, accesorios, alambre según cuadro de cargas y notas en planos, soldadura EMT, caja, no incluye luminaria</v>
          </cell>
          <cell r="D97" t="str">
            <v>UN</v>
          </cell>
          <cell r="E97">
            <v>39</v>
          </cell>
          <cell r="F97">
            <v>77355.791936571855</v>
          </cell>
          <cell r="G97">
            <v>3016875.8855263023</v>
          </cell>
        </row>
        <row r="98">
          <cell r="A98" t="str">
            <v>15-01-030</v>
          </cell>
          <cell r="B98" t="str">
            <v>3.01.04</v>
          </cell>
          <cell r="C98" t="str">
            <v>Salida eléctrica para lampara industrial vertical 2X32W. Incluye tubería EMT, accesorios, alambre según cuadro de cargas y notas en planos, soldadura EMT, caja, no incluye luminaria</v>
          </cell>
          <cell r="D98" t="str">
            <v>UN</v>
          </cell>
          <cell r="E98">
            <v>20</v>
          </cell>
          <cell r="F98">
            <v>77355.791936571855</v>
          </cell>
          <cell r="G98">
            <v>1547115.838731437</v>
          </cell>
        </row>
        <row r="99">
          <cell r="A99" t="str">
            <v>15-01-070</v>
          </cell>
          <cell r="B99" t="str">
            <v>3.01.05</v>
          </cell>
          <cell r="C99" t="str">
            <v>Salida eléctrica para lampara de emergencia. Incluye tubería EMT, accesorios, alambre según cuadro de cargas y notas en planos, soldadura EMT, caja, no incluye luminaria</v>
          </cell>
          <cell r="D99" t="str">
            <v>UN</v>
          </cell>
          <cell r="E99">
            <v>9</v>
          </cell>
          <cell r="F99">
            <v>77355.791936571855</v>
          </cell>
          <cell r="G99">
            <v>696202.12742914667</v>
          </cell>
        </row>
        <row r="100">
          <cell r="A100" t="str">
            <v>15-01-080</v>
          </cell>
          <cell r="B100" t="str">
            <v>3.01.06</v>
          </cell>
          <cell r="C100" t="str">
            <v>Salida eléctrica para toma doble p / t. Incluye tubería EMT, accesorios, alambre según cuadro de cargas y notas en planos, soldadura EMT, caja y aparato.</v>
          </cell>
          <cell r="D100" t="str">
            <v>UN</v>
          </cell>
          <cell r="E100">
            <v>103</v>
          </cell>
          <cell r="F100">
            <v>77355.791936571855</v>
          </cell>
          <cell r="G100">
            <v>7967646.569466901</v>
          </cell>
        </row>
        <row r="101">
          <cell r="A101" t="str">
            <v>15-01-100</v>
          </cell>
          <cell r="B101" t="str">
            <v>3.01.07</v>
          </cell>
          <cell r="C101" t="str">
            <v>Salida eléctrica para toma pata trabada. Incluye tubería EMT, accesorios, alambre según cuadro de cargas y notas en planos, soldadura EMT, caja y aparato.</v>
          </cell>
          <cell r="D101" t="str">
            <v>UN</v>
          </cell>
          <cell r="E101">
            <v>1</v>
          </cell>
          <cell r="F101">
            <v>80641.491936571852</v>
          </cell>
          <cell r="G101">
            <v>80641.491936571852</v>
          </cell>
        </row>
        <row r="102">
          <cell r="A102" t="str">
            <v>15-01-120</v>
          </cell>
          <cell r="B102" t="str">
            <v>3.01.08</v>
          </cell>
          <cell r="C102" t="str">
            <v>Salida eléctrica para toma doble p / t tierra aislada color naranja. Incluye tubería EMT, accesorios, alambre según cuadro de cargas y notas en planos, soldadura EMT, caja y aparato.</v>
          </cell>
          <cell r="D102" t="str">
            <v>UN</v>
          </cell>
          <cell r="E102">
            <v>89</v>
          </cell>
          <cell r="F102">
            <v>89005.091936571844</v>
          </cell>
          <cell r="G102">
            <v>7921453.1823548945</v>
          </cell>
        </row>
        <row r="103">
          <cell r="A103" t="str">
            <v>15-01-130</v>
          </cell>
          <cell r="B103" t="str">
            <v>3.01.09</v>
          </cell>
          <cell r="C103" t="str">
            <v>Salida eléctrica para interruptor sencillo. Incluye tubería EMT, accesorios, alambre según cuadro de cargas y notas en planos, soldadura EMT, caja y aparato.</v>
          </cell>
          <cell r="D103" t="str">
            <v>UN</v>
          </cell>
          <cell r="E103">
            <v>24</v>
          </cell>
          <cell r="F103">
            <v>80044.091936571844</v>
          </cell>
          <cell r="G103">
            <v>1921058.2064777242</v>
          </cell>
        </row>
        <row r="104">
          <cell r="A104" t="str">
            <v>15-01-140</v>
          </cell>
          <cell r="B104" t="str">
            <v>3.01.10</v>
          </cell>
          <cell r="C104" t="str">
            <v>Salida eléctrica para interruptor doble. Incluye tubería EMT, accesorios, alambre según cuadro de cargas y notas en planos, soldadura EMT, caja y aparato.</v>
          </cell>
          <cell r="D104" t="str">
            <v>UN</v>
          </cell>
          <cell r="E104">
            <v>2</v>
          </cell>
          <cell r="F104">
            <v>84225.891936571861</v>
          </cell>
          <cell r="G104">
            <v>168451.78387314372</v>
          </cell>
        </row>
        <row r="105">
          <cell r="A105" t="str">
            <v>15-01-280</v>
          </cell>
          <cell r="B105" t="str">
            <v>3.01.11</v>
          </cell>
          <cell r="C105" t="str">
            <v>Tablero 3F, 36 ctos, 120 / 240V con puerta marca tercol o similar. Incluye marcación para la identificación clara de los circuitos.</v>
          </cell>
          <cell r="D105" t="str">
            <v>UN</v>
          </cell>
          <cell r="E105">
            <v>1</v>
          </cell>
          <cell r="F105">
            <v>634611.62625466811</v>
          </cell>
          <cell r="G105">
            <v>634611.62625466811</v>
          </cell>
        </row>
        <row r="106">
          <cell r="A106" t="str">
            <v>15-01-150</v>
          </cell>
          <cell r="B106" t="str">
            <v>3.01.12</v>
          </cell>
          <cell r="C106" t="str">
            <v>Tablero 3F, 18 ctos, 120 / 240V con puerta marca tercol o similar. Incluye marcación para la identificación clara de los circuitos.</v>
          </cell>
          <cell r="D106" t="str">
            <v>UN</v>
          </cell>
          <cell r="E106">
            <v>1</v>
          </cell>
          <cell r="F106">
            <v>353973.03144809918</v>
          </cell>
          <cell r="G106">
            <v>353973.03144809918</v>
          </cell>
        </row>
        <row r="107">
          <cell r="A107" t="str">
            <v>15-01-180</v>
          </cell>
          <cell r="B107" t="str">
            <v>3.01.13</v>
          </cell>
          <cell r="C107" t="str">
            <v>Breaker enchufable 1x20A, 10kA.</v>
          </cell>
          <cell r="D107" t="str">
            <v>UN</v>
          </cell>
          <cell r="E107">
            <v>31</v>
          </cell>
          <cell r="F107">
            <v>15177.166718939894</v>
          </cell>
          <cell r="G107">
            <v>470492.16828713671</v>
          </cell>
        </row>
        <row r="108">
          <cell r="A108" t="str">
            <v>15-01-290</v>
          </cell>
          <cell r="B108" t="str">
            <v>3.01.14</v>
          </cell>
          <cell r="C108" t="str">
            <v>Breaker enchufable 2x20A, 10kA</v>
          </cell>
          <cell r="D108" t="str">
            <v>UN</v>
          </cell>
          <cell r="E108">
            <v>1</v>
          </cell>
          <cell r="F108">
            <v>28108.81584358741</v>
          </cell>
          <cell r="G108">
            <v>28108.81584358741</v>
          </cell>
        </row>
        <row r="109">
          <cell r="A109" t="str">
            <v>15-01-350</v>
          </cell>
          <cell r="B109" t="str">
            <v>3.01.15</v>
          </cell>
          <cell r="C109" t="str">
            <v>Breaker enchufable 3x40A, 10kA</v>
          </cell>
          <cell r="D109" t="str">
            <v>UN</v>
          </cell>
          <cell r="E109">
            <v>1</v>
          </cell>
          <cell r="F109">
            <v>69021.268738588842</v>
          </cell>
          <cell r="G109">
            <v>69021.268738588842</v>
          </cell>
        </row>
        <row r="110">
          <cell r="A110" t="str">
            <v>15-01-360</v>
          </cell>
          <cell r="B110" t="str">
            <v>3.01.18</v>
          </cell>
          <cell r="C110" t="str">
            <v xml:space="preserve">Alimentadores en 3#12 para circuitos </v>
          </cell>
          <cell r="D110" t="str">
            <v>M</v>
          </cell>
          <cell r="E110">
            <v>2535</v>
          </cell>
          <cell r="F110">
            <v>5815.2689872264027</v>
          </cell>
          <cell r="G110">
            <v>14741706.88261893</v>
          </cell>
        </row>
        <row r="111">
          <cell r="A111" t="str">
            <v>15-01-210</v>
          </cell>
          <cell r="B111" t="str">
            <v>3.01.19</v>
          </cell>
          <cell r="C111" t="str">
            <v xml:space="preserve">Acometida en 3#8+2#10 en cable THHN Cu </v>
          </cell>
          <cell r="D111" t="str">
            <v>M</v>
          </cell>
          <cell r="E111">
            <v>1.5</v>
          </cell>
          <cell r="F111">
            <v>16132.786087434964</v>
          </cell>
          <cell r="G111">
            <v>24199.179131152447</v>
          </cell>
        </row>
        <row r="112">
          <cell r="A112" t="str">
            <v>15-01-370</v>
          </cell>
          <cell r="B112" t="str">
            <v>3.01.20</v>
          </cell>
          <cell r="C112" t="str">
            <v>Tuberia EMT de 1", incluye accesorios y elementos de fijación</v>
          </cell>
          <cell r="D112" t="str">
            <v>M</v>
          </cell>
          <cell r="E112">
            <v>1</v>
          </cell>
          <cell r="F112">
            <v>19193.92865615245</v>
          </cell>
          <cell r="G112">
            <v>19193.92865615245</v>
          </cell>
        </row>
        <row r="113">
          <cell r="A113">
            <v>0</v>
          </cell>
          <cell r="B113">
            <v>0</v>
          </cell>
          <cell r="C113">
            <v>0</v>
          </cell>
          <cell r="D113">
            <v>0</v>
          </cell>
          <cell r="E113" t="str">
            <v>SUBTOTAL ELECTRICAS</v>
          </cell>
          <cell r="F113">
            <v>0</v>
          </cell>
          <cell r="G113">
            <v>43992676.33522246</v>
          </cell>
        </row>
        <row r="114">
          <cell r="A114">
            <v>0</v>
          </cell>
          <cell r="B114">
            <v>0</v>
          </cell>
          <cell r="C114">
            <v>0</v>
          </cell>
          <cell r="D114">
            <v>0</v>
          </cell>
          <cell r="E114">
            <v>0</v>
          </cell>
          <cell r="F114">
            <v>0</v>
          </cell>
          <cell r="G114">
            <v>0</v>
          </cell>
        </row>
        <row r="115">
          <cell r="A115" t="str">
            <v>15-02</v>
          </cell>
          <cell r="B115">
            <v>3.02</v>
          </cell>
          <cell r="C115" t="str">
            <v>TELECOMUNICACIONES</v>
          </cell>
          <cell r="D115">
            <v>0</v>
          </cell>
          <cell r="E115">
            <v>0</v>
          </cell>
          <cell r="F115">
            <v>0</v>
          </cell>
          <cell r="G115">
            <v>0</v>
          </cell>
        </row>
        <row r="116">
          <cell r="A116" t="str">
            <v>15-02-130</v>
          </cell>
          <cell r="B116" t="str">
            <v>3.02.01</v>
          </cell>
          <cell r="C116" t="str">
            <v>Salida para toma de datos sencillo. Incluye tubería EMT, accesorios, soldadura EMT , caja y face plate doble y jacks.</v>
          </cell>
          <cell r="D116" t="str">
            <v>UN</v>
          </cell>
          <cell r="E116">
            <v>80</v>
          </cell>
          <cell r="F116">
            <v>67911.180549096985</v>
          </cell>
          <cell r="G116">
            <v>5432894.4439277593</v>
          </cell>
        </row>
        <row r="117">
          <cell r="A117" t="str">
            <v>15-02-140</v>
          </cell>
          <cell r="B117" t="str">
            <v>3.02.02</v>
          </cell>
          <cell r="C117" t="str">
            <v>Salida para toma de voz y datos doble. Incluye tubería EMT, accesorios, soldadura EMT, caja y face plate doble y jacks.</v>
          </cell>
          <cell r="D117" t="str">
            <v>UN</v>
          </cell>
          <cell r="E117">
            <v>8</v>
          </cell>
          <cell r="F117">
            <v>75318.940549096995</v>
          </cell>
          <cell r="G117">
            <v>602551.52439277596</v>
          </cell>
        </row>
        <row r="118">
          <cell r="A118" t="str">
            <v>15-02-150</v>
          </cell>
          <cell r="B118" t="str">
            <v>3.02.03</v>
          </cell>
          <cell r="C118" t="str">
            <v>Salida para toma de access point. Incluye tubería EMT, accesorios, soldadura EMT, caja y face plate doble y jacks.</v>
          </cell>
          <cell r="D118" t="str">
            <v>UN</v>
          </cell>
          <cell r="E118">
            <v>3</v>
          </cell>
          <cell r="F118">
            <v>75318.940549096995</v>
          </cell>
          <cell r="G118">
            <v>225956.82164729098</v>
          </cell>
        </row>
        <row r="119">
          <cell r="A119" t="str">
            <v>15-02-040</v>
          </cell>
          <cell r="B119" t="str">
            <v>3.02.04</v>
          </cell>
          <cell r="C119" t="str">
            <v>Suministro Transporte e instalación de Patch panel 24 puertos, CAT 6 o 6A, para voz y datos</v>
          </cell>
          <cell r="D119" t="str">
            <v>UN</v>
          </cell>
          <cell r="E119">
            <v>4</v>
          </cell>
          <cell r="F119">
            <v>412547.32198546076</v>
          </cell>
          <cell r="G119">
            <v>1650189.287941843</v>
          </cell>
        </row>
        <row r="120">
          <cell r="A120" t="str">
            <v>15-02-050</v>
          </cell>
          <cell r="B120" t="str">
            <v>3.02.05</v>
          </cell>
          <cell r="C120" t="str">
            <v xml:space="preserve">Patch cord 3 FT, cat 6 o 6A </v>
          </cell>
          <cell r="D120" t="str">
            <v>UN</v>
          </cell>
          <cell r="E120">
            <v>182</v>
          </cell>
          <cell r="F120">
            <v>17844.386538031853</v>
          </cell>
          <cell r="G120">
            <v>3247678.3499217974</v>
          </cell>
        </row>
        <row r="121">
          <cell r="A121" t="str">
            <v>15-02-160</v>
          </cell>
          <cell r="B121" t="str">
            <v>3.02.06</v>
          </cell>
          <cell r="C121" t="str">
            <v>Canaleta metalica de 12X50 con división</v>
          </cell>
          <cell r="D121" t="str">
            <v>M</v>
          </cell>
          <cell r="E121">
            <v>66</v>
          </cell>
          <cell r="F121">
            <v>41895.879464952595</v>
          </cell>
          <cell r="G121">
            <v>2765128.0446868711</v>
          </cell>
        </row>
        <row r="122">
          <cell r="A122" t="str">
            <v>15-02-210</v>
          </cell>
          <cell r="B122" t="str">
            <v>3.02.07</v>
          </cell>
          <cell r="C122" t="str">
            <v>Canastilla tipo malla de 20 x 5 para telco</v>
          </cell>
          <cell r="D122" t="str">
            <v>M</v>
          </cell>
          <cell r="E122">
            <v>78</v>
          </cell>
          <cell r="F122">
            <v>44914.841524609787</v>
          </cell>
          <cell r="G122">
            <v>3503357.6389195635</v>
          </cell>
        </row>
        <row r="123">
          <cell r="A123" t="str">
            <v>15-02-180</v>
          </cell>
          <cell r="B123" t="str">
            <v>3.02.08</v>
          </cell>
          <cell r="C123" t="str">
            <v>Suministro,transporte de Rack de piso 2.10 abierto de 42 U incluye 4 bandejas, multitoma supresor de trasientes.</v>
          </cell>
          <cell r="D123" t="str">
            <v>UN</v>
          </cell>
          <cell r="E123">
            <v>1</v>
          </cell>
          <cell r="F123">
            <v>1691736.9703598104</v>
          </cell>
          <cell r="G123">
            <v>1691736.9703598104</v>
          </cell>
        </row>
        <row r="124">
          <cell r="A124" t="str">
            <v>15-02-080</v>
          </cell>
          <cell r="B124" t="str">
            <v>3.02.09</v>
          </cell>
          <cell r="C124" t="str">
            <v>Suministro e instalación de Organizador Horizontal de Cables para Rack, 1U rack</v>
          </cell>
          <cell r="D124" t="str">
            <v>UN</v>
          </cell>
          <cell r="E124">
            <v>2</v>
          </cell>
          <cell r="F124">
            <v>110043.46087434964</v>
          </cell>
          <cell r="G124">
            <v>220086.92174869927</v>
          </cell>
        </row>
        <row r="125">
          <cell r="A125" t="str">
            <v>15-02-090</v>
          </cell>
          <cell r="B125" t="str">
            <v>3.02.10</v>
          </cell>
          <cell r="C125" t="str">
            <v>Suministro e instalación de Organizador Verticales de Cables para Rack, 1U rack</v>
          </cell>
          <cell r="D125" t="str">
            <v>UN</v>
          </cell>
          <cell r="E125">
            <v>2</v>
          </cell>
          <cell r="F125">
            <v>87722.854797960754</v>
          </cell>
          <cell r="G125">
            <v>175445.70959592151</v>
          </cell>
        </row>
        <row r="126">
          <cell r="A126" t="str">
            <v>15-02-100</v>
          </cell>
          <cell r="B126" t="str">
            <v>3.02.11</v>
          </cell>
          <cell r="C126" t="str">
            <v>Suministro transporte e instalación de Cable UTP CAT 6 o 6A,100 ohmios 4pares 24 AWG.</v>
          </cell>
          <cell r="D126" t="str">
            <v>M</v>
          </cell>
          <cell r="E126">
            <v>3978</v>
          </cell>
          <cell r="F126">
            <v>3736.0758909397045</v>
          </cell>
          <cell r="G126">
            <v>14862109.894158145</v>
          </cell>
        </row>
        <row r="127">
          <cell r="A127" t="str">
            <v>15-02-110</v>
          </cell>
          <cell r="B127" t="str">
            <v>3.02.12</v>
          </cell>
          <cell r="C127" t="str">
            <v>Marcaciones puntos voz y datos</v>
          </cell>
          <cell r="D127" t="str">
            <v>UN</v>
          </cell>
          <cell r="E127">
            <v>88</v>
          </cell>
          <cell r="F127">
            <v>3240.2442007740428</v>
          </cell>
          <cell r="G127">
            <v>285141.48966811574</v>
          </cell>
        </row>
        <row r="128">
          <cell r="A128" t="str">
            <v>15-02-120</v>
          </cell>
          <cell r="B128" t="str">
            <v>3.02.13</v>
          </cell>
          <cell r="C128" t="str">
            <v>Certificación puntos de voz y datos</v>
          </cell>
          <cell r="D128" t="str">
            <v>UN</v>
          </cell>
          <cell r="E128">
            <v>88</v>
          </cell>
          <cell r="F128">
            <v>15063.910503638801</v>
          </cell>
          <cell r="G128">
            <v>1325624.1243202144</v>
          </cell>
        </row>
        <row r="129">
          <cell r="A129">
            <v>0</v>
          </cell>
          <cell r="B129">
            <v>0</v>
          </cell>
          <cell r="C129">
            <v>0</v>
          </cell>
          <cell r="D129">
            <v>0</v>
          </cell>
          <cell r="E129">
            <v>0</v>
          </cell>
          <cell r="F129" t="str">
            <v>SUBTOTAL TELECOMUNICACIONES</v>
          </cell>
          <cell r="G129">
            <v>35987901.221288808</v>
          </cell>
        </row>
        <row r="130">
          <cell r="A130">
            <v>0</v>
          </cell>
          <cell r="B130">
            <v>0</v>
          </cell>
          <cell r="C130">
            <v>0</v>
          </cell>
          <cell r="D130">
            <v>0</v>
          </cell>
          <cell r="E130">
            <v>0</v>
          </cell>
          <cell r="F130" t="str">
            <v>SUBTOTAL EDIFICIO ADMINISTRACIÓN</v>
          </cell>
          <cell r="G130">
            <v>79980577.556511268</v>
          </cell>
        </row>
        <row r="131">
          <cell r="A131">
            <v>0</v>
          </cell>
          <cell r="B131">
            <v>0</v>
          </cell>
          <cell r="C131">
            <v>0</v>
          </cell>
          <cell r="D131">
            <v>0</v>
          </cell>
          <cell r="E131">
            <v>0</v>
          </cell>
          <cell r="F131">
            <v>0</v>
          </cell>
          <cell r="G131">
            <v>0</v>
          </cell>
        </row>
        <row r="132">
          <cell r="A132">
            <v>0</v>
          </cell>
          <cell r="B132">
            <v>4</v>
          </cell>
          <cell r="C132" t="str">
            <v>EDIFICIO ESCUELA DE MÚSICA</v>
          </cell>
          <cell r="D132">
            <v>0</v>
          </cell>
          <cell r="E132">
            <v>0</v>
          </cell>
          <cell r="F132">
            <v>0</v>
          </cell>
          <cell r="G132">
            <v>0</v>
          </cell>
        </row>
        <row r="133">
          <cell r="A133" t="str">
            <v>15-01</v>
          </cell>
          <cell r="B133" t="str">
            <v>4.01</v>
          </cell>
          <cell r="C133" t="str">
            <v>ELECTRICAS</v>
          </cell>
          <cell r="D133">
            <v>0</v>
          </cell>
          <cell r="E133">
            <v>0</v>
          </cell>
          <cell r="F133">
            <v>0</v>
          </cell>
          <cell r="G133">
            <v>0</v>
          </cell>
        </row>
        <row r="134">
          <cell r="A134" t="str">
            <v>15-01-230</v>
          </cell>
          <cell r="B134" t="str">
            <v>4.01.01</v>
          </cell>
          <cell r="C134" t="str">
            <v>Salida eléctrica para lampara anti humedad ALP-2X28-T5-policarbonato. Incluye tubería EMT, accesorios, alambre según cuadro de cargas y notas en planos, soldadura PVC, caja, no incluye luminaria</v>
          </cell>
          <cell r="D134" t="str">
            <v>UN</v>
          </cell>
          <cell r="E134">
            <v>36</v>
          </cell>
          <cell r="F134">
            <v>77355.791936571855</v>
          </cell>
          <cell r="G134">
            <v>2784808.5097165867</v>
          </cell>
        </row>
        <row r="135">
          <cell r="A135" t="str">
            <v>15-01-380</v>
          </cell>
          <cell r="B135" t="str">
            <v>4.01.02</v>
          </cell>
          <cell r="C135" t="str">
            <v>Salida eléctrica para lampara anti humedad ALP-1X28-T5-policarbonato. Incluye tubería EMT, accesorios, alambre según cuadro de cargas y notas en planos, soldadura PVC, caja, no incluye luminaria</v>
          </cell>
          <cell r="D135" t="str">
            <v>UN</v>
          </cell>
          <cell r="E135">
            <v>16</v>
          </cell>
          <cell r="F135">
            <v>77355.791936571855</v>
          </cell>
          <cell r="G135">
            <v>1237692.6709851497</v>
          </cell>
        </row>
        <row r="136">
          <cell r="A136" t="str">
            <v>15-01-240</v>
          </cell>
          <cell r="B136" t="str">
            <v>4.01.03</v>
          </cell>
          <cell r="C136" t="str">
            <v>Salida eléctrica para lampara de sobreponer de 30X120-2X28-T5-16C-rejilla semiespecular.Incluye tubería EMT, accesorios, alambre según cuadro de cargas y notas en planos, soldadura EMT, caja, no incluye luminaria</v>
          </cell>
          <cell r="D136" t="str">
            <v>UN</v>
          </cell>
          <cell r="E136">
            <v>241</v>
          </cell>
          <cell r="F136">
            <v>77355.791936571855</v>
          </cell>
          <cell r="G136">
            <v>18642745.856713817</v>
          </cell>
        </row>
        <row r="137">
          <cell r="A137" t="str">
            <v>15-01-390</v>
          </cell>
          <cell r="B137" t="str">
            <v>4.01.04</v>
          </cell>
          <cell r="C137" t="str">
            <v>Salida eléctrica para lampara RIEL 2X28- T5 ANCHO COMPARTIDO ( Tipo 1) (0.930). Incluye tubería EMT, accesorios, alambre según cuadro de cargas y notas en planos, soldadura EMT, caja, no incluye luminaria</v>
          </cell>
          <cell r="D137" t="str">
            <v>UN</v>
          </cell>
          <cell r="E137">
            <v>4</v>
          </cell>
          <cell r="F137">
            <v>77355.791936571855</v>
          </cell>
          <cell r="G137">
            <v>309423.16774628742</v>
          </cell>
        </row>
        <row r="138">
          <cell r="A138" t="str">
            <v>15-01-050</v>
          </cell>
          <cell r="B138" t="str">
            <v>4.01.05</v>
          </cell>
          <cell r="C138" t="str">
            <v>Salida eléctrica para lampara cilinder 2X26 / ELECT / UNIV / BAJITO. Incluye tubería EMT, accesorios, alambre según cuadro de cargas y notas en planos, soldadura EMT, caja, no incluye luminaria</v>
          </cell>
          <cell r="D138" t="str">
            <v>UN</v>
          </cell>
          <cell r="E138">
            <v>121</v>
          </cell>
          <cell r="F138">
            <v>77355.791936571855</v>
          </cell>
          <cell r="G138">
            <v>9360050.8243251946</v>
          </cell>
        </row>
        <row r="139">
          <cell r="A139" t="str">
            <v>15-01-400</v>
          </cell>
          <cell r="B139" t="str">
            <v>4.01.06</v>
          </cell>
          <cell r="C139" t="str">
            <v>Salida eléctrica para lampara cilinder 2X32 / ELECT / UNIV / ALTO / VIDRIO (Tipo 1). Incluye tubería EMT, accesorios, alambre según cuadro de cargas y notas en planos, soldadura EMT, caja, no incluye luminaria</v>
          </cell>
          <cell r="D139">
            <v>0</v>
          </cell>
          <cell r="E139">
            <v>60</v>
          </cell>
          <cell r="F139">
            <v>77355.791936571855</v>
          </cell>
          <cell r="G139">
            <v>4641347.516194311</v>
          </cell>
        </row>
        <row r="140">
          <cell r="A140" t="str">
            <v>15-01-410</v>
          </cell>
          <cell r="B140" t="str">
            <v>4.01.07</v>
          </cell>
          <cell r="C140" t="str">
            <v>Salida eléctrica para lampara easy de 2x54-238 Pantalla (Tipo 1)* (0.930). Incluye tubería EMT, accesorios, alambre según cuadro de cargas y notas en planos, soldadura EMT, caja, no incluye luminaria</v>
          </cell>
          <cell r="D140" t="str">
            <v>UN</v>
          </cell>
          <cell r="E140">
            <v>12</v>
          </cell>
          <cell r="F140">
            <v>77355.791936571855</v>
          </cell>
          <cell r="G140">
            <v>928269.50323886226</v>
          </cell>
        </row>
        <row r="141">
          <cell r="A141" t="str">
            <v>15-01-420</v>
          </cell>
          <cell r="B141" t="str">
            <v>4.01.08</v>
          </cell>
          <cell r="C141" t="str">
            <v>Salida eléctrica para lampara industrial vertical 2X42W(Tipo 1). Incluye tubería EMT, accesorios, alambre según cuadro de cargas y notas en planos, soldadura EMT, caja, no incluye luminaria</v>
          </cell>
          <cell r="D141" t="str">
            <v>UN</v>
          </cell>
          <cell r="E141">
            <v>99</v>
          </cell>
          <cell r="F141">
            <v>77355.791936571855</v>
          </cell>
          <cell r="G141">
            <v>7658223.4017206132</v>
          </cell>
        </row>
        <row r="142">
          <cell r="A142" t="str">
            <v>15-01-430</v>
          </cell>
          <cell r="B142" t="str">
            <v>4.01.09</v>
          </cell>
          <cell r="C142" t="str">
            <v>Salida eléctrica para lampara easy decorativa 1x28 ACRILICO OPAL - UNIV (Tipo 1)* (0.930). Incluye tubería EMT, accesorios, alambre según cuadro de cargas y notas en planos, soldadura EMT, caja, no incluye luminaria</v>
          </cell>
          <cell r="D142" t="str">
            <v>UN</v>
          </cell>
          <cell r="E142">
            <v>13</v>
          </cell>
          <cell r="F142">
            <v>77355.791936571855</v>
          </cell>
          <cell r="G142">
            <v>1005625.2951754341</v>
          </cell>
        </row>
        <row r="143">
          <cell r="A143" t="str">
            <v>15-01-440</v>
          </cell>
          <cell r="B143" t="str">
            <v>4.01.10</v>
          </cell>
          <cell r="C143" t="str">
            <v>Salida eléctrica para lampara easy decorativa 2x28 ACRILICO OPAL - UNIV (Tipo 1)* (0.930). Incluye tubería EMT, accesorios, alambre según cuadro de cargas y notas en planos, soldadura EMT, caja, no incluye luminaria</v>
          </cell>
          <cell r="D143" t="str">
            <v>UN</v>
          </cell>
          <cell r="E143">
            <v>9</v>
          </cell>
          <cell r="F143">
            <v>77355.791936571855</v>
          </cell>
          <cell r="G143">
            <v>696202.12742914667</v>
          </cell>
        </row>
        <row r="144">
          <cell r="A144" t="str">
            <v>15-01-070</v>
          </cell>
          <cell r="B144" t="str">
            <v>4.01.11</v>
          </cell>
          <cell r="C144" t="str">
            <v>Salida eléctrica para lampara de emergencia. Incluye tubería EMT, accesorios, alambre según cuadro de cargas y notas en planos, soldadura EMT, caja, no incluye luminaria</v>
          </cell>
          <cell r="D144" t="str">
            <v>UN</v>
          </cell>
          <cell r="E144">
            <v>21</v>
          </cell>
          <cell r="F144">
            <v>77355.791936571855</v>
          </cell>
          <cell r="G144">
            <v>1624471.6306680089</v>
          </cell>
        </row>
        <row r="145">
          <cell r="A145" t="str">
            <v>15-01-080</v>
          </cell>
          <cell r="B145" t="str">
            <v>4.01.12</v>
          </cell>
          <cell r="C145" t="str">
            <v>Salida eléctrica para toma doble p / t. Incluye tubería EMT, accesorios, alambre según cuadro de cargas y notas en planos, soldadura EMT, caja y aparato.</v>
          </cell>
          <cell r="D145" t="str">
            <v>UN</v>
          </cell>
          <cell r="E145">
            <v>268</v>
          </cell>
          <cell r="F145">
            <v>77355.791936571855</v>
          </cell>
          <cell r="G145">
            <v>20731352.239001255</v>
          </cell>
        </row>
        <row r="146">
          <cell r="A146" t="str">
            <v>15-01-100</v>
          </cell>
          <cell r="B146" t="str">
            <v>4.01.13</v>
          </cell>
          <cell r="C146" t="str">
            <v>Salida eléctrica para toma pata trabada. Incluye tubería EMT, accesorios, alambre según cuadro de cargas y notas en planos, soldadura EMT, caja y aparato.</v>
          </cell>
          <cell r="D146" t="str">
            <v>UN</v>
          </cell>
          <cell r="E146">
            <v>5</v>
          </cell>
          <cell r="F146">
            <v>80641.491936571852</v>
          </cell>
          <cell r="G146">
            <v>403207.45968285925</v>
          </cell>
        </row>
        <row r="147">
          <cell r="A147" t="str">
            <v>15-01-450</v>
          </cell>
          <cell r="B147" t="str">
            <v>4.01.14</v>
          </cell>
          <cell r="C147" t="str">
            <v xml:space="preserve">Salida eléctrica para toma doble p / t tierra aislada color naranja. Incluye tubería EMT, accesorios, alambre según cuadro de cargas y notas en planos, soldadura EMT, caja y aparato. </v>
          </cell>
          <cell r="D147" t="str">
            <v>UN</v>
          </cell>
          <cell r="E147">
            <v>70</v>
          </cell>
          <cell r="F147">
            <v>89005.091936571844</v>
          </cell>
          <cell r="G147">
            <v>6230356.435560029</v>
          </cell>
        </row>
        <row r="148">
          <cell r="A148" t="str">
            <v>15-01-130</v>
          </cell>
          <cell r="B148" t="str">
            <v>4.01.15</v>
          </cell>
          <cell r="C148" t="str">
            <v>Salida eléctrica para interruptor sencillo. Incluye tubería EMT, accesorios, alambre según cuadro de cargas y notas en planos, soldadura EMT, caja y aparato.</v>
          </cell>
          <cell r="D148" t="str">
            <v>UN</v>
          </cell>
          <cell r="E148">
            <v>90</v>
          </cell>
          <cell r="F148">
            <v>80044.091936571844</v>
          </cell>
          <cell r="G148">
            <v>7203968.274291466</v>
          </cell>
        </row>
        <row r="149">
          <cell r="A149" t="str">
            <v>15-01-140</v>
          </cell>
          <cell r="B149" t="str">
            <v>4.01.16</v>
          </cell>
          <cell r="C149" t="str">
            <v>Salida eléctrica para interruptor doble. Incluye tubería EMT, accesorios, alambre según cuadro de cargas y notas en planos, soldadura EMT, caja y aparato.</v>
          </cell>
          <cell r="D149" t="str">
            <v>UN</v>
          </cell>
          <cell r="E149">
            <v>6</v>
          </cell>
          <cell r="F149">
            <v>84225.891936571861</v>
          </cell>
          <cell r="G149">
            <v>505355.35161943117</v>
          </cell>
        </row>
        <row r="150">
          <cell r="A150" t="str">
            <v>15-01-460</v>
          </cell>
          <cell r="B150" t="str">
            <v>4.01.17</v>
          </cell>
          <cell r="C150" t="str">
            <v>Tablero 3F, 30 ctos, 120 / 240V con puerta marca tercol o similar. Incluye marcación para la identificación clara de los circuitos.</v>
          </cell>
          <cell r="D150" t="str">
            <v>UN</v>
          </cell>
          <cell r="E150">
            <v>3</v>
          </cell>
          <cell r="F150">
            <v>598767.62625466811</v>
          </cell>
          <cell r="G150">
            <v>1796302.8787640044</v>
          </cell>
        </row>
        <row r="151">
          <cell r="A151" t="str">
            <v>15-01-150</v>
          </cell>
          <cell r="B151" t="str">
            <v>4.01.18</v>
          </cell>
          <cell r="C151" t="str">
            <v>Tablero 3F, 18 ctos, 120 / 240V con puerta marca tercol o similar. Incluye marcación para la identificación clara de los circuitos.</v>
          </cell>
          <cell r="D151" t="str">
            <v>UN</v>
          </cell>
          <cell r="E151">
            <v>1</v>
          </cell>
          <cell r="F151">
            <v>353973.03144809918</v>
          </cell>
          <cell r="G151">
            <v>353973.03144809918</v>
          </cell>
        </row>
        <row r="152">
          <cell r="A152" t="str">
            <v>15-01-160</v>
          </cell>
          <cell r="B152" t="str">
            <v>4.01.19</v>
          </cell>
          <cell r="C152" t="str">
            <v>Tablero 3F, 12 ctos, 120 / 240V con puerta marca tercol o similar. Incluye marcación para la identificación clara de los circuitos.</v>
          </cell>
          <cell r="D152" t="str">
            <v>UN</v>
          </cell>
          <cell r="E152">
            <v>1</v>
          </cell>
          <cell r="F152">
            <v>299843.86282789108</v>
          </cell>
          <cell r="G152">
            <v>299843.86282789108</v>
          </cell>
        </row>
        <row r="153">
          <cell r="A153" t="str">
            <v>15-01-470</v>
          </cell>
          <cell r="B153" t="str">
            <v>4.01.20</v>
          </cell>
          <cell r="C153" t="str">
            <v>Tablero 2F, 8 ctos, 120 / 240V con puerta marca tercol o similar. Incluye marcación para la identificación clara de los circuitos.</v>
          </cell>
          <cell r="D153" t="str">
            <v>UN</v>
          </cell>
          <cell r="E153">
            <v>1</v>
          </cell>
          <cell r="F153">
            <v>84609.849977177684</v>
          </cell>
          <cell r="G153">
            <v>84609.849977177684</v>
          </cell>
        </row>
        <row r="154">
          <cell r="A154" t="str">
            <v>15-01-180</v>
          </cell>
          <cell r="B154" t="str">
            <v>4.01.21</v>
          </cell>
          <cell r="C154" t="str">
            <v>Breaker enchufable 1x20A, 10kA.</v>
          </cell>
          <cell r="D154" t="str">
            <v>UN</v>
          </cell>
          <cell r="E154">
            <v>97</v>
          </cell>
          <cell r="F154">
            <v>15177.166718939894</v>
          </cell>
          <cell r="G154">
            <v>1472185.1717371696</v>
          </cell>
        </row>
        <row r="155">
          <cell r="A155" t="str">
            <v>15-01-290</v>
          </cell>
          <cell r="B155" t="str">
            <v>4.01.22</v>
          </cell>
          <cell r="C155" t="str">
            <v>Breaker enchufable 2x20A, 10kA</v>
          </cell>
          <cell r="D155" t="str">
            <v>UN</v>
          </cell>
          <cell r="E155">
            <v>1</v>
          </cell>
          <cell r="F155">
            <v>28108.81584358741</v>
          </cell>
          <cell r="G155">
            <v>28108.81584358741</v>
          </cell>
        </row>
        <row r="156">
          <cell r="A156" t="str">
            <v>15-01-190</v>
          </cell>
          <cell r="B156" t="str">
            <v>4.01.23</v>
          </cell>
          <cell r="C156" t="str">
            <v>Breaker enchufable 2x30A, 10kA</v>
          </cell>
          <cell r="D156" t="str">
            <v>UN</v>
          </cell>
          <cell r="E156">
            <v>4</v>
          </cell>
          <cell r="F156">
            <v>33843.855843587415</v>
          </cell>
          <cell r="G156">
            <v>135375.42337434966</v>
          </cell>
        </row>
        <row r="157">
          <cell r="A157" t="str">
            <v>15-01-300</v>
          </cell>
          <cell r="B157" t="str">
            <v>4.01.24</v>
          </cell>
          <cell r="C157" t="str">
            <v>Breaker enchufable 3x30A, 10kA</v>
          </cell>
          <cell r="D157" t="str">
            <v>UN</v>
          </cell>
          <cell r="E157">
            <v>1</v>
          </cell>
          <cell r="F157">
            <v>60207.423580588278</v>
          </cell>
          <cell r="G157">
            <v>60207.423580588278</v>
          </cell>
        </row>
        <row r="158">
          <cell r="A158" t="str">
            <v>15-01-480</v>
          </cell>
          <cell r="B158" t="str">
            <v>4.01.25</v>
          </cell>
          <cell r="C158" t="str">
            <v>Ducto Metalico galvanizado de 30x10. Incluye elementos de fijación(sopote mensula, varilla roscada, tuercas arandela y perno expansivo)</v>
          </cell>
          <cell r="D158" t="str">
            <v>M</v>
          </cell>
          <cell r="E158">
            <v>96.21</v>
          </cell>
          <cell r="F158">
            <v>126698.99497828593</v>
          </cell>
          <cell r="G158">
            <v>12189710.306860888</v>
          </cell>
        </row>
        <row r="159">
          <cell r="A159" t="str">
            <v>15-01-360</v>
          </cell>
          <cell r="B159" t="str">
            <v>4.01.26</v>
          </cell>
          <cell r="C159" t="str">
            <v xml:space="preserve">Alimentadores en 3#12 para circuitos </v>
          </cell>
          <cell r="D159" t="str">
            <v>M</v>
          </cell>
          <cell r="E159">
            <v>5388</v>
          </cell>
          <cell r="F159">
            <v>5815.2689872264027</v>
          </cell>
          <cell r="G159">
            <v>31332669.303175859</v>
          </cell>
        </row>
        <row r="160">
          <cell r="A160" t="str">
            <v>15-01-4901</v>
          </cell>
          <cell r="B160" t="str">
            <v>4.01.27</v>
          </cell>
          <cell r="C160" t="str">
            <v xml:space="preserve">Acometida en 3#10+1#12+1#10 en cable THHN Cu </v>
          </cell>
          <cell r="D160" t="str">
            <v>M</v>
          </cell>
          <cell r="E160">
            <v>1.5</v>
          </cell>
          <cell r="F160">
            <v>15866.533014587123</v>
          </cell>
          <cell r="G160">
            <v>23799.799521880683</v>
          </cell>
        </row>
        <row r="161">
          <cell r="A161" t="str">
            <v>15-01-210</v>
          </cell>
          <cell r="B161" t="str">
            <v>4.01.28</v>
          </cell>
          <cell r="C161" t="str">
            <v xml:space="preserve">Acometida en 3#8+2#10 en cable THHN Cu </v>
          </cell>
          <cell r="D161" t="str">
            <v>M</v>
          </cell>
          <cell r="E161">
            <v>68</v>
          </cell>
          <cell r="F161">
            <v>14886.4456952781</v>
          </cell>
          <cell r="G161">
            <v>1012278.3072789108</v>
          </cell>
        </row>
        <row r="162">
          <cell r="A162" t="str">
            <v>15-01-500</v>
          </cell>
          <cell r="B162" t="str">
            <v>4.01.29</v>
          </cell>
          <cell r="C162" t="str">
            <v xml:space="preserve">Acometida en 3#12+1#12+1#10 en cable THHN Cu </v>
          </cell>
          <cell r="D162" t="str">
            <v>M</v>
          </cell>
          <cell r="E162">
            <v>1.5</v>
          </cell>
          <cell r="F162">
            <v>12891.481014587123</v>
          </cell>
          <cell r="G162">
            <v>19337.221521880685</v>
          </cell>
        </row>
        <row r="163">
          <cell r="A163" t="str">
            <v>15-01-210</v>
          </cell>
          <cell r="B163" t="str">
            <v>4.01.30</v>
          </cell>
          <cell r="C163" t="str">
            <v xml:space="preserve">Acometida en 3#8+2#10 en cable THHN Cu </v>
          </cell>
          <cell r="D163" t="str">
            <v>M</v>
          </cell>
          <cell r="E163">
            <v>71</v>
          </cell>
          <cell r="F163">
            <v>14885.257824524168</v>
          </cell>
          <cell r="G163">
            <v>1056853.3055412159</v>
          </cell>
        </row>
        <row r="164">
          <cell r="A164" t="str">
            <v>15-01-510</v>
          </cell>
          <cell r="B164" t="str">
            <v>4.01.31</v>
          </cell>
          <cell r="C164" t="str">
            <v xml:space="preserve">Acometida en 3#2+1#4+1#6 en cable THHN Cu </v>
          </cell>
          <cell r="D164" t="str">
            <v>M</v>
          </cell>
          <cell r="E164">
            <v>15</v>
          </cell>
          <cell r="F164">
            <v>47133.305763758821</v>
          </cell>
          <cell r="G164">
            <v>706999.5864563823</v>
          </cell>
        </row>
        <row r="165">
          <cell r="A165" t="str">
            <v>15-01-4901</v>
          </cell>
          <cell r="B165" t="str">
            <v>4.01.32</v>
          </cell>
          <cell r="C165" t="str">
            <v xml:space="preserve">Acometida en 3#10+1#12+1#10 en cable THHN Cu </v>
          </cell>
          <cell r="D165" t="str">
            <v>M</v>
          </cell>
          <cell r="E165">
            <v>1.5</v>
          </cell>
          <cell r="F165">
            <v>15866.533014587123</v>
          </cell>
          <cell r="G165">
            <v>23799.799521880683</v>
          </cell>
        </row>
        <row r="166">
          <cell r="A166" t="str">
            <v>15-01-520</v>
          </cell>
          <cell r="B166" t="str">
            <v>4.01.33</v>
          </cell>
          <cell r="C166" t="str">
            <v>Tuberia EMT de 3 / 4", incluye accesorios y elementos de fijación</v>
          </cell>
          <cell r="D166" t="str">
            <v>M</v>
          </cell>
          <cell r="E166">
            <v>3</v>
          </cell>
          <cell r="F166">
            <v>17103.028656152444</v>
          </cell>
          <cell r="G166">
            <v>51309.085968457337</v>
          </cell>
        </row>
        <row r="167">
          <cell r="A167" t="str">
            <v>15-01-370</v>
          </cell>
          <cell r="B167" t="str">
            <v>4.01.34</v>
          </cell>
          <cell r="C167" t="str">
            <v>Tuberia EMT de 1", incluye accesorios y elementos de fijación</v>
          </cell>
          <cell r="D167" t="str">
            <v>M</v>
          </cell>
          <cell r="E167">
            <v>4</v>
          </cell>
          <cell r="F167">
            <v>19193.92865615245</v>
          </cell>
          <cell r="G167">
            <v>76775.714624609798</v>
          </cell>
        </row>
        <row r="168">
          <cell r="A168" t="str">
            <v>15-01-530</v>
          </cell>
          <cell r="B168" t="str">
            <v>4.01.35</v>
          </cell>
          <cell r="C168" t="str">
            <v>Tuberia EMT de 1 1 / 2", incluye accesorios y elementos de fijación</v>
          </cell>
          <cell r="D168" t="str">
            <v>M</v>
          </cell>
          <cell r="E168">
            <v>13</v>
          </cell>
          <cell r="F168">
            <v>24129.647456152445</v>
          </cell>
          <cell r="G168">
            <v>313685.41692998179</v>
          </cell>
        </row>
        <row r="169">
          <cell r="A169">
            <v>0</v>
          </cell>
          <cell r="B169">
            <v>0</v>
          </cell>
          <cell r="C169">
            <v>0</v>
          </cell>
          <cell r="D169">
            <v>0</v>
          </cell>
          <cell r="E169" t="str">
            <v>SUBTOTAL ELECTRICAS</v>
          </cell>
          <cell r="F169">
            <v>0</v>
          </cell>
          <cell r="G169">
            <v>135000924.56902334</v>
          </cell>
        </row>
        <row r="170">
          <cell r="A170" t="str">
            <v>15-02</v>
          </cell>
          <cell r="B170">
            <v>4.0199999999999996</v>
          </cell>
          <cell r="C170" t="str">
            <v>TELECOMUNICACIONES</v>
          </cell>
          <cell r="D170">
            <v>0</v>
          </cell>
          <cell r="E170">
            <v>0</v>
          </cell>
          <cell r="F170">
            <v>0</v>
          </cell>
          <cell r="G170">
            <v>0</v>
          </cell>
        </row>
        <row r="171">
          <cell r="A171" t="str">
            <v>15-02-130</v>
          </cell>
          <cell r="B171" t="str">
            <v>4.02.01</v>
          </cell>
          <cell r="C171" t="str">
            <v>Salida para toma de datos sencillo. Incluye tubería EMT, accesorios, soldadura EMT , caja y face plate doble y jacks.</v>
          </cell>
          <cell r="D171" t="str">
            <v>UN</v>
          </cell>
          <cell r="E171">
            <v>54</v>
          </cell>
          <cell r="F171">
            <v>67911.180549096985</v>
          </cell>
          <cell r="G171">
            <v>3667203.7496512374</v>
          </cell>
        </row>
        <row r="172">
          <cell r="A172" t="str">
            <v>15-02-140</v>
          </cell>
          <cell r="B172" t="str">
            <v>4.02.02</v>
          </cell>
          <cell r="C172" t="str">
            <v>Salida para toma de voz y datos doble. Incluye tubería EMT, accesorios, soldadura EMT, caja y face plate doble y jacks.</v>
          </cell>
          <cell r="D172" t="str">
            <v>UN</v>
          </cell>
          <cell r="E172">
            <v>10</v>
          </cell>
          <cell r="F172">
            <v>75318.940549096995</v>
          </cell>
          <cell r="G172">
            <v>753189.40549097001</v>
          </cell>
        </row>
        <row r="173">
          <cell r="A173" t="str">
            <v>15-02-150</v>
          </cell>
          <cell r="B173" t="str">
            <v>4.02.03</v>
          </cell>
          <cell r="C173" t="str">
            <v>Salida para toma de access point. Incluye tubería EMT, accesorios, soldadura EMT, caja y face plate doble y jacks.</v>
          </cell>
          <cell r="D173" t="str">
            <v>UN</v>
          </cell>
          <cell r="E173">
            <v>7</v>
          </cell>
          <cell r="F173">
            <v>75318.940549096995</v>
          </cell>
          <cell r="G173">
            <v>527232.58384367893</v>
          </cell>
        </row>
        <row r="174">
          <cell r="A174" t="str">
            <v>15-02-040</v>
          </cell>
          <cell r="B174" t="str">
            <v>4.02.04</v>
          </cell>
          <cell r="C174" t="str">
            <v>Suministro Transporte e instalación de Patch panel 24 puertos, CAT 6 o 6A, para voz y datos</v>
          </cell>
          <cell r="D174" t="str">
            <v>UN</v>
          </cell>
          <cell r="E174">
            <v>3</v>
          </cell>
          <cell r="F174">
            <v>412547.32198546076</v>
          </cell>
          <cell r="G174">
            <v>1237641.9659563822</v>
          </cell>
        </row>
        <row r="175">
          <cell r="A175" t="str">
            <v>15-02-050</v>
          </cell>
          <cell r="B175" t="str">
            <v>4.02.05</v>
          </cell>
          <cell r="C175" t="str">
            <v xml:space="preserve">Patch cord 3 FT, cat 6 o 6A </v>
          </cell>
          <cell r="D175" t="str">
            <v>UN</v>
          </cell>
          <cell r="E175">
            <v>142</v>
          </cell>
          <cell r="F175">
            <v>17844.386538031853</v>
          </cell>
          <cell r="G175">
            <v>2533902.888400523</v>
          </cell>
        </row>
        <row r="176">
          <cell r="A176" t="str">
            <v>15-02-160</v>
          </cell>
          <cell r="B176" t="str">
            <v>4.02.06</v>
          </cell>
          <cell r="C176" t="str">
            <v>Canaleta metalica de 12X50 con división</v>
          </cell>
          <cell r="D176" t="str">
            <v>M</v>
          </cell>
          <cell r="E176">
            <v>79</v>
          </cell>
          <cell r="F176">
            <v>41895.879464952595</v>
          </cell>
          <cell r="G176">
            <v>3309774.4777312549</v>
          </cell>
        </row>
        <row r="177">
          <cell r="A177" t="str">
            <v>15-02-170</v>
          </cell>
          <cell r="B177" t="str">
            <v>4.02.07</v>
          </cell>
          <cell r="C177" t="str">
            <v>Canastilla tipo malla de 30 x 5 para telco</v>
          </cell>
          <cell r="D177" t="str">
            <v>M</v>
          </cell>
          <cell r="E177">
            <v>124</v>
          </cell>
          <cell r="F177">
            <v>49933.001524609783</v>
          </cell>
          <cell r="G177">
            <v>6191692.1890516132</v>
          </cell>
        </row>
        <row r="178">
          <cell r="A178" t="str">
            <v>15-02-180</v>
          </cell>
          <cell r="B178" t="str">
            <v>4.02.08</v>
          </cell>
          <cell r="C178" t="str">
            <v>Suministro,transporte de Rack de piso 2.10 abierto de 42 U incluye 4 bandejas, multitoma supresor de trasientes.</v>
          </cell>
          <cell r="D178" t="str">
            <v>UN</v>
          </cell>
          <cell r="E178">
            <v>2</v>
          </cell>
          <cell r="F178">
            <v>1691736.9703598104</v>
          </cell>
          <cell r="G178">
            <v>3383473.9407196208</v>
          </cell>
        </row>
        <row r="179">
          <cell r="A179" t="str">
            <v>15-02-080</v>
          </cell>
          <cell r="B179" t="str">
            <v>4.02.09</v>
          </cell>
          <cell r="C179" t="str">
            <v>Suministro e instalación de Organizador Horizontal de Cables para Rack, 1U rack</v>
          </cell>
          <cell r="D179" t="str">
            <v>UN</v>
          </cell>
          <cell r="E179">
            <v>2</v>
          </cell>
          <cell r="F179">
            <v>110043.46087434964</v>
          </cell>
          <cell r="G179">
            <v>220086.92174869927</v>
          </cell>
        </row>
        <row r="180">
          <cell r="A180" t="str">
            <v>15-02-090</v>
          </cell>
          <cell r="B180" t="str">
            <v>4.02.10</v>
          </cell>
          <cell r="C180" t="str">
            <v>Suministro e instalación de Organizador Verticales de Cables para Rack, 1U rack</v>
          </cell>
          <cell r="D180" t="str">
            <v>UN</v>
          </cell>
          <cell r="E180">
            <v>2</v>
          </cell>
          <cell r="F180">
            <v>87722.854797960754</v>
          </cell>
          <cell r="G180">
            <v>175445.70959592151</v>
          </cell>
        </row>
        <row r="181">
          <cell r="A181" t="str">
            <v>15-02-100</v>
          </cell>
          <cell r="B181" t="str">
            <v>4.02.11</v>
          </cell>
          <cell r="C181" t="str">
            <v>Suministro transporte e instalación de Cable UTP CAT 6 o 6A,100 ohmios 4pares 24 AWG.</v>
          </cell>
          <cell r="D181" t="str">
            <v>M</v>
          </cell>
          <cell r="E181">
            <v>3385</v>
          </cell>
          <cell r="F181">
            <v>3736.0758909397045</v>
          </cell>
          <cell r="G181">
            <v>12646616.890830901</v>
          </cell>
        </row>
        <row r="182">
          <cell r="A182" t="str">
            <v>15-02-110</v>
          </cell>
          <cell r="B182" t="str">
            <v>4.02.12</v>
          </cell>
          <cell r="C182" t="str">
            <v>Marcaciones puntos voz y datos</v>
          </cell>
          <cell r="D182" t="str">
            <v>UN</v>
          </cell>
          <cell r="E182">
            <v>54</v>
          </cell>
          <cell r="F182">
            <v>3240.2442007740428</v>
          </cell>
          <cell r="G182">
            <v>174973.18684179831</v>
          </cell>
        </row>
        <row r="183">
          <cell r="A183" t="str">
            <v>15-02-120</v>
          </cell>
          <cell r="B183" t="str">
            <v>4.02.13</v>
          </cell>
          <cell r="C183" t="str">
            <v>Certificación puntos de voz y datos</v>
          </cell>
          <cell r="D183" t="str">
            <v>UN</v>
          </cell>
          <cell r="E183">
            <v>10</v>
          </cell>
          <cell r="F183">
            <v>15063.910503638801</v>
          </cell>
          <cell r="G183">
            <v>150639.10503638801</v>
          </cell>
        </row>
        <row r="184">
          <cell r="A184" t="str">
            <v>15-02-220</v>
          </cell>
          <cell r="B184" t="str">
            <v>4.02.14</v>
          </cell>
          <cell r="C184" t="str">
            <v>Salida para toma T.V. Incluye tubería EMT, accesorios, alambre guía , caja y tapa lisa EMT</v>
          </cell>
          <cell r="D184" t="str">
            <v>UN</v>
          </cell>
          <cell r="E184">
            <v>7</v>
          </cell>
          <cell r="F184">
            <v>57198.836628288802</v>
          </cell>
          <cell r="G184">
            <v>400391.85639802163</v>
          </cell>
        </row>
        <row r="185">
          <cell r="A185">
            <v>0</v>
          </cell>
          <cell r="B185">
            <v>0</v>
          </cell>
          <cell r="C185">
            <v>0</v>
          </cell>
          <cell r="D185">
            <v>0</v>
          </cell>
          <cell r="E185">
            <v>0</v>
          </cell>
          <cell r="F185" t="str">
            <v>SUBTOTAL TELECOMUNICACIONES</v>
          </cell>
          <cell r="G185">
            <v>35372264.871297009</v>
          </cell>
        </row>
        <row r="186">
          <cell r="A186">
            <v>0</v>
          </cell>
          <cell r="B186">
            <v>0</v>
          </cell>
          <cell r="C186">
            <v>0</v>
          </cell>
          <cell r="D186">
            <v>0</v>
          </cell>
          <cell r="E186">
            <v>0</v>
          </cell>
          <cell r="F186" t="str">
            <v>SUBTOTAL EDIFICIO ESCUELA DE MÚSICA</v>
          </cell>
          <cell r="G186">
            <v>170373189.44032034</v>
          </cell>
        </row>
        <row r="187">
          <cell r="A187">
            <v>0</v>
          </cell>
          <cell r="B187">
            <v>0</v>
          </cell>
          <cell r="C187">
            <v>0</v>
          </cell>
          <cell r="D187">
            <v>0</v>
          </cell>
          <cell r="E187">
            <v>0</v>
          </cell>
          <cell r="F187">
            <v>0</v>
          </cell>
          <cell r="G187">
            <v>0</v>
          </cell>
        </row>
        <row r="188">
          <cell r="A188">
            <v>0</v>
          </cell>
          <cell r="B188">
            <v>5</v>
          </cell>
          <cell r="C188" t="str">
            <v>EDIFICIO AUDITORIO</v>
          </cell>
          <cell r="D188">
            <v>0</v>
          </cell>
          <cell r="E188">
            <v>0</v>
          </cell>
          <cell r="F188">
            <v>0</v>
          </cell>
          <cell r="G188">
            <v>0</v>
          </cell>
        </row>
        <row r="189">
          <cell r="A189" t="str">
            <v>15-01</v>
          </cell>
          <cell r="B189" t="str">
            <v>5.01</v>
          </cell>
          <cell r="C189" t="str">
            <v>ELECTRICAS</v>
          </cell>
          <cell r="D189">
            <v>0</v>
          </cell>
          <cell r="E189">
            <v>0</v>
          </cell>
          <cell r="F189">
            <v>0</v>
          </cell>
          <cell r="G189">
            <v>0</v>
          </cell>
        </row>
        <row r="190">
          <cell r="A190" t="str">
            <v>15-01-230</v>
          </cell>
          <cell r="B190" t="str">
            <v>5.01.01</v>
          </cell>
          <cell r="C190" t="str">
            <v>Salida eléctrica para lampara anti humedad ALP-2X28-T5-policarbonato. Incluye tubería EMT, accesorios, alambre según cuadro de cargas y notas en planos, soldadura PVC, caja, no incluye luminaria</v>
          </cell>
          <cell r="D190" t="str">
            <v>UN</v>
          </cell>
          <cell r="E190">
            <v>17</v>
          </cell>
          <cell r="F190">
            <v>77355.791936571855</v>
          </cell>
          <cell r="G190">
            <v>1315048.4629217216</v>
          </cell>
        </row>
        <row r="191">
          <cell r="A191" t="str">
            <v>15-01-030</v>
          </cell>
          <cell r="B191" t="str">
            <v>5.01.02</v>
          </cell>
          <cell r="C191" t="str">
            <v>Salida eléctrica para lampara industrial vertical 2X32W. Incluye tubería EMT, accesorios, alambre según cuadro de cargas y notas en planos, soldadura EMT, caja, no incluye luminaria</v>
          </cell>
          <cell r="D191" t="str">
            <v>UN</v>
          </cell>
          <cell r="E191">
            <v>212</v>
          </cell>
          <cell r="F191">
            <v>77355.791936571855</v>
          </cell>
          <cell r="G191">
            <v>16399427.890553234</v>
          </cell>
        </row>
        <row r="192">
          <cell r="A192" t="str">
            <v>15-01-240</v>
          </cell>
          <cell r="B192" t="str">
            <v>5.01.03</v>
          </cell>
          <cell r="C192" t="str">
            <v>Salida eléctrica para lampara de sobreponer de 30X120-2X28-T5-16C-rejilla semiespecular.Incluye tubería EMT, accesorios, alambre según cuadro de cargas y notas en planos, soldadura EMT, caja, no incluye luminaria</v>
          </cell>
          <cell r="D192" t="str">
            <v>UN</v>
          </cell>
          <cell r="E192">
            <v>77</v>
          </cell>
          <cell r="F192">
            <v>77355.791936571855</v>
          </cell>
          <cell r="G192">
            <v>5956395.9791160328</v>
          </cell>
        </row>
        <row r="193">
          <cell r="A193" t="str">
            <v>15-01-060</v>
          </cell>
          <cell r="B193" t="str">
            <v>5.01.04</v>
          </cell>
          <cell r="C193" t="str">
            <v>Salida eléctrica para lampara plafon de loza. Incluye tubería EMT, accesorios, alambre según cuadro de cargas y notas en planos, soldadura EMT, caja, no incluye luminaria</v>
          </cell>
          <cell r="D193" t="str">
            <v>UN</v>
          </cell>
          <cell r="E193">
            <v>4</v>
          </cell>
          <cell r="F193">
            <v>77355.791936571855</v>
          </cell>
          <cell r="G193">
            <v>309423.16774628742</v>
          </cell>
        </row>
        <row r="194">
          <cell r="A194" t="str">
            <v>15-01-050</v>
          </cell>
          <cell r="B194" t="str">
            <v>5.01.05</v>
          </cell>
          <cell r="C194" t="str">
            <v>Salida eléctrica para lampara cilinder 2X26 / ELECT / UNIV / BAJITO. Incluye tubería EMT, accesorios, alambre según cuadro de cargas y notas en planos, soldadura EMT, caja, no incluye luminaria</v>
          </cell>
          <cell r="D194" t="str">
            <v>UN</v>
          </cell>
          <cell r="E194">
            <v>183</v>
          </cell>
          <cell r="F194">
            <v>77355.791936571855</v>
          </cell>
          <cell r="G194">
            <v>14156109.92439265</v>
          </cell>
        </row>
        <row r="195">
          <cell r="A195" t="str">
            <v>15-01-070</v>
          </cell>
          <cell r="B195" t="str">
            <v>5.01.06</v>
          </cell>
          <cell r="C195" t="str">
            <v>Salida eléctrica para lampara de emergencia. Incluye tubería EMT, accesorios, alambre según cuadro de cargas y notas en planos, soldadura EMT, caja, no incluye luminaria</v>
          </cell>
          <cell r="D195" t="str">
            <v>UN</v>
          </cell>
          <cell r="E195">
            <v>17</v>
          </cell>
          <cell r="F195">
            <v>77355.791936571855</v>
          </cell>
          <cell r="G195">
            <v>1315048.4629217216</v>
          </cell>
        </row>
        <row r="196">
          <cell r="A196" t="str">
            <v>15-01-080</v>
          </cell>
          <cell r="B196" t="str">
            <v>5.01.07</v>
          </cell>
          <cell r="C196" t="str">
            <v>Salida eléctrica para toma doble p / t. Incluye tubería EMT, accesorios, alambre según cuadro de cargas y notas en planos, soldadura EMT, caja y aparato.</v>
          </cell>
          <cell r="D196" t="str">
            <v>UN</v>
          </cell>
          <cell r="E196">
            <v>108</v>
          </cell>
          <cell r="F196">
            <v>77355.791936571855</v>
          </cell>
          <cell r="G196">
            <v>8354425.5291497605</v>
          </cell>
        </row>
        <row r="197">
          <cell r="A197" t="str">
            <v>15-01-100</v>
          </cell>
          <cell r="B197" t="str">
            <v>5.01.08</v>
          </cell>
          <cell r="C197" t="str">
            <v>Salida eléctrica para toma pata trabada. Incluye tubería EMT, accesorios, alambre según cuadro de cargas y notas en planos, soldadura EMT, caja y aparato.</v>
          </cell>
          <cell r="D197" t="str">
            <v>UN</v>
          </cell>
          <cell r="E197">
            <v>4</v>
          </cell>
          <cell r="F197">
            <v>80641.491936571852</v>
          </cell>
          <cell r="G197">
            <v>322565.96774628741</v>
          </cell>
        </row>
        <row r="198">
          <cell r="A198" t="str">
            <v>15-01-450</v>
          </cell>
          <cell r="B198" t="str">
            <v>5.01.09</v>
          </cell>
          <cell r="C198" t="str">
            <v xml:space="preserve">Salida eléctrica para toma doble p / t tierra aislada color naranja. Incluye tubería EMT, accesorios, alambre según cuadro de cargas y notas en planos, soldadura EMT, caja y aparato. </v>
          </cell>
          <cell r="D198" t="str">
            <v>UN</v>
          </cell>
          <cell r="E198">
            <v>42</v>
          </cell>
          <cell r="F198">
            <v>89005.091936571844</v>
          </cell>
          <cell r="G198">
            <v>3738213.8613360175</v>
          </cell>
        </row>
        <row r="199">
          <cell r="A199" t="str">
            <v>15-01-130</v>
          </cell>
          <cell r="B199" t="str">
            <v>5.01.10</v>
          </cell>
          <cell r="C199" t="str">
            <v>Salida eléctrica para interruptor sencillo. Incluye tubería EMT, accesorios, alambre según cuadro de cargas y notas en planos, soldadura EMT, caja y aparato.</v>
          </cell>
          <cell r="D199" t="str">
            <v>UN</v>
          </cell>
          <cell r="E199">
            <v>36</v>
          </cell>
          <cell r="F199">
            <v>80044.091936571844</v>
          </cell>
          <cell r="G199">
            <v>2881587.3097165865</v>
          </cell>
        </row>
        <row r="200">
          <cell r="A200" t="str">
            <v>15-01-140</v>
          </cell>
          <cell r="B200" t="str">
            <v>5.01.11</v>
          </cell>
          <cell r="C200" t="str">
            <v>Salida eléctrica para interruptor doble. Incluye tubería EMT, accesorios, alambre según cuadro de cargas y notas en planos, soldadura EMT, caja y aparato.</v>
          </cell>
          <cell r="D200" t="str">
            <v>UN</v>
          </cell>
          <cell r="E200">
            <v>2</v>
          </cell>
          <cell r="F200">
            <v>84225.891936571861</v>
          </cell>
          <cell r="G200">
            <v>168451.78387314372</v>
          </cell>
        </row>
        <row r="201">
          <cell r="A201" t="str">
            <v>15-01-540</v>
          </cell>
          <cell r="B201" t="str">
            <v>5.01.12</v>
          </cell>
          <cell r="C201" t="str">
            <v>Salida eléctrica para interruptor doble conmutable. Incluye tubería EMT, accesorios, alambre según cuadro de cargas y notas en planos, soldadura EMT, caja y aparato.</v>
          </cell>
          <cell r="D201" t="str">
            <v>UN</v>
          </cell>
          <cell r="E201">
            <v>4</v>
          </cell>
          <cell r="F201">
            <v>87212.891936571861</v>
          </cell>
          <cell r="G201">
            <v>348851.56774628744</v>
          </cell>
        </row>
        <row r="202">
          <cell r="A202" t="str">
            <v>15-01-280</v>
          </cell>
          <cell r="B202" t="str">
            <v>5.01.13</v>
          </cell>
          <cell r="C202" t="str">
            <v>Tablero 3F, 36 ctos, 120 / 240V con puerta marca tercol o similar. Incluye marcación para la identificación clara de los circuitos.</v>
          </cell>
          <cell r="D202" t="str">
            <v>UN</v>
          </cell>
          <cell r="E202">
            <v>1</v>
          </cell>
          <cell r="F202">
            <v>634611.62625466811</v>
          </cell>
          <cell r="G202">
            <v>634611.62625466811</v>
          </cell>
        </row>
        <row r="203">
          <cell r="A203" t="str">
            <v>15-01-550</v>
          </cell>
          <cell r="B203" t="str">
            <v>5.01.14</v>
          </cell>
          <cell r="C203" t="str">
            <v>Tablero 3F, 24 ctos, 120 / 240V con puerta marca tercol o similar. Incluye marcación para la identificación clara de los circuitos.</v>
          </cell>
          <cell r="D203" t="str">
            <v>UN</v>
          </cell>
          <cell r="E203">
            <v>1</v>
          </cell>
          <cell r="F203">
            <v>430440.23144809919</v>
          </cell>
          <cell r="G203">
            <v>430440.23144809919</v>
          </cell>
        </row>
        <row r="204">
          <cell r="A204" t="str">
            <v>15-01-150</v>
          </cell>
          <cell r="B204" t="str">
            <v>5.01.15</v>
          </cell>
          <cell r="C204" t="str">
            <v>Tablero 3F, 18 ctos, 120 / 240V con puerta marca tercol o similar. Incluye marcación para la identificación clara de los circuitos.</v>
          </cell>
          <cell r="D204" t="str">
            <v>UN</v>
          </cell>
          <cell r="E204">
            <v>1</v>
          </cell>
          <cell r="F204">
            <v>353973.03144809918</v>
          </cell>
          <cell r="G204">
            <v>353973.03144809918</v>
          </cell>
        </row>
        <row r="205">
          <cell r="A205" t="str">
            <v>15-01-160</v>
          </cell>
          <cell r="B205" t="str">
            <v>5.01.16</v>
          </cell>
          <cell r="C205" t="str">
            <v>Tablero 3F, 12 ctos, 120 / 240V con puerta marca tercol o similar. Incluye marcación para la identificación clara de los circuitos.</v>
          </cell>
          <cell r="D205" t="str">
            <v>UN</v>
          </cell>
          <cell r="E205">
            <v>1</v>
          </cell>
          <cell r="F205">
            <v>299843.86282789108</v>
          </cell>
          <cell r="G205">
            <v>299843.86282789108</v>
          </cell>
        </row>
        <row r="206">
          <cell r="A206" t="str">
            <v>15-01-470</v>
          </cell>
          <cell r="B206" t="str">
            <v>5.01.17</v>
          </cell>
          <cell r="C206" t="str">
            <v>Tablero 2F, 8 ctos, 120 / 240V con puerta marca tercol o similar. Incluye marcación para la identificación clara de los circuitos.</v>
          </cell>
          <cell r="D206" t="str">
            <v>UN</v>
          </cell>
          <cell r="E206">
            <v>2</v>
          </cell>
          <cell r="F206">
            <v>84609.849977177684</v>
          </cell>
          <cell r="G206">
            <v>169219.69995435537</v>
          </cell>
        </row>
        <row r="207">
          <cell r="A207" t="str">
            <v>15-01-180</v>
          </cell>
          <cell r="B207" t="str">
            <v>5.01.18</v>
          </cell>
          <cell r="C207" t="str">
            <v>Breaker enchufable 1x20A, 10kA.</v>
          </cell>
          <cell r="D207" t="str">
            <v>UN</v>
          </cell>
          <cell r="E207">
            <v>57</v>
          </cell>
          <cell r="F207">
            <v>15177.166718939894</v>
          </cell>
          <cell r="G207">
            <v>865098.50297957391</v>
          </cell>
        </row>
        <row r="208">
          <cell r="A208" t="str">
            <v>15-01-290</v>
          </cell>
          <cell r="B208" t="str">
            <v>5.01.19</v>
          </cell>
          <cell r="C208" t="str">
            <v>Breaker enchufable 2x20A, 10kA</v>
          </cell>
          <cell r="D208" t="str">
            <v>UN</v>
          </cell>
          <cell r="E208">
            <v>6</v>
          </cell>
          <cell r="F208">
            <v>28108.81584358741</v>
          </cell>
          <cell r="G208">
            <v>168652.89506152447</v>
          </cell>
        </row>
        <row r="209">
          <cell r="A209" t="str">
            <v>15-01-190</v>
          </cell>
          <cell r="B209" t="str">
            <v>5.01.20</v>
          </cell>
          <cell r="C209" t="str">
            <v>Breaker enchufable 2x30A, 10kA</v>
          </cell>
          <cell r="D209" t="str">
            <v>UN</v>
          </cell>
          <cell r="E209">
            <v>1</v>
          </cell>
          <cell r="F209">
            <v>33843.855843587415</v>
          </cell>
          <cell r="G209">
            <v>33843.855843587415</v>
          </cell>
        </row>
        <row r="210">
          <cell r="A210" t="str">
            <v>15-01-480</v>
          </cell>
          <cell r="B210" t="str">
            <v>5.01.21</v>
          </cell>
          <cell r="C210" t="str">
            <v>Ducto Metalico galvanizado de 30x10. Incluye elementos de fijación(sopote mensula, varilla roscada, tuercas arandela y perno expansivo)</v>
          </cell>
          <cell r="D210" t="str">
            <v>M</v>
          </cell>
          <cell r="E210">
            <v>56.5</v>
          </cell>
          <cell r="F210">
            <v>126698.99497828593</v>
          </cell>
          <cell r="G210">
            <v>7158493.2162731551</v>
          </cell>
        </row>
        <row r="211">
          <cell r="A211" t="str">
            <v>15-01-360</v>
          </cell>
          <cell r="B211" t="str">
            <v>5.01.22</v>
          </cell>
          <cell r="C211" t="str">
            <v xml:space="preserve">Alimentadores en 3#12 para circuitos </v>
          </cell>
          <cell r="D211" t="str">
            <v>M</v>
          </cell>
          <cell r="E211">
            <v>5077</v>
          </cell>
          <cell r="F211">
            <v>5815.2689872264027</v>
          </cell>
          <cell r="G211">
            <v>29524120.648148447</v>
          </cell>
        </row>
        <row r="212">
          <cell r="A212" t="str">
            <v>15-01-560</v>
          </cell>
          <cell r="B212" t="str">
            <v>5.01.23</v>
          </cell>
          <cell r="C212" t="str">
            <v xml:space="preserve">Acometida en 3#6+1#8+1#10 en cable THHN Cu </v>
          </cell>
          <cell r="D212" t="str">
            <v>M</v>
          </cell>
          <cell r="E212">
            <v>1.5</v>
          </cell>
          <cell r="F212">
            <v>31200.43406901593</v>
          </cell>
          <cell r="G212">
            <v>46800.651103523895</v>
          </cell>
        </row>
        <row r="213">
          <cell r="A213" t="str">
            <v>15-01-570</v>
          </cell>
          <cell r="B213" t="str">
            <v>5.01.24</v>
          </cell>
          <cell r="C213" t="str">
            <v xml:space="preserve">Acometida en 2#10+1#10+1#10 en cable THHN Cu </v>
          </cell>
          <cell r="D213" t="str">
            <v>M</v>
          </cell>
          <cell r="E213">
            <v>1.5</v>
          </cell>
          <cell r="F213">
            <v>11122.591420768296</v>
          </cell>
          <cell r="G213">
            <v>16683.887131152445</v>
          </cell>
        </row>
        <row r="214">
          <cell r="A214" t="str">
            <v>15-01-580</v>
          </cell>
          <cell r="B214" t="str">
            <v>5.01.25</v>
          </cell>
          <cell r="C214" t="str">
            <v xml:space="preserve">Acometida en 3#10+1#10+1#10 en cable THHN Cu </v>
          </cell>
          <cell r="D214" t="str">
            <v>M</v>
          </cell>
          <cell r="E214">
            <v>4</v>
          </cell>
          <cell r="F214">
            <v>12675.044960067349</v>
          </cell>
          <cell r="G214">
            <v>50700.179840269397</v>
          </cell>
        </row>
        <row r="215">
          <cell r="A215" t="str">
            <v>15-01-590</v>
          </cell>
          <cell r="B215" t="str">
            <v>5.01.26</v>
          </cell>
          <cell r="C215" t="str">
            <v xml:space="preserve">Acometida en 3#8+1#10+1#10 en cable THHN Cu </v>
          </cell>
          <cell r="D215" t="str">
            <v>M</v>
          </cell>
          <cell r="E215">
            <v>35</v>
          </cell>
          <cell r="F215">
            <v>14912.95218267306</v>
          </cell>
          <cell r="G215">
            <v>521953.32639355707</v>
          </cell>
        </row>
        <row r="216">
          <cell r="A216" t="str">
            <v>15-01-570</v>
          </cell>
          <cell r="B216" t="str">
            <v>5.01.27</v>
          </cell>
          <cell r="C216" t="str">
            <v xml:space="preserve">Acometida en 2#10+1#10+1#10 en cable THHN Cu </v>
          </cell>
          <cell r="D216" t="str">
            <v>M</v>
          </cell>
          <cell r="E216">
            <v>1.5</v>
          </cell>
          <cell r="F216">
            <v>11122.591420768296</v>
          </cell>
          <cell r="G216">
            <v>16683.887131152445</v>
          </cell>
        </row>
        <row r="217">
          <cell r="A217" t="str">
            <v>15-01-580</v>
          </cell>
          <cell r="B217" t="str">
            <v>5.01.28</v>
          </cell>
          <cell r="C217" t="str">
            <v xml:space="preserve">Acometida en 3#10+1#10+1#10 en cable THHN Cu </v>
          </cell>
          <cell r="D217" t="str">
            <v>M</v>
          </cell>
          <cell r="E217">
            <v>48</v>
          </cell>
          <cell r="F217">
            <v>12676.040626734015</v>
          </cell>
          <cell r="G217">
            <v>608449.95008323272</v>
          </cell>
        </row>
        <row r="218">
          <cell r="A218" t="str">
            <v>15-01-520</v>
          </cell>
          <cell r="B218" t="str">
            <v>5.01.29</v>
          </cell>
          <cell r="C218" t="str">
            <v>Tuberia EMT de 3 / 4", incluye accesorios y elementos de fijación</v>
          </cell>
          <cell r="D218" t="str">
            <v>M</v>
          </cell>
          <cell r="E218">
            <v>16</v>
          </cell>
          <cell r="F218">
            <v>17103.028656152444</v>
          </cell>
          <cell r="G218">
            <v>273648.45849843911</v>
          </cell>
        </row>
        <row r="219">
          <cell r="A219" t="str">
            <v>15-01-370</v>
          </cell>
          <cell r="B219" t="str">
            <v>5.01.30</v>
          </cell>
          <cell r="C219" t="str">
            <v>Tuberia EMT de 1", incluye accesorios y elementos de fijación</v>
          </cell>
          <cell r="D219" t="str">
            <v>M</v>
          </cell>
          <cell r="E219">
            <v>33</v>
          </cell>
          <cell r="F219">
            <v>19193.92865615245</v>
          </cell>
          <cell r="G219">
            <v>633399.64565303084</v>
          </cell>
        </row>
        <row r="220">
          <cell r="A220" t="str">
            <v>15-01-530</v>
          </cell>
          <cell r="B220" t="str">
            <v>5.01.31</v>
          </cell>
          <cell r="C220" t="str">
            <v>Tuberia EMT de 1 1 / 2", incluye accesorios y elementos de fijación</v>
          </cell>
          <cell r="D220" t="str">
            <v>M</v>
          </cell>
          <cell r="E220">
            <v>1</v>
          </cell>
          <cell r="F220">
            <v>24129.647456152445</v>
          </cell>
          <cell r="G220">
            <v>24129.647456152445</v>
          </cell>
        </row>
        <row r="221">
          <cell r="A221">
            <v>0</v>
          </cell>
          <cell r="B221">
            <v>0</v>
          </cell>
          <cell r="C221">
            <v>0</v>
          </cell>
          <cell r="D221">
            <v>0</v>
          </cell>
          <cell r="E221" t="str">
            <v>SUBTOTAL ELECTRICAS</v>
          </cell>
          <cell r="F221">
            <v>0</v>
          </cell>
          <cell r="G221">
            <v>97096297.110749632</v>
          </cell>
        </row>
        <row r="222">
          <cell r="A222" t="str">
            <v>15-02</v>
          </cell>
          <cell r="B222">
            <v>5.0199999999999996</v>
          </cell>
          <cell r="C222" t="str">
            <v>TELECOMUNICACIONES</v>
          </cell>
          <cell r="D222">
            <v>0</v>
          </cell>
          <cell r="E222">
            <v>0</v>
          </cell>
          <cell r="F222">
            <v>0</v>
          </cell>
          <cell r="G222">
            <v>0</v>
          </cell>
        </row>
        <row r="223">
          <cell r="A223" t="str">
            <v>15-02-130</v>
          </cell>
          <cell r="B223" t="str">
            <v>5.02.01</v>
          </cell>
          <cell r="C223" t="str">
            <v>Salida para toma de datos sencillo. Incluye tubería EMT, accesorios, soldadura EMT , caja y face plate doble y jacks.</v>
          </cell>
          <cell r="D223" t="str">
            <v>UN</v>
          </cell>
          <cell r="E223">
            <v>27</v>
          </cell>
          <cell r="F223">
            <v>67911.180549096985</v>
          </cell>
          <cell r="G223">
            <v>1833601.8748256187</v>
          </cell>
        </row>
        <row r="224">
          <cell r="A224" t="str">
            <v>15-02-140</v>
          </cell>
          <cell r="B224" t="str">
            <v>5.02.02</v>
          </cell>
          <cell r="C224" t="str">
            <v>Salida para toma de voz y datos doble. Incluye tubería EMT, accesorios, soldadura EMT, caja y face plate doble y jacks.</v>
          </cell>
          <cell r="D224" t="str">
            <v>UN</v>
          </cell>
          <cell r="E224">
            <v>9</v>
          </cell>
          <cell r="F224">
            <v>75318.940549096995</v>
          </cell>
          <cell r="G224">
            <v>677870.46494187298</v>
          </cell>
        </row>
        <row r="225">
          <cell r="A225" t="str">
            <v>15-02-150</v>
          </cell>
          <cell r="B225" t="str">
            <v>5.02.03</v>
          </cell>
          <cell r="C225" t="str">
            <v>Salida para toma de access point. Incluye tubería EMT, accesorios, soldadura EMT, caja y face plate doble y jacks.</v>
          </cell>
          <cell r="D225" t="str">
            <v>UN</v>
          </cell>
          <cell r="E225">
            <v>5</v>
          </cell>
          <cell r="F225">
            <v>75318.940549096995</v>
          </cell>
          <cell r="G225">
            <v>376594.702745485</v>
          </cell>
        </row>
        <row r="226">
          <cell r="A226" t="str">
            <v>15-02-040</v>
          </cell>
          <cell r="B226" t="str">
            <v>5.02.04</v>
          </cell>
          <cell r="C226" t="str">
            <v>Suministro Transporte e instalación de Patch panel 24 puertos, CAT 6 o 6A, para voz y datos</v>
          </cell>
          <cell r="D226" t="str">
            <v>UN</v>
          </cell>
          <cell r="E226">
            <v>2</v>
          </cell>
          <cell r="F226">
            <v>412547.32198546076</v>
          </cell>
          <cell r="G226">
            <v>825094.64397092152</v>
          </cell>
        </row>
        <row r="227">
          <cell r="A227" t="str">
            <v>15-02-050</v>
          </cell>
          <cell r="B227" t="str">
            <v>5.02.05</v>
          </cell>
          <cell r="C227" t="str">
            <v xml:space="preserve">Patch cord 3 FT, cat 6 o 6A </v>
          </cell>
          <cell r="D227" t="str">
            <v>UN</v>
          </cell>
          <cell r="E227">
            <v>90</v>
          </cell>
          <cell r="F227">
            <v>17844.386538031853</v>
          </cell>
          <cell r="G227">
            <v>1605994.7884228667</v>
          </cell>
        </row>
        <row r="228">
          <cell r="A228" t="str">
            <v>15-02-160</v>
          </cell>
          <cell r="B228" t="str">
            <v>5.02.06</v>
          </cell>
          <cell r="C228" t="str">
            <v>Canaleta metalica de 12X50 con división</v>
          </cell>
          <cell r="D228" t="str">
            <v>M</v>
          </cell>
          <cell r="E228">
            <v>34.799999999999997</v>
          </cell>
          <cell r="F228">
            <v>41895.879464952595</v>
          </cell>
          <cell r="G228">
            <v>1457976.6053803503</v>
          </cell>
        </row>
        <row r="229">
          <cell r="A229" t="str">
            <v>15-02-170</v>
          </cell>
          <cell r="B229" t="str">
            <v>5.02.07</v>
          </cell>
          <cell r="C229" t="str">
            <v>Canastilla tipo malla de 30 x 5 para telco</v>
          </cell>
          <cell r="D229" t="str">
            <v>M</v>
          </cell>
          <cell r="E229">
            <v>93</v>
          </cell>
          <cell r="F229">
            <v>49933.001524609783</v>
          </cell>
          <cell r="G229">
            <v>4643769.1417887099</v>
          </cell>
        </row>
        <row r="230">
          <cell r="A230" t="str">
            <v>15-02-180</v>
          </cell>
          <cell r="B230" t="str">
            <v>5.02.08</v>
          </cell>
          <cell r="C230" t="str">
            <v>Suministro,transporte de Rack de piso 2.10 abierto de 42 U incluye 4 bandejas, multitoma supresor de trasientes.</v>
          </cell>
          <cell r="D230" t="str">
            <v>UN</v>
          </cell>
          <cell r="E230">
            <v>2</v>
          </cell>
          <cell r="F230">
            <v>1691736.9703598104</v>
          </cell>
          <cell r="G230">
            <v>3383473.9407196208</v>
          </cell>
        </row>
        <row r="231">
          <cell r="A231" t="str">
            <v>15-02-080</v>
          </cell>
          <cell r="B231" t="str">
            <v>5.02.09</v>
          </cell>
          <cell r="C231" t="str">
            <v>Suministro e instalación de Organizador Horizontal de Cables para Rack, 1U rack</v>
          </cell>
          <cell r="D231" t="str">
            <v>UN</v>
          </cell>
          <cell r="E231">
            <v>4</v>
          </cell>
          <cell r="F231">
            <v>110043.46087434964</v>
          </cell>
          <cell r="G231">
            <v>440173.84349739854</v>
          </cell>
        </row>
        <row r="232">
          <cell r="A232" t="str">
            <v>15-02-090</v>
          </cell>
          <cell r="B232" t="str">
            <v>5.02.10</v>
          </cell>
          <cell r="C232" t="str">
            <v>Suministro e instalación de Organizador Verticales de Cables para Rack, 1U rack</v>
          </cell>
          <cell r="D232" t="str">
            <v>UN</v>
          </cell>
          <cell r="E232">
            <v>4</v>
          </cell>
          <cell r="F232">
            <v>87722.854797960754</v>
          </cell>
          <cell r="G232">
            <v>350891.41919184302</v>
          </cell>
        </row>
        <row r="233">
          <cell r="A233" t="str">
            <v>15-02-100</v>
          </cell>
          <cell r="B233" t="str">
            <v>5.02.11</v>
          </cell>
          <cell r="C233" t="str">
            <v>Suministro transporte e instalación de Cable UTP CAT 6 o 6A,100 ohmios 4pares 24 AWG.</v>
          </cell>
          <cell r="D233" t="str">
            <v>M</v>
          </cell>
          <cell r="E233">
            <v>250</v>
          </cell>
          <cell r="F233">
            <v>3736.0758909397045</v>
          </cell>
          <cell r="G233">
            <v>934018.97273492615</v>
          </cell>
        </row>
        <row r="234">
          <cell r="A234" t="str">
            <v>15-02-110</v>
          </cell>
          <cell r="B234" t="str">
            <v>5.02.12</v>
          </cell>
          <cell r="C234" t="str">
            <v>Marcaciones puntos voz y datos</v>
          </cell>
          <cell r="D234" t="str">
            <v>UN</v>
          </cell>
          <cell r="E234">
            <v>36</v>
          </cell>
          <cell r="F234">
            <v>3240.2442007740428</v>
          </cell>
          <cell r="G234">
            <v>116648.79122786554</v>
          </cell>
        </row>
        <row r="235">
          <cell r="A235" t="str">
            <v>15-02-120</v>
          </cell>
          <cell r="B235" t="str">
            <v>5.02.13</v>
          </cell>
          <cell r="C235" t="str">
            <v>Certificación puntos de voz y datos</v>
          </cell>
          <cell r="D235" t="str">
            <v>UN</v>
          </cell>
          <cell r="E235">
            <v>36</v>
          </cell>
          <cell r="F235">
            <v>15063.910503638801</v>
          </cell>
          <cell r="G235">
            <v>542300.77813099686</v>
          </cell>
        </row>
        <row r="236">
          <cell r="A236" t="str">
            <v>15-02-220</v>
          </cell>
          <cell r="B236" t="str">
            <v>5.02.14</v>
          </cell>
          <cell r="C236" t="str">
            <v>Salida para toma T.V. Incluye tubería EMT, accesorios, alambre guía , caja y tapa lisa EMT</v>
          </cell>
          <cell r="D236" t="str">
            <v>UN</v>
          </cell>
          <cell r="E236">
            <v>3</v>
          </cell>
          <cell r="F236">
            <v>57198.836628288802</v>
          </cell>
          <cell r="G236">
            <v>171596.50988486642</v>
          </cell>
        </row>
        <row r="237">
          <cell r="A237">
            <v>0</v>
          </cell>
          <cell r="B237">
            <v>0</v>
          </cell>
          <cell r="C237">
            <v>0</v>
          </cell>
          <cell r="D237">
            <v>0</v>
          </cell>
          <cell r="E237">
            <v>0</v>
          </cell>
          <cell r="F237" t="str">
            <v>SUBTOTAL TELECOMUNICACIONES</v>
          </cell>
          <cell r="G237">
            <v>17360006.477463346</v>
          </cell>
        </row>
        <row r="238">
          <cell r="A238">
            <v>0</v>
          </cell>
          <cell r="B238">
            <v>0</v>
          </cell>
          <cell r="C238">
            <v>0</v>
          </cell>
          <cell r="D238">
            <v>0</v>
          </cell>
          <cell r="E238">
            <v>0</v>
          </cell>
          <cell r="F238" t="str">
            <v>SUBTOTAL EDIFICIO AUDITORIO</v>
          </cell>
          <cell r="G238">
            <v>114456303.58821298</v>
          </cell>
        </row>
        <row r="239">
          <cell r="A239">
            <v>0</v>
          </cell>
          <cell r="B239">
            <v>0</v>
          </cell>
          <cell r="C239">
            <v>0</v>
          </cell>
          <cell r="D239">
            <v>0</v>
          </cell>
          <cell r="E239">
            <v>0</v>
          </cell>
          <cell r="F239">
            <v>0</v>
          </cell>
          <cell r="G239">
            <v>0</v>
          </cell>
        </row>
        <row r="240">
          <cell r="A240" t="str">
            <v>15-03</v>
          </cell>
          <cell r="B240">
            <v>6</v>
          </cell>
          <cell r="C240" t="str">
            <v>LUMINARIAS</v>
          </cell>
          <cell r="D240">
            <v>0</v>
          </cell>
          <cell r="E240">
            <v>0</v>
          </cell>
          <cell r="F240">
            <v>0</v>
          </cell>
          <cell r="G240">
            <v>0</v>
          </cell>
        </row>
        <row r="241">
          <cell r="A241" t="str">
            <v>15-03-010</v>
          </cell>
          <cell r="B241" t="str">
            <v>6.01.01</v>
          </cell>
          <cell r="C241" t="str">
            <v>Suministro de lámpara de emergencia con autonomía de 90 minutos</v>
          </cell>
          <cell r="D241" t="str">
            <v>UN</v>
          </cell>
          <cell r="E241">
            <v>60</v>
          </cell>
          <cell r="F241">
            <v>260000.00002263999</v>
          </cell>
          <cell r="G241">
            <v>15600000.001358399</v>
          </cell>
        </row>
        <row r="242">
          <cell r="A242" t="str">
            <v>15-03-020</v>
          </cell>
          <cell r="B242" t="str">
            <v>6.01.02</v>
          </cell>
          <cell r="C242" t="str">
            <v>Suministro de lampara pocket 30X120-2X54-T5 acrilico opal</v>
          </cell>
          <cell r="D242" t="str">
            <v>UN</v>
          </cell>
          <cell r="E242">
            <v>13</v>
          </cell>
          <cell r="F242">
            <v>334544</v>
          </cell>
          <cell r="G242">
            <v>4349072</v>
          </cell>
        </row>
        <row r="243">
          <cell r="A243" t="str">
            <v>15-03-030</v>
          </cell>
          <cell r="B243" t="str">
            <v>6.01.03</v>
          </cell>
          <cell r="C243" t="str">
            <v>Suministro de lampara easy ALUM-1X54-119-PANTALLA</v>
          </cell>
          <cell r="D243" t="str">
            <v>UN</v>
          </cell>
          <cell r="E243">
            <v>26</v>
          </cell>
          <cell r="F243">
            <v>319999.69959999999</v>
          </cell>
          <cell r="G243">
            <v>8319992.1896000002</v>
          </cell>
        </row>
        <row r="244">
          <cell r="A244" t="str">
            <v>15-03-040</v>
          </cell>
          <cell r="B244" t="str">
            <v>6.01.04</v>
          </cell>
          <cell r="C244" t="str">
            <v>Suministro de lampara anti humedad ALP-2X28-T5-policarbonato</v>
          </cell>
          <cell r="D244" t="str">
            <v>UN</v>
          </cell>
          <cell r="E244">
            <v>81</v>
          </cell>
          <cell r="F244">
            <v>240000.00003927998</v>
          </cell>
          <cell r="G244">
            <v>19440000.003181677</v>
          </cell>
        </row>
        <row r="245">
          <cell r="A245" t="str">
            <v>15-03-050</v>
          </cell>
          <cell r="B245" t="str">
            <v>6.01.05</v>
          </cell>
          <cell r="C245" t="str">
            <v>Suministro de lampara anti humedad ALP-2X54-T5-policarbonato</v>
          </cell>
          <cell r="D245" t="str">
            <v>UN</v>
          </cell>
          <cell r="E245">
            <v>2</v>
          </cell>
          <cell r="F245">
            <v>275844.00003927993</v>
          </cell>
          <cell r="G245">
            <v>551688.00007855985</v>
          </cell>
        </row>
        <row r="246">
          <cell r="A246" t="str">
            <v>15-03-060</v>
          </cell>
          <cell r="B246" t="str">
            <v>6.01.06</v>
          </cell>
          <cell r="C246" t="str">
            <v>Suministro de lampara industrial vertical 2X32W. Incluye tubería EMT</v>
          </cell>
          <cell r="D246" t="str">
            <v>UN</v>
          </cell>
          <cell r="E246">
            <v>251</v>
          </cell>
          <cell r="F246">
            <v>179220</v>
          </cell>
          <cell r="G246">
            <v>44984220</v>
          </cell>
        </row>
        <row r="247">
          <cell r="A247" t="str">
            <v>15-03-070</v>
          </cell>
          <cell r="B247" t="str">
            <v>6.01.07</v>
          </cell>
          <cell r="C247" t="str">
            <v>Suministro de lampara luminaria easy de 2x54-238 Pantalla (Tipo 1)* (0.930)</v>
          </cell>
          <cell r="D247" t="str">
            <v>UN</v>
          </cell>
          <cell r="E247">
            <v>12</v>
          </cell>
          <cell r="F247">
            <v>360000.00005892001</v>
          </cell>
          <cell r="G247">
            <v>4320000.0007070396</v>
          </cell>
        </row>
        <row r="248">
          <cell r="A248" t="str">
            <v>15-03-080</v>
          </cell>
          <cell r="B248" t="str">
            <v>6.01.08</v>
          </cell>
          <cell r="C248" t="str">
            <v>Suministro de luminaria anti humedad ALP-1X28-T5-policarbonato</v>
          </cell>
          <cell r="D248" t="str">
            <v>UN</v>
          </cell>
          <cell r="E248">
            <v>16</v>
          </cell>
          <cell r="F248">
            <v>185194</v>
          </cell>
          <cell r="G248">
            <v>2963104</v>
          </cell>
        </row>
        <row r="249">
          <cell r="A249" t="str">
            <v>15-03-090</v>
          </cell>
          <cell r="B249" t="str">
            <v>6.01.09</v>
          </cell>
          <cell r="C249" t="str">
            <v>Suministro de lampara RIEL 2X28- T5 ANCHO COMPARTIDO ( Tipo 1) (0.930)</v>
          </cell>
          <cell r="D249" t="str">
            <v>UN</v>
          </cell>
          <cell r="E249">
            <v>4</v>
          </cell>
          <cell r="F249">
            <v>131427.99999999997</v>
          </cell>
          <cell r="G249">
            <v>525711.99999999988</v>
          </cell>
        </row>
        <row r="250">
          <cell r="A250" t="str">
            <v>15-03-100</v>
          </cell>
          <cell r="B250" t="str">
            <v>6.01.10</v>
          </cell>
          <cell r="C250" t="str">
            <v>Suministro de luminaria de lampara cilinder 2X26 / ELECT / UNIV / BAJITO</v>
          </cell>
          <cell r="D250" t="str">
            <v>UN</v>
          </cell>
          <cell r="E250">
            <v>366</v>
          </cell>
          <cell r="F250">
            <v>108726.8</v>
          </cell>
          <cell r="G250">
            <v>39794008.800000004</v>
          </cell>
        </row>
        <row r="251">
          <cell r="A251" t="str">
            <v>15-03-110</v>
          </cell>
          <cell r="B251" t="str">
            <v>6.01.11</v>
          </cell>
          <cell r="C251" t="str">
            <v>Suministro de lampara luminaria de sobreponer de 30X120-2X54-T5-16C-rejilla semiespecular</v>
          </cell>
          <cell r="D251" t="str">
            <v>UN</v>
          </cell>
          <cell r="E251">
            <v>43</v>
          </cell>
          <cell r="F251">
            <v>370388</v>
          </cell>
          <cell r="G251">
            <v>15926684</v>
          </cell>
        </row>
        <row r="252">
          <cell r="A252" t="str">
            <v>15-03-120</v>
          </cell>
          <cell r="B252" t="str">
            <v>6.01.12</v>
          </cell>
          <cell r="C252" t="str">
            <v>Suministro de lampara luminaria easy ALUM-2X54-238-PANTALLA (Tipo 1)* (0.930)</v>
          </cell>
          <cell r="D252" t="str">
            <v>UN</v>
          </cell>
          <cell r="E252">
            <v>13</v>
          </cell>
          <cell r="F252">
            <v>360000.40879999998</v>
          </cell>
          <cell r="G252">
            <v>4680005.3143999996</v>
          </cell>
        </row>
        <row r="253">
          <cell r="A253" t="str">
            <v>15-03-130</v>
          </cell>
          <cell r="B253" t="str">
            <v>6.01.13</v>
          </cell>
          <cell r="C253" t="str">
            <v>Suministro de luminaria minipole de 2x24 acrilico opal</v>
          </cell>
          <cell r="D253" t="str">
            <v>UN</v>
          </cell>
          <cell r="E253">
            <v>451</v>
          </cell>
          <cell r="F253">
            <v>275000.00001016003</v>
          </cell>
          <cell r="G253">
            <v>124025000.00458217</v>
          </cell>
        </row>
        <row r="254">
          <cell r="A254" t="str">
            <v>15-03-140</v>
          </cell>
          <cell r="B254" t="str">
            <v>6.01.14</v>
          </cell>
          <cell r="C254" t="str">
            <v>Suministro de llampara luminaria bañadora pared 2X28-30X120-INC</v>
          </cell>
          <cell r="D254" t="str">
            <v>UN</v>
          </cell>
          <cell r="E254">
            <v>12</v>
          </cell>
          <cell r="F254">
            <v>286752</v>
          </cell>
          <cell r="G254">
            <v>3441024</v>
          </cell>
        </row>
        <row r="255">
          <cell r="A255" t="str">
            <v>15-03-150</v>
          </cell>
          <cell r="B255" t="str">
            <v>6.01.15</v>
          </cell>
          <cell r="C255" t="str">
            <v>Suministro de lampara cilinder 2X32 / ELECT / UNIV / ALTO / VIDRIO (Tipo 1)</v>
          </cell>
          <cell r="D255" t="str">
            <v>UN</v>
          </cell>
          <cell r="E255">
            <v>60</v>
          </cell>
          <cell r="F255">
            <v>121869.59999999999</v>
          </cell>
          <cell r="G255">
            <v>7312175.9999999991</v>
          </cell>
        </row>
        <row r="256">
          <cell r="A256" t="str">
            <v>15-03-160</v>
          </cell>
          <cell r="B256" t="str">
            <v>6.01.16</v>
          </cell>
          <cell r="C256" t="str">
            <v>Suministro de lampara easy decorativa 2x28 ACRILICO OPAL - UNIV (Tipo 1)* (0.930)</v>
          </cell>
          <cell r="D256" t="str">
            <v>UN</v>
          </cell>
          <cell r="E256">
            <v>9</v>
          </cell>
          <cell r="F256">
            <v>289999.99999767996</v>
          </cell>
          <cell r="G256">
            <v>2609999.9999791197</v>
          </cell>
        </row>
        <row r="257">
          <cell r="A257" t="str">
            <v>15-03-170</v>
          </cell>
          <cell r="B257" t="str">
            <v>6.01.17</v>
          </cell>
          <cell r="C257" t="str">
            <v>Suministro de lampara industrial vertical 2X42W</v>
          </cell>
          <cell r="D257" t="str">
            <v>UN</v>
          </cell>
          <cell r="E257">
            <v>99</v>
          </cell>
          <cell r="F257">
            <v>227011.99999999997</v>
          </cell>
          <cell r="G257">
            <v>22474187.999999996</v>
          </cell>
        </row>
        <row r="258">
          <cell r="A258" t="str">
            <v>15-03-180</v>
          </cell>
          <cell r="B258" t="str">
            <v>6.01.18</v>
          </cell>
          <cell r="C258" t="str">
            <v>Suministro de lampara easy decorativa 1x28 ACRILICO OPAL - UNIV (Tipo 1)* (0.930)</v>
          </cell>
          <cell r="D258" t="str">
            <v>UN</v>
          </cell>
          <cell r="E258">
            <v>13</v>
          </cell>
          <cell r="F258">
            <v>239999.476</v>
          </cell>
          <cell r="G258">
            <v>3119993.1880000001</v>
          </cell>
        </row>
        <row r="259">
          <cell r="A259">
            <v>0</v>
          </cell>
          <cell r="B259">
            <v>0</v>
          </cell>
          <cell r="C259">
            <v>0</v>
          </cell>
          <cell r="D259">
            <v>0</v>
          </cell>
          <cell r="E259">
            <v>0</v>
          </cell>
          <cell r="F259" t="str">
            <v>SUBTOTAL LUMINARIAS:</v>
          </cell>
          <cell r="G259">
            <v>324436867.50188702</v>
          </cell>
        </row>
        <row r="260">
          <cell r="A260">
            <v>0</v>
          </cell>
          <cell r="B260">
            <v>0</v>
          </cell>
          <cell r="C260">
            <v>0</v>
          </cell>
          <cell r="D260">
            <v>0</v>
          </cell>
          <cell r="E260">
            <v>0</v>
          </cell>
          <cell r="F260">
            <v>0</v>
          </cell>
          <cell r="G260">
            <v>0</v>
          </cell>
        </row>
        <row r="261">
          <cell r="B261">
            <v>7</v>
          </cell>
          <cell r="C261" t="str">
            <v>APANTALLAMIENTO</v>
          </cell>
          <cell r="D261">
            <v>0</v>
          </cell>
          <cell r="E261">
            <v>0</v>
          </cell>
          <cell r="F261">
            <v>0</v>
          </cell>
          <cell r="G261">
            <v>0</v>
          </cell>
        </row>
        <row r="262">
          <cell r="A262" t="str">
            <v>15-04</v>
          </cell>
          <cell r="B262">
            <v>7.01</v>
          </cell>
          <cell r="C262" t="str">
            <v>PUNTAS CAPTADORAS Y ANILLO EQUIPOTENCIAL ASOCIADOS AL APANTALLAMIENTO</v>
          </cell>
          <cell r="D262">
            <v>0</v>
          </cell>
          <cell r="E262">
            <v>0</v>
          </cell>
          <cell r="F262">
            <v>0</v>
          </cell>
          <cell r="G262">
            <v>0</v>
          </cell>
        </row>
        <row r="263">
          <cell r="A263" t="str">
            <v>15-04-010</v>
          </cell>
          <cell r="B263" t="str">
            <v>7.01.01</v>
          </cell>
          <cell r="C263" t="str">
            <v xml:space="preserve">Cable de aluminio 1 / 0 AWG aislado (Anillo equipotencial, bajantes) </v>
          </cell>
          <cell r="D263" t="str">
            <v>M</v>
          </cell>
          <cell r="E263">
            <v>922.49300000000005</v>
          </cell>
          <cell r="F263">
            <v>8951.578010485493</v>
          </cell>
          <cell r="G263">
            <v>8257768.0536267944</v>
          </cell>
        </row>
        <row r="264">
          <cell r="A264" t="str">
            <v>15-04-020</v>
          </cell>
          <cell r="B264" t="str">
            <v>7.01.02</v>
          </cell>
          <cell r="C264" t="str">
            <v>Conector de compresión OB1010 (Anillo-bajantes dos conectores por bajante)</v>
          </cell>
          <cell r="D264" t="str">
            <v>UN</v>
          </cell>
          <cell r="E264">
            <v>150</v>
          </cell>
          <cell r="F264">
            <v>10048.149895041335</v>
          </cell>
          <cell r="G264">
            <v>1507222.4842562003</v>
          </cell>
        </row>
        <row r="265">
          <cell r="A265" t="str">
            <v>15-04-030</v>
          </cell>
          <cell r="B265" t="str">
            <v>7.01.03</v>
          </cell>
          <cell r="C265" t="str">
            <v>Conector de compresión OB1010 (Puntas captadoras y anillo)</v>
          </cell>
          <cell r="D265" t="str">
            <v>UN</v>
          </cell>
          <cell r="E265">
            <v>68</v>
          </cell>
          <cell r="F265">
            <v>10048.149895041335</v>
          </cell>
          <cell r="G265">
            <v>683274.1928628108</v>
          </cell>
        </row>
        <row r="266">
          <cell r="A266" t="str">
            <v>15-04-040</v>
          </cell>
          <cell r="B266" t="str">
            <v>7.01.04</v>
          </cell>
          <cell r="C266" t="str">
            <v>Punta Franklin de una sola asta (de 1.2 m incluido soporte y fijación)</v>
          </cell>
          <cell r="D266" t="str">
            <v>UN</v>
          </cell>
          <cell r="E266">
            <v>13</v>
          </cell>
          <cell r="F266">
            <v>158090.9452015704</v>
          </cell>
          <cell r="G266">
            <v>2055182.2876204152</v>
          </cell>
        </row>
        <row r="267">
          <cell r="A267" t="str">
            <v>15-04-050</v>
          </cell>
          <cell r="B267" t="str">
            <v>7.01.05</v>
          </cell>
          <cell r="C267" t="str">
            <v>Punta Franklin de una sola asta (de 1.8 m incluido soporte y fijación)</v>
          </cell>
          <cell r="D267" t="str">
            <v>UN</v>
          </cell>
          <cell r="E267">
            <v>15</v>
          </cell>
          <cell r="F267">
            <v>193934.94520157043</v>
          </cell>
          <cell r="G267">
            <v>2909024.1780235562</v>
          </cell>
        </row>
        <row r="268">
          <cell r="A268" t="str">
            <v>15-04-060</v>
          </cell>
          <cell r="B268" t="str">
            <v>7.01.06</v>
          </cell>
          <cell r="C268" t="str">
            <v>Punta Franklin de una sola asta (de 2.5 m incluido soporte y fijación)</v>
          </cell>
          <cell r="D268" t="str">
            <v>UN</v>
          </cell>
          <cell r="E268">
            <v>5</v>
          </cell>
          <cell r="F268">
            <v>293631.55809657183</v>
          </cell>
          <cell r="G268">
            <v>1468157.7904828591</v>
          </cell>
        </row>
        <row r="269">
          <cell r="A269" t="str">
            <v>15-04-070</v>
          </cell>
          <cell r="B269" t="str">
            <v>7.01.07</v>
          </cell>
          <cell r="C269" t="str">
            <v>Punta Franklin de una sola asta (de 3 m fijada en tanque, incluido soporte y fijación)</v>
          </cell>
          <cell r="D269" t="str">
            <v>UN</v>
          </cell>
          <cell r="E269">
            <v>1</v>
          </cell>
          <cell r="F269">
            <v>360918.96324571484</v>
          </cell>
          <cell r="G269">
            <v>360918.96324571484</v>
          </cell>
        </row>
        <row r="270">
          <cell r="A270" t="str">
            <v>15-04-080</v>
          </cell>
          <cell r="B270" t="str">
            <v>7.01.08</v>
          </cell>
          <cell r="C270" t="str">
            <v>Punta Franklin de una sola asta (de 2 m fijada en poste, incluido soporte y fijación)</v>
          </cell>
          <cell r="D270" t="str">
            <v>UN</v>
          </cell>
          <cell r="E270">
            <v>12</v>
          </cell>
          <cell r="F270">
            <v>233891.55809657185</v>
          </cell>
          <cell r="G270">
            <v>2806698.6971588624</v>
          </cell>
        </row>
        <row r="271">
          <cell r="A271" t="str">
            <v>15-04-090</v>
          </cell>
          <cell r="B271" t="str">
            <v>7.01.09</v>
          </cell>
          <cell r="C271" t="str">
            <v>Poste de concreto de 10 m</v>
          </cell>
          <cell r="D271" t="str">
            <v>UN</v>
          </cell>
          <cell r="E271">
            <v>12</v>
          </cell>
          <cell r="F271">
            <v>654213.72196962079</v>
          </cell>
          <cell r="G271">
            <v>7850564.6636354495</v>
          </cell>
        </row>
        <row r="272">
          <cell r="A272">
            <v>0</v>
          </cell>
          <cell r="B272">
            <v>0</v>
          </cell>
          <cell r="C272">
            <v>0</v>
          </cell>
          <cell r="D272">
            <v>0</v>
          </cell>
          <cell r="E272">
            <v>0</v>
          </cell>
          <cell r="F272" t="str">
            <v>SUBTOTAL PUNTAS CAPTADORAS Y ANILLO EQUIPOTENCIAL ASOCIADOS AL APANTALLAMIENTO</v>
          </cell>
          <cell r="G272">
            <v>27898811.310912661</v>
          </cell>
        </row>
        <row r="273">
          <cell r="A273">
            <v>0</v>
          </cell>
          <cell r="B273">
            <v>0</v>
          </cell>
          <cell r="C273">
            <v>0</v>
          </cell>
          <cell r="D273">
            <v>0</v>
          </cell>
          <cell r="E273">
            <v>0</v>
          </cell>
          <cell r="F273">
            <v>0</v>
          </cell>
          <cell r="G273">
            <v>0</v>
          </cell>
        </row>
        <row r="274">
          <cell r="A274" t="str">
            <v>15-05</v>
          </cell>
          <cell r="B274">
            <v>7.02</v>
          </cell>
          <cell r="C274" t="str">
            <v>BAJANTES Y MALLA DE PUESTA A TIERRA ASOCIADOS AL APANTALLAMIENTO</v>
          </cell>
          <cell r="D274">
            <v>0</v>
          </cell>
          <cell r="E274">
            <v>0</v>
          </cell>
          <cell r="F274">
            <v>0</v>
          </cell>
          <cell r="G274">
            <v>0</v>
          </cell>
        </row>
        <row r="275">
          <cell r="A275" t="str">
            <v>15-05-010</v>
          </cell>
          <cell r="B275" t="str">
            <v>7.02.01</v>
          </cell>
          <cell r="C275" t="str">
            <v>Cable de aluminio 1 / 0 AWG aislado (bajantes)</v>
          </cell>
          <cell r="D275" t="str">
            <v>M</v>
          </cell>
          <cell r="E275">
            <v>586.91599999999994</v>
          </cell>
          <cell r="F275">
            <v>8951.578010485493</v>
          </cell>
          <cell r="G275">
            <v>5253824.359602103</v>
          </cell>
        </row>
        <row r="276">
          <cell r="A276" t="str">
            <v>15-05-020</v>
          </cell>
          <cell r="B276" t="str">
            <v>7.02.02</v>
          </cell>
          <cell r="C276" t="str">
            <v>Tubería de 3 / 4" de diámetro, PVC embebida en concreto o IMC expuesta (Bajantes edificios)</v>
          </cell>
          <cell r="D276" t="str">
            <v>M</v>
          </cell>
          <cell r="E276">
            <v>425.91599999999994</v>
          </cell>
          <cell r="F276">
            <v>9262.4286491429666</v>
          </cell>
          <cell r="G276">
            <v>3945016.5605283752</v>
          </cell>
        </row>
        <row r="277">
          <cell r="A277" t="str">
            <v>15-05-030</v>
          </cell>
          <cell r="B277" t="str">
            <v>7.02.03</v>
          </cell>
          <cell r="C277" t="str">
            <v>Tubería de 3 / 4" IMC expuesta (Bajantes en poste)</v>
          </cell>
          <cell r="D277" t="str">
            <v>M</v>
          </cell>
          <cell r="E277">
            <v>105.60000000000001</v>
          </cell>
          <cell r="F277">
            <v>31790.382649142965</v>
          </cell>
          <cell r="G277">
            <v>3357064.4077494973</v>
          </cell>
        </row>
        <row r="278">
          <cell r="A278" t="str">
            <v>15-05-040</v>
          </cell>
          <cell r="B278" t="str">
            <v>7.02.04</v>
          </cell>
          <cell r="C278" t="str">
            <v>Tubería de 1" de diámetro IMC expuesta (Bajantes tanque)</v>
          </cell>
          <cell r="D278" t="str">
            <v>M</v>
          </cell>
          <cell r="E278">
            <v>55</v>
          </cell>
          <cell r="F278">
            <v>42304.62264914297</v>
          </cell>
          <cell r="G278">
            <v>2326754.2457028632</v>
          </cell>
        </row>
        <row r="279">
          <cell r="A279" t="str">
            <v>15-05-050</v>
          </cell>
          <cell r="B279" t="str">
            <v>7.02.05</v>
          </cell>
          <cell r="C279" t="str">
            <v>Caja de empalme 15x15 (empalme aluminio-cobre)</v>
          </cell>
          <cell r="D279" t="str">
            <v>M</v>
          </cell>
          <cell r="E279">
            <v>60</v>
          </cell>
          <cell r="F279">
            <v>31308.746794144405</v>
          </cell>
          <cell r="G279">
            <v>1878524.8076486643</v>
          </cell>
        </row>
        <row r="280">
          <cell r="A280" t="str">
            <v>15-05-060</v>
          </cell>
          <cell r="B280" t="str">
            <v>7.02.06</v>
          </cell>
          <cell r="C280" t="str">
            <v>Caja de inspección 30 cm x 30 cm</v>
          </cell>
          <cell r="D280" t="str">
            <v>UN</v>
          </cell>
          <cell r="E280">
            <v>4</v>
          </cell>
          <cell r="F280">
            <v>115821.03367263557</v>
          </cell>
          <cell r="G280">
            <v>463284.1346905423</v>
          </cell>
        </row>
        <row r="281">
          <cell r="A281" t="str">
            <v>15-05-070</v>
          </cell>
          <cell r="B281" t="str">
            <v>7.02.07</v>
          </cell>
          <cell r="C281" t="str">
            <v>Soldaduras exotérmicas (Malla de Tierra Apantallamiento)</v>
          </cell>
          <cell r="D281" t="str">
            <v>UN</v>
          </cell>
          <cell r="E281">
            <v>170.5</v>
          </cell>
          <cell r="F281">
            <v>35403.718353841483</v>
          </cell>
          <cell r="G281">
            <v>6036333.9793299725</v>
          </cell>
        </row>
        <row r="282">
          <cell r="A282" t="str">
            <v>15-05-080</v>
          </cell>
          <cell r="B282" t="str">
            <v>7.02.08</v>
          </cell>
          <cell r="C282" t="str">
            <v>Varillas de cobre de 2,4 m, 5 / 8” de diametro</v>
          </cell>
          <cell r="D282" t="str">
            <v>UN</v>
          </cell>
          <cell r="E282">
            <v>70</v>
          </cell>
          <cell r="F282">
            <v>156631.12458217627</v>
          </cell>
          <cell r="G282">
            <v>10964178.72075234</v>
          </cell>
        </row>
        <row r="283">
          <cell r="A283" t="str">
            <v>15-05-090</v>
          </cell>
          <cell r="B283" t="str">
            <v>7.02.09</v>
          </cell>
          <cell r="C283" t="str">
            <v>Cable de cobre 1 / 0 AWG desnudo (SPT enterrado en terreno natural - Apantallamiento)</v>
          </cell>
          <cell r="D283" t="str">
            <v>M</v>
          </cell>
          <cell r="E283">
            <v>664.29000000000008</v>
          </cell>
          <cell r="F283">
            <v>17777.326648546074</v>
          </cell>
          <cell r="G283">
            <v>11809300.319362672</v>
          </cell>
        </row>
        <row r="284">
          <cell r="A284" t="str">
            <v>15-05-100</v>
          </cell>
          <cell r="B284" t="str">
            <v>7.02.10</v>
          </cell>
          <cell r="C284" t="str">
            <v>Colas para equipotencialización de la estructura con el SPT. (Incluyen cable de cobre 1 / 0 AWG de 1,5 m, soldadura y borna terminal )</v>
          </cell>
          <cell r="D284" t="str">
            <v>UN</v>
          </cell>
          <cell r="E284">
            <v>21</v>
          </cell>
          <cell r="F284">
            <v>49691.052205295411</v>
          </cell>
          <cell r="G284">
            <v>1043512.0963112037</v>
          </cell>
        </row>
        <row r="285">
          <cell r="A285" t="str">
            <v>15-05-110</v>
          </cell>
          <cell r="B285" t="str">
            <v>7.02.11</v>
          </cell>
          <cell r="C285" t="str">
            <v>Brecha en terreno natural de 40 cm de ancho por 60 cm de profundidad</v>
          </cell>
          <cell r="D285" t="str">
            <v>M</v>
          </cell>
          <cell r="E285">
            <v>603.9</v>
          </cell>
          <cell r="F285">
            <v>6339.8915745156246</v>
          </cell>
          <cell r="G285">
            <v>3828660.5218499857</v>
          </cell>
        </row>
        <row r="286">
          <cell r="A286">
            <v>0</v>
          </cell>
          <cell r="B286">
            <v>0</v>
          </cell>
          <cell r="C286">
            <v>0</v>
          </cell>
          <cell r="D286">
            <v>0</v>
          </cell>
          <cell r="E286">
            <v>0</v>
          </cell>
          <cell r="F286" t="str">
            <v>SUBTOTAL BAJANTES Y MALLA DE PUESTA A TIERRA ASOCIADOS AL APANTALLAMIENTO</v>
          </cell>
          <cell r="G286">
            <v>50906454.153528214</v>
          </cell>
        </row>
        <row r="287">
          <cell r="A287">
            <v>0</v>
          </cell>
          <cell r="B287">
            <v>0</v>
          </cell>
          <cell r="C287">
            <v>0</v>
          </cell>
          <cell r="D287">
            <v>0</v>
          </cell>
          <cell r="E287">
            <v>0</v>
          </cell>
          <cell r="F287">
            <v>0</v>
          </cell>
          <cell r="G287">
            <v>0</v>
          </cell>
        </row>
        <row r="288">
          <cell r="A288" t="str">
            <v>15-06</v>
          </cell>
          <cell r="B288">
            <v>7.03</v>
          </cell>
          <cell r="C288" t="str">
            <v>MALLA DE PUESTA A TIERRA SUBESTACIÓN</v>
          </cell>
          <cell r="D288">
            <v>0</v>
          </cell>
          <cell r="E288">
            <v>0</v>
          </cell>
          <cell r="F288">
            <v>0</v>
          </cell>
          <cell r="G288">
            <v>0</v>
          </cell>
        </row>
        <row r="289">
          <cell r="A289" t="str">
            <v>15-06-010</v>
          </cell>
          <cell r="B289" t="str">
            <v>7.03.01</v>
          </cell>
          <cell r="C289" t="str">
            <v>Cable de cobre 1 / 0 AWG desnudo (SPT S / E enterrado en terreno natural)</v>
          </cell>
          <cell r="D289" t="str">
            <v>M</v>
          </cell>
          <cell r="E289">
            <v>111.32</v>
          </cell>
          <cell r="F289">
            <v>17777.326648546074</v>
          </cell>
          <cell r="G289">
            <v>1978972.0025161488</v>
          </cell>
        </row>
        <row r="290">
          <cell r="A290" t="str">
            <v>15-06-020</v>
          </cell>
          <cell r="B290" t="str">
            <v>7.03.02</v>
          </cell>
          <cell r="C290" t="str">
            <v>Soldaduras exotérmicas (Malla de Tierra S / E y anillo equipotencial)</v>
          </cell>
          <cell r="D290" t="str">
            <v>UN</v>
          </cell>
          <cell r="E290">
            <v>23</v>
          </cell>
          <cell r="F290">
            <v>35403.718353841483</v>
          </cell>
          <cell r="G290">
            <v>814285.52213835414</v>
          </cell>
        </row>
        <row r="291">
          <cell r="A291" t="str">
            <v>15-05-080</v>
          </cell>
          <cell r="B291" t="str">
            <v>7.03.03</v>
          </cell>
          <cell r="C291" t="str">
            <v>Varillas de cobre de 2,4 m, 5 / 8” de diametro</v>
          </cell>
          <cell r="D291" t="str">
            <v>UN</v>
          </cell>
          <cell r="E291">
            <v>4</v>
          </cell>
          <cell r="F291">
            <v>156631.12458217627</v>
          </cell>
          <cell r="G291">
            <v>626524.49832870509</v>
          </cell>
        </row>
        <row r="292">
          <cell r="A292" t="str">
            <v>15-05-060</v>
          </cell>
          <cell r="B292" t="str">
            <v>7.03.04</v>
          </cell>
          <cell r="C292" t="str">
            <v>Caja de inspección 30 cm x 30 cm</v>
          </cell>
          <cell r="D292" t="str">
            <v>UN</v>
          </cell>
          <cell r="E292">
            <v>1</v>
          </cell>
          <cell r="F292">
            <v>115821.03367263557</v>
          </cell>
          <cell r="G292">
            <v>115821.03367263557</v>
          </cell>
        </row>
        <row r="293">
          <cell r="A293" t="str">
            <v>15-06-030</v>
          </cell>
          <cell r="B293" t="str">
            <v>7.03.05</v>
          </cell>
          <cell r="C293" t="str">
            <v>Colas para equipotencialización de equipos S / E. (Incluyen cable de cobre 1 / 0 AWG de 1,5 m, soldadura y borna terminal )</v>
          </cell>
          <cell r="D293" t="str">
            <v>UN</v>
          </cell>
          <cell r="E293">
            <v>4</v>
          </cell>
          <cell r="F293">
            <v>49691.052205295411</v>
          </cell>
          <cell r="G293">
            <v>198764.20882118164</v>
          </cell>
        </row>
        <row r="294">
          <cell r="A294" t="str">
            <v>15-05-110</v>
          </cell>
          <cell r="B294" t="str">
            <v>7.03.06</v>
          </cell>
          <cell r="C294" t="str">
            <v>Brecha en terreno natural de 40 cm de ancho por 60 cm de profundidad</v>
          </cell>
          <cell r="D294" t="str">
            <v>M</v>
          </cell>
          <cell r="E294">
            <v>101.19999999999999</v>
          </cell>
          <cell r="F294">
            <v>6339.8915745156246</v>
          </cell>
          <cell r="G294">
            <v>641597.02734098118</v>
          </cell>
        </row>
        <row r="295">
          <cell r="A295">
            <v>0</v>
          </cell>
          <cell r="B295">
            <v>0</v>
          </cell>
          <cell r="C295" t="str">
            <v>SUBTOTAL MALLA DE PUESTA A TIERRA SUBESTACIÓN</v>
          </cell>
          <cell r="D295">
            <v>0</v>
          </cell>
          <cell r="E295">
            <v>0</v>
          </cell>
          <cell r="F295">
            <v>0</v>
          </cell>
          <cell r="G295">
            <v>4375964.2928180061</v>
          </cell>
        </row>
        <row r="296">
          <cell r="A296">
            <v>0</v>
          </cell>
          <cell r="B296">
            <v>0</v>
          </cell>
          <cell r="C296" t="str">
            <v>SUBTOTAL APANTALLAMIENTO</v>
          </cell>
          <cell r="D296">
            <v>0</v>
          </cell>
          <cell r="E296">
            <v>0</v>
          </cell>
          <cell r="F296">
            <v>0</v>
          </cell>
          <cell r="G296">
            <v>83181229.757258892</v>
          </cell>
        </row>
        <row r="297">
          <cell r="A297">
            <v>0</v>
          </cell>
          <cell r="B297">
            <v>0</v>
          </cell>
          <cell r="C297">
            <v>0</v>
          </cell>
          <cell r="D297">
            <v>0</v>
          </cell>
          <cell r="E297">
            <v>0</v>
          </cell>
          <cell r="F297">
            <v>0</v>
          </cell>
          <cell r="G297">
            <v>0</v>
          </cell>
        </row>
        <row r="298">
          <cell r="A298" t="str">
            <v>15-07</v>
          </cell>
          <cell r="B298">
            <v>8</v>
          </cell>
          <cell r="C298" t="str">
            <v>REDES EXTERIORES ENERGIA</v>
          </cell>
          <cell r="D298">
            <v>0</v>
          </cell>
          <cell r="E298">
            <v>0</v>
          </cell>
          <cell r="F298">
            <v>0</v>
          </cell>
          <cell r="G298">
            <v>0</v>
          </cell>
        </row>
        <row r="299">
          <cell r="A299">
            <v>0</v>
          </cell>
          <cell r="B299" t="str">
            <v xml:space="preserve">8.01  </v>
          </cell>
          <cell r="C299" t="str">
            <v>ENERGIA</v>
          </cell>
          <cell r="D299">
            <v>0</v>
          </cell>
          <cell r="E299">
            <v>0</v>
          </cell>
          <cell r="F299">
            <v>0</v>
          </cell>
          <cell r="G299">
            <v>0</v>
          </cell>
        </row>
        <row r="300">
          <cell r="A300" t="str">
            <v>15-07-010</v>
          </cell>
          <cell r="B300" t="str">
            <v>8.01.01</v>
          </cell>
          <cell r="C300" t="str">
            <v>Suministro, transporte e instalación de vestida según norma EPM RA2-017</v>
          </cell>
          <cell r="D300" t="str">
            <v>UN</v>
          </cell>
          <cell r="E300">
            <v>1</v>
          </cell>
          <cell r="F300">
            <v>966967.23899142968</v>
          </cell>
          <cell r="G300">
            <v>966967.23899142968</v>
          </cell>
        </row>
        <row r="301">
          <cell r="A301" t="str">
            <v>15-07-020</v>
          </cell>
          <cell r="B301" t="str">
            <v>8.01.02</v>
          </cell>
          <cell r="C301" t="str">
            <v>Suministro, transporte e instalación de bajante eléctrico en tuberia metalica galvanizada de 4", incluye contratuerca y elementos de fijación.</v>
          </cell>
          <cell r="D301" t="str">
            <v>UN</v>
          </cell>
          <cell r="E301">
            <v>3</v>
          </cell>
          <cell r="F301">
            <v>555396.35790708289</v>
          </cell>
          <cell r="G301">
            <v>1666189.0737212487</v>
          </cell>
        </row>
        <row r="302">
          <cell r="A302" t="str">
            <v>15-07-030</v>
          </cell>
          <cell r="B302" t="str">
            <v>8.01.03</v>
          </cell>
          <cell r="C302" t="str">
            <v xml:space="preserve">Suministro, transporte e instalación de tapa para herraje según norma RS3-002. </v>
          </cell>
          <cell r="D302" t="str">
            <v>UN</v>
          </cell>
          <cell r="E302">
            <v>7</v>
          </cell>
          <cell r="F302">
            <v>410104.85704698518</v>
          </cell>
          <cell r="G302">
            <v>2870733.9993288964</v>
          </cell>
        </row>
        <row r="303">
          <cell r="A303" t="str">
            <v>15-07-040</v>
          </cell>
          <cell r="B303" t="str">
            <v>8.01.04</v>
          </cell>
          <cell r="C303" t="str">
            <v>Suministro, transporte e instalación de Acometida en 3No 1 / 0 XLPE + 1No2 Cu al 133% desde punto de conexión a subestación.</v>
          </cell>
          <cell r="D303" t="str">
            <v>M</v>
          </cell>
          <cell r="E303">
            <v>30</v>
          </cell>
          <cell r="F303">
            <v>119412.45608161924</v>
          </cell>
          <cell r="G303">
            <v>3582373.6824485771</v>
          </cell>
        </row>
        <row r="304">
          <cell r="A304" t="str">
            <v>15-07-050</v>
          </cell>
          <cell r="B304" t="str">
            <v>8.01.05</v>
          </cell>
          <cell r="C304" t="str">
            <v xml:space="preserve">Suministro, transporte e instalación de juego de conos interiores y todos sus accesorios. </v>
          </cell>
          <cell r="D304" t="str">
            <v>UN</v>
          </cell>
          <cell r="E304">
            <v>1</v>
          </cell>
          <cell r="F304">
            <v>381124.68666435254</v>
          </cell>
          <cell r="G304">
            <v>381124.68666435254</v>
          </cell>
        </row>
        <row r="305">
          <cell r="A305" t="str">
            <v>15-07-060</v>
          </cell>
          <cell r="B305" t="str">
            <v>8.01.06</v>
          </cell>
          <cell r="C305" t="str">
            <v xml:space="preserve">Suministro, transporte e instalación de juego de conos exteriores y todos sus accesorios. </v>
          </cell>
          <cell r="D305" t="str">
            <v>UN</v>
          </cell>
          <cell r="E305">
            <v>1</v>
          </cell>
          <cell r="F305">
            <v>494630.68666435243</v>
          </cell>
          <cell r="G305">
            <v>494630.68666435243</v>
          </cell>
        </row>
        <row r="306">
          <cell r="A306" t="str">
            <v>15-07-070</v>
          </cell>
          <cell r="B306" t="str">
            <v>8.01.07</v>
          </cell>
          <cell r="C306" t="str">
            <v xml:space="preserve">Suministro, transporte e instalación de tubería PVC tipo DB de 4". Incluye soldadura PVC , 3 curvas PVC de 4" , 6 entradas a caja PVC de 4''. </v>
          </cell>
          <cell r="D306" t="str">
            <v>M</v>
          </cell>
          <cell r="E306">
            <v>30</v>
          </cell>
          <cell r="F306">
            <v>44190.328870407597</v>
          </cell>
          <cell r="G306">
            <v>1325709.866112228</v>
          </cell>
        </row>
        <row r="307">
          <cell r="A307" t="str">
            <v>15-07-080</v>
          </cell>
          <cell r="B307" t="str">
            <v>8.01.08</v>
          </cell>
          <cell r="C307" t="str">
            <v>Suministro transporte e instalación de avisos en acrílico para marcacion de cable en cajas de energía.</v>
          </cell>
          <cell r="D307" t="str">
            <v>UN</v>
          </cell>
          <cell r="E307">
            <v>10</v>
          </cell>
          <cell r="F307">
            <v>8998.5793203740941</v>
          </cell>
          <cell r="G307">
            <v>89985.793203740934</v>
          </cell>
        </row>
        <row r="308">
          <cell r="A308" t="str">
            <v>15-07-090</v>
          </cell>
          <cell r="B308" t="str">
            <v>8.01.09</v>
          </cell>
          <cell r="C308" t="str">
            <v xml:space="preserve">Suministro, transporte e instalación de tapa para herraje según norma RS3-015. </v>
          </cell>
          <cell r="D308" t="str">
            <v>UN</v>
          </cell>
          <cell r="E308">
            <v>19</v>
          </cell>
          <cell r="F308">
            <v>174867.63125698233</v>
          </cell>
          <cell r="G308">
            <v>3322484.9938826645</v>
          </cell>
        </row>
        <row r="309">
          <cell r="A309" t="str">
            <v>15-07-100</v>
          </cell>
          <cell r="B309" t="str">
            <v>8.01.10</v>
          </cell>
          <cell r="C309" t="str">
            <v>Suministro e instalacion de vestida para Montaje de transformador trifásico en poste (RA2-026)</v>
          </cell>
          <cell r="D309" t="str">
            <v>UN</v>
          </cell>
          <cell r="E309">
            <v>2</v>
          </cell>
          <cell r="F309">
            <v>1406206.9463880016</v>
          </cell>
          <cell r="G309">
            <v>2812413.8927760031</v>
          </cell>
        </row>
        <row r="310">
          <cell r="A310" t="str">
            <v>15-07-110</v>
          </cell>
          <cell r="B310" t="str">
            <v>8.01.11</v>
          </cell>
          <cell r="C310" t="str">
            <v>Suministro e instalacion de Puesta a tierra segun norma (RA6-010)</v>
          </cell>
          <cell r="D310" t="str">
            <v>UN</v>
          </cell>
          <cell r="E310">
            <v>2</v>
          </cell>
          <cell r="F310">
            <v>198118.33505425483</v>
          </cell>
          <cell r="G310">
            <v>396236.67010850966</v>
          </cell>
        </row>
        <row r="311">
          <cell r="A311" t="str">
            <v>15-07-120</v>
          </cell>
          <cell r="B311" t="str">
            <v>8.01.12</v>
          </cell>
          <cell r="C311" t="str">
            <v>Suministro e instalacion de bajante en tuberia TMG de 4" x 6 mts (incluye boquilla de puesta a tierra )</v>
          </cell>
          <cell r="D311" t="str">
            <v>UN</v>
          </cell>
          <cell r="E311">
            <v>2</v>
          </cell>
          <cell r="F311">
            <v>718933.12020536873</v>
          </cell>
          <cell r="G311">
            <v>1437866.2404107375</v>
          </cell>
        </row>
        <row r="312">
          <cell r="A312" t="str">
            <v>15-07-130</v>
          </cell>
          <cell r="B312" t="str">
            <v>8.01.13</v>
          </cell>
          <cell r="C312" t="str">
            <v>Suministro transporte e instalación de transformador en aceite tipo poste de 150KVA 13200 / 208 / 120 V</v>
          </cell>
          <cell r="D312" t="str">
            <v>UN</v>
          </cell>
          <cell r="E312">
            <v>2</v>
          </cell>
          <cell r="F312">
            <v>6766662.3390939701</v>
          </cell>
          <cell r="G312">
            <v>13533324.67818794</v>
          </cell>
        </row>
        <row r="313">
          <cell r="A313" t="str">
            <v>15-08</v>
          </cell>
          <cell r="B313" t="str">
            <v xml:space="preserve">8.02 </v>
          </cell>
          <cell r="C313" t="str">
            <v>REDES EXTERIORES TELEFONOS</v>
          </cell>
          <cell r="D313">
            <v>0</v>
          </cell>
          <cell r="E313">
            <v>0</v>
          </cell>
          <cell r="F313">
            <v>0</v>
          </cell>
          <cell r="G313">
            <v>0</v>
          </cell>
        </row>
        <row r="314">
          <cell r="A314" t="str">
            <v>15-08-010</v>
          </cell>
          <cell r="B314" t="str">
            <v>8.02.01</v>
          </cell>
          <cell r="C314" t="str">
            <v>Suministro, transporte e instalación de tapa para herraje caja telefónica doble tapa de 60x80 cm</v>
          </cell>
          <cell r="D314" t="str">
            <v>UN</v>
          </cell>
          <cell r="E314">
            <v>9</v>
          </cell>
          <cell r="F314">
            <v>181737.2157652654</v>
          </cell>
          <cell r="G314">
            <v>1635634.9418873885</v>
          </cell>
        </row>
        <row r="315">
          <cell r="A315">
            <v>0</v>
          </cell>
          <cell r="B315">
            <v>0</v>
          </cell>
          <cell r="C315">
            <v>0</v>
          </cell>
          <cell r="D315">
            <v>0</v>
          </cell>
          <cell r="E315">
            <v>0</v>
          </cell>
          <cell r="F315">
            <v>0</v>
          </cell>
          <cell r="G315">
            <v>0</v>
          </cell>
        </row>
        <row r="316">
          <cell r="A316">
            <v>0</v>
          </cell>
          <cell r="B316">
            <v>0</v>
          </cell>
          <cell r="C316">
            <v>0</v>
          </cell>
          <cell r="D316">
            <v>0</v>
          </cell>
          <cell r="E316">
            <v>0</v>
          </cell>
          <cell r="F316" t="str">
            <v>SUBTOTAL REDES EXTERIORES ENERGIA</v>
          </cell>
          <cell r="G316">
            <v>34515676.444388069</v>
          </cell>
        </row>
        <row r="317">
          <cell r="A317">
            <v>0</v>
          </cell>
          <cell r="B317">
            <v>0</v>
          </cell>
          <cell r="C317">
            <v>0</v>
          </cell>
          <cell r="D317">
            <v>0</v>
          </cell>
          <cell r="E317">
            <v>0</v>
          </cell>
          <cell r="F317">
            <v>0</v>
          </cell>
          <cell r="G317">
            <v>0</v>
          </cell>
        </row>
        <row r="318">
          <cell r="A318" t="str">
            <v>15-09</v>
          </cell>
          <cell r="B318">
            <v>9</v>
          </cell>
          <cell r="C318" t="str">
            <v>ACOMETIDAS EXTERIORES</v>
          </cell>
          <cell r="D318">
            <v>0</v>
          </cell>
          <cell r="E318">
            <v>0</v>
          </cell>
          <cell r="F318">
            <v>0</v>
          </cell>
          <cell r="G318">
            <v>0</v>
          </cell>
        </row>
        <row r="319">
          <cell r="A319" t="str">
            <v>15-09-010</v>
          </cell>
          <cell r="B319" t="str">
            <v>9.01.01</v>
          </cell>
          <cell r="C319" t="str">
            <v>Suministro, transporte e instalación de acometida en 3#8+1#10 para RCI</v>
          </cell>
          <cell r="D319" t="str">
            <v>M</v>
          </cell>
          <cell r="E319">
            <v>32</v>
          </cell>
          <cell r="F319">
            <v>13089.73005410163</v>
          </cell>
          <cell r="G319">
            <v>418871.36173125217</v>
          </cell>
        </row>
        <row r="320">
          <cell r="A320" t="str">
            <v>15-09-020</v>
          </cell>
          <cell r="B320" t="str">
            <v>9.01.02</v>
          </cell>
          <cell r="C320" t="str">
            <v>Suministro, transporte e instalación de acometida en 3#6+1#8 para RCI</v>
          </cell>
          <cell r="D320" t="str">
            <v>M</v>
          </cell>
          <cell r="E320">
            <v>315</v>
          </cell>
          <cell r="F320">
            <v>19031.07366266672</v>
          </cell>
          <cell r="G320">
            <v>5994788.2037400166</v>
          </cell>
        </row>
        <row r="321">
          <cell r="A321" t="str">
            <v>15-09-030</v>
          </cell>
          <cell r="B321" t="str">
            <v>9.01.03</v>
          </cell>
          <cell r="C321" t="str">
            <v>Suministro, transporte e instalación de acometida en 3#1 / 0+1#2+136 para edificio de administracion.</v>
          </cell>
          <cell r="D321" t="str">
            <v>M</v>
          </cell>
          <cell r="E321">
            <v>15.5</v>
          </cell>
          <cell r="F321">
            <v>69205.859147697542</v>
          </cell>
          <cell r="G321">
            <v>1072690.8167893118</v>
          </cell>
        </row>
        <row r="322">
          <cell r="A322" t="str">
            <v>15-09-040</v>
          </cell>
          <cell r="B322" t="str">
            <v>9.01.04</v>
          </cell>
          <cell r="C322" t="str">
            <v>Suministro, transporte e instalación de acometida en 3#2 / 0+1#1 / 0+#4 para edificio de industrias medianas y livianas.</v>
          </cell>
          <cell r="D322" t="str">
            <v>M</v>
          </cell>
          <cell r="E322">
            <v>117</v>
          </cell>
          <cell r="F322">
            <v>89902.223788545132</v>
          </cell>
          <cell r="G322">
            <v>10518560.18325978</v>
          </cell>
        </row>
        <row r="323">
          <cell r="A323" t="str">
            <v>15-09-050</v>
          </cell>
          <cell r="B323" t="str">
            <v>9.01.05</v>
          </cell>
          <cell r="C323" t="str">
            <v>Suministro, transporte e instalación de acometida en 3#4+1#6+1310 para Bienestar.</v>
          </cell>
          <cell r="D323" t="str">
            <v>M</v>
          </cell>
          <cell r="E323">
            <v>32</v>
          </cell>
          <cell r="F323">
            <v>29794.950102960509</v>
          </cell>
          <cell r="G323">
            <v>953438.40329473629</v>
          </cell>
        </row>
        <row r="324">
          <cell r="A324" t="str">
            <v>15-09-060</v>
          </cell>
          <cell r="B324" t="str">
            <v>9.01.06</v>
          </cell>
          <cell r="C324" t="str">
            <v>Suministro transporte e instalación de acometida en 9#4 / 0+3#2 / 0 CU THHN alimentador secundario incluye bornas terminales , cintas aislantes.para subestaciones en Auditorio y Escuela de Musica.</v>
          </cell>
          <cell r="D324" t="str">
            <v>M</v>
          </cell>
          <cell r="E324">
            <v>105</v>
          </cell>
          <cell r="F324">
            <v>355828.38642374612</v>
          </cell>
          <cell r="G324">
            <v>37361980.574493341</v>
          </cell>
        </row>
        <row r="325">
          <cell r="A325">
            <v>0</v>
          </cell>
          <cell r="B325">
            <v>0</v>
          </cell>
          <cell r="C325">
            <v>0</v>
          </cell>
          <cell r="D325">
            <v>0</v>
          </cell>
          <cell r="E325">
            <v>0</v>
          </cell>
          <cell r="F325" t="str">
            <v>SUBTOTAL ACOMETIDAS EXTERIORES</v>
          </cell>
          <cell r="G325">
            <v>56320329.543308437</v>
          </cell>
        </row>
        <row r="326">
          <cell r="A326">
            <v>0</v>
          </cell>
          <cell r="B326">
            <v>0</v>
          </cell>
          <cell r="C326">
            <v>0</v>
          </cell>
          <cell r="D326">
            <v>0</v>
          </cell>
          <cell r="E326">
            <v>0</v>
          </cell>
          <cell r="F326">
            <v>0</v>
          </cell>
          <cell r="G326">
            <v>0</v>
          </cell>
        </row>
        <row r="327">
          <cell r="A327" t="str">
            <v>15-10</v>
          </cell>
          <cell r="B327">
            <v>10</v>
          </cell>
          <cell r="C327" t="str">
            <v>DUCTOS Y CANALIZACIONES</v>
          </cell>
          <cell r="D327">
            <v>0</v>
          </cell>
          <cell r="E327">
            <v>0</v>
          </cell>
          <cell r="F327">
            <v>0</v>
          </cell>
          <cell r="G327">
            <v>0</v>
          </cell>
        </row>
        <row r="328">
          <cell r="A328" t="str">
            <v>15-10-010</v>
          </cell>
          <cell r="B328" t="str">
            <v>10.01.01</v>
          </cell>
          <cell r="C328" t="str">
            <v xml:space="preserve">Suministro, transporte e instalación de tubería PVC tipo DB de 2x2". Incluye soldadura PVC , 2 curvas PVC de 2" , 4 entradas a caja PVC de 2''. </v>
          </cell>
          <cell r="D328" t="str">
            <v>M</v>
          </cell>
          <cell r="E328">
            <v>224</v>
          </cell>
          <cell r="F328">
            <v>44340.593338661572</v>
          </cell>
          <cell r="G328">
            <v>9932292.9078601915</v>
          </cell>
        </row>
        <row r="329">
          <cell r="A329" t="str">
            <v>15-10-020</v>
          </cell>
          <cell r="B329" t="str">
            <v>10.01.02</v>
          </cell>
          <cell r="C329" t="str">
            <v xml:space="preserve">Suministro, transporte e instalación de tubería PVC tipo DB de 1". Incluye soldadura PVC , curvas PVC de 1" , terminal campana PVC de 1''. </v>
          </cell>
          <cell r="D329" t="str">
            <v>M</v>
          </cell>
          <cell r="E329">
            <v>336</v>
          </cell>
          <cell r="F329">
            <v>29303.697401807087</v>
          </cell>
          <cell r="G329">
            <v>9846042.3270071819</v>
          </cell>
        </row>
        <row r="330">
          <cell r="A330" t="str">
            <v>15-10-030</v>
          </cell>
          <cell r="B330" t="str">
            <v>10.01.03</v>
          </cell>
          <cell r="C330" t="str">
            <v xml:space="preserve">Suministro, transporte e instalación de tubería PVC tipo DB de 2". Incluye soldadura PVC , curvas PVC de 1" , terminal campana PVC de 1''. </v>
          </cell>
          <cell r="D330" t="str">
            <v>M</v>
          </cell>
          <cell r="E330">
            <v>12</v>
          </cell>
          <cell r="F330">
            <v>39242.068814852049</v>
          </cell>
          <cell r="G330">
            <v>470904.82577822462</v>
          </cell>
        </row>
        <row r="331">
          <cell r="A331" t="str">
            <v>15-10-040</v>
          </cell>
          <cell r="B331" t="str">
            <v>10.01.04</v>
          </cell>
          <cell r="C331" t="str">
            <v xml:space="preserve">Suministro, transporte e instalación de tubería PVC tipo DB de 3". Incluye soldadura PVC , curvas PVC de 3" , terminal campana PVC de 3''. </v>
          </cell>
          <cell r="D331" t="str">
            <v>M</v>
          </cell>
          <cell r="E331">
            <v>110</v>
          </cell>
          <cell r="F331">
            <v>39905.36384515508</v>
          </cell>
          <cell r="G331">
            <v>4389590.0229670592</v>
          </cell>
        </row>
        <row r="332">
          <cell r="A332" t="str">
            <v>15-10-050</v>
          </cell>
          <cell r="B332" t="str">
            <v>10.01.05</v>
          </cell>
          <cell r="C332" t="str">
            <v xml:space="preserve">Suministro, transporte e instalación de tubería PVC tipo DB de 11 / 4". Incluye soldadura PVC , curvas PVC de 11 / 4" , terminal campana PVC de 11 / 4''. </v>
          </cell>
          <cell r="D332" t="str">
            <v>M</v>
          </cell>
          <cell r="E332">
            <v>142</v>
          </cell>
          <cell r="F332">
            <v>28988.619987320166</v>
          </cell>
          <cell r="G332">
            <v>4116384.0381994634</v>
          </cell>
        </row>
        <row r="333">
          <cell r="A333" t="str">
            <v>15-10-060</v>
          </cell>
          <cell r="B333" t="str">
            <v>10.01.06</v>
          </cell>
          <cell r="C333" t="str">
            <v>Suministro transporte e instalación de tubería PVC de 3x2'' para acometida secundaria de Auditorio y Escuela de musica.</v>
          </cell>
          <cell r="D333" t="str">
            <v>M</v>
          </cell>
          <cell r="E333">
            <v>95</v>
          </cell>
          <cell r="F333">
            <v>55262.71657776551</v>
          </cell>
          <cell r="G333">
            <v>5249958.0748877237</v>
          </cell>
        </row>
        <row r="334">
          <cell r="A334">
            <v>0</v>
          </cell>
          <cell r="B334">
            <v>0</v>
          </cell>
          <cell r="C334">
            <v>0</v>
          </cell>
          <cell r="D334">
            <v>0</v>
          </cell>
          <cell r="E334">
            <v>0</v>
          </cell>
          <cell r="F334" t="str">
            <v>SUBTOTAL ACOMETIDAS EXTERIORES</v>
          </cell>
          <cell r="G334">
            <v>34005172.196699843</v>
          </cell>
        </row>
        <row r="335">
          <cell r="A335">
            <v>0</v>
          </cell>
          <cell r="B335">
            <v>0</v>
          </cell>
          <cell r="C335">
            <v>0</v>
          </cell>
          <cell r="D335">
            <v>0</v>
          </cell>
          <cell r="E335">
            <v>0</v>
          </cell>
          <cell r="F335">
            <v>0</v>
          </cell>
          <cell r="G335">
            <v>0</v>
          </cell>
        </row>
        <row r="336">
          <cell r="A336" t="str">
            <v>15-11</v>
          </cell>
          <cell r="B336">
            <v>11</v>
          </cell>
          <cell r="C336" t="str">
            <v>SUBESTACIONES ENERGIA</v>
          </cell>
          <cell r="D336">
            <v>0</v>
          </cell>
          <cell r="E336">
            <v>0</v>
          </cell>
          <cell r="F336">
            <v>0</v>
          </cell>
          <cell r="G336">
            <v>0</v>
          </cell>
        </row>
        <row r="337">
          <cell r="A337">
            <v>0</v>
          </cell>
          <cell r="B337" t="str">
            <v xml:space="preserve">11.01  </v>
          </cell>
          <cell r="C337" t="str">
            <v xml:space="preserve">ENERGIA </v>
          </cell>
          <cell r="D337">
            <v>0</v>
          </cell>
          <cell r="E337">
            <v>0</v>
          </cell>
          <cell r="F337">
            <v>0</v>
          </cell>
          <cell r="G337">
            <v>0</v>
          </cell>
        </row>
        <row r="338">
          <cell r="A338" t="str">
            <v>15-11-010</v>
          </cell>
          <cell r="B338" t="str">
            <v>11.01.01</v>
          </cell>
          <cell r="C338" t="str">
            <v>Suministro transporte e instalación de acometida en 12*#4 / 0+4#2 / 0 CU THHN alimentador secundario incluye bornas terminales , cintas aislantes.</v>
          </cell>
          <cell r="D338" t="str">
            <v>M</v>
          </cell>
          <cell r="E338">
            <v>5</v>
          </cell>
          <cell r="F338">
            <v>495973.5250760637</v>
          </cell>
          <cell r="G338">
            <v>2479867.6253803186</v>
          </cell>
        </row>
        <row r="339">
          <cell r="A339" t="str">
            <v>15-11-020</v>
          </cell>
          <cell r="B339" t="str">
            <v>11.01.02</v>
          </cell>
          <cell r="C339" t="str">
            <v>Suministro transporte e instalación de tuberia IMC de 2X4", incluye elementos de fijación para acometida secundaria.</v>
          </cell>
          <cell r="D339" t="str">
            <v>M</v>
          </cell>
          <cell r="E339">
            <v>2.5</v>
          </cell>
          <cell r="F339">
            <v>303548.95220536884</v>
          </cell>
          <cell r="G339">
            <v>758872.38051342207</v>
          </cell>
        </row>
        <row r="340">
          <cell r="A340" t="str">
            <v>15-11-030</v>
          </cell>
          <cell r="B340" t="str">
            <v>11.01.03</v>
          </cell>
          <cell r="C340" t="str">
            <v>Suministro transporte e instalación de transformador tipo seco en de 225 KVA 13200 / 208 / 120 V , incluye celda</v>
          </cell>
          <cell r="D340" t="str">
            <v>UN</v>
          </cell>
          <cell r="E340">
            <v>1</v>
          </cell>
          <cell r="F340">
            <v>23228751.169041783</v>
          </cell>
          <cell r="G340">
            <v>23228751.169041783</v>
          </cell>
        </row>
        <row r="341">
          <cell r="A341" t="str">
            <v>15-11-040</v>
          </cell>
          <cell r="B341" t="str">
            <v>11.01.04</v>
          </cell>
          <cell r="C341" t="str">
            <v>Suninistro, transporte e instalación de celda para seccionador segun diagrama unifilar</v>
          </cell>
          <cell r="D341" t="str">
            <v>UN</v>
          </cell>
          <cell r="E341">
            <v>1</v>
          </cell>
          <cell r="F341">
            <v>6399999.8907857668</v>
          </cell>
          <cell r="G341">
            <v>6399999.8907857668</v>
          </cell>
        </row>
        <row r="342">
          <cell r="A342" t="str">
            <v>15-11-050</v>
          </cell>
          <cell r="B342" t="str">
            <v>11.01.05</v>
          </cell>
          <cell r="C342" t="str">
            <v>Suministro transporte e instalación de gabinete de protección y medida en edificio tecnico según diagrama unifilar con todos los elementos necesarios de fijación y puesta en marcha para su correcto funcionamiento. Incluye transferencia automatica, contado</v>
          </cell>
          <cell r="D342" t="str">
            <v>M</v>
          </cell>
          <cell r="E342">
            <v>1</v>
          </cell>
          <cell r="F342">
            <v>7531289.8628076212</v>
          </cell>
          <cell r="G342">
            <v>7531289.8628076212</v>
          </cell>
        </row>
        <row r="343">
          <cell r="A343" t="str">
            <v>15-11-060</v>
          </cell>
          <cell r="B343" t="str">
            <v>11.01.06</v>
          </cell>
          <cell r="C343" t="str">
            <v>Suministro transporte e instalación de gabinete de protección y medida en auditorio según diagrama unifilar con todos los elementos necesarios de fijación y puesta en marcha para su correcto funcionamiento. Incluye transferencia automatica, contador elect</v>
          </cell>
          <cell r="D343" t="str">
            <v>M</v>
          </cell>
          <cell r="E343">
            <v>1</v>
          </cell>
          <cell r="F343">
            <v>6933889.8628076222</v>
          </cell>
          <cell r="G343">
            <v>6933889.8628076222</v>
          </cell>
        </row>
        <row r="344">
          <cell r="A344" t="str">
            <v>15-11-070</v>
          </cell>
          <cell r="B344" t="str">
            <v>11.01.07</v>
          </cell>
          <cell r="C344" t="str">
            <v>Suministro transporte e instalación de gabinete de protección y medida en Escuela de musica según diagrama unifilar con todos los elementos necesarios de fijación y puesta en marcha para su correcto funcionamiento. Incluye transferencia automatica, contad</v>
          </cell>
          <cell r="D344" t="str">
            <v>M</v>
          </cell>
          <cell r="E344">
            <v>1</v>
          </cell>
          <cell r="F344">
            <v>6933889.8628076222</v>
          </cell>
          <cell r="G344">
            <v>6933889.8628076222</v>
          </cell>
        </row>
        <row r="345">
          <cell r="A345" t="str">
            <v>15-11-080</v>
          </cell>
          <cell r="B345" t="str">
            <v>11.01.08</v>
          </cell>
          <cell r="C345" t="str">
            <v>Caja telefónica metálica 60x80x15 cm fondo madera con troquel para toma y rendijas de ventilación en subestación. Incluye marcación y todo elemento de fijación necesario para su correcta instalación</v>
          </cell>
          <cell r="D345" t="str">
            <v>UN</v>
          </cell>
          <cell r="E345">
            <v>3</v>
          </cell>
          <cell r="F345">
            <v>283352.12093587406</v>
          </cell>
          <cell r="G345">
            <v>850056.36280762218</v>
          </cell>
        </row>
        <row r="346">
          <cell r="A346" t="str">
            <v>15-11-090</v>
          </cell>
          <cell r="B346" t="str">
            <v>11.01.09</v>
          </cell>
          <cell r="C346" t="str">
            <v>Caja TV metálica 40x40x20 cm con troquel para toma y rendijas de ventilación en piso intermedio , Incluye marcación y todo elemento de fijación necesario para su correcta instalación</v>
          </cell>
          <cell r="D346" t="str">
            <v>UN</v>
          </cell>
          <cell r="E346">
            <v>3</v>
          </cell>
          <cell r="F346">
            <v>229586.12093587409</v>
          </cell>
          <cell r="G346">
            <v>688758.3628076223</v>
          </cell>
        </row>
        <row r="347">
          <cell r="A347">
            <v>0</v>
          </cell>
          <cell r="B347">
            <v>0</v>
          </cell>
          <cell r="C347">
            <v>0</v>
          </cell>
          <cell r="D347">
            <v>0</v>
          </cell>
          <cell r="E347">
            <v>0</v>
          </cell>
          <cell r="F347" t="str">
            <v>SUBTOTAL SUBESTACIONES ENERGIA</v>
          </cell>
          <cell r="G347">
            <v>55805375.379759409</v>
          </cell>
        </row>
        <row r="348">
          <cell r="B348">
            <v>0</v>
          </cell>
          <cell r="C348">
            <v>0</v>
          </cell>
          <cell r="D348">
            <v>0</v>
          </cell>
          <cell r="E348">
            <v>0</v>
          </cell>
          <cell r="F348">
            <v>0</v>
          </cell>
          <cell r="G348">
            <v>0</v>
          </cell>
        </row>
        <row r="349">
          <cell r="B349" t="str">
            <v>TOTAL SIN IVA</v>
          </cell>
          <cell r="C349">
            <v>0</v>
          </cell>
          <cell r="D349">
            <v>0</v>
          </cell>
          <cell r="E349">
            <v>0</v>
          </cell>
          <cell r="F349">
            <v>0</v>
          </cell>
          <cell r="G349">
            <v>1098239594.4131219</v>
          </cell>
        </row>
        <row r="350">
          <cell r="B350" t="str">
            <v xml:space="preserve">IVA DEL 16% SOBRE UTILIDAD </v>
          </cell>
          <cell r="C350">
            <v>0</v>
          </cell>
          <cell r="D350">
            <v>0</v>
          </cell>
          <cell r="E350">
            <v>0</v>
          </cell>
          <cell r="F350">
            <v>0.16</v>
          </cell>
          <cell r="G350">
            <v>175718335.10609952</v>
          </cell>
        </row>
        <row r="351">
          <cell r="B351" t="str">
            <v>TOTAL PRESUPUESTO</v>
          </cell>
          <cell r="C351">
            <v>0</v>
          </cell>
          <cell r="D351">
            <v>0</v>
          </cell>
          <cell r="E351">
            <v>0</v>
          </cell>
          <cell r="F351">
            <v>0</v>
          </cell>
          <cell r="G351">
            <v>1273957929.5192215</v>
          </cell>
        </row>
        <row r="352">
          <cell r="B352">
            <v>0</v>
          </cell>
          <cell r="C352">
            <v>0</v>
          </cell>
          <cell r="D352">
            <v>0</v>
          </cell>
          <cell r="E352">
            <v>0</v>
          </cell>
          <cell r="F352">
            <v>0</v>
          </cell>
          <cell r="G352">
            <v>0</v>
          </cell>
        </row>
        <row r="359">
          <cell r="G359">
            <v>0</v>
          </cell>
        </row>
      </sheetData>
      <sheetData sheetId="30"/>
      <sheetData sheetId="31">
        <row r="1">
          <cell r="B1" t="str">
            <v>PARQUE DE ARTES Y OFICIOS - ESCUELA DE MUSICA</v>
          </cell>
          <cell r="C1">
            <v>0</v>
          </cell>
          <cell r="D1">
            <v>0</v>
          </cell>
          <cell r="E1">
            <v>0</v>
          </cell>
          <cell r="F1">
            <v>0</v>
          </cell>
          <cell r="G1">
            <v>0</v>
          </cell>
          <cell r="H1">
            <v>0</v>
          </cell>
        </row>
        <row r="2">
          <cell r="B2" t="str">
            <v>SISTEMA DE ACONDICIONAMIENTO DE AIRE</v>
          </cell>
          <cell r="C2">
            <v>0</v>
          </cell>
          <cell r="D2">
            <v>0</v>
          </cell>
          <cell r="E2">
            <v>0</v>
          </cell>
          <cell r="F2">
            <v>0</v>
          </cell>
          <cell r="G2">
            <v>0</v>
          </cell>
          <cell r="H2">
            <v>0</v>
          </cell>
        </row>
        <row r="3">
          <cell r="B3" t="str">
            <v>CANTIDADES DE OBRA Y PRESUPUESTO</v>
          </cell>
          <cell r="C3">
            <v>0</v>
          </cell>
          <cell r="D3">
            <v>0</v>
          </cell>
          <cell r="E3">
            <v>0</v>
          </cell>
          <cell r="F3">
            <v>0</v>
          </cell>
          <cell r="G3">
            <v>0</v>
          </cell>
          <cell r="H3">
            <v>0</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D5">
            <v>0</v>
          </cell>
          <cell r="E5">
            <v>0</v>
          </cell>
          <cell r="F5">
            <v>0</v>
          </cell>
          <cell r="G5">
            <v>0</v>
          </cell>
          <cell r="H5">
            <v>0</v>
          </cell>
          <cell r="I5">
            <v>0</v>
          </cell>
        </row>
        <row r="6">
          <cell r="A6" t="str">
            <v>18-01-010</v>
          </cell>
          <cell r="B6" t="str">
            <v>1.1</v>
          </cell>
          <cell r="C6" t="str">
            <v xml:space="preserve">Enfriador de agua #B3-1  </v>
          </cell>
          <cell r="D6">
            <v>1</v>
          </cell>
          <cell r="E6" t="str">
            <v>UN</v>
          </cell>
          <cell r="F6">
            <v>134640000</v>
          </cell>
          <cell r="G6">
            <v>134640000</v>
          </cell>
          <cell r="H6">
            <v>0</v>
          </cell>
          <cell r="I6">
            <v>153220320</v>
          </cell>
        </row>
        <row r="7">
          <cell r="A7" t="str">
            <v>18-01-020</v>
          </cell>
          <cell r="B7" t="str">
            <v>1.1</v>
          </cell>
          <cell r="C7" t="str">
            <v xml:space="preserve">Enfriador de agua #B1-1 </v>
          </cell>
          <cell r="D7">
            <v>0</v>
          </cell>
          <cell r="E7" t="str">
            <v>UN</v>
          </cell>
          <cell r="F7">
            <v>85480000</v>
          </cell>
          <cell r="G7">
            <v>0</v>
          </cell>
          <cell r="H7">
            <v>0</v>
          </cell>
          <cell r="I7">
            <v>97276239.999999985</v>
          </cell>
        </row>
        <row r="8">
          <cell r="B8">
            <v>0</v>
          </cell>
          <cell r="C8">
            <v>0</v>
          </cell>
          <cell r="D8">
            <v>0</v>
          </cell>
          <cell r="E8">
            <v>0</v>
          </cell>
          <cell r="F8">
            <v>0</v>
          </cell>
          <cell r="G8">
            <v>0</v>
          </cell>
          <cell r="H8">
            <v>134640000</v>
          </cell>
          <cell r="I8">
            <v>0</v>
          </cell>
        </row>
        <row r="9">
          <cell r="A9" t="str">
            <v>18-02</v>
          </cell>
          <cell r="B9" t="str">
            <v>2.0</v>
          </cell>
          <cell r="C9" t="str">
            <v>UNIDADES MANEJADORAS DE AIRE ( incluye  todos los filtros. (Ver especificaciones)</v>
          </cell>
          <cell r="D9">
            <v>0</v>
          </cell>
          <cell r="E9">
            <v>0</v>
          </cell>
          <cell r="F9">
            <v>0</v>
          </cell>
          <cell r="G9">
            <v>0</v>
          </cell>
          <cell r="H9">
            <v>0</v>
          </cell>
          <cell r="I9">
            <v>0</v>
          </cell>
        </row>
        <row r="10">
          <cell r="A10" t="str">
            <v>18-02-010</v>
          </cell>
          <cell r="B10" t="str">
            <v>2.1</v>
          </cell>
          <cell r="C10" t="str">
            <v>UMA  #B3-01</v>
          </cell>
          <cell r="D10">
            <v>1</v>
          </cell>
          <cell r="E10" t="str">
            <v>UN</v>
          </cell>
          <cell r="F10">
            <v>21648000</v>
          </cell>
          <cell r="G10">
            <v>21648000</v>
          </cell>
          <cell r="H10">
            <v>0</v>
          </cell>
          <cell r="I10">
            <v>24635423.999999996</v>
          </cell>
        </row>
        <row r="11">
          <cell r="A11" t="str">
            <v>18-02-020</v>
          </cell>
          <cell r="B11" t="str">
            <v>2.2</v>
          </cell>
          <cell r="C11" t="str">
            <v>UMA  #B3-02</v>
          </cell>
          <cell r="D11">
            <v>1</v>
          </cell>
          <cell r="E11" t="str">
            <v>UN</v>
          </cell>
          <cell r="F11">
            <v>6534000</v>
          </cell>
          <cell r="G11">
            <v>6534000</v>
          </cell>
          <cell r="H11">
            <v>0</v>
          </cell>
          <cell r="I11">
            <v>7435691.9999999991</v>
          </cell>
        </row>
        <row r="12">
          <cell r="A12" t="str">
            <v>18-02-030</v>
          </cell>
          <cell r="B12" t="str">
            <v>2.3</v>
          </cell>
          <cell r="C12" t="str">
            <v>UMA  #B3-03</v>
          </cell>
          <cell r="D12">
            <v>1</v>
          </cell>
          <cell r="E12" t="str">
            <v>UN</v>
          </cell>
          <cell r="F12">
            <v>8395200</v>
          </cell>
          <cell r="G12">
            <v>8395200</v>
          </cell>
          <cell r="H12">
            <v>0</v>
          </cell>
          <cell r="I12">
            <v>9553737.5999999996</v>
          </cell>
        </row>
        <row r="13">
          <cell r="A13" t="str">
            <v>18-02-040</v>
          </cell>
          <cell r="B13" t="str">
            <v>2.4</v>
          </cell>
          <cell r="C13" t="str">
            <v>UMA  #B3-04</v>
          </cell>
          <cell r="D13">
            <v>1</v>
          </cell>
          <cell r="E13" t="str">
            <v>UN</v>
          </cell>
          <cell r="F13">
            <v>8395200</v>
          </cell>
          <cell r="G13">
            <v>8395200</v>
          </cell>
          <cell r="H13">
            <v>0</v>
          </cell>
          <cell r="I13">
            <v>9553737.5999999996</v>
          </cell>
        </row>
        <row r="14">
          <cell r="A14" t="str">
            <v>18-02-050</v>
          </cell>
          <cell r="B14" t="str">
            <v>2.5</v>
          </cell>
          <cell r="C14" t="str">
            <v>UMA  #B3-05</v>
          </cell>
          <cell r="D14">
            <v>1</v>
          </cell>
          <cell r="E14" t="str">
            <v>UN</v>
          </cell>
          <cell r="F14">
            <v>8395200</v>
          </cell>
          <cell r="G14">
            <v>8395200</v>
          </cell>
          <cell r="H14">
            <v>0</v>
          </cell>
          <cell r="I14">
            <v>9553737.5999999996</v>
          </cell>
        </row>
        <row r="15">
          <cell r="A15" t="str">
            <v>18-02-060</v>
          </cell>
          <cell r="B15" t="str">
            <v>2.6</v>
          </cell>
          <cell r="C15" t="str">
            <v>UMA  #B3-06</v>
          </cell>
          <cell r="D15">
            <v>1</v>
          </cell>
          <cell r="E15" t="str">
            <v>UN</v>
          </cell>
          <cell r="F15">
            <v>8395200</v>
          </cell>
          <cell r="G15">
            <v>8395200</v>
          </cell>
          <cell r="H15">
            <v>0</v>
          </cell>
          <cell r="I15">
            <v>9553737.5999999996</v>
          </cell>
        </row>
        <row r="16">
          <cell r="A16" t="str">
            <v>18-02-070</v>
          </cell>
          <cell r="B16" t="str">
            <v>2.7</v>
          </cell>
          <cell r="C16" t="str">
            <v>UMA  #B3-07</v>
          </cell>
          <cell r="D16">
            <v>1</v>
          </cell>
          <cell r="E16" t="str">
            <v>UN</v>
          </cell>
          <cell r="F16">
            <v>8395200</v>
          </cell>
          <cell r="G16">
            <v>8395200</v>
          </cell>
          <cell r="H16">
            <v>0</v>
          </cell>
          <cell r="I16">
            <v>9553737.5999999996</v>
          </cell>
        </row>
        <row r="17">
          <cell r="A17" t="str">
            <v>18-02-080</v>
          </cell>
          <cell r="B17" t="str">
            <v>2.8</v>
          </cell>
          <cell r="C17" t="str">
            <v>UMA  #B3-08</v>
          </cell>
          <cell r="D17">
            <v>1</v>
          </cell>
          <cell r="E17" t="str">
            <v>UN</v>
          </cell>
          <cell r="F17">
            <v>8395200</v>
          </cell>
          <cell r="G17">
            <v>8395200</v>
          </cell>
          <cell r="H17">
            <v>0</v>
          </cell>
          <cell r="I17">
            <v>9553737.5999999996</v>
          </cell>
        </row>
        <row r="18">
          <cell r="A18" t="str">
            <v>18-02-090</v>
          </cell>
          <cell r="B18" t="str">
            <v>2.9</v>
          </cell>
          <cell r="C18" t="str">
            <v>UMA  #B3-09</v>
          </cell>
          <cell r="D18">
            <v>1</v>
          </cell>
          <cell r="E18" t="str">
            <v>UN</v>
          </cell>
          <cell r="F18">
            <v>8395200</v>
          </cell>
          <cell r="G18">
            <v>8395200</v>
          </cell>
          <cell r="H18">
            <v>0</v>
          </cell>
          <cell r="I18">
            <v>9553737.5999999996</v>
          </cell>
        </row>
        <row r="19">
          <cell r="A19" t="str">
            <v>18-02-100</v>
          </cell>
          <cell r="B19" t="str">
            <v>2.10</v>
          </cell>
          <cell r="C19" t="str">
            <v>UMA  #B3-10</v>
          </cell>
          <cell r="D19">
            <v>1</v>
          </cell>
          <cell r="E19" t="str">
            <v>UN</v>
          </cell>
          <cell r="F19">
            <v>8395200</v>
          </cell>
          <cell r="G19">
            <v>8395200</v>
          </cell>
          <cell r="H19">
            <v>0</v>
          </cell>
          <cell r="I19">
            <v>9553737.5999999996</v>
          </cell>
        </row>
        <row r="20">
          <cell r="A20" t="str">
            <v>18-02-110</v>
          </cell>
          <cell r="B20" t="str">
            <v>2.11</v>
          </cell>
          <cell r="C20" t="str">
            <v>UMA  #B3-11</v>
          </cell>
          <cell r="D20">
            <v>1</v>
          </cell>
          <cell r="E20" t="str">
            <v>UN</v>
          </cell>
          <cell r="F20">
            <v>8395200</v>
          </cell>
          <cell r="G20">
            <v>8395200</v>
          </cell>
          <cell r="H20">
            <v>0</v>
          </cell>
          <cell r="I20">
            <v>9553737.5999999996</v>
          </cell>
        </row>
        <row r="21">
          <cell r="A21" t="str">
            <v>18-02-120</v>
          </cell>
          <cell r="B21" t="str">
            <v>2.12</v>
          </cell>
          <cell r="C21" t="str">
            <v>UMA  #B3-12</v>
          </cell>
          <cell r="D21">
            <v>1</v>
          </cell>
          <cell r="E21" t="str">
            <v>UN</v>
          </cell>
          <cell r="F21">
            <v>8395200</v>
          </cell>
          <cell r="G21">
            <v>8395200</v>
          </cell>
          <cell r="H21">
            <v>0</v>
          </cell>
          <cell r="I21">
            <v>9553737.5999999996</v>
          </cell>
        </row>
        <row r="22">
          <cell r="A22" t="str">
            <v>18-02-130</v>
          </cell>
          <cell r="B22" t="str">
            <v>2.13</v>
          </cell>
          <cell r="C22" t="str">
            <v>UMA  #B3-13</v>
          </cell>
          <cell r="D22">
            <v>1</v>
          </cell>
          <cell r="E22" t="str">
            <v>UN</v>
          </cell>
          <cell r="F22">
            <v>8395200</v>
          </cell>
          <cell r="G22">
            <v>8395200</v>
          </cell>
          <cell r="H22">
            <v>0</v>
          </cell>
          <cell r="I22">
            <v>9553737.5999999996</v>
          </cell>
        </row>
        <row r="23">
          <cell r="A23" t="str">
            <v>18-02-140</v>
          </cell>
          <cell r="B23" t="str">
            <v>2.14</v>
          </cell>
          <cell r="C23" t="str">
            <v>UMA  #B3-14</v>
          </cell>
          <cell r="D23">
            <v>1</v>
          </cell>
          <cell r="E23" t="str">
            <v>UN</v>
          </cell>
          <cell r="F23">
            <v>8395200</v>
          </cell>
          <cell r="G23">
            <v>8395200</v>
          </cell>
          <cell r="H23">
            <v>0</v>
          </cell>
          <cell r="I23">
            <v>9553737.5999999996</v>
          </cell>
        </row>
        <row r="24">
          <cell r="A24" t="str">
            <v>18-02-150</v>
          </cell>
          <cell r="B24" t="str">
            <v>2.15</v>
          </cell>
          <cell r="C24" t="str">
            <v>UMA  #B3-15</v>
          </cell>
          <cell r="D24">
            <v>1</v>
          </cell>
          <cell r="E24" t="str">
            <v>UN</v>
          </cell>
          <cell r="F24">
            <v>8395200</v>
          </cell>
          <cell r="G24">
            <v>8395200</v>
          </cell>
          <cell r="H24">
            <v>0</v>
          </cell>
          <cell r="I24">
            <v>9553737.5999999996</v>
          </cell>
        </row>
        <row r="25">
          <cell r="A25" t="str">
            <v>18-02-160</v>
          </cell>
          <cell r="B25" t="str">
            <v>2.16</v>
          </cell>
          <cell r="C25" t="str">
            <v>UMA  #B3-16</v>
          </cell>
          <cell r="D25">
            <v>1</v>
          </cell>
          <cell r="E25" t="str">
            <v>UN</v>
          </cell>
          <cell r="F25">
            <v>8395200</v>
          </cell>
          <cell r="G25">
            <v>8395200</v>
          </cell>
          <cell r="H25">
            <v>0</v>
          </cell>
          <cell r="I25">
            <v>9553737.5999999996</v>
          </cell>
        </row>
        <row r="26">
          <cell r="A26" t="str">
            <v>18-02-170</v>
          </cell>
          <cell r="B26" t="str">
            <v>2.1</v>
          </cell>
          <cell r="C26" t="str">
            <v>UMA  #B2-01</v>
          </cell>
          <cell r="D26">
            <v>0</v>
          </cell>
          <cell r="E26" t="str">
            <v>UN</v>
          </cell>
          <cell r="F26">
            <v>32740000</v>
          </cell>
          <cell r="G26">
            <v>0</v>
          </cell>
          <cell r="H26">
            <v>0</v>
          </cell>
          <cell r="I26">
            <v>37258120</v>
          </cell>
        </row>
        <row r="27">
          <cell r="A27" t="str">
            <v>18-02-180</v>
          </cell>
          <cell r="B27" t="str">
            <v>2.2</v>
          </cell>
          <cell r="C27" t="str">
            <v>UMA  #B2-02</v>
          </cell>
          <cell r="D27">
            <v>0</v>
          </cell>
          <cell r="E27" t="str">
            <v>UN</v>
          </cell>
          <cell r="F27">
            <v>29220000</v>
          </cell>
          <cell r="G27">
            <v>0</v>
          </cell>
          <cell r="H27">
            <v>0</v>
          </cell>
          <cell r="I27">
            <v>33252359.999999996</v>
          </cell>
        </row>
        <row r="28">
          <cell r="A28" t="str">
            <v>18-02-190</v>
          </cell>
          <cell r="B28" t="str">
            <v>2.1</v>
          </cell>
          <cell r="C28" t="str">
            <v>UMA  #B1-01</v>
          </cell>
          <cell r="D28">
            <v>0</v>
          </cell>
          <cell r="E28" t="str">
            <v>UN</v>
          </cell>
          <cell r="F28">
            <v>8950000</v>
          </cell>
          <cell r="G28">
            <v>0</v>
          </cell>
          <cell r="H28">
            <v>0</v>
          </cell>
          <cell r="I28">
            <v>10185100</v>
          </cell>
        </row>
        <row r="29">
          <cell r="A29" t="str">
            <v>18-02-200</v>
          </cell>
          <cell r="B29" t="str">
            <v>2.2</v>
          </cell>
          <cell r="C29" t="str">
            <v>UMA  #B1-02</v>
          </cell>
          <cell r="D29">
            <v>0</v>
          </cell>
          <cell r="E29" t="str">
            <v>UN</v>
          </cell>
          <cell r="F29">
            <v>8950000</v>
          </cell>
          <cell r="G29">
            <v>0</v>
          </cell>
          <cell r="H29">
            <v>0</v>
          </cell>
          <cell r="I29">
            <v>10185100</v>
          </cell>
        </row>
        <row r="30">
          <cell r="A30" t="str">
            <v>18-02-210</v>
          </cell>
          <cell r="B30" t="str">
            <v>2.3</v>
          </cell>
          <cell r="C30" t="str">
            <v>UMA  #B1-03</v>
          </cell>
          <cell r="D30">
            <v>0</v>
          </cell>
          <cell r="E30" t="str">
            <v>UN</v>
          </cell>
          <cell r="F30">
            <v>6210000</v>
          </cell>
          <cell r="G30">
            <v>0</v>
          </cell>
          <cell r="H30">
            <v>0</v>
          </cell>
          <cell r="I30">
            <v>7066979.9999999991</v>
          </cell>
        </row>
        <row r="31">
          <cell r="A31" t="str">
            <v>18-02-220</v>
          </cell>
          <cell r="B31" t="str">
            <v>2.2</v>
          </cell>
          <cell r="C31" t="str">
            <v>UMA  #B1-04</v>
          </cell>
          <cell r="D31">
            <v>0</v>
          </cell>
          <cell r="E31" t="str">
            <v>UN</v>
          </cell>
          <cell r="F31">
            <v>6210000</v>
          </cell>
          <cell r="G31">
            <v>0</v>
          </cell>
          <cell r="H31">
            <v>0</v>
          </cell>
          <cell r="I31">
            <v>7066979.9999999991</v>
          </cell>
        </row>
        <row r="32">
          <cell r="B32">
            <v>0</v>
          </cell>
          <cell r="C32">
            <v>0</v>
          </cell>
          <cell r="D32">
            <v>0</v>
          </cell>
          <cell r="E32">
            <v>0</v>
          </cell>
          <cell r="F32">
            <v>0</v>
          </cell>
          <cell r="G32">
            <v>0</v>
          </cell>
          <cell r="H32">
            <v>145714800</v>
          </cell>
          <cell r="I32">
            <v>0</v>
          </cell>
        </row>
        <row r="33">
          <cell r="B33" t="str">
            <v>3.0</v>
          </cell>
          <cell r="C33" t="str">
            <v>UNIDADES FAN&amp;COIL  AGUA HELADA</v>
          </cell>
          <cell r="D33">
            <v>0</v>
          </cell>
          <cell r="E33">
            <v>0</v>
          </cell>
          <cell r="F33">
            <v>0</v>
          </cell>
          <cell r="G33">
            <v>0</v>
          </cell>
          <cell r="H33">
            <v>0</v>
          </cell>
          <cell r="I33">
            <v>0</v>
          </cell>
        </row>
        <row r="34">
          <cell r="A34" t="str">
            <v>18-03</v>
          </cell>
          <cell r="B34" t="str">
            <v>3.1</v>
          </cell>
          <cell r="C34" t="str">
            <v>UNIDADES FAN&amp;COIL PARED DE LUJO</v>
          </cell>
          <cell r="D34">
            <v>0</v>
          </cell>
          <cell r="E34">
            <v>0</v>
          </cell>
          <cell r="F34">
            <v>0</v>
          </cell>
          <cell r="G34">
            <v>0</v>
          </cell>
          <cell r="H34">
            <v>0</v>
          </cell>
          <cell r="I34">
            <v>0</v>
          </cell>
        </row>
        <row r="35">
          <cell r="A35" t="str">
            <v>18-03-010</v>
          </cell>
          <cell r="B35" t="str">
            <v>3.1.1</v>
          </cell>
          <cell r="C35" t="str">
            <v>Fancoil 7.000BTU/h</v>
          </cell>
          <cell r="D35">
            <v>12</v>
          </cell>
          <cell r="E35" t="str">
            <v>UN</v>
          </cell>
          <cell r="F35">
            <v>1199700</v>
          </cell>
          <cell r="G35">
            <v>14396400</v>
          </cell>
          <cell r="H35">
            <v>0</v>
          </cell>
          <cell r="I35">
            <v>1365258.5999999999</v>
          </cell>
        </row>
        <row r="36">
          <cell r="A36" t="str">
            <v>18-03-020</v>
          </cell>
          <cell r="B36" t="str">
            <v>3.1.2</v>
          </cell>
          <cell r="C36" t="str">
            <v>Fancoil 9.000BTU/h</v>
          </cell>
          <cell r="D36">
            <v>4</v>
          </cell>
          <cell r="E36" t="str">
            <v>UN</v>
          </cell>
          <cell r="F36">
            <v>1264200</v>
          </cell>
          <cell r="G36">
            <v>5056800</v>
          </cell>
          <cell r="H36">
            <v>0</v>
          </cell>
          <cell r="I36">
            <v>1438659.5999999999</v>
          </cell>
        </row>
        <row r="37">
          <cell r="A37" t="str">
            <v>18-03-030</v>
          </cell>
          <cell r="B37" t="str">
            <v>3.1.3</v>
          </cell>
          <cell r="C37" t="str">
            <v>Fancoil 12.000BTU/h</v>
          </cell>
          <cell r="D37">
            <v>1</v>
          </cell>
          <cell r="E37" t="str">
            <v>UN</v>
          </cell>
          <cell r="F37">
            <v>1315800</v>
          </cell>
          <cell r="G37">
            <v>1315800</v>
          </cell>
          <cell r="H37">
            <v>0</v>
          </cell>
          <cell r="I37">
            <v>1497380.4</v>
          </cell>
        </row>
        <row r="38">
          <cell r="A38" t="str">
            <v>18-03-040</v>
          </cell>
          <cell r="B38" t="str">
            <v>3.1.4</v>
          </cell>
          <cell r="C38" t="str">
            <v>Fancoil 24.000BTU/h</v>
          </cell>
          <cell r="D38">
            <v>1</v>
          </cell>
          <cell r="E38" t="str">
            <v>UN</v>
          </cell>
          <cell r="F38">
            <v>2128500</v>
          </cell>
          <cell r="G38">
            <v>2128500</v>
          </cell>
          <cell r="H38">
            <v>0</v>
          </cell>
          <cell r="I38">
            <v>2422233</v>
          </cell>
        </row>
        <row r="39">
          <cell r="A39" t="str">
            <v>18-03-050</v>
          </cell>
          <cell r="B39" t="str">
            <v>3.1.4</v>
          </cell>
          <cell r="C39" t="str">
            <v>18.000BTU/h</v>
          </cell>
          <cell r="D39">
            <v>0</v>
          </cell>
          <cell r="E39" t="str">
            <v>UN</v>
          </cell>
          <cell r="F39">
            <v>1548000</v>
          </cell>
          <cell r="G39">
            <v>0</v>
          </cell>
          <cell r="H39">
            <v>0</v>
          </cell>
          <cell r="I39">
            <v>1761623.9999999998</v>
          </cell>
        </row>
        <row r="40">
          <cell r="B40">
            <v>0</v>
          </cell>
          <cell r="C40">
            <v>0</v>
          </cell>
          <cell r="D40">
            <v>0</v>
          </cell>
          <cell r="E40">
            <v>0</v>
          </cell>
          <cell r="F40">
            <v>0</v>
          </cell>
          <cell r="G40">
            <v>0</v>
          </cell>
          <cell r="H40">
            <v>22897500</v>
          </cell>
          <cell r="I40">
            <v>0</v>
          </cell>
        </row>
        <row r="41">
          <cell r="A41" t="str">
            <v>18-04</v>
          </cell>
          <cell r="B41" t="str">
            <v>3.2</v>
          </cell>
          <cell r="C41" t="str">
            <v>UNIDADES FAN&amp;COIL AGUA HELADA CASSETTE DE LUJO</v>
          </cell>
          <cell r="D41">
            <v>0</v>
          </cell>
          <cell r="E41">
            <v>0</v>
          </cell>
          <cell r="F41">
            <v>0</v>
          </cell>
          <cell r="G41">
            <v>0</v>
          </cell>
          <cell r="H41">
            <v>0</v>
          </cell>
          <cell r="I41">
            <v>0</v>
          </cell>
        </row>
        <row r="42">
          <cell r="A42" t="str">
            <v>18-04-010</v>
          </cell>
          <cell r="B42" t="str">
            <v>3.2.1</v>
          </cell>
          <cell r="C42" t="str">
            <v>Fancoil cassette 40.000BTU/h</v>
          </cell>
          <cell r="D42">
            <v>2</v>
          </cell>
          <cell r="E42" t="str">
            <v>UN</v>
          </cell>
          <cell r="F42">
            <v>3210000</v>
          </cell>
          <cell r="G42">
            <v>6420000</v>
          </cell>
          <cell r="H42">
            <v>0</v>
          </cell>
          <cell r="I42">
            <v>3652979.9999999995</v>
          </cell>
        </row>
        <row r="43">
          <cell r="A43" t="str">
            <v>18-04-020</v>
          </cell>
          <cell r="B43" t="str">
            <v>3.2.2</v>
          </cell>
          <cell r="C43" t="str">
            <v>36.000BTU/h</v>
          </cell>
          <cell r="D43">
            <v>0</v>
          </cell>
          <cell r="E43" t="str">
            <v>UN</v>
          </cell>
          <cell r="F43">
            <v>2970000</v>
          </cell>
          <cell r="G43">
            <v>0</v>
          </cell>
          <cell r="H43">
            <v>0</v>
          </cell>
          <cell r="I43">
            <v>3379859.9999999995</v>
          </cell>
        </row>
        <row r="44">
          <cell r="A44" t="str">
            <v>18-04-030</v>
          </cell>
          <cell r="B44" t="str">
            <v>3.1.3</v>
          </cell>
          <cell r="C44" t="str">
            <v>24.000BTU/h</v>
          </cell>
          <cell r="D44">
            <v>0</v>
          </cell>
          <cell r="E44" t="str">
            <v>UN</v>
          </cell>
          <cell r="F44">
            <v>2490000</v>
          </cell>
          <cell r="G44">
            <v>0</v>
          </cell>
          <cell r="H44">
            <v>0</v>
          </cell>
          <cell r="I44">
            <v>2833619.9999999995</v>
          </cell>
        </row>
        <row r="45">
          <cell r="A45" t="str">
            <v>18-04-040</v>
          </cell>
          <cell r="B45" t="str">
            <v>3.1.4</v>
          </cell>
          <cell r="C45" t="str">
            <v>40.000BTU/h</v>
          </cell>
          <cell r="D45">
            <v>0</v>
          </cell>
          <cell r="E45" t="str">
            <v>UN</v>
          </cell>
          <cell r="F45">
            <v>2880000</v>
          </cell>
          <cell r="G45">
            <v>0</v>
          </cell>
          <cell r="H45">
            <v>0</v>
          </cell>
          <cell r="I45">
            <v>3277439.9999999995</v>
          </cell>
        </row>
        <row r="46">
          <cell r="B46">
            <v>0</v>
          </cell>
          <cell r="C46">
            <v>0</v>
          </cell>
          <cell r="D46">
            <v>0</v>
          </cell>
          <cell r="E46">
            <v>0</v>
          </cell>
          <cell r="F46">
            <v>0</v>
          </cell>
          <cell r="G46">
            <v>0</v>
          </cell>
          <cell r="H46">
            <v>6420000</v>
          </cell>
          <cell r="I46">
            <v>0</v>
          </cell>
        </row>
        <row r="47">
          <cell r="A47" t="str">
            <v>18-05</v>
          </cell>
          <cell r="B47" t="str">
            <v>4.0</v>
          </cell>
          <cell r="C47" t="str">
            <v>UNIDADES DE VENTILACION (Ver especificaciones)</v>
          </cell>
          <cell r="D47">
            <v>0</v>
          </cell>
          <cell r="E47">
            <v>0</v>
          </cell>
          <cell r="F47">
            <v>0</v>
          </cell>
          <cell r="G47">
            <v>0</v>
          </cell>
          <cell r="H47">
            <v>0</v>
          </cell>
          <cell r="I47">
            <v>0</v>
          </cell>
        </row>
        <row r="48">
          <cell r="A48" t="str">
            <v>18-05-010</v>
          </cell>
          <cell r="B48" t="str">
            <v>4.1</v>
          </cell>
          <cell r="C48" t="str">
            <v>VENTILADOR #B3-1</v>
          </cell>
          <cell r="D48">
            <v>1</v>
          </cell>
          <cell r="E48" t="str">
            <v>UN</v>
          </cell>
          <cell r="F48">
            <v>5695560</v>
          </cell>
          <cell r="G48">
            <v>5695560</v>
          </cell>
          <cell r="H48">
            <v>0</v>
          </cell>
          <cell r="I48">
            <v>6481547.2799999993</v>
          </cell>
        </row>
        <row r="49">
          <cell r="A49" t="str">
            <v>18-05-020</v>
          </cell>
          <cell r="B49" t="str">
            <v>4.2</v>
          </cell>
          <cell r="C49" t="str">
            <v>VENTILADOR #B3-2</v>
          </cell>
          <cell r="D49">
            <v>1</v>
          </cell>
          <cell r="E49" t="str">
            <v>UN</v>
          </cell>
          <cell r="F49">
            <v>5695560</v>
          </cell>
          <cell r="G49">
            <v>5695560</v>
          </cell>
          <cell r="H49">
            <v>0</v>
          </cell>
          <cell r="I49">
            <v>6481547.2799999993</v>
          </cell>
        </row>
        <row r="50">
          <cell r="A50" t="str">
            <v>18-05-030</v>
          </cell>
          <cell r="B50" t="str">
            <v>4.3</v>
          </cell>
          <cell r="C50" t="str">
            <v>VENTILADOR #B3-3</v>
          </cell>
          <cell r="D50">
            <v>1</v>
          </cell>
          <cell r="E50" t="str">
            <v>UN</v>
          </cell>
          <cell r="F50">
            <v>5695560</v>
          </cell>
          <cell r="G50">
            <v>5695560</v>
          </cell>
          <cell r="H50">
            <v>0</v>
          </cell>
          <cell r="I50">
            <v>6481547.2799999993</v>
          </cell>
        </row>
        <row r="51">
          <cell r="A51" t="str">
            <v>18-05-040</v>
          </cell>
          <cell r="B51" t="str">
            <v>4.4</v>
          </cell>
          <cell r="C51" t="str">
            <v>VENTILADOR #B3-4</v>
          </cell>
          <cell r="D51">
            <v>1</v>
          </cell>
          <cell r="E51" t="str">
            <v>UN</v>
          </cell>
          <cell r="F51">
            <v>5695560</v>
          </cell>
          <cell r="G51">
            <v>5695560</v>
          </cell>
          <cell r="H51">
            <v>0</v>
          </cell>
          <cell r="I51">
            <v>6481547.2799999993</v>
          </cell>
        </row>
        <row r="52">
          <cell r="A52" t="str">
            <v>18-05-050</v>
          </cell>
          <cell r="B52" t="str">
            <v>4.5</v>
          </cell>
          <cell r="C52" t="str">
            <v>VENTILADOR #B3-5</v>
          </cell>
          <cell r="D52">
            <v>1</v>
          </cell>
          <cell r="E52" t="str">
            <v>UN</v>
          </cell>
          <cell r="F52">
            <v>5695560</v>
          </cell>
          <cell r="G52">
            <v>5695560</v>
          </cell>
          <cell r="H52">
            <v>0</v>
          </cell>
          <cell r="I52">
            <v>6481547.2799999993</v>
          </cell>
        </row>
        <row r="53">
          <cell r="A53" t="str">
            <v>18-05-060</v>
          </cell>
          <cell r="B53" t="str">
            <v>4.6</v>
          </cell>
          <cell r="C53" t="str">
            <v>VENTILADOR #B3-6</v>
          </cell>
          <cell r="D53">
            <v>1</v>
          </cell>
          <cell r="E53" t="str">
            <v>UN</v>
          </cell>
          <cell r="F53">
            <v>5695560</v>
          </cell>
          <cell r="G53">
            <v>5695560</v>
          </cell>
          <cell r="H53">
            <v>0</v>
          </cell>
          <cell r="I53">
            <v>6481547.2799999993</v>
          </cell>
        </row>
        <row r="54">
          <cell r="A54" t="str">
            <v>18-05-070</v>
          </cell>
          <cell r="B54" t="str">
            <v>4.7</v>
          </cell>
          <cell r="C54" t="str">
            <v>VENTILADOR #B3-7</v>
          </cell>
          <cell r="D54">
            <v>1</v>
          </cell>
          <cell r="E54" t="str">
            <v>UN</v>
          </cell>
          <cell r="F54">
            <v>5695560</v>
          </cell>
          <cell r="G54">
            <v>5695560</v>
          </cell>
          <cell r="H54">
            <v>0</v>
          </cell>
          <cell r="I54">
            <v>6481547.2799999993</v>
          </cell>
        </row>
        <row r="55">
          <cell r="A55" t="str">
            <v>18-05-080</v>
          </cell>
          <cell r="B55" t="str">
            <v>4.8</v>
          </cell>
          <cell r="C55" t="str">
            <v>VENTILADOR #B3-8</v>
          </cell>
          <cell r="D55">
            <v>1</v>
          </cell>
          <cell r="E55" t="str">
            <v>UN</v>
          </cell>
          <cell r="F55">
            <v>5695560</v>
          </cell>
          <cell r="G55">
            <v>5695560</v>
          </cell>
          <cell r="H55">
            <v>0</v>
          </cell>
          <cell r="I55">
            <v>6481547.2799999993</v>
          </cell>
        </row>
        <row r="56">
          <cell r="A56" t="str">
            <v>18-05-090</v>
          </cell>
          <cell r="B56" t="str">
            <v>4.9</v>
          </cell>
          <cell r="C56" t="str">
            <v>VENTILADOR #B3-9</v>
          </cell>
          <cell r="D56">
            <v>1</v>
          </cell>
          <cell r="E56" t="str">
            <v>UN</v>
          </cell>
          <cell r="F56">
            <v>5695560</v>
          </cell>
          <cell r="G56">
            <v>5695560</v>
          </cell>
          <cell r="H56">
            <v>0</v>
          </cell>
          <cell r="I56">
            <v>6481547.2799999993</v>
          </cell>
        </row>
        <row r="57">
          <cell r="A57" t="str">
            <v>18-05-100</v>
          </cell>
          <cell r="B57" t="str">
            <v>4.10</v>
          </cell>
          <cell r="C57" t="str">
            <v>VENTILADOR #B3-10</v>
          </cell>
          <cell r="D57">
            <v>1</v>
          </cell>
          <cell r="E57" t="str">
            <v>UN</v>
          </cell>
          <cell r="F57">
            <v>5695560</v>
          </cell>
          <cell r="G57">
            <v>5695560</v>
          </cell>
          <cell r="H57">
            <v>0</v>
          </cell>
          <cell r="I57">
            <v>6481547.2799999993</v>
          </cell>
        </row>
        <row r="58">
          <cell r="A58" t="str">
            <v>18-05-110</v>
          </cell>
          <cell r="B58" t="str">
            <v>4.11</v>
          </cell>
          <cell r="C58" t="str">
            <v>VENTILADOR #B3-11</v>
          </cell>
          <cell r="D58">
            <v>1</v>
          </cell>
          <cell r="E58" t="str">
            <v>UN</v>
          </cell>
          <cell r="F58">
            <v>5695560</v>
          </cell>
          <cell r="G58">
            <v>5695560</v>
          </cell>
          <cell r="H58">
            <v>0</v>
          </cell>
          <cell r="I58">
            <v>6481547.2799999993</v>
          </cell>
        </row>
        <row r="59">
          <cell r="A59" t="str">
            <v>18-05-120</v>
          </cell>
          <cell r="B59" t="str">
            <v>4.12</v>
          </cell>
          <cell r="C59" t="str">
            <v>VENTILADOR #B3-12</v>
          </cell>
          <cell r="D59">
            <v>1</v>
          </cell>
          <cell r="E59" t="str">
            <v>UN</v>
          </cell>
          <cell r="F59">
            <v>5695560</v>
          </cell>
          <cell r="G59">
            <v>5695560</v>
          </cell>
          <cell r="H59">
            <v>0</v>
          </cell>
          <cell r="I59">
            <v>6481547.2799999993</v>
          </cell>
        </row>
        <row r="60">
          <cell r="A60" t="str">
            <v>18-05-130</v>
          </cell>
          <cell r="B60" t="str">
            <v>4.13</v>
          </cell>
          <cell r="C60" t="str">
            <v>VENTILADOR #B3-13</v>
          </cell>
          <cell r="D60">
            <v>1</v>
          </cell>
          <cell r="E60" t="str">
            <v>UN</v>
          </cell>
          <cell r="F60">
            <v>5695560</v>
          </cell>
          <cell r="G60">
            <v>5695560</v>
          </cell>
          <cell r="H60">
            <v>0</v>
          </cell>
          <cell r="I60">
            <v>6481547.2799999993</v>
          </cell>
        </row>
        <row r="61">
          <cell r="A61" t="str">
            <v>18-05-140</v>
          </cell>
          <cell r="B61" t="str">
            <v>4.14</v>
          </cell>
          <cell r="C61" t="str">
            <v>VENTILADOR #B3-14</v>
          </cell>
          <cell r="D61">
            <v>1</v>
          </cell>
          <cell r="E61" t="str">
            <v>UN</v>
          </cell>
          <cell r="F61">
            <v>5695560</v>
          </cell>
          <cell r="G61">
            <v>5695560</v>
          </cell>
          <cell r="H61">
            <v>0</v>
          </cell>
          <cell r="I61">
            <v>6481547.2799999993</v>
          </cell>
        </row>
        <row r="62">
          <cell r="A62" t="str">
            <v>18-05-150</v>
          </cell>
          <cell r="B62" t="str">
            <v>4.15</v>
          </cell>
          <cell r="C62" t="str">
            <v>VENTILADOR #B3-15</v>
          </cell>
          <cell r="D62">
            <v>1</v>
          </cell>
          <cell r="E62" t="str">
            <v>UN</v>
          </cell>
          <cell r="F62">
            <v>5122000</v>
          </cell>
          <cell r="G62">
            <v>5122000</v>
          </cell>
          <cell r="H62">
            <v>0</v>
          </cell>
          <cell r="I62">
            <v>5828835.9999999991</v>
          </cell>
        </row>
        <row r="63">
          <cell r="A63" t="str">
            <v>18-05-160</v>
          </cell>
          <cell r="B63" t="str">
            <v>4.16</v>
          </cell>
          <cell r="C63" t="str">
            <v>VENTILADOR #B3-16</v>
          </cell>
          <cell r="D63">
            <v>1</v>
          </cell>
          <cell r="E63" t="str">
            <v>UN</v>
          </cell>
          <cell r="F63">
            <v>3580200</v>
          </cell>
          <cell r="G63">
            <v>3580200</v>
          </cell>
          <cell r="H63">
            <v>0</v>
          </cell>
          <cell r="I63">
            <v>4074267.5999999996</v>
          </cell>
        </row>
        <row r="64">
          <cell r="A64" t="str">
            <v>18-05-170</v>
          </cell>
          <cell r="B64" t="str">
            <v>4.1</v>
          </cell>
          <cell r="C64" t="str">
            <v xml:space="preserve">VENTILADOR #B2-1 </v>
          </cell>
          <cell r="D64">
            <v>0</v>
          </cell>
          <cell r="E64" t="str">
            <v>UN</v>
          </cell>
          <cell r="F64">
            <v>2880000</v>
          </cell>
          <cell r="G64">
            <v>0</v>
          </cell>
          <cell r="H64">
            <v>0</v>
          </cell>
          <cell r="I64">
            <v>3277439.9999999995</v>
          </cell>
        </row>
        <row r="65">
          <cell r="A65" t="str">
            <v>18-05-180</v>
          </cell>
          <cell r="B65" t="str">
            <v>4.2</v>
          </cell>
          <cell r="C65" t="str">
            <v>VENTILADOR #B2-2</v>
          </cell>
          <cell r="D65">
            <v>0</v>
          </cell>
          <cell r="E65" t="str">
            <v>UN</v>
          </cell>
          <cell r="F65">
            <v>4990000</v>
          </cell>
          <cell r="G65">
            <v>0</v>
          </cell>
          <cell r="H65">
            <v>0</v>
          </cell>
          <cell r="I65">
            <v>5678619.9999999991</v>
          </cell>
        </row>
        <row r="66">
          <cell r="A66" t="str">
            <v>18-05-190</v>
          </cell>
          <cell r="B66" t="str">
            <v>4.3</v>
          </cell>
          <cell r="C66" t="str">
            <v>VENTILADOR #B2-3</v>
          </cell>
          <cell r="D66">
            <v>0</v>
          </cell>
          <cell r="E66" t="str">
            <v>UN</v>
          </cell>
          <cell r="F66">
            <v>4990000</v>
          </cell>
          <cell r="G66">
            <v>0</v>
          </cell>
          <cell r="H66">
            <v>0</v>
          </cell>
          <cell r="I66">
            <v>5678619.9999999991</v>
          </cell>
        </row>
        <row r="67">
          <cell r="A67" t="str">
            <v>18-05-200</v>
          </cell>
          <cell r="B67" t="str">
            <v>4.1</v>
          </cell>
          <cell r="C67" t="str">
            <v xml:space="preserve">VENTILADOR #B1-1 </v>
          </cell>
          <cell r="D67">
            <v>0</v>
          </cell>
          <cell r="E67" t="str">
            <v>UN</v>
          </cell>
          <cell r="F67">
            <v>3240000</v>
          </cell>
          <cell r="G67">
            <v>0</v>
          </cell>
          <cell r="H67">
            <v>0</v>
          </cell>
          <cell r="I67">
            <v>3687119.9999999995</v>
          </cell>
        </row>
        <row r="68">
          <cell r="A68" t="str">
            <v>18-05-210</v>
          </cell>
          <cell r="B68" t="str">
            <v>4.2</v>
          </cell>
          <cell r="C68" t="str">
            <v>VENTILADOR #B1-2</v>
          </cell>
          <cell r="D68">
            <v>0</v>
          </cell>
          <cell r="E68" t="str">
            <v>UN</v>
          </cell>
          <cell r="F68">
            <v>3240000</v>
          </cell>
          <cell r="G68">
            <v>0</v>
          </cell>
          <cell r="H68">
            <v>0</v>
          </cell>
          <cell r="I68">
            <v>3687119.9999999995</v>
          </cell>
        </row>
        <row r="69">
          <cell r="A69" t="str">
            <v>18-05-220</v>
          </cell>
          <cell r="B69" t="str">
            <v>4.3</v>
          </cell>
          <cell r="C69" t="str">
            <v>VENTILADOR #B1-3</v>
          </cell>
          <cell r="D69">
            <v>0</v>
          </cell>
          <cell r="E69" t="str">
            <v>UN</v>
          </cell>
          <cell r="F69">
            <v>2850000</v>
          </cell>
          <cell r="G69">
            <v>0</v>
          </cell>
          <cell r="H69">
            <v>0</v>
          </cell>
          <cell r="I69">
            <v>3243299.9999999995</v>
          </cell>
        </row>
        <row r="70">
          <cell r="A70" t="str">
            <v>18-05-230</v>
          </cell>
          <cell r="B70" t="str">
            <v>4.4</v>
          </cell>
          <cell r="C70" t="str">
            <v>VENTILADOR #B1-4</v>
          </cell>
          <cell r="D70">
            <v>0</v>
          </cell>
          <cell r="E70" t="str">
            <v>UN</v>
          </cell>
          <cell r="F70">
            <v>2850000</v>
          </cell>
          <cell r="G70">
            <v>0</v>
          </cell>
          <cell r="H70">
            <v>0</v>
          </cell>
          <cell r="I70">
            <v>3243299.9999999995</v>
          </cell>
        </row>
        <row r="71">
          <cell r="A71" t="str">
            <v>18-05-240</v>
          </cell>
          <cell r="B71" t="str">
            <v>4.5</v>
          </cell>
          <cell r="C71" t="str">
            <v>VENTILADOR #B1-5</v>
          </cell>
          <cell r="D71">
            <v>0</v>
          </cell>
          <cell r="E71" t="str">
            <v>UN</v>
          </cell>
          <cell r="F71">
            <v>3425000</v>
          </cell>
          <cell r="G71">
            <v>0</v>
          </cell>
          <cell r="H71">
            <v>0</v>
          </cell>
          <cell r="I71">
            <v>3897649.9999999995</v>
          </cell>
        </row>
        <row r="72">
          <cell r="A72" t="str">
            <v>18-05-250</v>
          </cell>
          <cell r="B72" t="str">
            <v>4.6</v>
          </cell>
          <cell r="C72" t="str">
            <v>VENTILADOR #B1-6</v>
          </cell>
          <cell r="D72">
            <v>0</v>
          </cell>
          <cell r="E72" t="str">
            <v>UN</v>
          </cell>
          <cell r="F72">
            <v>3425000</v>
          </cell>
          <cell r="G72">
            <v>0</v>
          </cell>
          <cell r="H72">
            <v>0</v>
          </cell>
          <cell r="I72">
            <v>3897649.9999999995</v>
          </cell>
        </row>
        <row r="73">
          <cell r="B73">
            <v>0</v>
          </cell>
          <cell r="C73">
            <v>0</v>
          </cell>
          <cell r="D73">
            <v>0</v>
          </cell>
          <cell r="E73">
            <v>0</v>
          </cell>
          <cell r="F73">
            <v>0</v>
          </cell>
          <cell r="G73">
            <v>0</v>
          </cell>
          <cell r="H73">
            <v>88440040</v>
          </cell>
          <cell r="I73">
            <v>0</v>
          </cell>
        </row>
        <row r="74">
          <cell r="B74" t="str">
            <v>5.0</v>
          </cell>
          <cell r="C74" t="str">
            <v>CONDUCTOS METALICOS</v>
          </cell>
          <cell r="D74">
            <v>0</v>
          </cell>
          <cell r="E74">
            <v>0</v>
          </cell>
          <cell r="F74">
            <v>0</v>
          </cell>
          <cell r="G74">
            <v>0</v>
          </cell>
          <cell r="H74">
            <v>0</v>
          </cell>
          <cell r="I74">
            <v>0</v>
          </cell>
        </row>
        <row r="75">
          <cell r="A75" t="str">
            <v>18-06</v>
          </cell>
          <cell r="B75" t="str">
            <v>5.1</v>
          </cell>
          <cell r="C75" t="str">
            <v>CONDUCTOS METALICOS AISLADOS</v>
          </cell>
          <cell r="D75">
            <v>0</v>
          </cell>
          <cell r="E75">
            <v>0</v>
          </cell>
          <cell r="F75">
            <v>0</v>
          </cell>
          <cell r="G75">
            <v>0</v>
          </cell>
          <cell r="H75">
            <v>0</v>
          </cell>
          <cell r="I75">
            <v>0</v>
          </cell>
        </row>
        <row r="76">
          <cell r="A76" t="str">
            <v>18-06-010</v>
          </cell>
          <cell r="B76" t="str">
            <v>5.1.1</v>
          </cell>
          <cell r="C76" t="str">
            <v xml:space="preserve">Conductos metalicos </v>
          </cell>
          <cell r="D76">
            <v>880</v>
          </cell>
          <cell r="E76" t="str">
            <v>Kg</v>
          </cell>
          <cell r="F76">
            <v>12064</v>
          </cell>
          <cell r="G76">
            <v>10616320</v>
          </cell>
          <cell r="H76">
            <v>0</v>
          </cell>
          <cell r="I76">
            <v>13728.831999999999</v>
          </cell>
        </row>
        <row r="77">
          <cell r="A77" t="str">
            <v>18-06-020</v>
          </cell>
          <cell r="B77" t="str">
            <v>5.1.2</v>
          </cell>
          <cell r="C77" t="str">
            <v>Aislamiento Ductowrap</v>
          </cell>
          <cell r="D77">
            <v>152</v>
          </cell>
          <cell r="E77" t="str">
            <v>m²</v>
          </cell>
          <cell r="F77">
            <v>20068</v>
          </cell>
          <cell r="G77">
            <v>3050336</v>
          </cell>
          <cell r="H77">
            <v>0</v>
          </cell>
          <cell r="I77">
            <v>22837.383999999998</v>
          </cell>
        </row>
        <row r="78">
          <cell r="B78">
            <v>0</v>
          </cell>
          <cell r="C78">
            <v>0</v>
          </cell>
          <cell r="D78">
            <v>0</v>
          </cell>
          <cell r="E78">
            <v>0</v>
          </cell>
          <cell r="F78">
            <v>0</v>
          </cell>
          <cell r="G78">
            <v>0</v>
          </cell>
          <cell r="H78">
            <v>0</v>
          </cell>
          <cell r="I78">
            <v>0</v>
          </cell>
        </row>
        <row r="79">
          <cell r="A79" t="str">
            <v>18-07</v>
          </cell>
          <cell r="B79" t="str">
            <v>5.2</v>
          </cell>
          <cell r="C79" t="str">
            <v>CONDUCTOS METALICOS DESNUDOS</v>
          </cell>
          <cell r="D79">
            <v>0</v>
          </cell>
          <cell r="E79">
            <v>0</v>
          </cell>
          <cell r="F79">
            <v>0</v>
          </cell>
          <cell r="G79">
            <v>0</v>
          </cell>
          <cell r="H79">
            <v>0</v>
          </cell>
          <cell r="I79">
            <v>0</v>
          </cell>
        </row>
        <row r="80">
          <cell r="A80" t="str">
            <v>18-07-010</v>
          </cell>
          <cell r="B80" t="str">
            <v>5.2.1</v>
          </cell>
          <cell r="C80" t="str">
            <v xml:space="preserve">Conductos metalicos </v>
          </cell>
          <cell r="D80">
            <v>2360</v>
          </cell>
          <cell r="E80" t="str">
            <v>Kg</v>
          </cell>
          <cell r="F80">
            <v>12064</v>
          </cell>
          <cell r="G80">
            <v>28471040</v>
          </cell>
          <cell r="H80">
            <v>0</v>
          </cell>
          <cell r="I80">
            <v>13728.831999999999</v>
          </cell>
        </row>
        <row r="81">
          <cell r="B81">
            <v>0</v>
          </cell>
          <cell r="C81">
            <v>0</v>
          </cell>
          <cell r="D81">
            <v>0</v>
          </cell>
          <cell r="E81">
            <v>0</v>
          </cell>
          <cell r="F81">
            <v>0</v>
          </cell>
          <cell r="G81">
            <v>0</v>
          </cell>
          <cell r="H81">
            <v>42137696</v>
          </cell>
          <cell r="I81">
            <v>0</v>
          </cell>
        </row>
        <row r="82">
          <cell r="A82" t="str">
            <v>18-08</v>
          </cell>
          <cell r="B82" t="str">
            <v>6.0</v>
          </cell>
          <cell r="C82" t="str">
            <v>CONDUCTOS DE FIBRA DE VIDRIO</v>
          </cell>
          <cell r="D82">
            <v>0</v>
          </cell>
          <cell r="E82">
            <v>0</v>
          </cell>
          <cell r="F82">
            <v>0</v>
          </cell>
          <cell r="G82">
            <v>0</v>
          </cell>
          <cell r="H82">
            <v>0</v>
          </cell>
          <cell r="I82">
            <v>0</v>
          </cell>
        </row>
        <row r="83">
          <cell r="A83" t="str">
            <v>18-08-010</v>
          </cell>
          <cell r="B83" t="str">
            <v>6.1</v>
          </cell>
          <cell r="C83" t="str">
            <v>Conductos de fibra de vidrio</v>
          </cell>
          <cell r="D83">
            <v>422</v>
          </cell>
          <cell r="E83" t="str">
            <v>m²</v>
          </cell>
          <cell r="F83">
            <v>51174.999999999993</v>
          </cell>
          <cell r="G83">
            <v>21595849.999999996</v>
          </cell>
          <cell r="H83">
            <v>0</v>
          </cell>
          <cell r="I83">
            <v>58237.149999999987</v>
          </cell>
        </row>
        <row r="84">
          <cell r="B84">
            <v>0</v>
          </cell>
          <cell r="C84">
            <v>0</v>
          </cell>
          <cell r="D84">
            <v>0</v>
          </cell>
          <cell r="E84">
            <v>0</v>
          </cell>
          <cell r="F84">
            <v>0</v>
          </cell>
          <cell r="G84">
            <v>0</v>
          </cell>
          <cell r="H84">
            <v>21595849.999999996</v>
          </cell>
          <cell r="I84">
            <v>0</v>
          </cell>
        </row>
        <row r="85">
          <cell r="B85" t="str">
            <v>7.0</v>
          </cell>
          <cell r="C85" t="str">
            <v>DIFUSORES Y REJILLAS (TODOS PINTADO ELECTROSTATICO BLANCO)</v>
          </cell>
          <cell r="D85">
            <v>0</v>
          </cell>
          <cell r="E85">
            <v>0</v>
          </cell>
          <cell r="F85">
            <v>0</v>
          </cell>
          <cell r="G85">
            <v>0</v>
          </cell>
          <cell r="H85">
            <v>0</v>
          </cell>
          <cell r="I85">
            <v>0</v>
          </cell>
        </row>
        <row r="86">
          <cell r="B86">
            <v>0</v>
          </cell>
          <cell r="C86">
            <v>0</v>
          </cell>
          <cell r="D86">
            <v>0</v>
          </cell>
          <cell r="E86">
            <v>0</v>
          </cell>
          <cell r="F86">
            <v>0</v>
          </cell>
          <cell r="G86">
            <v>0</v>
          </cell>
          <cell r="H86">
            <v>0</v>
          </cell>
          <cell r="I86">
            <v>0</v>
          </cell>
        </row>
        <row r="87">
          <cell r="A87" t="str">
            <v>18-09</v>
          </cell>
          <cell r="B87" t="str">
            <v>7.1</v>
          </cell>
          <cell r="C87" t="str">
            <v xml:space="preserve">DIFUSORES 3V MARCO DESCOLGADO CON DAMPER </v>
          </cell>
          <cell r="D87">
            <v>0</v>
          </cell>
          <cell r="E87">
            <v>0</v>
          </cell>
          <cell r="F87">
            <v>0</v>
          </cell>
          <cell r="G87">
            <v>0</v>
          </cell>
          <cell r="H87">
            <v>0</v>
          </cell>
          <cell r="I87">
            <v>0</v>
          </cell>
        </row>
        <row r="88">
          <cell r="A88" t="str">
            <v>18-09-010</v>
          </cell>
          <cell r="B88" t="str">
            <v>7.1.1</v>
          </cell>
          <cell r="C88" t="str">
            <v>Difusor 18" X 09"</v>
          </cell>
          <cell r="D88">
            <v>12</v>
          </cell>
          <cell r="E88" t="str">
            <v>UN</v>
          </cell>
          <cell r="F88">
            <v>167000</v>
          </cell>
          <cell r="G88">
            <v>2004000</v>
          </cell>
          <cell r="H88">
            <v>0</v>
          </cell>
          <cell r="I88">
            <v>190045.99999999997</v>
          </cell>
        </row>
        <row r="89">
          <cell r="A89" t="str">
            <v>18-09-020</v>
          </cell>
          <cell r="B89" t="str">
            <v>7.1.2</v>
          </cell>
          <cell r="C89" t="str">
            <v>Difusor 12" X 09"</v>
          </cell>
          <cell r="D89">
            <v>24</v>
          </cell>
          <cell r="E89" t="str">
            <v>UN</v>
          </cell>
          <cell r="F89">
            <v>135000</v>
          </cell>
          <cell r="G89">
            <v>3240000</v>
          </cell>
          <cell r="H89">
            <v>0</v>
          </cell>
          <cell r="I89">
            <v>153630</v>
          </cell>
        </row>
        <row r="90">
          <cell r="A90" t="str">
            <v>18-09-030</v>
          </cell>
          <cell r="B90" t="str">
            <v>7.1.3</v>
          </cell>
          <cell r="C90" t="str">
            <v>Difusor 09" X 09"</v>
          </cell>
          <cell r="D90">
            <v>1</v>
          </cell>
          <cell r="E90" t="str">
            <v>UN</v>
          </cell>
          <cell r="F90">
            <v>125000</v>
          </cell>
          <cell r="G90">
            <v>125000</v>
          </cell>
          <cell r="H90">
            <v>0</v>
          </cell>
          <cell r="I90">
            <v>142250</v>
          </cell>
        </row>
        <row r="91">
          <cell r="B91">
            <v>0</v>
          </cell>
          <cell r="C91">
            <v>0</v>
          </cell>
          <cell r="D91">
            <v>0</v>
          </cell>
          <cell r="E91">
            <v>0</v>
          </cell>
          <cell r="F91">
            <v>0</v>
          </cell>
          <cell r="G91">
            <v>0</v>
          </cell>
          <cell r="H91">
            <v>0</v>
          </cell>
          <cell r="I91">
            <v>0</v>
          </cell>
        </row>
        <row r="92">
          <cell r="A92" t="str">
            <v>18-10</v>
          </cell>
          <cell r="B92" t="str">
            <v>7.2</v>
          </cell>
          <cell r="C92" t="str">
            <v xml:space="preserve">DIFUSORES 4V MARCO DESCOLGADO CON DAMPER </v>
          </cell>
          <cell r="D92">
            <v>0</v>
          </cell>
          <cell r="E92">
            <v>0</v>
          </cell>
          <cell r="F92">
            <v>0</v>
          </cell>
          <cell r="G92">
            <v>0</v>
          </cell>
          <cell r="H92">
            <v>0</v>
          </cell>
          <cell r="I92">
            <v>0</v>
          </cell>
        </row>
        <row r="93">
          <cell r="A93" t="str">
            <v>18-10-010</v>
          </cell>
          <cell r="B93" t="str">
            <v>7.2.1</v>
          </cell>
          <cell r="C93" t="str">
            <v>Difusor 18" X 18"</v>
          </cell>
          <cell r="D93">
            <v>2</v>
          </cell>
          <cell r="E93" t="str">
            <v>UN</v>
          </cell>
          <cell r="F93">
            <v>261000</v>
          </cell>
          <cell r="G93">
            <v>522000</v>
          </cell>
          <cell r="H93">
            <v>0</v>
          </cell>
          <cell r="I93">
            <v>297018</v>
          </cell>
        </row>
        <row r="94">
          <cell r="A94" t="str">
            <v>18-10-020</v>
          </cell>
          <cell r="B94" t="str">
            <v>7.2.2</v>
          </cell>
          <cell r="C94" t="str">
            <v>Difusor 15" X 12"</v>
          </cell>
          <cell r="D94">
            <v>1</v>
          </cell>
          <cell r="E94" t="str">
            <v>UN</v>
          </cell>
          <cell r="F94">
            <v>212000</v>
          </cell>
          <cell r="G94">
            <v>212000</v>
          </cell>
          <cell r="H94">
            <v>0</v>
          </cell>
          <cell r="I94">
            <v>241255.99999999997</v>
          </cell>
        </row>
        <row r="95">
          <cell r="B95">
            <v>0</v>
          </cell>
          <cell r="C95">
            <v>0</v>
          </cell>
          <cell r="D95">
            <v>0</v>
          </cell>
          <cell r="E95">
            <v>0</v>
          </cell>
          <cell r="F95">
            <v>0</v>
          </cell>
          <cell r="G95">
            <v>0</v>
          </cell>
          <cell r="H95">
            <v>0</v>
          </cell>
          <cell r="I95">
            <v>0</v>
          </cell>
        </row>
        <row r="96">
          <cell r="A96" t="str">
            <v>18-11</v>
          </cell>
          <cell r="B96" t="str">
            <v>7.3</v>
          </cell>
          <cell r="C96" t="str">
            <v>REJILLAS DE RETORNO TIPO PERSIANA CON DAMPER</v>
          </cell>
          <cell r="D96">
            <v>0</v>
          </cell>
          <cell r="E96">
            <v>0</v>
          </cell>
          <cell r="F96">
            <v>0</v>
          </cell>
          <cell r="G96">
            <v>0</v>
          </cell>
          <cell r="H96">
            <v>0</v>
          </cell>
          <cell r="I96">
            <v>0</v>
          </cell>
        </row>
        <row r="97">
          <cell r="A97" t="str">
            <v>18-11-010</v>
          </cell>
          <cell r="B97" t="str">
            <v>7.3.1</v>
          </cell>
          <cell r="C97" t="str">
            <v>Rejilla Retorno 20" X 20"</v>
          </cell>
          <cell r="D97">
            <v>1</v>
          </cell>
          <cell r="E97" t="str">
            <v>UN</v>
          </cell>
          <cell r="F97">
            <v>262160</v>
          </cell>
          <cell r="G97">
            <v>262160</v>
          </cell>
          <cell r="H97">
            <v>0</v>
          </cell>
          <cell r="I97">
            <v>298338.07999999996</v>
          </cell>
        </row>
        <row r="98">
          <cell r="A98" t="str">
            <v>18-11-020</v>
          </cell>
          <cell r="B98" t="str">
            <v>7.3.2</v>
          </cell>
          <cell r="C98" t="str">
            <v>Rejilla Retorno 14" X 12"</v>
          </cell>
          <cell r="D98">
            <v>1</v>
          </cell>
          <cell r="E98" t="str">
            <v>UN</v>
          </cell>
          <cell r="F98">
            <v>148480</v>
          </cell>
          <cell r="G98">
            <v>148480</v>
          </cell>
          <cell r="H98">
            <v>0</v>
          </cell>
          <cell r="I98">
            <v>168970.23999999999</v>
          </cell>
        </row>
        <row r="99">
          <cell r="A99" t="str">
            <v>18-11-030</v>
          </cell>
          <cell r="B99" t="str">
            <v>7.3.3</v>
          </cell>
          <cell r="C99" t="str">
            <v>Rejilla Retorno 12"X10"</v>
          </cell>
          <cell r="D99">
            <v>7</v>
          </cell>
          <cell r="E99" t="str">
            <v>UN</v>
          </cell>
          <cell r="F99">
            <v>113853.99999999999</v>
          </cell>
          <cell r="G99">
            <v>796977.99999999988</v>
          </cell>
          <cell r="H99">
            <v>0</v>
          </cell>
          <cell r="I99">
            <v>129565.85199999997</v>
          </cell>
        </row>
        <row r="100">
          <cell r="A100" t="str">
            <v>18-11-040</v>
          </cell>
          <cell r="B100" t="str">
            <v>7.3.4</v>
          </cell>
          <cell r="C100" t="str">
            <v>Rejilla Retorno 18" X 10"</v>
          </cell>
          <cell r="D100">
            <v>28</v>
          </cell>
          <cell r="E100" t="str">
            <v>UN</v>
          </cell>
          <cell r="F100">
            <v>176320</v>
          </cell>
          <cell r="G100">
            <v>4936960</v>
          </cell>
          <cell r="H100">
            <v>0</v>
          </cell>
          <cell r="I100">
            <v>200652.15999999997</v>
          </cell>
        </row>
        <row r="101">
          <cell r="A101" t="str">
            <v>18-11-050</v>
          </cell>
          <cell r="B101" t="str">
            <v>7.3.1</v>
          </cell>
          <cell r="C101" t="str">
            <v>12" X 10"</v>
          </cell>
          <cell r="D101">
            <v>0</v>
          </cell>
          <cell r="E101" t="str">
            <v>UN</v>
          </cell>
          <cell r="F101">
            <v>98150</v>
          </cell>
          <cell r="G101">
            <v>0</v>
          </cell>
          <cell r="H101">
            <v>0</v>
          </cell>
          <cell r="I101">
            <v>111694.7</v>
          </cell>
        </row>
        <row r="102">
          <cell r="A102" t="str">
            <v>18-11-060</v>
          </cell>
          <cell r="B102" t="str">
            <v>7.3.2</v>
          </cell>
          <cell r="C102" t="str">
            <v>10" X 10"</v>
          </cell>
          <cell r="D102">
            <v>0</v>
          </cell>
          <cell r="E102" t="str">
            <v>UN</v>
          </cell>
          <cell r="F102">
            <v>91230</v>
          </cell>
          <cell r="G102">
            <v>0</v>
          </cell>
          <cell r="H102">
            <v>0</v>
          </cell>
          <cell r="I102">
            <v>103819.73999999999</v>
          </cell>
        </row>
        <row r="103">
          <cell r="A103" t="str">
            <v>18-11-070</v>
          </cell>
          <cell r="B103" t="str">
            <v>7.3.3</v>
          </cell>
          <cell r="C103" t="str">
            <v>08" X 08"</v>
          </cell>
          <cell r="D103">
            <v>0</v>
          </cell>
          <cell r="E103" t="str">
            <v>UN</v>
          </cell>
          <cell r="F103">
            <v>71200</v>
          </cell>
          <cell r="G103">
            <v>0</v>
          </cell>
          <cell r="H103">
            <v>0</v>
          </cell>
          <cell r="I103">
            <v>81025.599999999991</v>
          </cell>
        </row>
        <row r="104">
          <cell r="A104" t="str">
            <v>18-11-080</v>
          </cell>
          <cell r="B104" t="str">
            <v>7.3.4</v>
          </cell>
          <cell r="C104" t="str">
            <v>06" X 06"</v>
          </cell>
          <cell r="D104">
            <v>0</v>
          </cell>
          <cell r="E104" t="str">
            <v>UN</v>
          </cell>
          <cell r="F104">
            <v>48300</v>
          </cell>
          <cell r="G104">
            <v>0</v>
          </cell>
          <cell r="H104">
            <v>0</v>
          </cell>
          <cell r="I104">
            <v>54965.399999999994</v>
          </cell>
        </row>
        <row r="105">
          <cell r="B105">
            <v>0</v>
          </cell>
          <cell r="C105">
            <v>0</v>
          </cell>
          <cell r="D105">
            <v>0</v>
          </cell>
          <cell r="E105">
            <v>0</v>
          </cell>
          <cell r="F105">
            <v>0</v>
          </cell>
          <cell r="G105">
            <v>0</v>
          </cell>
          <cell r="H105">
            <v>0</v>
          </cell>
          <cell r="I105">
            <v>0</v>
          </cell>
        </row>
        <row r="106">
          <cell r="A106" t="str">
            <v>18-12</v>
          </cell>
          <cell r="B106" t="str">
            <v>7.4</v>
          </cell>
          <cell r="C106" t="str">
            <v>REJILLAS DE SUMINISTRO CON DAMPER</v>
          </cell>
          <cell r="D106">
            <v>0</v>
          </cell>
          <cell r="E106">
            <v>0</v>
          </cell>
          <cell r="F106">
            <v>0</v>
          </cell>
          <cell r="G106">
            <v>0</v>
          </cell>
          <cell r="H106">
            <v>0</v>
          </cell>
          <cell r="I106">
            <v>0</v>
          </cell>
        </row>
        <row r="107">
          <cell r="A107" t="str">
            <v>18-12-010</v>
          </cell>
          <cell r="B107" t="str">
            <v>7.4.1</v>
          </cell>
          <cell r="C107" t="str">
            <v>Rejilla Suministro 56" X 16"</v>
          </cell>
          <cell r="D107">
            <v>3</v>
          </cell>
          <cell r="E107" t="str">
            <v>UN</v>
          </cell>
          <cell r="F107">
            <v>526640</v>
          </cell>
          <cell r="G107">
            <v>1579920</v>
          </cell>
          <cell r="H107">
            <v>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H108">
            <v>0</v>
          </cell>
          <cell r="I108">
            <v>543872.95999999985</v>
          </cell>
        </row>
        <row r="109">
          <cell r="A109" t="str">
            <v>18-12-030</v>
          </cell>
          <cell r="B109" t="str">
            <v>7.2.1</v>
          </cell>
          <cell r="C109" t="str">
            <v>52" X 20"</v>
          </cell>
          <cell r="D109">
            <v>0</v>
          </cell>
          <cell r="E109" t="str">
            <v>UN</v>
          </cell>
          <cell r="F109">
            <v>389100</v>
          </cell>
          <cell r="G109">
            <v>0</v>
          </cell>
          <cell r="H109">
            <v>0</v>
          </cell>
          <cell r="I109">
            <v>442795.8</v>
          </cell>
        </row>
        <row r="110">
          <cell r="A110" t="str">
            <v>18-12-040</v>
          </cell>
          <cell r="B110">
            <v>0</v>
          </cell>
          <cell r="C110" t="str">
            <v>52" X 18"</v>
          </cell>
          <cell r="D110">
            <v>0</v>
          </cell>
          <cell r="E110" t="str">
            <v>UN</v>
          </cell>
          <cell r="F110">
            <v>344500</v>
          </cell>
          <cell r="G110">
            <v>0</v>
          </cell>
          <cell r="H110">
            <v>0</v>
          </cell>
          <cell r="I110">
            <v>392040.99999999994</v>
          </cell>
        </row>
        <row r="111">
          <cell r="A111" t="str">
            <v>18-12-050</v>
          </cell>
          <cell r="B111">
            <v>0</v>
          </cell>
          <cell r="C111" t="str">
            <v>46" X 16"</v>
          </cell>
          <cell r="D111">
            <v>0</v>
          </cell>
          <cell r="E111" t="str">
            <v>UN</v>
          </cell>
          <cell r="F111">
            <v>271600</v>
          </cell>
          <cell r="G111">
            <v>0</v>
          </cell>
          <cell r="H111">
            <v>0</v>
          </cell>
          <cell r="I111">
            <v>309080.8</v>
          </cell>
        </row>
        <row r="112">
          <cell r="A112" t="str">
            <v>18-12-060</v>
          </cell>
          <cell r="B112">
            <v>0</v>
          </cell>
          <cell r="C112" t="str">
            <v>36" X 16"</v>
          </cell>
          <cell r="D112">
            <v>0</v>
          </cell>
          <cell r="E112" t="str">
            <v>UN</v>
          </cell>
          <cell r="F112">
            <v>215600</v>
          </cell>
          <cell r="G112">
            <v>0</v>
          </cell>
          <cell r="H112">
            <v>0</v>
          </cell>
          <cell r="I112">
            <v>245352.8</v>
          </cell>
        </row>
        <row r="113">
          <cell r="A113" t="str">
            <v>18-12-070</v>
          </cell>
          <cell r="B113">
            <v>0</v>
          </cell>
          <cell r="C113" t="str">
            <v>30" X 16"</v>
          </cell>
          <cell r="D113">
            <v>0</v>
          </cell>
          <cell r="E113" t="str">
            <v>UN</v>
          </cell>
          <cell r="F113">
            <v>187800</v>
          </cell>
          <cell r="G113">
            <v>0</v>
          </cell>
          <cell r="H113">
            <v>0</v>
          </cell>
          <cell r="I113">
            <v>213716.4</v>
          </cell>
        </row>
        <row r="114">
          <cell r="A114" t="str">
            <v>18-12-080</v>
          </cell>
          <cell r="B114" t="str">
            <v>7.1.1</v>
          </cell>
          <cell r="C114" t="str">
            <v>66" X 32"</v>
          </cell>
          <cell r="D114">
            <v>0</v>
          </cell>
          <cell r="E114" t="str">
            <v>UN</v>
          </cell>
          <cell r="F114">
            <v>543600</v>
          </cell>
          <cell r="G114">
            <v>0</v>
          </cell>
          <cell r="H114">
            <v>0</v>
          </cell>
          <cell r="I114">
            <v>618616.79999999993</v>
          </cell>
        </row>
        <row r="115">
          <cell r="B115">
            <v>0</v>
          </cell>
          <cell r="C115">
            <v>0</v>
          </cell>
          <cell r="D115">
            <v>0</v>
          </cell>
          <cell r="E115">
            <v>0</v>
          </cell>
          <cell r="F115">
            <v>0</v>
          </cell>
          <cell r="G115">
            <v>0</v>
          </cell>
          <cell r="H115">
            <v>15261258</v>
          </cell>
          <cell r="I115">
            <v>0</v>
          </cell>
        </row>
        <row r="116">
          <cell r="A116">
            <v>0</v>
          </cell>
          <cell r="B116" t="str">
            <v>8.0</v>
          </cell>
          <cell r="C116" t="str">
            <v xml:space="preserve">TUBERIA PVC </v>
          </cell>
          <cell r="D116">
            <v>0</v>
          </cell>
          <cell r="E116">
            <v>0</v>
          </cell>
          <cell r="F116">
            <v>0</v>
          </cell>
          <cell r="G116">
            <v>0</v>
          </cell>
          <cell r="H116">
            <v>0</v>
          </cell>
          <cell r="I116">
            <v>0</v>
          </cell>
        </row>
        <row r="117">
          <cell r="A117" t="str">
            <v>18-13</v>
          </cell>
          <cell r="B117" t="str">
            <v>8.1</v>
          </cell>
          <cell r="C117" t="str">
            <v>TUBERIA Y ACCESORIOS PVC RDE21 AISLADA POLIURETANO CON CUBIERTA ALUMINIO 0,7MM</v>
          </cell>
          <cell r="D117">
            <v>0</v>
          </cell>
          <cell r="E117">
            <v>0</v>
          </cell>
          <cell r="F117">
            <v>0</v>
          </cell>
          <cell r="G117">
            <v>0</v>
          </cell>
          <cell r="H117">
            <v>0</v>
          </cell>
          <cell r="I117">
            <v>0</v>
          </cell>
        </row>
        <row r="118">
          <cell r="B118" t="str">
            <v>8.1.1</v>
          </cell>
          <cell r="C118" t="str">
            <v>TUBERIAS</v>
          </cell>
          <cell r="D118">
            <v>0</v>
          </cell>
          <cell r="E118">
            <v>0</v>
          </cell>
          <cell r="F118">
            <v>0</v>
          </cell>
          <cell r="G118">
            <v>0</v>
          </cell>
          <cell r="H118">
            <v>0</v>
          </cell>
          <cell r="I118">
            <v>0</v>
          </cell>
        </row>
        <row r="119">
          <cell r="A119" t="str">
            <v>18-13-010</v>
          </cell>
          <cell r="B119" t="str">
            <v>8.1.1.1</v>
          </cell>
          <cell r="C119" t="str">
            <v>Tuberia PVC 4"</v>
          </cell>
          <cell r="D119">
            <v>40</v>
          </cell>
          <cell r="E119" t="str">
            <v>m</v>
          </cell>
          <cell r="F119">
            <v>113239.2</v>
          </cell>
          <cell r="G119">
            <v>4529568</v>
          </cell>
          <cell r="H119">
            <v>0</v>
          </cell>
          <cell r="I119">
            <v>128866.20959999999</v>
          </cell>
        </row>
        <row r="120">
          <cell r="A120" t="str">
            <v>18-13-020</v>
          </cell>
          <cell r="B120" t="str">
            <v>8.1.1.2</v>
          </cell>
          <cell r="C120" t="str">
            <v>Tuberia PVC 3"</v>
          </cell>
          <cell r="D120">
            <v>10</v>
          </cell>
          <cell r="E120" t="str">
            <v>m</v>
          </cell>
          <cell r="F120">
            <v>95769.599999999991</v>
          </cell>
          <cell r="G120">
            <v>957695.99999999988</v>
          </cell>
          <cell r="H120">
            <v>0</v>
          </cell>
          <cell r="I120">
            <v>108985.80479999998</v>
          </cell>
        </row>
        <row r="121">
          <cell r="A121" t="str">
            <v>18-13-030</v>
          </cell>
          <cell r="B121" t="str">
            <v>8.1.1.3</v>
          </cell>
          <cell r="C121" t="str">
            <v>Tuberia PVC 2-1/2"</v>
          </cell>
          <cell r="D121">
            <v>92</v>
          </cell>
          <cell r="E121" t="str">
            <v>m</v>
          </cell>
          <cell r="F121">
            <v>86926.903759999987</v>
          </cell>
          <cell r="G121">
            <v>7997275.1459199991</v>
          </cell>
          <cell r="H121">
            <v>0</v>
          </cell>
          <cell r="I121">
            <v>98922.816478879977</v>
          </cell>
        </row>
        <row r="122">
          <cell r="A122" t="str">
            <v>18-13-040</v>
          </cell>
          <cell r="B122" t="str">
            <v>8.1.1.4</v>
          </cell>
          <cell r="C122" t="str">
            <v>Tuberia PVC 2"</v>
          </cell>
          <cell r="D122">
            <v>114</v>
          </cell>
          <cell r="E122" t="str">
            <v>m</v>
          </cell>
          <cell r="F122">
            <v>67396</v>
          </cell>
          <cell r="G122">
            <v>7683144</v>
          </cell>
          <cell r="H122">
            <v>0</v>
          </cell>
          <cell r="I122">
            <v>76696.647999999986</v>
          </cell>
        </row>
        <row r="123">
          <cell r="A123" t="str">
            <v>18-13-050</v>
          </cell>
          <cell r="B123" t="str">
            <v>8.1.1.5</v>
          </cell>
          <cell r="C123" t="str">
            <v>Tuberia PVC 1-1/2"</v>
          </cell>
          <cell r="D123">
            <v>24</v>
          </cell>
          <cell r="E123" t="str">
            <v>m</v>
          </cell>
          <cell r="F123">
            <v>54900.479999999989</v>
          </cell>
          <cell r="G123">
            <v>1317611.5199999998</v>
          </cell>
          <cell r="H123">
            <v>0</v>
          </cell>
          <cell r="I123">
            <v>62476.746239999979</v>
          </cell>
        </row>
        <row r="124">
          <cell r="A124" t="str">
            <v>18-13-060</v>
          </cell>
          <cell r="B124" t="str">
            <v>8.1.1.6</v>
          </cell>
          <cell r="C124" t="str">
            <v>Tuberia PVC 1-1/4"</v>
          </cell>
          <cell r="D124">
            <v>42</v>
          </cell>
          <cell r="E124" t="str">
            <v>m</v>
          </cell>
          <cell r="F124">
            <v>46894.159999999989</v>
          </cell>
          <cell r="G124">
            <v>1969554.7199999995</v>
          </cell>
          <cell r="H124">
            <v>0</v>
          </cell>
          <cell r="I124">
            <v>53365.55407999998</v>
          </cell>
        </row>
        <row r="125">
          <cell r="A125" t="str">
            <v>18-13-070</v>
          </cell>
          <cell r="B125" t="str">
            <v>8.1.1.7</v>
          </cell>
          <cell r="C125" t="str">
            <v>Tuberia PVC 1"</v>
          </cell>
          <cell r="D125">
            <v>56</v>
          </cell>
          <cell r="E125" t="str">
            <v>m</v>
          </cell>
          <cell r="F125">
            <v>41175.360000000001</v>
          </cell>
          <cell r="G125">
            <v>2305820.16</v>
          </cell>
          <cell r="H125">
            <v>0</v>
          </cell>
          <cell r="I125">
            <v>46857.559679999998</v>
          </cell>
        </row>
        <row r="126">
          <cell r="A126" t="str">
            <v>18-13-080</v>
          </cell>
          <cell r="B126" t="str">
            <v>8.1.1.8</v>
          </cell>
          <cell r="C126" t="str">
            <v>Tuberia PVC 3/4"</v>
          </cell>
          <cell r="D126">
            <v>106</v>
          </cell>
          <cell r="E126" t="str">
            <v>m</v>
          </cell>
          <cell r="F126">
            <v>34312.799999999996</v>
          </cell>
          <cell r="G126">
            <v>3637156.7999999993</v>
          </cell>
          <cell r="H126">
            <v>0</v>
          </cell>
          <cell r="I126">
            <v>39047.96639999999</v>
          </cell>
        </row>
        <row r="127">
          <cell r="A127" t="str">
            <v>18-13-090</v>
          </cell>
          <cell r="B127" t="str">
            <v>8.1.1.9</v>
          </cell>
          <cell r="C127" t="str">
            <v>Tuberia PVC 1/2"</v>
          </cell>
          <cell r="D127">
            <v>90</v>
          </cell>
          <cell r="E127" t="str">
            <v>m</v>
          </cell>
          <cell r="F127">
            <v>29737.759999999998</v>
          </cell>
          <cell r="G127">
            <v>2676398.4</v>
          </cell>
          <cell r="H127">
            <v>0</v>
          </cell>
          <cell r="I127">
            <v>33841.570879999992</v>
          </cell>
        </row>
        <row r="128">
          <cell r="B128">
            <v>0</v>
          </cell>
          <cell r="C128">
            <v>0</v>
          </cell>
          <cell r="D128">
            <v>0</v>
          </cell>
          <cell r="E128">
            <v>0</v>
          </cell>
          <cell r="F128">
            <v>0</v>
          </cell>
          <cell r="G128">
            <v>0</v>
          </cell>
          <cell r="H128">
            <v>0</v>
          </cell>
          <cell r="I128">
            <v>0</v>
          </cell>
        </row>
        <row r="129">
          <cell r="B129" t="str">
            <v>8.1.2</v>
          </cell>
          <cell r="C129" t="str">
            <v>CODOS</v>
          </cell>
          <cell r="D129">
            <v>0</v>
          </cell>
          <cell r="E129">
            <v>0</v>
          </cell>
          <cell r="F129">
            <v>0</v>
          </cell>
          <cell r="G129">
            <v>0</v>
          </cell>
          <cell r="H129">
            <v>0</v>
          </cell>
          <cell r="I129">
            <v>0</v>
          </cell>
        </row>
        <row r="130">
          <cell r="A130" t="str">
            <v>18-13-100</v>
          </cell>
          <cell r="B130" t="str">
            <v>8.1.2.1</v>
          </cell>
          <cell r="C130" t="str">
            <v>Codo PVC 4"</v>
          </cell>
          <cell r="D130">
            <v>8</v>
          </cell>
          <cell r="E130" t="str">
            <v>UN</v>
          </cell>
          <cell r="F130">
            <v>72857.279999999999</v>
          </cell>
          <cell r="G130">
            <v>582858.23999999999</v>
          </cell>
          <cell r="H130">
            <v>0</v>
          </cell>
          <cell r="I130">
            <v>82911.584639999986</v>
          </cell>
        </row>
        <row r="131">
          <cell r="A131" t="str">
            <v>18-13-110</v>
          </cell>
          <cell r="B131" t="str">
            <v>8.1.2.2</v>
          </cell>
          <cell r="C131" t="str">
            <v>Codo PVC 3"</v>
          </cell>
          <cell r="D131">
            <v>8</v>
          </cell>
          <cell r="E131" t="str">
            <v>UN</v>
          </cell>
          <cell r="F131">
            <v>67048</v>
          </cell>
          <cell r="G131">
            <v>536384</v>
          </cell>
          <cell r="H131">
            <v>0</v>
          </cell>
          <cell r="I131">
            <v>76300.623999999996</v>
          </cell>
        </row>
        <row r="132">
          <cell r="A132" t="str">
            <v>18-13-120</v>
          </cell>
          <cell r="B132" t="str">
            <v>8.1.2.3</v>
          </cell>
          <cell r="C132" t="str">
            <v>Codo PVC 2-1/2"</v>
          </cell>
          <cell r="D132">
            <v>2</v>
          </cell>
          <cell r="E132" t="str">
            <v>UN</v>
          </cell>
          <cell r="F132">
            <v>61321</v>
          </cell>
          <cell r="G132">
            <v>122642</v>
          </cell>
          <cell r="H132">
            <v>0</v>
          </cell>
          <cell r="I132">
            <v>69783.297999999995</v>
          </cell>
        </row>
        <row r="133">
          <cell r="A133" t="str">
            <v>18-13-130</v>
          </cell>
          <cell r="B133" t="str">
            <v>8.1.2.4</v>
          </cell>
          <cell r="C133" t="str">
            <v>Codo PVC 2"</v>
          </cell>
          <cell r="D133">
            <v>2</v>
          </cell>
          <cell r="E133" t="str">
            <v>UN</v>
          </cell>
          <cell r="F133">
            <v>56122</v>
          </cell>
          <cell r="G133">
            <v>112244</v>
          </cell>
          <cell r="H133">
            <v>0</v>
          </cell>
          <cell r="I133">
            <v>63866.835999999996</v>
          </cell>
        </row>
        <row r="134">
          <cell r="A134" t="str">
            <v>18-13-140</v>
          </cell>
          <cell r="B134" t="str">
            <v>8.1.2.5</v>
          </cell>
          <cell r="C134" t="str">
            <v>Codo PVC 1-1/2"</v>
          </cell>
          <cell r="D134">
            <v>2</v>
          </cell>
          <cell r="E134" t="str">
            <v>UN</v>
          </cell>
          <cell r="F134">
            <v>43700</v>
          </cell>
          <cell r="G134">
            <v>87400</v>
          </cell>
          <cell r="H134">
            <v>0</v>
          </cell>
          <cell r="I134">
            <v>49730.6</v>
          </cell>
        </row>
        <row r="135">
          <cell r="A135" t="str">
            <v>18-13-150</v>
          </cell>
          <cell r="B135" t="str">
            <v>8.1.2.6</v>
          </cell>
          <cell r="C135" t="str">
            <v>Codo PVC 1-1/4"</v>
          </cell>
          <cell r="D135">
            <v>12</v>
          </cell>
          <cell r="E135" t="str">
            <v>UN</v>
          </cell>
          <cell r="F135">
            <v>34587.72</v>
          </cell>
          <cell r="G135">
            <v>415052.64</v>
          </cell>
          <cell r="H135">
            <v>0</v>
          </cell>
          <cell r="I135">
            <v>39360.825359999995</v>
          </cell>
        </row>
        <row r="136">
          <cell r="A136" t="str">
            <v>18-13-160</v>
          </cell>
          <cell r="B136" t="str">
            <v>8.1.2.7</v>
          </cell>
          <cell r="C136" t="str">
            <v>Codo PVC 1"</v>
          </cell>
          <cell r="D136">
            <v>22</v>
          </cell>
          <cell r="E136" t="str">
            <v>UN</v>
          </cell>
          <cell r="F136">
            <v>24844.879999999997</v>
          </cell>
          <cell r="G136">
            <v>546587.36</v>
          </cell>
          <cell r="H136">
            <v>0</v>
          </cell>
          <cell r="I136">
            <v>28273.473439999994</v>
          </cell>
        </row>
        <row r="137">
          <cell r="A137" t="str">
            <v>18-13-170</v>
          </cell>
          <cell r="B137" t="str">
            <v>8.1.2.8</v>
          </cell>
          <cell r="C137" t="str">
            <v>Codo PVC 3/4"</v>
          </cell>
          <cell r="D137">
            <v>24</v>
          </cell>
          <cell r="E137" t="str">
            <v>UN</v>
          </cell>
          <cell r="F137">
            <v>22508.639999999999</v>
          </cell>
          <cell r="G137">
            <v>540207.35999999999</v>
          </cell>
          <cell r="H137">
            <v>0</v>
          </cell>
          <cell r="I137">
            <v>25614.832319999998</v>
          </cell>
        </row>
        <row r="138">
          <cell r="A138" t="str">
            <v>18-13-180</v>
          </cell>
          <cell r="B138" t="str">
            <v>8.1.2.9</v>
          </cell>
          <cell r="C138" t="str">
            <v>Codo PVC 1/2"</v>
          </cell>
          <cell r="D138">
            <v>28</v>
          </cell>
          <cell r="E138" t="str">
            <v>UN</v>
          </cell>
          <cell r="F138">
            <v>19764.079999999998</v>
          </cell>
          <cell r="G138">
            <v>553394.24</v>
          </cell>
          <cell r="H138">
            <v>0</v>
          </cell>
          <cell r="I138">
            <v>22491.523039999996</v>
          </cell>
        </row>
        <row r="139">
          <cell r="B139">
            <v>0</v>
          </cell>
          <cell r="C139">
            <v>0</v>
          </cell>
          <cell r="D139">
            <v>0</v>
          </cell>
          <cell r="E139">
            <v>0</v>
          </cell>
          <cell r="F139">
            <v>0</v>
          </cell>
          <cell r="G139">
            <v>0</v>
          </cell>
          <cell r="H139">
            <v>0</v>
          </cell>
          <cell r="I139">
            <v>0</v>
          </cell>
        </row>
        <row r="140">
          <cell r="B140" t="str">
            <v>8.1.3</v>
          </cell>
          <cell r="C140" t="str">
            <v>TEE</v>
          </cell>
          <cell r="D140">
            <v>0</v>
          </cell>
          <cell r="E140">
            <v>0</v>
          </cell>
          <cell r="F140">
            <v>0</v>
          </cell>
          <cell r="G140">
            <v>0</v>
          </cell>
          <cell r="H140">
            <v>0</v>
          </cell>
          <cell r="I140">
            <v>0</v>
          </cell>
        </row>
        <row r="141">
          <cell r="A141" t="str">
            <v>18-13-190</v>
          </cell>
          <cell r="B141" t="str">
            <v>8.1.3.1</v>
          </cell>
          <cell r="C141" t="str">
            <v>Tee PVC 4"</v>
          </cell>
          <cell r="D141">
            <v>10</v>
          </cell>
          <cell r="E141" t="str">
            <v>UN</v>
          </cell>
          <cell r="F141">
            <v>76860.439999999988</v>
          </cell>
          <cell r="G141">
            <v>768604.39999999991</v>
          </cell>
          <cell r="H141">
            <v>0</v>
          </cell>
          <cell r="I141">
            <v>87467.180719999975</v>
          </cell>
        </row>
        <row r="142">
          <cell r="A142" t="str">
            <v>18-13-200</v>
          </cell>
          <cell r="B142" t="str">
            <v>8.1.3.2</v>
          </cell>
          <cell r="C142" t="str">
            <v>Tee PVC 3"</v>
          </cell>
          <cell r="D142">
            <v>11</v>
          </cell>
          <cell r="E142" t="str">
            <v>UN</v>
          </cell>
          <cell r="F142">
            <v>69386.559999999998</v>
          </cell>
          <cell r="G142">
            <v>763252.15999999992</v>
          </cell>
          <cell r="H142">
            <v>0</v>
          </cell>
          <cell r="I142">
            <v>78961.905279999992</v>
          </cell>
        </row>
        <row r="143">
          <cell r="A143" t="str">
            <v>18-13-210</v>
          </cell>
          <cell r="B143" t="str">
            <v>8.1.3.3</v>
          </cell>
          <cell r="C143" t="str">
            <v>Tee PVC 2-1/2"</v>
          </cell>
          <cell r="D143">
            <v>2</v>
          </cell>
          <cell r="E143" t="str">
            <v>UN</v>
          </cell>
          <cell r="F143">
            <v>61648.2</v>
          </cell>
          <cell r="G143">
            <v>123296.4</v>
          </cell>
          <cell r="H143">
            <v>0</v>
          </cell>
          <cell r="I143">
            <v>70155.651599999997</v>
          </cell>
        </row>
        <row r="144">
          <cell r="A144" t="str">
            <v>18-13-220</v>
          </cell>
          <cell r="B144" t="str">
            <v>8.1.3.4</v>
          </cell>
          <cell r="C144" t="str">
            <v>Tee PVC 2"</v>
          </cell>
          <cell r="D144">
            <v>2</v>
          </cell>
          <cell r="E144" t="str">
            <v>UN</v>
          </cell>
          <cell r="F144">
            <v>46226</v>
          </cell>
          <cell r="G144">
            <v>92452</v>
          </cell>
          <cell r="H144">
            <v>0</v>
          </cell>
          <cell r="I144">
            <v>52605.187999999995</v>
          </cell>
        </row>
        <row r="145">
          <cell r="A145" t="str">
            <v>18-13-230</v>
          </cell>
          <cell r="B145" t="str">
            <v>8.1.3.5</v>
          </cell>
          <cell r="C145" t="str">
            <v>Tee PVC 1-1/2"</v>
          </cell>
          <cell r="D145">
            <v>4</v>
          </cell>
          <cell r="E145" t="str">
            <v>UN</v>
          </cell>
          <cell r="F145">
            <v>35905.479999999996</v>
          </cell>
          <cell r="G145">
            <v>143621.91999999998</v>
          </cell>
          <cell r="H145">
            <v>0</v>
          </cell>
          <cell r="I145">
            <v>40860.436239999988</v>
          </cell>
        </row>
        <row r="146">
          <cell r="A146" t="str">
            <v>18-13-240</v>
          </cell>
          <cell r="B146" t="str">
            <v>8.1.3.6</v>
          </cell>
          <cell r="C146" t="str">
            <v>Tee PVC 1-1/4"</v>
          </cell>
          <cell r="D146">
            <v>6</v>
          </cell>
          <cell r="E146" t="str">
            <v>UN</v>
          </cell>
          <cell r="F146">
            <v>29852.135999999995</v>
          </cell>
          <cell r="G146">
            <v>179112.81599999996</v>
          </cell>
          <cell r="H146">
            <v>0</v>
          </cell>
          <cell r="I146">
            <v>33971.730767999994</v>
          </cell>
        </row>
        <row r="147">
          <cell r="A147" t="str">
            <v>18-13-250</v>
          </cell>
          <cell r="B147" t="str">
            <v>8.1.3.7</v>
          </cell>
          <cell r="C147" t="str">
            <v>Tee PVC 1"</v>
          </cell>
          <cell r="D147">
            <v>10</v>
          </cell>
          <cell r="E147" t="str">
            <v>UN</v>
          </cell>
          <cell r="F147">
            <v>26077.727999999999</v>
          </cell>
          <cell r="G147">
            <v>260777.28</v>
          </cell>
          <cell r="H147">
            <v>0</v>
          </cell>
          <cell r="I147">
            <v>29676.454463999995</v>
          </cell>
        </row>
        <row r="148">
          <cell r="A148" t="str">
            <v>18-13-260</v>
          </cell>
          <cell r="B148" t="str">
            <v>8.1.3.8</v>
          </cell>
          <cell r="C148" t="str">
            <v>Tee PVC 3/4"</v>
          </cell>
          <cell r="D148">
            <v>12</v>
          </cell>
          <cell r="E148" t="str">
            <v>UN</v>
          </cell>
          <cell r="F148">
            <v>22303.319999999992</v>
          </cell>
          <cell r="G148">
            <v>267639.83999999991</v>
          </cell>
          <cell r="H148">
            <v>0</v>
          </cell>
          <cell r="I148">
            <v>25381.178159999989</v>
          </cell>
        </row>
        <row r="149">
          <cell r="A149" t="str">
            <v>18-13-270</v>
          </cell>
          <cell r="B149" t="str">
            <v>8.1.3.9</v>
          </cell>
          <cell r="C149" t="str">
            <v>Tee PVC 1/2"</v>
          </cell>
          <cell r="D149">
            <v>2</v>
          </cell>
          <cell r="E149" t="str">
            <v>UN</v>
          </cell>
          <cell r="F149">
            <v>19443.919999999995</v>
          </cell>
          <cell r="G149">
            <v>38887.839999999989</v>
          </cell>
          <cell r="H149">
            <v>0</v>
          </cell>
          <cell r="I149">
            <v>22127.180959999991</v>
          </cell>
        </row>
        <row r="150">
          <cell r="B150">
            <v>0</v>
          </cell>
          <cell r="C150">
            <v>0</v>
          </cell>
          <cell r="D150">
            <v>0</v>
          </cell>
          <cell r="E150">
            <v>0</v>
          </cell>
          <cell r="F150">
            <v>0</v>
          </cell>
          <cell r="G150">
            <v>0</v>
          </cell>
          <cell r="H150">
            <v>0</v>
          </cell>
          <cell r="I150">
            <v>0</v>
          </cell>
        </row>
        <row r="151">
          <cell r="B151" t="str">
            <v>8.1.4</v>
          </cell>
          <cell r="C151" t="str">
            <v>VALVULAS DE CORTE</v>
          </cell>
          <cell r="D151">
            <v>0</v>
          </cell>
          <cell r="E151">
            <v>0</v>
          </cell>
          <cell r="F151">
            <v>0</v>
          </cell>
          <cell r="G151">
            <v>0</v>
          </cell>
          <cell r="H151">
            <v>0</v>
          </cell>
          <cell r="I151">
            <v>0</v>
          </cell>
        </row>
        <row r="152">
          <cell r="A152" t="str">
            <v>18-13-280</v>
          </cell>
          <cell r="B152" t="str">
            <v>8.1.4.1</v>
          </cell>
          <cell r="C152" t="str">
            <v>Valvula 4"</v>
          </cell>
          <cell r="D152">
            <v>2</v>
          </cell>
          <cell r="E152" t="str">
            <v>UN</v>
          </cell>
          <cell r="F152">
            <v>735463.2</v>
          </cell>
          <cell r="G152">
            <v>1470926.4</v>
          </cell>
          <cell r="H152">
            <v>0</v>
          </cell>
          <cell r="I152">
            <v>836957.12159999984</v>
          </cell>
        </row>
        <row r="153">
          <cell r="A153" t="str">
            <v>18-13-290</v>
          </cell>
          <cell r="B153" t="str">
            <v>8.1.4.2</v>
          </cell>
          <cell r="C153" t="str">
            <v>Valvula 3"</v>
          </cell>
          <cell r="D153">
            <v>3</v>
          </cell>
          <cell r="E153" t="str">
            <v>UN</v>
          </cell>
          <cell r="F153">
            <v>574780</v>
          </cell>
          <cell r="G153">
            <v>1724340</v>
          </cell>
          <cell r="H153">
            <v>0</v>
          </cell>
          <cell r="I153">
            <v>654099.6399999999</v>
          </cell>
        </row>
        <row r="154">
          <cell r="A154" t="str">
            <v>18-13-300</v>
          </cell>
          <cell r="B154" t="str">
            <v>8.1.4.3</v>
          </cell>
          <cell r="C154" t="str">
            <v>Valvula 2-1/2"</v>
          </cell>
          <cell r="D154">
            <v>2</v>
          </cell>
          <cell r="E154" t="str">
            <v>UN</v>
          </cell>
          <cell r="F154">
            <v>443119.99999999994</v>
          </cell>
          <cell r="G154">
            <v>886239.99999999988</v>
          </cell>
          <cell r="H154">
            <v>0</v>
          </cell>
          <cell r="I154">
            <v>504270.55999999988</v>
          </cell>
        </row>
        <row r="155">
          <cell r="A155" t="str">
            <v>18-13-400</v>
          </cell>
          <cell r="B155" t="str">
            <v>7.1.4.3</v>
          </cell>
          <cell r="C155" t="str">
            <v>Valvula 1-1/4"</v>
          </cell>
          <cell r="D155">
            <v>2</v>
          </cell>
          <cell r="E155" t="str">
            <v>UN</v>
          </cell>
          <cell r="F155">
            <v>145000</v>
          </cell>
          <cell r="G155">
            <v>290000</v>
          </cell>
          <cell r="H155">
            <v>0</v>
          </cell>
          <cell r="I155">
            <v>165010</v>
          </cell>
        </row>
        <row r="156">
          <cell r="A156" t="str">
            <v>18-13-310</v>
          </cell>
          <cell r="B156" t="str">
            <v>8.1.4.4</v>
          </cell>
          <cell r="C156" t="str">
            <v>Valvula 1"</v>
          </cell>
          <cell r="D156">
            <v>12</v>
          </cell>
          <cell r="E156" t="str">
            <v>UN</v>
          </cell>
          <cell r="F156">
            <v>63500</v>
          </cell>
          <cell r="G156">
            <v>762000</v>
          </cell>
          <cell r="H156">
            <v>0</v>
          </cell>
          <cell r="I156">
            <v>72263</v>
          </cell>
        </row>
        <row r="157">
          <cell r="A157" t="str">
            <v>18-13-320</v>
          </cell>
          <cell r="B157" t="str">
            <v>8.1.4.5</v>
          </cell>
          <cell r="C157" t="str">
            <v>Valvula 3/4"</v>
          </cell>
          <cell r="D157">
            <v>4</v>
          </cell>
          <cell r="E157" t="str">
            <v>UN</v>
          </cell>
          <cell r="F157">
            <v>39800</v>
          </cell>
          <cell r="G157">
            <v>159200</v>
          </cell>
          <cell r="H157">
            <v>0</v>
          </cell>
          <cell r="I157">
            <v>45292.399999999994</v>
          </cell>
        </row>
        <row r="158">
          <cell r="A158" t="str">
            <v>18-13-330</v>
          </cell>
          <cell r="B158" t="str">
            <v>8.1.4.6</v>
          </cell>
          <cell r="C158" t="str">
            <v>Valvula 1/2"</v>
          </cell>
          <cell r="D158">
            <v>14</v>
          </cell>
          <cell r="E158" t="str">
            <v>UN</v>
          </cell>
          <cell r="F158">
            <v>33600</v>
          </cell>
          <cell r="G158">
            <v>470400</v>
          </cell>
          <cell r="H158">
            <v>0</v>
          </cell>
          <cell r="I158">
            <v>38236.799999999996</v>
          </cell>
        </row>
        <row r="159">
          <cell r="A159" t="str">
            <v>18-13-340</v>
          </cell>
          <cell r="B159" t="str">
            <v>8.1.4.7</v>
          </cell>
          <cell r="C159" t="str">
            <v>VALVULAS DE CORTE 1/2"</v>
          </cell>
          <cell r="D159">
            <v>0</v>
          </cell>
          <cell r="E159" t="str">
            <v>UN</v>
          </cell>
          <cell r="F159">
            <v>21830</v>
          </cell>
          <cell r="G159">
            <v>0</v>
          </cell>
          <cell r="H159">
            <v>0</v>
          </cell>
          <cell r="I159">
            <v>24842.539999999997</v>
          </cell>
        </row>
        <row r="160">
          <cell r="B160">
            <v>0</v>
          </cell>
          <cell r="C160">
            <v>0</v>
          </cell>
          <cell r="D160">
            <v>0</v>
          </cell>
          <cell r="E160">
            <v>0</v>
          </cell>
          <cell r="F160">
            <v>0</v>
          </cell>
          <cell r="G160">
            <v>0</v>
          </cell>
          <cell r="H160">
            <v>0</v>
          </cell>
          <cell r="I160">
            <v>0</v>
          </cell>
        </row>
        <row r="161">
          <cell r="B161" t="str">
            <v>8.1.5</v>
          </cell>
          <cell r="C161" t="str">
            <v>ACOPLES</v>
          </cell>
          <cell r="D161">
            <v>0</v>
          </cell>
          <cell r="E161">
            <v>0</v>
          </cell>
          <cell r="F161">
            <v>0</v>
          </cell>
          <cell r="G161">
            <v>0</v>
          </cell>
          <cell r="H161">
            <v>0</v>
          </cell>
          <cell r="I161">
            <v>0</v>
          </cell>
        </row>
        <row r="162">
          <cell r="A162" t="str">
            <v>18-13-350</v>
          </cell>
          <cell r="B162" t="str">
            <v>8.1.5.1</v>
          </cell>
          <cell r="C162" t="str">
            <v>Acople bridado de neopreno 4"</v>
          </cell>
          <cell r="D162">
            <v>2</v>
          </cell>
          <cell r="E162" t="str">
            <v>UN</v>
          </cell>
          <cell r="F162">
            <v>342300</v>
          </cell>
          <cell r="G162">
            <v>684600</v>
          </cell>
          <cell r="H162">
            <v>0</v>
          </cell>
          <cell r="I162">
            <v>389537.39999999997</v>
          </cell>
        </row>
        <row r="163">
          <cell r="A163" t="str">
            <v>18-13-410</v>
          </cell>
          <cell r="B163" t="str">
            <v>7.1.5.1</v>
          </cell>
          <cell r="C163" t="str">
            <v>Acople bridado de neopreno 3"</v>
          </cell>
          <cell r="D163">
            <v>0</v>
          </cell>
          <cell r="E163" t="str">
            <v>UN</v>
          </cell>
          <cell r="F163">
            <v>255000</v>
          </cell>
          <cell r="G163">
            <v>0</v>
          </cell>
          <cell r="H163">
            <v>0</v>
          </cell>
          <cell r="I163">
            <v>290190</v>
          </cell>
        </row>
        <row r="164">
          <cell r="B164">
            <v>0</v>
          </cell>
          <cell r="C164">
            <v>0</v>
          </cell>
          <cell r="D164">
            <v>0</v>
          </cell>
          <cell r="E164">
            <v>0</v>
          </cell>
          <cell r="F164">
            <v>0</v>
          </cell>
          <cell r="G164">
            <v>0</v>
          </cell>
          <cell r="H164">
            <v>0</v>
          </cell>
          <cell r="I164">
            <v>0</v>
          </cell>
        </row>
        <row r="165">
          <cell r="B165" t="str">
            <v>8.1.6</v>
          </cell>
          <cell r="C165" t="str">
            <v xml:space="preserve">TERMOMETRO COLUMNA </v>
          </cell>
          <cell r="D165">
            <v>0</v>
          </cell>
          <cell r="E165">
            <v>0</v>
          </cell>
          <cell r="F165">
            <v>0</v>
          </cell>
          <cell r="G165">
            <v>0</v>
          </cell>
          <cell r="H165">
            <v>0</v>
          </cell>
          <cell r="I165">
            <v>0</v>
          </cell>
        </row>
        <row r="166">
          <cell r="A166" t="str">
            <v>18-13-360</v>
          </cell>
          <cell r="B166" t="str">
            <v>8.1.6.1</v>
          </cell>
          <cell r="C166" t="str">
            <v>Termometro intemperie columna -30°C - 30°C</v>
          </cell>
          <cell r="D166">
            <v>2</v>
          </cell>
          <cell r="E166" t="str">
            <v>UN</v>
          </cell>
          <cell r="F166">
            <v>289760</v>
          </cell>
          <cell r="G166">
            <v>579520</v>
          </cell>
          <cell r="H166">
            <v>0</v>
          </cell>
          <cell r="I166">
            <v>329746.87999999995</v>
          </cell>
        </row>
        <row r="167">
          <cell r="B167">
            <v>0</v>
          </cell>
          <cell r="C167">
            <v>0</v>
          </cell>
          <cell r="D167">
            <v>0</v>
          </cell>
          <cell r="E167">
            <v>0</v>
          </cell>
          <cell r="F167">
            <v>0</v>
          </cell>
          <cell r="G167">
            <v>0</v>
          </cell>
          <cell r="H167">
            <v>0</v>
          </cell>
          <cell r="I167">
            <v>0</v>
          </cell>
        </row>
        <row r="168">
          <cell r="B168" t="str">
            <v>8.1.7</v>
          </cell>
          <cell r="C168" t="str">
            <v>MANOMETRO DIFERENCIAL</v>
          </cell>
          <cell r="D168">
            <v>0</v>
          </cell>
          <cell r="E168">
            <v>0</v>
          </cell>
          <cell r="F168">
            <v>0</v>
          </cell>
          <cell r="G168">
            <v>0</v>
          </cell>
          <cell r="H168">
            <v>0</v>
          </cell>
          <cell r="I168">
            <v>0</v>
          </cell>
        </row>
        <row r="169">
          <cell r="A169" t="str">
            <v>18-13-370</v>
          </cell>
          <cell r="B169" t="str">
            <v>8.1.7.1</v>
          </cell>
          <cell r="C169" t="str">
            <v>Manometro intemperie caratula 4" 0-60psi en conexión diferencial</v>
          </cell>
          <cell r="D169">
            <v>1</v>
          </cell>
          <cell r="E169" t="str">
            <v>UN</v>
          </cell>
          <cell r="F169">
            <v>388900</v>
          </cell>
          <cell r="G169">
            <v>388900</v>
          </cell>
          <cell r="H169">
            <v>0</v>
          </cell>
          <cell r="I169">
            <v>442568.19999999995</v>
          </cell>
        </row>
        <row r="170">
          <cell r="B170">
            <v>0</v>
          </cell>
          <cell r="C170">
            <v>0</v>
          </cell>
          <cell r="D170">
            <v>0</v>
          </cell>
          <cell r="E170">
            <v>0</v>
          </cell>
          <cell r="F170">
            <v>0</v>
          </cell>
          <cell r="G170">
            <v>0</v>
          </cell>
          <cell r="H170">
            <v>0</v>
          </cell>
          <cell r="I170">
            <v>0</v>
          </cell>
        </row>
        <row r="171">
          <cell r="B171" t="str">
            <v>8.1.8</v>
          </cell>
          <cell r="C171" t="str">
            <v>SENSOR DE PRESION DIFERENCIAL</v>
          </cell>
          <cell r="D171">
            <v>0</v>
          </cell>
          <cell r="E171">
            <v>0</v>
          </cell>
          <cell r="F171">
            <v>0</v>
          </cell>
          <cell r="G171">
            <v>0</v>
          </cell>
          <cell r="H171">
            <v>0</v>
          </cell>
          <cell r="I171">
            <v>0</v>
          </cell>
        </row>
        <row r="172">
          <cell r="A172" t="str">
            <v>18-13-380</v>
          </cell>
          <cell r="B172" t="str">
            <v>8.1.8.1</v>
          </cell>
          <cell r="C172" t="str">
            <v>Swiche - sensor de presion diferencial de agua</v>
          </cell>
          <cell r="D172">
            <v>1</v>
          </cell>
          <cell r="E172" t="str">
            <v>UN</v>
          </cell>
          <cell r="F172">
            <v>328120</v>
          </cell>
          <cell r="G172">
            <v>328120</v>
          </cell>
          <cell r="H172">
            <v>0</v>
          </cell>
          <cell r="I172">
            <v>373400.55999999994</v>
          </cell>
        </row>
        <row r="173">
          <cell r="B173">
            <v>0</v>
          </cell>
          <cell r="C173">
            <v>0</v>
          </cell>
          <cell r="D173">
            <v>0</v>
          </cell>
          <cell r="E173">
            <v>0</v>
          </cell>
          <cell r="F173">
            <v>0</v>
          </cell>
          <cell r="G173">
            <v>0</v>
          </cell>
          <cell r="H173">
            <v>0</v>
          </cell>
          <cell r="I173">
            <v>0</v>
          </cell>
        </row>
        <row r="174">
          <cell r="B174" t="str">
            <v>8.1.9</v>
          </cell>
          <cell r="C174" t="str">
            <v>FILTRO DE AGUA</v>
          </cell>
          <cell r="D174">
            <v>0</v>
          </cell>
          <cell r="E174">
            <v>0</v>
          </cell>
          <cell r="F174">
            <v>0</v>
          </cell>
          <cell r="G174">
            <v>0</v>
          </cell>
          <cell r="H174">
            <v>0</v>
          </cell>
          <cell r="I174">
            <v>0</v>
          </cell>
        </row>
        <row r="175">
          <cell r="A175" t="str">
            <v>18-13-390</v>
          </cell>
          <cell r="B175" t="str">
            <v>8.1.9.1</v>
          </cell>
          <cell r="C175" t="str">
            <v>Filtro de agua 4" bridado</v>
          </cell>
          <cell r="D175">
            <v>1</v>
          </cell>
          <cell r="E175" t="str">
            <v>UN</v>
          </cell>
          <cell r="F175">
            <v>898600</v>
          </cell>
          <cell r="G175">
            <v>898600</v>
          </cell>
          <cell r="H175">
            <v>0</v>
          </cell>
          <cell r="I175">
            <v>1022606.7999999999</v>
          </cell>
        </row>
        <row r="176">
          <cell r="A176" t="str">
            <v>18-13-420</v>
          </cell>
          <cell r="B176" t="str">
            <v>7.1.9.1</v>
          </cell>
          <cell r="C176" t="str">
            <v>Filtro de agua 3" bridado</v>
          </cell>
          <cell r="D176">
            <v>0</v>
          </cell>
          <cell r="E176" t="str">
            <v>UN</v>
          </cell>
          <cell r="F176">
            <v>378500</v>
          </cell>
          <cell r="G176">
            <v>0</v>
          </cell>
          <cell r="H176">
            <v>0</v>
          </cell>
          <cell r="I176">
            <v>430732.99999999994</v>
          </cell>
        </row>
        <row r="177">
          <cell r="B177">
            <v>0</v>
          </cell>
          <cell r="C177">
            <v>0</v>
          </cell>
          <cell r="D177">
            <v>0</v>
          </cell>
          <cell r="E177">
            <v>0</v>
          </cell>
          <cell r="F177">
            <v>0</v>
          </cell>
          <cell r="G177">
            <v>0</v>
          </cell>
          <cell r="H177">
            <v>0</v>
          </cell>
          <cell r="I177">
            <v>0</v>
          </cell>
        </row>
        <row r="178">
          <cell r="A178" t="str">
            <v>18-14</v>
          </cell>
          <cell r="B178" t="str">
            <v>8.2</v>
          </cell>
          <cell r="C178" t="str">
            <v>TUBERIA PVC RDE21 DESNUDA</v>
          </cell>
          <cell r="D178">
            <v>0</v>
          </cell>
          <cell r="E178">
            <v>0</v>
          </cell>
          <cell r="F178">
            <v>0</v>
          </cell>
          <cell r="G178">
            <v>0</v>
          </cell>
          <cell r="H178">
            <v>0</v>
          </cell>
          <cell r="I178">
            <v>0</v>
          </cell>
        </row>
        <row r="179">
          <cell r="B179" t="str">
            <v>8.2.1</v>
          </cell>
          <cell r="C179" t="str">
            <v>TUBERIAS</v>
          </cell>
          <cell r="D179">
            <v>0</v>
          </cell>
          <cell r="E179">
            <v>0</v>
          </cell>
          <cell r="F179">
            <v>0</v>
          </cell>
          <cell r="G179">
            <v>0</v>
          </cell>
          <cell r="H179">
            <v>0</v>
          </cell>
          <cell r="I179">
            <v>0</v>
          </cell>
        </row>
        <row r="180">
          <cell r="A180" t="str">
            <v>18-14-010</v>
          </cell>
          <cell r="B180" t="str">
            <v>8.2.1.1</v>
          </cell>
          <cell r="C180" t="str">
            <v>TUBERIA PVC RDE 21 DESNUDA 4"</v>
          </cell>
          <cell r="D180">
            <v>40</v>
          </cell>
          <cell r="E180" t="str">
            <v>m</v>
          </cell>
          <cell r="F180">
            <v>58028</v>
          </cell>
          <cell r="G180">
            <v>2321120</v>
          </cell>
          <cell r="H180">
            <v>0</v>
          </cell>
          <cell r="I180">
            <v>66035.864000000001</v>
          </cell>
        </row>
        <row r="181">
          <cell r="B181">
            <v>0</v>
          </cell>
          <cell r="C181">
            <v>0</v>
          </cell>
          <cell r="D181">
            <v>0</v>
          </cell>
          <cell r="E181">
            <v>0</v>
          </cell>
          <cell r="F181">
            <v>0</v>
          </cell>
          <cell r="G181">
            <v>0</v>
          </cell>
          <cell r="H181">
            <v>0</v>
          </cell>
          <cell r="I181">
            <v>0</v>
          </cell>
        </row>
        <row r="182">
          <cell r="B182" t="str">
            <v>8.2.2</v>
          </cell>
          <cell r="C182" t="str">
            <v>CODOS</v>
          </cell>
          <cell r="D182">
            <v>0</v>
          </cell>
          <cell r="E182">
            <v>0</v>
          </cell>
          <cell r="F182">
            <v>0</v>
          </cell>
          <cell r="G182">
            <v>0</v>
          </cell>
          <cell r="H182">
            <v>0</v>
          </cell>
          <cell r="I182">
            <v>0</v>
          </cell>
        </row>
        <row r="183">
          <cell r="A183" t="str">
            <v>18-14-020</v>
          </cell>
          <cell r="B183" t="str">
            <v>8.2.2.1</v>
          </cell>
          <cell r="C183" t="str">
            <v>CODO PVC RDE 21 DESNUDO 4"</v>
          </cell>
          <cell r="D183">
            <v>8</v>
          </cell>
          <cell r="E183" t="str">
            <v>UN</v>
          </cell>
          <cell r="F183">
            <v>43200</v>
          </cell>
          <cell r="G183">
            <v>345600</v>
          </cell>
          <cell r="H183">
            <v>0</v>
          </cell>
          <cell r="I183">
            <v>49161.599999999999</v>
          </cell>
        </row>
        <row r="184">
          <cell r="B184">
            <v>0</v>
          </cell>
          <cell r="C184">
            <v>0</v>
          </cell>
          <cell r="D184">
            <v>0</v>
          </cell>
          <cell r="E184">
            <v>0</v>
          </cell>
          <cell r="F184">
            <v>0</v>
          </cell>
          <cell r="G184">
            <v>0</v>
          </cell>
          <cell r="H184">
            <v>0</v>
          </cell>
          <cell r="I184">
            <v>0</v>
          </cell>
        </row>
        <row r="185">
          <cell r="B185" t="str">
            <v>8.2.3</v>
          </cell>
          <cell r="C185" t="str">
            <v>TEE</v>
          </cell>
          <cell r="D185">
            <v>0</v>
          </cell>
          <cell r="E185">
            <v>0</v>
          </cell>
          <cell r="F185">
            <v>0</v>
          </cell>
          <cell r="G185">
            <v>0</v>
          </cell>
          <cell r="H185">
            <v>0</v>
          </cell>
          <cell r="I185">
            <v>0</v>
          </cell>
        </row>
        <row r="186">
          <cell r="A186" t="str">
            <v>18-14-030</v>
          </cell>
          <cell r="B186" t="str">
            <v>8.2.3.1</v>
          </cell>
          <cell r="C186" t="str">
            <v>TEE PVC RDE 21 DESNUDA 4"</v>
          </cell>
          <cell r="D186">
            <v>10</v>
          </cell>
          <cell r="E186" t="str">
            <v>UN</v>
          </cell>
          <cell r="F186">
            <v>45300</v>
          </cell>
          <cell r="G186">
            <v>453000</v>
          </cell>
          <cell r="H186">
            <v>0</v>
          </cell>
          <cell r="I186">
            <v>51551.399999999994</v>
          </cell>
        </row>
        <row r="187">
          <cell r="B187">
            <v>0</v>
          </cell>
          <cell r="C187">
            <v>0</v>
          </cell>
          <cell r="D187">
            <v>0</v>
          </cell>
          <cell r="E187">
            <v>0</v>
          </cell>
          <cell r="F187">
            <v>0</v>
          </cell>
          <cell r="G187">
            <v>0</v>
          </cell>
          <cell r="H187">
            <v>0</v>
          </cell>
          <cell r="I187">
            <v>0</v>
          </cell>
        </row>
        <row r="188">
          <cell r="B188" t="str">
            <v>8.2.4</v>
          </cell>
          <cell r="C188" t="str">
            <v>VALVULAS DE CORTE</v>
          </cell>
          <cell r="D188">
            <v>0</v>
          </cell>
          <cell r="E188">
            <v>0</v>
          </cell>
          <cell r="F188">
            <v>0</v>
          </cell>
          <cell r="G188">
            <v>0</v>
          </cell>
          <cell r="H188">
            <v>0</v>
          </cell>
          <cell r="I188">
            <v>0</v>
          </cell>
        </row>
        <row r="189">
          <cell r="A189" t="str">
            <v>18-14-040</v>
          </cell>
          <cell r="B189" t="str">
            <v>8.2.4.1</v>
          </cell>
          <cell r="C189" t="str">
            <v>VALVULA DE CORTE 4"</v>
          </cell>
          <cell r="D189">
            <v>2</v>
          </cell>
          <cell r="E189" t="str">
            <v>UN</v>
          </cell>
          <cell r="F189">
            <v>678900</v>
          </cell>
          <cell r="G189">
            <v>1357800</v>
          </cell>
          <cell r="H189">
            <v>0</v>
          </cell>
          <cell r="I189">
            <v>772588.2</v>
          </cell>
        </row>
        <row r="190">
          <cell r="B190">
            <v>0</v>
          </cell>
          <cell r="C190">
            <v>0</v>
          </cell>
          <cell r="D190">
            <v>0</v>
          </cell>
          <cell r="E190">
            <v>0</v>
          </cell>
          <cell r="F190">
            <v>0</v>
          </cell>
          <cell r="G190">
            <v>0</v>
          </cell>
          <cell r="H190">
            <v>0</v>
          </cell>
          <cell r="I190">
            <v>0</v>
          </cell>
        </row>
        <row r="191">
          <cell r="B191" t="str">
            <v>8.2.5</v>
          </cell>
          <cell r="C191" t="str">
            <v>ACOPLES</v>
          </cell>
          <cell r="D191">
            <v>0</v>
          </cell>
          <cell r="E191">
            <v>0</v>
          </cell>
          <cell r="F191">
            <v>0</v>
          </cell>
          <cell r="G191">
            <v>0</v>
          </cell>
          <cell r="H191">
            <v>0</v>
          </cell>
          <cell r="I191">
            <v>0</v>
          </cell>
        </row>
        <row r="192">
          <cell r="A192" t="str">
            <v>18-14-050</v>
          </cell>
          <cell r="B192" t="str">
            <v>8.2.5.1</v>
          </cell>
          <cell r="C192" t="str">
            <v>Acople bridado de neopreno 4"</v>
          </cell>
          <cell r="D192">
            <v>2</v>
          </cell>
          <cell r="E192" t="str">
            <v>UN</v>
          </cell>
          <cell r="F192">
            <v>342300</v>
          </cell>
          <cell r="G192">
            <v>684600</v>
          </cell>
          <cell r="H192">
            <v>0</v>
          </cell>
          <cell r="I192">
            <v>389537.39999999997</v>
          </cell>
        </row>
        <row r="193">
          <cell r="B193">
            <v>0</v>
          </cell>
          <cell r="C193">
            <v>0</v>
          </cell>
          <cell r="D193">
            <v>0</v>
          </cell>
          <cell r="E193">
            <v>0</v>
          </cell>
          <cell r="F193">
            <v>0</v>
          </cell>
          <cell r="G193">
            <v>0</v>
          </cell>
          <cell r="H193">
            <v>0</v>
          </cell>
          <cell r="I193">
            <v>0</v>
          </cell>
        </row>
        <row r="194">
          <cell r="B194" t="str">
            <v>8.2.6</v>
          </cell>
          <cell r="C194" t="str">
            <v xml:space="preserve">TERMOMETRO COLUMNA </v>
          </cell>
          <cell r="D194">
            <v>0</v>
          </cell>
          <cell r="E194">
            <v>0</v>
          </cell>
          <cell r="F194">
            <v>0</v>
          </cell>
          <cell r="G194">
            <v>0</v>
          </cell>
          <cell r="H194">
            <v>0</v>
          </cell>
          <cell r="I194">
            <v>0</v>
          </cell>
        </row>
        <row r="195">
          <cell r="A195" t="str">
            <v>18-14-060</v>
          </cell>
          <cell r="B195" t="str">
            <v>8.2.6.1</v>
          </cell>
          <cell r="C195" t="str">
            <v>Termometro intemperie columna -30°C - 30°C</v>
          </cell>
          <cell r="D195">
            <v>2</v>
          </cell>
          <cell r="E195" t="str">
            <v>UN</v>
          </cell>
          <cell r="F195">
            <v>215000</v>
          </cell>
          <cell r="G195">
            <v>430000</v>
          </cell>
          <cell r="H195">
            <v>0</v>
          </cell>
          <cell r="I195">
            <v>244669.99999999997</v>
          </cell>
        </row>
        <row r="196">
          <cell r="B196">
            <v>0</v>
          </cell>
          <cell r="C196">
            <v>0</v>
          </cell>
          <cell r="D196">
            <v>0</v>
          </cell>
          <cell r="E196">
            <v>0</v>
          </cell>
          <cell r="F196">
            <v>0</v>
          </cell>
          <cell r="G196">
            <v>0</v>
          </cell>
          <cell r="H196">
            <v>0</v>
          </cell>
          <cell r="I196">
            <v>0</v>
          </cell>
        </row>
        <row r="197">
          <cell r="B197" t="str">
            <v>8.2.7</v>
          </cell>
          <cell r="C197" t="str">
            <v>MANOMETRO DIFERENCIAL</v>
          </cell>
          <cell r="D197">
            <v>0</v>
          </cell>
          <cell r="E197">
            <v>0</v>
          </cell>
          <cell r="F197">
            <v>0</v>
          </cell>
          <cell r="G197">
            <v>0</v>
          </cell>
          <cell r="H197">
            <v>0</v>
          </cell>
          <cell r="I197">
            <v>0</v>
          </cell>
        </row>
        <row r="198">
          <cell r="A198" t="str">
            <v>18-14-070</v>
          </cell>
          <cell r="B198" t="str">
            <v>8.2.7.1</v>
          </cell>
          <cell r="C198" t="str">
            <v>Manometro intemperie caratula 4" 0-60psi en conexión diferencial</v>
          </cell>
          <cell r="D198">
            <v>1</v>
          </cell>
          <cell r="E198" t="str">
            <v>UN</v>
          </cell>
          <cell r="F198">
            <v>335000</v>
          </cell>
          <cell r="G198">
            <v>335000</v>
          </cell>
          <cell r="H198">
            <v>0</v>
          </cell>
          <cell r="I198">
            <v>381229.99999999994</v>
          </cell>
        </row>
        <row r="199">
          <cell r="B199">
            <v>0</v>
          </cell>
          <cell r="C199">
            <v>0</v>
          </cell>
          <cell r="D199">
            <v>0</v>
          </cell>
          <cell r="E199">
            <v>0</v>
          </cell>
          <cell r="F199">
            <v>0</v>
          </cell>
          <cell r="G199">
            <v>0</v>
          </cell>
          <cell r="H199">
            <v>0</v>
          </cell>
          <cell r="I199">
            <v>0</v>
          </cell>
        </row>
        <row r="200">
          <cell r="B200" t="str">
            <v>8.2.8</v>
          </cell>
          <cell r="C200" t="str">
            <v>SENSOR DE PRESION DIFERENCIAL</v>
          </cell>
          <cell r="D200">
            <v>0</v>
          </cell>
          <cell r="E200">
            <v>0</v>
          </cell>
          <cell r="F200">
            <v>0</v>
          </cell>
          <cell r="G200">
            <v>0</v>
          </cell>
          <cell r="H200">
            <v>0</v>
          </cell>
          <cell r="I200">
            <v>0</v>
          </cell>
        </row>
        <row r="201">
          <cell r="A201" t="str">
            <v>18-14-080</v>
          </cell>
          <cell r="B201" t="str">
            <v>8.2.8.1</v>
          </cell>
          <cell r="C201" t="str">
            <v>Swiche - sensor de presion diferencial de agua</v>
          </cell>
          <cell r="D201">
            <v>1</v>
          </cell>
          <cell r="E201" t="str">
            <v>UN</v>
          </cell>
          <cell r="F201">
            <v>276000</v>
          </cell>
          <cell r="G201">
            <v>276000</v>
          </cell>
          <cell r="H201">
            <v>0</v>
          </cell>
          <cell r="I201">
            <v>314088</v>
          </cell>
        </row>
        <row r="202">
          <cell r="B202">
            <v>0</v>
          </cell>
          <cell r="C202">
            <v>0</v>
          </cell>
          <cell r="D202">
            <v>0</v>
          </cell>
          <cell r="E202">
            <v>0</v>
          </cell>
          <cell r="F202">
            <v>0</v>
          </cell>
          <cell r="G202">
            <v>0</v>
          </cell>
          <cell r="H202">
            <v>0</v>
          </cell>
          <cell r="I202">
            <v>0</v>
          </cell>
        </row>
        <row r="203">
          <cell r="B203" t="str">
            <v>8.2.9</v>
          </cell>
          <cell r="C203" t="str">
            <v>FILTRO DE AGUA</v>
          </cell>
          <cell r="D203">
            <v>0</v>
          </cell>
          <cell r="E203">
            <v>0</v>
          </cell>
          <cell r="F203">
            <v>0</v>
          </cell>
          <cell r="G203">
            <v>0</v>
          </cell>
          <cell r="H203">
            <v>0</v>
          </cell>
          <cell r="I203">
            <v>0</v>
          </cell>
        </row>
        <row r="204">
          <cell r="A204" t="str">
            <v>18-14-090</v>
          </cell>
          <cell r="B204" t="str">
            <v>8.2.9.1</v>
          </cell>
          <cell r="C204" t="str">
            <v>Filtro de agua 4" bridado</v>
          </cell>
          <cell r="D204">
            <v>1</v>
          </cell>
          <cell r="E204" t="str">
            <v>UN</v>
          </cell>
          <cell r="F204">
            <v>858190</v>
          </cell>
          <cell r="G204">
            <v>858190</v>
          </cell>
          <cell r="H204">
            <v>0</v>
          </cell>
          <cell r="I204">
            <v>976620.22</v>
          </cell>
        </row>
        <row r="205">
          <cell r="B205">
            <v>0</v>
          </cell>
          <cell r="C205">
            <v>0</v>
          </cell>
          <cell r="D205">
            <v>0</v>
          </cell>
          <cell r="E205">
            <v>0</v>
          </cell>
          <cell r="F205">
            <v>0</v>
          </cell>
          <cell r="G205">
            <v>0</v>
          </cell>
          <cell r="H205">
            <v>0</v>
          </cell>
          <cell r="I205">
            <v>0</v>
          </cell>
        </row>
        <row r="206">
          <cell r="B206" t="str">
            <v>8.2.10</v>
          </cell>
          <cell r="C206" t="str">
            <v>TANQUE DE EXPANSION</v>
          </cell>
          <cell r="D206">
            <v>0</v>
          </cell>
          <cell r="E206">
            <v>0</v>
          </cell>
          <cell r="F206">
            <v>0</v>
          </cell>
          <cell r="G206">
            <v>0</v>
          </cell>
          <cell r="H206">
            <v>0</v>
          </cell>
          <cell r="I206">
            <v>0</v>
          </cell>
        </row>
        <row r="207">
          <cell r="A207" t="str">
            <v>18-14-100</v>
          </cell>
          <cell r="B207" t="str">
            <v>8.2.10.1</v>
          </cell>
          <cell r="C207" t="str">
            <v>Tanque expansion instalado</v>
          </cell>
          <cell r="D207">
            <v>1</v>
          </cell>
          <cell r="E207" t="str">
            <v>UN</v>
          </cell>
          <cell r="F207">
            <v>2450000</v>
          </cell>
          <cell r="G207">
            <v>2450000</v>
          </cell>
          <cell r="H207">
            <v>0</v>
          </cell>
          <cell r="I207">
            <v>2788099.9999999995</v>
          </cell>
        </row>
        <row r="208">
          <cell r="A208" t="str">
            <v>18-14-110</v>
          </cell>
          <cell r="B208" t="str">
            <v>8.2.10.1</v>
          </cell>
          <cell r="C208" t="str">
            <v>Tanque expansion instalado</v>
          </cell>
          <cell r="D208">
            <v>0</v>
          </cell>
          <cell r="E208" t="str">
            <v>UN</v>
          </cell>
          <cell r="F208">
            <v>390000</v>
          </cell>
          <cell r="G208">
            <v>0</v>
          </cell>
          <cell r="H208">
            <v>0</v>
          </cell>
          <cell r="I208">
            <v>443819.99999999994</v>
          </cell>
        </row>
        <row r="209">
          <cell r="B209">
            <v>0</v>
          </cell>
          <cell r="C209">
            <v>0</v>
          </cell>
          <cell r="D209">
            <v>0</v>
          </cell>
          <cell r="E209">
            <v>0</v>
          </cell>
          <cell r="F209">
            <v>0</v>
          </cell>
          <cell r="G209">
            <v>0</v>
          </cell>
          <cell r="H209">
            <v>57362795.64192</v>
          </cell>
          <cell r="I209">
            <v>0</v>
          </cell>
        </row>
        <row r="210">
          <cell r="B210" t="str">
            <v>9.0</v>
          </cell>
          <cell r="C210" t="str">
            <v xml:space="preserve">CONTROL INTEGRAL DE TEMPERATURA </v>
          </cell>
          <cell r="D210">
            <v>0</v>
          </cell>
          <cell r="E210">
            <v>0</v>
          </cell>
          <cell r="F210">
            <v>0</v>
          </cell>
          <cell r="G210">
            <v>0</v>
          </cell>
          <cell r="H210">
            <v>0</v>
          </cell>
          <cell r="I210">
            <v>0</v>
          </cell>
        </row>
        <row r="211">
          <cell r="A211" t="str">
            <v>18-15</v>
          </cell>
          <cell r="B211" t="str">
            <v>9.1</v>
          </cell>
          <cell r="C211" t="str">
            <v>Control integral de temperatura UMAS (valvula 3 vias proporcional y termostato proporcional + circuit setter)</v>
          </cell>
          <cell r="D211">
            <v>0</v>
          </cell>
          <cell r="E211">
            <v>0</v>
          </cell>
          <cell r="F211">
            <v>0</v>
          </cell>
          <cell r="G211">
            <v>0</v>
          </cell>
          <cell r="H211">
            <v>0</v>
          </cell>
          <cell r="I211">
            <v>0</v>
          </cell>
        </row>
        <row r="212">
          <cell r="A212" t="str">
            <v>18-15-010</v>
          </cell>
          <cell r="B212" t="str">
            <v>9.1.1</v>
          </cell>
          <cell r="C212" t="str">
            <v>VALVULA - TERMOSTATO PROPORCIONAL  UMA#B3-01</v>
          </cell>
          <cell r="D212">
            <v>1</v>
          </cell>
          <cell r="E212" t="str">
            <v>UN</v>
          </cell>
          <cell r="F212">
            <v>1265000</v>
          </cell>
          <cell r="G212">
            <v>1265000</v>
          </cell>
          <cell r="H212">
            <v>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H213">
            <v>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H214">
            <v>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H215">
            <v>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H216">
            <v>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H217">
            <v>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H218">
            <v>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H219">
            <v>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H220">
            <v>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H221">
            <v>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H222">
            <v>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H223">
            <v>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H224">
            <v>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H225">
            <v>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H226">
            <v>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H227">
            <v>0</v>
          </cell>
          <cell r="I227">
            <v>1018509.9999999999</v>
          </cell>
        </row>
        <row r="228">
          <cell r="A228" t="str">
            <v>18-15-170</v>
          </cell>
          <cell r="B228" t="str">
            <v>8.1.1</v>
          </cell>
          <cell r="C228" t="str">
            <v>UMA  #B1-01</v>
          </cell>
          <cell r="D228">
            <v>0</v>
          </cell>
          <cell r="E228" t="str">
            <v>UN</v>
          </cell>
          <cell r="F228">
            <v>685000</v>
          </cell>
          <cell r="G228">
            <v>0</v>
          </cell>
          <cell r="H228">
            <v>0</v>
          </cell>
          <cell r="I228">
            <v>779529.99999999988</v>
          </cell>
        </row>
        <row r="229">
          <cell r="A229" t="str">
            <v>18-15-180</v>
          </cell>
          <cell r="B229" t="str">
            <v>8.1.2</v>
          </cell>
          <cell r="C229" t="str">
            <v>UMA  #B1-02</v>
          </cell>
          <cell r="D229">
            <v>0</v>
          </cell>
          <cell r="E229" t="str">
            <v>UN</v>
          </cell>
          <cell r="F229">
            <v>685000</v>
          </cell>
          <cell r="G229">
            <v>0</v>
          </cell>
          <cell r="H229">
            <v>0</v>
          </cell>
          <cell r="I229">
            <v>779529.99999999988</v>
          </cell>
        </row>
        <row r="230">
          <cell r="A230" t="str">
            <v>18-15-190</v>
          </cell>
          <cell r="B230" t="str">
            <v>8.1.3</v>
          </cell>
          <cell r="C230" t="str">
            <v>UMA  #B1-03</v>
          </cell>
          <cell r="D230">
            <v>0</v>
          </cell>
          <cell r="E230" t="str">
            <v>UN</v>
          </cell>
          <cell r="F230">
            <v>495000</v>
          </cell>
          <cell r="G230">
            <v>0</v>
          </cell>
          <cell r="H230">
            <v>0</v>
          </cell>
          <cell r="I230">
            <v>563310</v>
          </cell>
        </row>
        <row r="231">
          <cell r="A231" t="str">
            <v>18-15-200</v>
          </cell>
          <cell r="B231" t="str">
            <v>8.1.4</v>
          </cell>
          <cell r="C231" t="str">
            <v>UMA  #B1-04</v>
          </cell>
          <cell r="D231">
            <v>0</v>
          </cell>
          <cell r="E231" t="str">
            <v>UN</v>
          </cell>
          <cell r="F231">
            <v>495000</v>
          </cell>
          <cell r="G231">
            <v>0</v>
          </cell>
          <cell r="H231">
            <v>0</v>
          </cell>
          <cell r="I231">
            <v>563310</v>
          </cell>
        </row>
        <row r="232">
          <cell r="B232">
            <v>0</v>
          </cell>
          <cell r="C232">
            <v>0</v>
          </cell>
          <cell r="D232">
            <v>0</v>
          </cell>
          <cell r="E232">
            <v>0</v>
          </cell>
          <cell r="F232">
            <v>0</v>
          </cell>
          <cell r="G232">
            <v>0</v>
          </cell>
          <cell r="H232">
            <v>0</v>
          </cell>
          <cell r="I232">
            <v>0</v>
          </cell>
        </row>
        <row r="233">
          <cell r="A233" t="str">
            <v>18-16</v>
          </cell>
          <cell r="B233" t="str">
            <v>9.2</v>
          </cell>
          <cell r="C233" t="str">
            <v>FANCOILS PARED (Valvula 3 Vias ON-OFF)</v>
          </cell>
          <cell r="D233">
            <v>0</v>
          </cell>
          <cell r="E233">
            <v>0</v>
          </cell>
          <cell r="F233">
            <v>0</v>
          </cell>
          <cell r="G233">
            <v>0</v>
          </cell>
          <cell r="H233">
            <v>0</v>
          </cell>
          <cell r="I233">
            <v>0</v>
          </cell>
        </row>
        <row r="234">
          <cell r="A234" t="str">
            <v>18-16-010</v>
          </cell>
          <cell r="B234" t="str">
            <v>9.2.1</v>
          </cell>
          <cell r="C234" t="str">
            <v>VALVULA-FAN&amp;COIL #B3-01</v>
          </cell>
          <cell r="D234">
            <v>1</v>
          </cell>
          <cell r="E234" t="str">
            <v>UN</v>
          </cell>
          <cell r="F234">
            <v>414700</v>
          </cell>
          <cell r="G234">
            <v>414700</v>
          </cell>
          <cell r="H234">
            <v>0</v>
          </cell>
          <cell r="I234">
            <v>471928.6</v>
          </cell>
        </row>
        <row r="235">
          <cell r="A235" t="str">
            <v>18-16-020</v>
          </cell>
          <cell r="B235" t="str">
            <v>9.2.2</v>
          </cell>
          <cell r="C235" t="str">
            <v>VALVULA-FAN&amp;COIL #B3-02</v>
          </cell>
          <cell r="D235">
            <v>1</v>
          </cell>
          <cell r="E235" t="str">
            <v>UN</v>
          </cell>
          <cell r="F235">
            <v>414700</v>
          </cell>
          <cell r="G235">
            <v>414700</v>
          </cell>
          <cell r="H235">
            <v>0</v>
          </cell>
          <cell r="I235">
            <v>471928.6</v>
          </cell>
        </row>
        <row r="236">
          <cell r="A236" t="str">
            <v>18-16-030</v>
          </cell>
          <cell r="B236" t="str">
            <v>9.2.3</v>
          </cell>
          <cell r="C236" t="str">
            <v>VALVULA-FAN&amp;COIL #B3-03</v>
          </cell>
          <cell r="D236">
            <v>1</v>
          </cell>
          <cell r="E236" t="str">
            <v>UN</v>
          </cell>
          <cell r="F236">
            <v>414700</v>
          </cell>
          <cell r="G236">
            <v>414700</v>
          </cell>
          <cell r="H236">
            <v>0</v>
          </cell>
          <cell r="I236">
            <v>471928.6</v>
          </cell>
        </row>
        <row r="237">
          <cell r="A237" t="str">
            <v>18-16-040</v>
          </cell>
          <cell r="B237" t="str">
            <v>9.2.4</v>
          </cell>
          <cell r="C237" t="str">
            <v>VALVULA-FAN&amp;COIL #B3-04</v>
          </cell>
          <cell r="D237">
            <v>1</v>
          </cell>
          <cell r="E237" t="str">
            <v>UN</v>
          </cell>
          <cell r="F237">
            <v>414700</v>
          </cell>
          <cell r="G237">
            <v>414700</v>
          </cell>
          <cell r="H237">
            <v>0</v>
          </cell>
          <cell r="I237">
            <v>471928.6</v>
          </cell>
        </row>
        <row r="238">
          <cell r="A238" t="str">
            <v>18-16-050</v>
          </cell>
          <cell r="B238" t="str">
            <v>9.2.5</v>
          </cell>
          <cell r="C238" t="str">
            <v>VALVULA-FAN&amp;COIL #B3-05</v>
          </cell>
          <cell r="D238">
            <v>1</v>
          </cell>
          <cell r="E238" t="str">
            <v>UN</v>
          </cell>
          <cell r="F238">
            <v>414700</v>
          </cell>
          <cell r="G238">
            <v>414700</v>
          </cell>
          <cell r="H238">
            <v>0</v>
          </cell>
          <cell r="I238">
            <v>471928.6</v>
          </cell>
        </row>
        <row r="239">
          <cell r="A239" t="str">
            <v>18-16-060</v>
          </cell>
          <cell r="B239" t="str">
            <v>9.2.6</v>
          </cell>
          <cell r="C239" t="str">
            <v>VALVULA-FAN&amp;COIL #B3-06</v>
          </cell>
          <cell r="D239">
            <v>1</v>
          </cell>
          <cell r="E239" t="str">
            <v>UN</v>
          </cell>
          <cell r="F239">
            <v>414700</v>
          </cell>
          <cell r="G239">
            <v>414700</v>
          </cell>
          <cell r="H239">
            <v>0</v>
          </cell>
          <cell r="I239">
            <v>471928.6</v>
          </cell>
        </row>
        <row r="240">
          <cell r="A240" t="str">
            <v>18-16-070</v>
          </cell>
          <cell r="B240" t="str">
            <v>9.2.7</v>
          </cell>
          <cell r="C240" t="str">
            <v>VALVULA-FAN&amp;COIL #B3-07</v>
          </cell>
          <cell r="D240">
            <v>1</v>
          </cell>
          <cell r="E240" t="str">
            <v>UN</v>
          </cell>
          <cell r="F240">
            <v>414700</v>
          </cell>
          <cell r="G240">
            <v>414700</v>
          </cell>
          <cell r="H240">
            <v>0</v>
          </cell>
          <cell r="I240">
            <v>471928.6</v>
          </cell>
        </row>
        <row r="241">
          <cell r="A241" t="str">
            <v>18-16-080</v>
          </cell>
          <cell r="B241" t="str">
            <v>9.2.8</v>
          </cell>
          <cell r="C241" t="str">
            <v>VALVULA-FAN&amp;COIL #B3-08</v>
          </cell>
          <cell r="D241">
            <v>1</v>
          </cell>
          <cell r="E241" t="str">
            <v>UN</v>
          </cell>
          <cell r="F241">
            <v>414700</v>
          </cell>
          <cell r="G241">
            <v>414700</v>
          </cell>
          <cell r="H241">
            <v>0</v>
          </cell>
          <cell r="I241">
            <v>471928.6</v>
          </cell>
        </row>
        <row r="242">
          <cell r="A242" t="str">
            <v>18-16-090</v>
          </cell>
          <cell r="B242" t="str">
            <v>9.2.9</v>
          </cell>
          <cell r="C242" t="str">
            <v>VALVULA-FAN&amp;COIL #B3-09</v>
          </cell>
          <cell r="D242">
            <v>1</v>
          </cell>
          <cell r="E242" t="str">
            <v>UN</v>
          </cell>
          <cell r="F242">
            <v>414700</v>
          </cell>
          <cell r="G242">
            <v>414700</v>
          </cell>
          <cell r="H242">
            <v>0</v>
          </cell>
          <cell r="I242">
            <v>471928.6</v>
          </cell>
        </row>
        <row r="243">
          <cell r="A243" t="str">
            <v>18-16-100</v>
          </cell>
          <cell r="B243" t="str">
            <v>9.2.10</v>
          </cell>
          <cell r="C243" t="str">
            <v>VALVULA-FAN&amp;COIL #B3-10</v>
          </cell>
          <cell r="D243">
            <v>1</v>
          </cell>
          <cell r="E243" t="str">
            <v>UN</v>
          </cell>
          <cell r="F243">
            <v>414700</v>
          </cell>
          <cell r="G243">
            <v>414700</v>
          </cell>
          <cell r="H243">
            <v>0</v>
          </cell>
          <cell r="I243">
            <v>471928.6</v>
          </cell>
        </row>
        <row r="244">
          <cell r="A244" t="str">
            <v>18-16-110</v>
          </cell>
          <cell r="B244" t="str">
            <v>9.2.11</v>
          </cell>
          <cell r="C244" t="str">
            <v>VALVULA-FAN&amp;COIL #B3-11</v>
          </cell>
          <cell r="D244">
            <v>1</v>
          </cell>
          <cell r="E244" t="str">
            <v>UN</v>
          </cell>
          <cell r="F244">
            <v>414700</v>
          </cell>
          <cell r="G244">
            <v>414700</v>
          </cell>
          <cell r="H244">
            <v>0</v>
          </cell>
          <cell r="I244">
            <v>471928.6</v>
          </cell>
        </row>
        <row r="245">
          <cell r="A245" t="str">
            <v>18-16-120</v>
          </cell>
          <cell r="B245" t="str">
            <v>9.2.12</v>
          </cell>
          <cell r="C245" t="str">
            <v>VALVULA-FAN&amp;COIL #B3-12</v>
          </cell>
          <cell r="D245">
            <v>1</v>
          </cell>
          <cell r="E245" t="str">
            <v>UN</v>
          </cell>
          <cell r="F245">
            <v>414700</v>
          </cell>
          <cell r="G245">
            <v>414700</v>
          </cell>
          <cell r="H245">
            <v>0</v>
          </cell>
          <cell r="I245">
            <v>471928.6</v>
          </cell>
        </row>
        <row r="246">
          <cell r="A246" t="str">
            <v>18-16-130</v>
          </cell>
          <cell r="B246" t="str">
            <v>9.2.13</v>
          </cell>
          <cell r="C246" t="str">
            <v>VALVULA-FAN&amp;COIL #B3-13</v>
          </cell>
          <cell r="D246">
            <v>1</v>
          </cell>
          <cell r="E246" t="str">
            <v>UN</v>
          </cell>
          <cell r="F246">
            <v>414700</v>
          </cell>
          <cell r="G246">
            <v>414700</v>
          </cell>
          <cell r="H246">
            <v>0</v>
          </cell>
          <cell r="I246">
            <v>471928.6</v>
          </cell>
        </row>
        <row r="247">
          <cell r="A247" t="str">
            <v>18-16-140</v>
          </cell>
          <cell r="B247" t="str">
            <v>9.2.14</v>
          </cell>
          <cell r="C247" t="str">
            <v>VALVULA-FAN&amp;COIL #B3-14</v>
          </cell>
          <cell r="D247">
            <v>1</v>
          </cell>
          <cell r="E247" t="str">
            <v>UN</v>
          </cell>
          <cell r="F247">
            <v>414700</v>
          </cell>
          <cell r="G247">
            <v>414700</v>
          </cell>
          <cell r="H247">
            <v>0</v>
          </cell>
          <cell r="I247">
            <v>471928.6</v>
          </cell>
        </row>
        <row r="248">
          <cell r="A248" t="str">
            <v>18-16-150</v>
          </cell>
          <cell r="B248" t="str">
            <v>9.2.15</v>
          </cell>
          <cell r="C248" t="str">
            <v>VALVULA-FAN&amp;COIL #B3-15</v>
          </cell>
          <cell r="D248">
            <v>1</v>
          </cell>
          <cell r="E248" t="str">
            <v>UN</v>
          </cell>
          <cell r="F248">
            <v>414700</v>
          </cell>
          <cell r="G248">
            <v>414700</v>
          </cell>
          <cell r="H248">
            <v>0</v>
          </cell>
          <cell r="I248">
            <v>471928.6</v>
          </cell>
        </row>
        <row r="249">
          <cell r="A249" t="str">
            <v>18-16-160</v>
          </cell>
          <cell r="B249" t="str">
            <v>9.2.16</v>
          </cell>
          <cell r="C249" t="str">
            <v>VALVULA-FAN&amp;COIL #B3-16</v>
          </cell>
          <cell r="D249">
            <v>1</v>
          </cell>
          <cell r="E249" t="str">
            <v>UN</v>
          </cell>
          <cell r="F249">
            <v>414700</v>
          </cell>
          <cell r="G249">
            <v>414700</v>
          </cell>
          <cell r="H249">
            <v>0</v>
          </cell>
          <cell r="I249">
            <v>471928.6</v>
          </cell>
        </row>
        <row r="250">
          <cell r="A250" t="str">
            <v>18-16-170</v>
          </cell>
          <cell r="B250" t="str">
            <v>9.2.17</v>
          </cell>
          <cell r="C250" t="str">
            <v>VALVULA-FAN&amp;COIL #B3-17</v>
          </cell>
          <cell r="D250">
            <v>1</v>
          </cell>
          <cell r="E250" t="str">
            <v>UN</v>
          </cell>
          <cell r="F250">
            <v>414700</v>
          </cell>
          <cell r="G250">
            <v>414700</v>
          </cell>
          <cell r="H250">
            <v>0</v>
          </cell>
          <cell r="I250">
            <v>471928.6</v>
          </cell>
        </row>
        <row r="251">
          <cell r="A251" t="str">
            <v>18-16-180</v>
          </cell>
          <cell r="B251" t="str">
            <v>9.2.18</v>
          </cell>
          <cell r="C251" t="str">
            <v>VALVULA-FAN&amp;COIL #B3-18</v>
          </cell>
          <cell r="D251">
            <v>1</v>
          </cell>
          <cell r="E251" t="str">
            <v>UN</v>
          </cell>
          <cell r="F251">
            <v>414700</v>
          </cell>
          <cell r="G251">
            <v>414700</v>
          </cell>
          <cell r="H251">
            <v>0</v>
          </cell>
          <cell r="I251">
            <v>471928.6</v>
          </cell>
        </row>
        <row r="252">
          <cell r="A252" t="str">
            <v>18-16-190</v>
          </cell>
          <cell r="B252" t="str">
            <v>9.2.1</v>
          </cell>
          <cell r="C252" t="str">
            <v>Fancoil pared</v>
          </cell>
          <cell r="D252">
            <v>0</v>
          </cell>
          <cell r="E252" t="str">
            <v>UN</v>
          </cell>
          <cell r="F252">
            <v>286000</v>
          </cell>
          <cell r="G252">
            <v>0</v>
          </cell>
          <cell r="H252">
            <v>0</v>
          </cell>
          <cell r="I252">
            <v>325468</v>
          </cell>
        </row>
        <row r="253">
          <cell r="B253">
            <v>0</v>
          </cell>
          <cell r="C253">
            <v>0</v>
          </cell>
          <cell r="D253">
            <v>0</v>
          </cell>
          <cell r="E253">
            <v>0</v>
          </cell>
          <cell r="F253">
            <v>0</v>
          </cell>
          <cell r="G253">
            <v>0</v>
          </cell>
          <cell r="H253">
            <v>0</v>
          </cell>
          <cell r="I253">
            <v>0</v>
          </cell>
        </row>
        <row r="254">
          <cell r="A254" t="str">
            <v>18-17</v>
          </cell>
          <cell r="B254" t="str">
            <v>9.3</v>
          </cell>
          <cell r="C254" t="str">
            <v>FANCOILS CASSETTE(Valvula 3Vias ON-OFF)</v>
          </cell>
          <cell r="D254">
            <v>0</v>
          </cell>
          <cell r="E254">
            <v>0</v>
          </cell>
          <cell r="F254">
            <v>0</v>
          </cell>
          <cell r="G254">
            <v>0</v>
          </cell>
          <cell r="H254">
            <v>0</v>
          </cell>
          <cell r="I254">
            <v>0</v>
          </cell>
        </row>
        <row r="255">
          <cell r="A255" t="str">
            <v>18-17-010</v>
          </cell>
          <cell r="B255" t="str">
            <v>9.3.1</v>
          </cell>
          <cell r="C255" t="str">
            <v>FAN&amp;COIL #B3-01</v>
          </cell>
          <cell r="D255">
            <v>1</v>
          </cell>
          <cell r="E255" t="str">
            <v>UN</v>
          </cell>
          <cell r="F255">
            <v>414700</v>
          </cell>
          <cell r="G255">
            <v>414700</v>
          </cell>
          <cell r="H255">
            <v>0</v>
          </cell>
          <cell r="I255">
            <v>471928.6</v>
          </cell>
        </row>
        <row r="256">
          <cell r="A256" t="str">
            <v>18-17-020</v>
          </cell>
          <cell r="B256" t="str">
            <v>9.3.2</v>
          </cell>
          <cell r="C256" t="str">
            <v>FAN&amp;COIL #B3-02</v>
          </cell>
          <cell r="D256">
            <v>1</v>
          </cell>
          <cell r="E256" t="str">
            <v>UN</v>
          </cell>
          <cell r="F256">
            <v>414700</v>
          </cell>
          <cell r="G256">
            <v>414700</v>
          </cell>
          <cell r="H256">
            <v>0</v>
          </cell>
          <cell r="I256">
            <v>471928.6</v>
          </cell>
        </row>
        <row r="257">
          <cell r="A257" t="str">
            <v>18-17-030</v>
          </cell>
          <cell r="B257" t="str">
            <v>8.2.1</v>
          </cell>
          <cell r="C257" t="str">
            <v>Fancoil cassette 3/4"</v>
          </cell>
          <cell r="D257">
            <v>0</v>
          </cell>
          <cell r="E257" t="str">
            <v>UN</v>
          </cell>
          <cell r="F257">
            <v>325000</v>
          </cell>
          <cell r="G257">
            <v>0</v>
          </cell>
          <cell r="H257">
            <v>0</v>
          </cell>
          <cell r="I257">
            <v>369849.99999999994</v>
          </cell>
        </row>
        <row r="258">
          <cell r="B258">
            <v>0</v>
          </cell>
          <cell r="C258">
            <v>0</v>
          </cell>
          <cell r="D258">
            <v>0</v>
          </cell>
          <cell r="E258">
            <v>0</v>
          </cell>
          <cell r="F258">
            <v>0</v>
          </cell>
          <cell r="G258">
            <v>0</v>
          </cell>
          <cell r="H258">
            <v>22984000</v>
          </cell>
          <cell r="I258">
            <v>0</v>
          </cell>
        </row>
        <row r="259">
          <cell r="B259" t="str">
            <v>10.0</v>
          </cell>
          <cell r="C259" t="str">
            <v xml:space="preserve">ARRANCADORES </v>
          </cell>
          <cell r="D259">
            <v>0</v>
          </cell>
          <cell r="E259">
            <v>0</v>
          </cell>
          <cell r="F259">
            <v>0</v>
          </cell>
          <cell r="G259">
            <v>0</v>
          </cell>
          <cell r="H259">
            <v>0</v>
          </cell>
          <cell r="I259">
            <v>0</v>
          </cell>
        </row>
        <row r="260">
          <cell r="A260" t="str">
            <v>18-18</v>
          </cell>
          <cell r="B260" t="str">
            <v>10.1</v>
          </cell>
          <cell r="C260" t="str">
            <v>ARRANCADORES UMAS (Variador de frecuencia)</v>
          </cell>
          <cell r="D260">
            <v>0</v>
          </cell>
          <cell r="E260">
            <v>0</v>
          </cell>
          <cell r="F260">
            <v>0</v>
          </cell>
          <cell r="G260">
            <v>0</v>
          </cell>
          <cell r="H260">
            <v>0</v>
          </cell>
          <cell r="I260">
            <v>0</v>
          </cell>
        </row>
        <row r="261">
          <cell r="A261" t="str">
            <v>18-18-010</v>
          </cell>
          <cell r="B261" t="str">
            <v>10.1.1</v>
          </cell>
          <cell r="C261" t="str">
            <v>ARRANCADOR UMA  #B3-01</v>
          </cell>
          <cell r="D261">
            <v>1</v>
          </cell>
          <cell r="E261" t="str">
            <v>UN</v>
          </cell>
          <cell r="F261">
            <v>1370250</v>
          </cell>
          <cell r="G261">
            <v>1370250</v>
          </cell>
          <cell r="H261">
            <v>0</v>
          </cell>
          <cell r="I261">
            <v>1559344.4999999998</v>
          </cell>
        </row>
        <row r="262">
          <cell r="A262" t="str">
            <v>18-18-020</v>
          </cell>
          <cell r="B262" t="str">
            <v>10.1.2</v>
          </cell>
          <cell r="C262" t="str">
            <v>ARRANCADOR UMA  #B3-02</v>
          </cell>
          <cell r="D262">
            <v>1</v>
          </cell>
          <cell r="E262" t="str">
            <v>UN</v>
          </cell>
          <cell r="F262">
            <v>1007750</v>
          </cell>
          <cell r="G262">
            <v>1007750</v>
          </cell>
          <cell r="H262">
            <v>0</v>
          </cell>
          <cell r="I262">
            <v>1146819.5</v>
          </cell>
        </row>
        <row r="263">
          <cell r="A263" t="str">
            <v>18-18-030</v>
          </cell>
          <cell r="B263" t="str">
            <v>10.1.3</v>
          </cell>
          <cell r="C263" t="str">
            <v>ARRANCADOR UMA  #B3-03</v>
          </cell>
          <cell r="D263">
            <v>1</v>
          </cell>
          <cell r="E263" t="str">
            <v>UN</v>
          </cell>
          <cell r="F263">
            <v>1007750</v>
          </cell>
          <cell r="G263">
            <v>1007750</v>
          </cell>
          <cell r="H263">
            <v>0</v>
          </cell>
          <cell r="I263">
            <v>1146819.5</v>
          </cell>
        </row>
        <row r="264">
          <cell r="A264" t="str">
            <v>18-18-040</v>
          </cell>
          <cell r="B264" t="str">
            <v>10.1.4</v>
          </cell>
          <cell r="C264" t="str">
            <v>ARRANCADOR UMA  #B3-04</v>
          </cell>
          <cell r="D264">
            <v>1</v>
          </cell>
          <cell r="E264" t="str">
            <v>UN</v>
          </cell>
          <cell r="F264">
            <v>1007750</v>
          </cell>
          <cell r="G264">
            <v>1007750</v>
          </cell>
          <cell r="H264">
            <v>0</v>
          </cell>
          <cell r="I264">
            <v>1146819.5</v>
          </cell>
        </row>
        <row r="265">
          <cell r="A265" t="str">
            <v>18-18-050</v>
          </cell>
          <cell r="B265" t="str">
            <v>10.1.5</v>
          </cell>
          <cell r="C265" t="str">
            <v>ARRANCADOR UMA  #B3-05</v>
          </cell>
          <cell r="D265">
            <v>1</v>
          </cell>
          <cell r="E265" t="str">
            <v>UN</v>
          </cell>
          <cell r="F265">
            <v>1007750</v>
          </cell>
          <cell r="G265">
            <v>1007750</v>
          </cell>
          <cell r="H265">
            <v>0</v>
          </cell>
          <cell r="I265">
            <v>1146819.5</v>
          </cell>
        </row>
        <row r="266">
          <cell r="A266" t="str">
            <v>18-18-060</v>
          </cell>
          <cell r="B266" t="str">
            <v>10.1.6</v>
          </cell>
          <cell r="C266" t="str">
            <v>ARRANCADOR UMA  #B3-06</v>
          </cell>
          <cell r="D266">
            <v>1</v>
          </cell>
          <cell r="E266" t="str">
            <v>UN</v>
          </cell>
          <cell r="F266">
            <v>1007750</v>
          </cell>
          <cell r="G266">
            <v>1007750</v>
          </cell>
          <cell r="H266">
            <v>0</v>
          </cell>
          <cell r="I266">
            <v>1146819.5</v>
          </cell>
        </row>
        <row r="267">
          <cell r="A267" t="str">
            <v>18-18-070</v>
          </cell>
          <cell r="B267" t="str">
            <v>10.1.7</v>
          </cell>
          <cell r="C267" t="str">
            <v>ARRANCADOR UMA  #B3-07</v>
          </cell>
          <cell r="D267">
            <v>1</v>
          </cell>
          <cell r="E267" t="str">
            <v>UN</v>
          </cell>
          <cell r="F267">
            <v>1007750</v>
          </cell>
          <cell r="G267">
            <v>1007750</v>
          </cell>
          <cell r="H267">
            <v>0</v>
          </cell>
          <cell r="I267">
            <v>1146819.5</v>
          </cell>
        </row>
        <row r="268">
          <cell r="A268" t="str">
            <v>18-18-080</v>
          </cell>
          <cell r="B268" t="str">
            <v>10.1.8</v>
          </cell>
          <cell r="C268" t="str">
            <v>ARRANCADOR UMA  #B3-08</v>
          </cell>
          <cell r="D268">
            <v>1</v>
          </cell>
          <cell r="E268" t="str">
            <v>UN</v>
          </cell>
          <cell r="F268">
            <v>1007750</v>
          </cell>
          <cell r="G268">
            <v>1007750</v>
          </cell>
          <cell r="H268">
            <v>0</v>
          </cell>
          <cell r="I268">
            <v>1146819.5</v>
          </cell>
        </row>
        <row r="269">
          <cell r="A269" t="str">
            <v>18-18-090</v>
          </cell>
          <cell r="B269" t="str">
            <v>10.1.9</v>
          </cell>
          <cell r="C269" t="str">
            <v>ARRANCADOR UMA  #B3-09</v>
          </cell>
          <cell r="D269">
            <v>1</v>
          </cell>
          <cell r="E269" t="str">
            <v>UN</v>
          </cell>
          <cell r="F269">
            <v>1007750</v>
          </cell>
          <cell r="G269">
            <v>1007750</v>
          </cell>
          <cell r="H269">
            <v>0</v>
          </cell>
          <cell r="I269">
            <v>1146819.5</v>
          </cell>
        </row>
        <row r="270">
          <cell r="A270" t="str">
            <v>18-18-100</v>
          </cell>
          <cell r="B270" t="str">
            <v>10.1.10</v>
          </cell>
          <cell r="C270" t="str">
            <v>ARRANCADOR UMA  #B3-10</v>
          </cell>
          <cell r="D270">
            <v>1</v>
          </cell>
          <cell r="E270" t="str">
            <v>UN</v>
          </cell>
          <cell r="F270">
            <v>1007750</v>
          </cell>
          <cell r="G270">
            <v>1007750</v>
          </cell>
          <cell r="H270">
            <v>0</v>
          </cell>
          <cell r="I270">
            <v>1146819.5</v>
          </cell>
        </row>
        <row r="271">
          <cell r="A271" t="str">
            <v>18-18-110</v>
          </cell>
          <cell r="B271" t="str">
            <v>10.1.11</v>
          </cell>
          <cell r="C271" t="str">
            <v>ARRANCADOR UMA  #B3-11</v>
          </cell>
          <cell r="D271">
            <v>1</v>
          </cell>
          <cell r="E271" t="str">
            <v>UN</v>
          </cell>
          <cell r="F271">
            <v>1007750</v>
          </cell>
          <cell r="G271">
            <v>1007750</v>
          </cell>
          <cell r="H271">
            <v>0</v>
          </cell>
          <cell r="I271">
            <v>1146819.5</v>
          </cell>
        </row>
        <row r="272">
          <cell r="A272" t="str">
            <v>18-18-120</v>
          </cell>
          <cell r="B272" t="str">
            <v>10.1.12</v>
          </cell>
          <cell r="C272" t="str">
            <v>ARRANCADOR UMA  #B3-12</v>
          </cell>
          <cell r="D272">
            <v>1</v>
          </cell>
          <cell r="E272" t="str">
            <v>UN</v>
          </cell>
          <cell r="F272">
            <v>1007750</v>
          </cell>
          <cell r="G272">
            <v>1007750</v>
          </cell>
          <cell r="H272">
            <v>0</v>
          </cell>
          <cell r="I272">
            <v>1146819.5</v>
          </cell>
        </row>
        <row r="273">
          <cell r="A273" t="str">
            <v>18-18-130</v>
          </cell>
          <cell r="B273" t="str">
            <v>10.1.13</v>
          </cell>
          <cell r="C273" t="str">
            <v>ARRANCADOR UMA  #B3-13</v>
          </cell>
          <cell r="D273">
            <v>1</v>
          </cell>
          <cell r="E273" t="str">
            <v>UN</v>
          </cell>
          <cell r="F273">
            <v>1007750</v>
          </cell>
          <cell r="G273">
            <v>1007750</v>
          </cell>
          <cell r="H273">
            <v>0</v>
          </cell>
          <cell r="I273">
            <v>1146819.5</v>
          </cell>
        </row>
        <row r="274">
          <cell r="A274" t="str">
            <v>18-18-140</v>
          </cell>
          <cell r="B274" t="str">
            <v>10.1.14</v>
          </cell>
          <cell r="C274" t="str">
            <v>ARRANCADOR UMA  #B3-14</v>
          </cell>
          <cell r="D274">
            <v>1</v>
          </cell>
          <cell r="E274" t="str">
            <v>UN</v>
          </cell>
          <cell r="F274">
            <v>1007750</v>
          </cell>
          <cell r="G274">
            <v>1007750</v>
          </cell>
          <cell r="H274">
            <v>0</v>
          </cell>
          <cell r="I274">
            <v>1146819.5</v>
          </cell>
        </row>
        <row r="275">
          <cell r="A275" t="str">
            <v>18-18-150</v>
          </cell>
          <cell r="B275" t="str">
            <v>10.1.15</v>
          </cell>
          <cell r="C275" t="str">
            <v>ARRANCADOR UMA  #B3-15</v>
          </cell>
          <cell r="D275">
            <v>1</v>
          </cell>
          <cell r="E275" t="str">
            <v>UN</v>
          </cell>
          <cell r="F275">
            <v>1007750</v>
          </cell>
          <cell r="G275">
            <v>1007750</v>
          </cell>
          <cell r="H275">
            <v>0</v>
          </cell>
          <cell r="I275">
            <v>1146819.5</v>
          </cell>
        </row>
        <row r="276">
          <cell r="A276" t="str">
            <v>18-18-160</v>
          </cell>
          <cell r="B276" t="str">
            <v>10.1.16</v>
          </cell>
          <cell r="C276" t="str">
            <v>ARRANCADOR UMA  #B3-16</v>
          </cell>
          <cell r="D276">
            <v>1</v>
          </cell>
          <cell r="E276" t="str">
            <v>UN</v>
          </cell>
          <cell r="F276">
            <v>1007750</v>
          </cell>
          <cell r="G276">
            <v>1007750</v>
          </cell>
          <cell r="H276">
            <v>0</v>
          </cell>
          <cell r="I276">
            <v>1146819.5</v>
          </cell>
        </row>
        <row r="277">
          <cell r="A277" t="str">
            <v>18-18-170</v>
          </cell>
          <cell r="B277" t="str">
            <v>10.1.1</v>
          </cell>
          <cell r="C277" t="str">
            <v>UMA  #B2-01</v>
          </cell>
          <cell r="D277">
            <v>0</v>
          </cell>
          <cell r="E277" t="str">
            <v>UN</v>
          </cell>
          <cell r="F277">
            <v>945000</v>
          </cell>
          <cell r="G277">
            <v>0</v>
          </cell>
          <cell r="H277">
            <v>0</v>
          </cell>
          <cell r="I277">
            <v>1075410</v>
          </cell>
        </row>
        <row r="278">
          <cell r="A278" t="str">
            <v>18-18-180</v>
          </cell>
          <cell r="B278" t="str">
            <v>10.1.2</v>
          </cell>
          <cell r="C278" t="str">
            <v>UMA  #B2-02</v>
          </cell>
          <cell r="D278">
            <v>0</v>
          </cell>
          <cell r="E278" t="str">
            <v>UN</v>
          </cell>
          <cell r="F278">
            <v>695000</v>
          </cell>
          <cell r="G278">
            <v>0</v>
          </cell>
          <cell r="H278">
            <v>0</v>
          </cell>
          <cell r="I278">
            <v>790909.99999999988</v>
          </cell>
        </row>
        <row r="279">
          <cell r="A279" t="str">
            <v>18-18-190</v>
          </cell>
          <cell r="B279" t="str">
            <v>9.1.1</v>
          </cell>
          <cell r="C279" t="str">
            <v>UMA  #B1-01</v>
          </cell>
          <cell r="D279">
            <v>0</v>
          </cell>
          <cell r="E279" t="str">
            <v>UN</v>
          </cell>
          <cell r="F279">
            <v>945000</v>
          </cell>
          <cell r="G279">
            <v>0</v>
          </cell>
          <cell r="H279">
            <v>0</v>
          </cell>
          <cell r="I279">
            <v>1075410</v>
          </cell>
        </row>
        <row r="280">
          <cell r="A280" t="str">
            <v>18-18-200</v>
          </cell>
          <cell r="B280" t="str">
            <v>9.1.2</v>
          </cell>
          <cell r="C280" t="str">
            <v>UMA  #B1-02</v>
          </cell>
          <cell r="D280">
            <v>0</v>
          </cell>
          <cell r="E280" t="str">
            <v>UN</v>
          </cell>
          <cell r="F280">
            <v>945000</v>
          </cell>
          <cell r="G280">
            <v>0</v>
          </cell>
          <cell r="H280">
            <v>0</v>
          </cell>
          <cell r="I280">
            <v>1075410</v>
          </cell>
        </row>
        <row r="281">
          <cell r="A281" t="str">
            <v>18-18-210</v>
          </cell>
          <cell r="B281" t="str">
            <v>9.1.3</v>
          </cell>
          <cell r="C281" t="str">
            <v>UMA  #B1-03</v>
          </cell>
          <cell r="D281">
            <v>0</v>
          </cell>
          <cell r="E281" t="str">
            <v>UN</v>
          </cell>
          <cell r="F281">
            <v>625000</v>
          </cell>
          <cell r="G281">
            <v>0</v>
          </cell>
          <cell r="H281">
            <v>0</v>
          </cell>
          <cell r="I281">
            <v>711249.99999999988</v>
          </cell>
        </row>
        <row r="282">
          <cell r="A282" t="str">
            <v>18-18-220</v>
          </cell>
          <cell r="B282" t="str">
            <v>9.1.4</v>
          </cell>
          <cell r="C282" t="str">
            <v>UMA  #B1-04</v>
          </cell>
          <cell r="D282">
            <v>0</v>
          </cell>
          <cell r="E282" t="str">
            <v>UN</v>
          </cell>
          <cell r="F282">
            <v>625000</v>
          </cell>
          <cell r="G282">
            <v>0</v>
          </cell>
          <cell r="H282">
            <v>0</v>
          </cell>
          <cell r="I282">
            <v>711249.99999999988</v>
          </cell>
        </row>
        <row r="283">
          <cell r="B283">
            <v>0</v>
          </cell>
          <cell r="C283">
            <v>0</v>
          </cell>
          <cell r="D283">
            <v>0</v>
          </cell>
          <cell r="E283">
            <v>0</v>
          </cell>
          <cell r="F283">
            <v>0</v>
          </cell>
          <cell r="G283">
            <v>0</v>
          </cell>
          <cell r="H283">
            <v>0</v>
          </cell>
          <cell r="I283">
            <v>0</v>
          </cell>
        </row>
        <row r="284">
          <cell r="A284" t="str">
            <v>18-19</v>
          </cell>
          <cell r="B284" t="str">
            <v>10.2</v>
          </cell>
          <cell r="C284" t="str">
            <v>ARRANCADORES VENTILADORES (Variador de frecuencia)</v>
          </cell>
          <cell r="D284">
            <v>0</v>
          </cell>
          <cell r="E284">
            <v>0</v>
          </cell>
          <cell r="F284">
            <v>0</v>
          </cell>
          <cell r="G284">
            <v>0</v>
          </cell>
          <cell r="H284">
            <v>0</v>
          </cell>
          <cell r="I284">
            <v>0</v>
          </cell>
        </row>
        <row r="285">
          <cell r="A285" t="str">
            <v>18-19-010</v>
          </cell>
          <cell r="B285" t="str">
            <v>10.2.1</v>
          </cell>
          <cell r="C285" t="str">
            <v>ARRANCADOR VENTILADOR #B3-01</v>
          </cell>
          <cell r="D285">
            <v>1</v>
          </cell>
          <cell r="E285" t="str">
            <v>UN</v>
          </cell>
          <cell r="F285">
            <v>1007750</v>
          </cell>
          <cell r="G285">
            <v>1007750</v>
          </cell>
          <cell r="H285">
            <v>0</v>
          </cell>
          <cell r="I285">
            <v>1146819.5</v>
          </cell>
        </row>
        <row r="286">
          <cell r="A286" t="str">
            <v>18-19-020</v>
          </cell>
          <cell r="B286" t="str">
            <v>10.2.2</v>
          </cell>
          <cell r="C286" t="str">
            <v>ARRANCADOR VENTILADOR #B3-02</v>
          </cell>
          <cell r="D286">
            <v>1</v>
          </cell>
          <cell r="E286" t="str">
            <v>UN</v>
          </cell>
          <cell r="F286">
            <v>1007750</v>
          </cell>
          <cell r="G286">
            <v>1007750</v>
          </cell>
          <cell r="H286">
            <v>0</v>
          </cell>
          <cell r="I286">
            <v>1146819.5</v>
          </cell>
        </row>
        <row r="287">
          <cell r="A287" t="str">
            <v>18-19-030</v>
          </cell>
          <cell r="B287" t="str">
            <v>10.2.3</v>
          </cell>
          <cell r="C287" t="str">
            <v>ARRANCADOR VENTILADOR #B3-03</v>
          </cell>
          <cell r="D287">
            <v>1</v>
          </cell>
          <cell r="E287" t="str">
            <v>UN</v>
          </cell>
          <cell r="F287">
            <v>1007750</v>
          </cell>
          <cell r="G287">
            <v>1007750</v>
          </cell>
          <cell r="H287">
            <v>0</v>
          </cell>
          <cell r="I287">
            <v>1146819.5</v>
          </cell>
        </row>
        <row r="288">
          <cell r="A288" t="str">
            <v>18-19-040</v>
          </cell>
          <cell r="B288" t="str">
            <v>10.2.4</v>
          </cell>
          <cell r="C288" t="str">
            <v>ARRANCADOR VENTILADOR #B3-04</v>
          </cell>
          <cell r="D288">
            <v>1</v>
          </cell>
          <cell r="E288" t="str">
            <v>UN</v>
          </cell>
          <cell r="F288">
            <v>1007750</v>
          </cell>
          <cell r="G288">
            <v>1007750</v>
          </cell>
          <cell r="H288">
            <v>0</v>
          </cell>
          <cell r="I288">
            <v>1146819.5</v>
          </cell>
        </row>
        <row r="289">
          <cell r="A289" t="str">
            <v>18-19-050</v>
          </cell>
          <cell r="B289" t="str">
            <v>10.2.5</v>
          </cell>
          <cell r="C289" t="str">
            <v>ARRANCADOR VENTILADOR #B3-05</v>
          </cell>
          <cell r="D289">
            <v>1</v>
          </cell>
          <cell r="E289" t="str">
            <v>UN</v>
          </cell>
          <cell r="F289">
            <v>1007750</v>
          </cell>
          <cell r="G289">
            <v>1007750</v>
          </cell>
          <cell r="H289">
            <v>0</v>
          </cell>
          <cell r="I289">
            <v>1146819.5</v>
          </cell>
        </row>
        <row r="290">
          <cell r="A290" t="str">
            <v>18-19-060</v>
          </cell>
          <cell r="B290" t="str">
            <v>10.2.6</v>
          </cell>
          <cell r="C290" t="str">
            <v>ARRANCADOR VENTILADOR #B3-06</v>
          </cell>
          <cell r="D290">
            <v>1</v>
          </cell>
          <cell r="E290" t="str">
            <v>UN</v>
          </cell>
          <cell r="F290">
            <v>1007750</v>
          </cell>
          <cell r="G290">
            <v>1007750</v>
          </cell>
          <cell r="H290">
            <v>0</v>
          </cell>
          <cell r="I290">
            <v>1146819.5</v>
          </cell>
        </row>
        <row r="291">
          <cell r="A291" t="str">
            <v>18-19-070</v>
          </cell>
          <cell r="B291" t="str">
            <v>10.2.7</v>
          </cell>
          <cell r="C291" t="str">
            <v>ARRANCADOR VENTILADOR #B3-07</v>
          </cell>
          <cell r="D291">
            <v>1</v>
          </cell>
          <cell r="E291" t="str">
            <v>UN</v>
          </cell>
          <cell r="F291">
            <v>1007750</v>
          </cell>
          <cell r="G291">
            <v>1007750</v>
          </cell>
          <cell r="H291">
            <v>0</v>
          </cell>
          <cell r="I291">
            <v>1146819.5</v>
          </cell>
        </row>
        <row r="292">
          <cell r="A292" t="str">
            <v>18-19-080</v>
          </cell>
          <cell r="B292" t="str">
            <v>10.2.8</v>
          </cell>
          <cell r="C292" t="str">
            <v>ARRANCADOR VENTILADOR #B3-08</v>
          </cell>
          <cell r="D292">
            <v>1</v>
          </cell>
          <cell r="E292" t="str">
            <v>UN</v>
          </cell>
          <cell r="F292">
            <v>1007750</v>
          </cell>
          <cell r="G292">
            <v>1007750</v>
          </cell>
          <cell r="H292">
            <v>0</v>
          </cell>
          <cell r="I292">
            <v>1146819.5</v>
          </cell>
        </row>
        <row r="293">
          <cell r="A293" t="str">
            <v>18-19-090</v>
          </cell>
          <cell r="B293" t="str">
            <v>10.2.9</v>
          </cell>
          <cell r="C293" t="str">
            <v>ARRANCADOR VENTILADOR #B3-09</v>
          </cell>
          <cell r="D293">
            <v>1</v>
          </cell>
          <cell r="E293" t="str">
            <v>UN</v>
          </cell>
          <cell r="F293">
            <v>1007750</v>
          </cell>
          <cell r="G293">
            <v>1007750</v>
          </cell>
          <cell r="H293">
            <v>0</v>
          </cell>
          <cell r="I293">
            <v>1146819.5</v>
          </cell>
        </row>
        <row r="294">
          <cell r="A294" t="str">
            <v>18-19-100</v>
          </cell>
          <cell r="B294" t="str">
            <v>10.2.10</v>
          </cell>
          <cell r="C294" t="str">
            <v>ARRANCADOR VENTILADOR #B3-10</v>
          </cell>
          <cell r="D294">
            <v>1</v>
          </cell>
          <cell r="E294" t="str">
            <v>UN</v>
          </cell>
          <cell r="F294">
            <v>1007750</v>
          </cell>
          <cell r="G294">
            <v>1007750</v>
          </cell>
          <cell r="H294">
            <v>0</v>
          </cell>
          <cell r="I294">
            <v>1146819.5</v>
          </cell>
        </row>
        <row r="295">
          <cell r="A295" t="str">
            <v>18-19-110</v>
          </cell>
          <cell r="B295" t="str">
            <v>10.2.11</v>
          </cell>
          <cell r="C295" t="str">
            <v>ARRANCADOR VENTILADOR #B3-11</v>
          </cell>
          <cell r="D295">
            <v>1</v>
          </cell>
          <cell r="E295" t="str">
            <v>UN</v>
          </cell>
          <cell r="F295">
            <v>1007750</v>
          </cell>
          <cell r="G295">
            <v>1007750</v>
          </cell>
          <cell r="H295">
            <v>0</v>
          </cell>
          <cell r="I295">
            <v>1146819.5</v>
          </cell>
        </row>
        <row r="296">
          <cell r="A296" t="str">
            <v>18-19-120</v>
          </cell>
          <cell r="B296" t="str">
            <v>10.2.12</v>
          </cell>
          <cell r="C296" t="str">
            <v>ARRANCADOR VENTILADOR #B3-12</v>
          </cell>
          <cell r="D296">
            <v>1</v>
          </cell>
          <cell r="E296" t="str">
            <v>UN</v>
          </cell>
          <cell r="F296">
            <v>1007750</v>
          </cell>
          <cell r="G296">
            <v>1007750</v>
          </cell>
          <cell r="H296">
            <v>0</v>
          </cell>
          <cell r="I296">
            <v>1146819.5</v>
          </cell>
        </row>
        <row r="297">
          <cell r="A297" t="str">
            <v>18-19-130</v>
          </cell>
          <cell r="B297" t="str">
            <v>10.2.13</v>
          </cell>
          <cell r="C297" t="str">
            <v>ARRANCADOR VENTILADOR #B3-13</v>
          </cell>
          <cell r="D297">
            <v>1</v>
          </cell>
          <cell r="E297" t="str">
            <v>UN</v>
          </cell>
          <cell r="F297">
            <v>1007750</v>
          </cell>
          <cell r="G297">
            <v>1007750</v>
          </cell>
          <cell r="H297">
            <v>0</v>
          </cell>
          <cell r="I297">
            <v>1146819.5</v>
          </cell>
        </row>
        <row r="298">
          <cell r="A298" t="str">
            <v>18-19-140</v>
          </cell>
          <cell r="B298" t="str">
            <v>10.2.14</v>
          </cell>
          <cell r="C298" t="str">
            <v>ARRANCADOR VENTILADOR #B3-14</v>
          </cell>
          <cell r="D298">
            <v>1</v>
          </cell>
          <cell r="E298" t="str">
            <v>UN</v>
          </cell>
          <cell r="F298">
            <v>1007750</v>
          </cell>
          <cell r="G298">
            <v>1007750</v>
          </cell>
          <cell r="H298">
            <v>0</v>
          </cell>
          <cell r="I298">
            <v>1146819.5</v>
          </cell>
        </row>
        <row r="299">
          <cell r="A299" t="str">
            <v>18-19-150</v>
          </cell>
          <cell r="B299" t="str">
            <v>10.2.15</v>
          </cell>
          <cell r="C299" t="str">
            <v>ARRANCADOR VENTILADOR #B3-15</v>
          </cell>
          <cell r="D299">
            <v>1</v>
          </cell>
          <cell r="E299" t="str">
            <v>UN</v>
          </cell>
          <cell r="F299">
            <v>1007750</v>
          </cell>
          <cell r="G299">
            <v>1007750</v>
          </cell>
          <cell r="H299">
            <v>0</v>
          </cell>
          <cell r="I299">
            <v>1146819.5</v>
          </cell>
        </row>
        <row r="300">
          <cell r="A300" t="str">
            <v>18-19-160</v>
          </cell>
          <cell r="B300" t="str">
            <v>10.2.16</v>
          </cell>
          <cell r="C300" t="str">
            <v>ARRANCADOR VENTILADOR #B3-16</v>
          </cell>
          <cell r="D300">
            <v>1</v>
          </cell>
          <cell r="E300" t="str">
            <v>UN</v>
          </cell>
          <cell r="F300">
            <v>1007750</v>
          </cell>
          <cell r="G300">
            <v>1007750</v>
          </cell>
          <cell r="H300">
            <v>0</v>
          </cell>
          <cell r="I300">
            <v>1146819.5</v>
          </cell>
        </row>
        <row r="301">
          <cell r="A301" t="str">
            <v>18-19-170</v>
          </cell>
          <cell r="B301" t="str">
            <v>10.2.1</v>
          </cell>
          <cell r="C301" t="str">
            <v>VENTILADOR #B2-01</v>
          </cell>
          <cell r="D301">
            <v>0</v>
          </cell>
          <cell r="E301" t="str">
            <v>UN</v>
          </cell>
          <cell r="F301">
            <v>695000</v>
          </cell>
          <cell r="G301">
            <v>0</v>
          </cell>
          <cell r="H301">
            <v>0</v>
          </cell>
          <cell r="I301">
            <v>790909.99999999988</v>
          </cell>
        </row>
        <row r="302">
          <cell r="A302" t="str">
            <v>18-19-180</v>
          </cell>
          <cell r="B302" t="str">
            <v>10.2.2</v>
          </cell>
          <cell r="C302" t="str">
            <v>VENTILADOR #B2-02</v>
          </cell>
          <cell r="D302">
            <v>0</v>
          </cell>
          <cell r="E302" t="str">
            <v>UN</v>
          </cell>
          <cell r="F302">
            <v>695000</v>
          </cell>
          <cell r="G302">
            <v>0</v>
          </cell>
          <cell r="H302">
            <v>0</v>
          </cell>
          <cell r="I302">
            <v>790909.99999999988</v>
          </cell>
        </row>
        <row r="303">
          <cell r="A303" t="str">
            <v>18-19-190</v>
          </cell>
          <cell r="B303" t="str">
            <v>10.2.3</v>
          </cell>
          <cell r="C303" t="str">
            <v>VENTILADOR #B2-03</v>
          </cell>
          <cell r="D303">
            <v>0</v>
          </cell>
          <cell r="E303" t="str">
            <v>UN</v>
          </cell>
          <cell r="F303">
            <v>695000</v>
          </cell>
          <cell r="G303">
            <v>0</v>
          </cell>
          <cell r="H303">
            <v>0</v>
          </cell>
          <cell r="I303">
            <v>790909.99999999988</v>
          </cell>
        </row>
        <row r="304">
          <cell r="A304" t="str">
            <v>18-19-200</v>
          </cell>
          <cell r="B304" t="str">
            <v>9.2.1</v>
          </cell>
          <cell r="C304" t="str">
            <v>VENTILADOR #B2-01</v>
          </cell>
          <cell r="D304">
            <v>0</v>
          </cell>
          <cell r="E304" t="str">
            <v>UN</v>
          </cell>
          <cell r="F304">
            <v>455000</v>
          </cell>
          <cell r="G304">
            <v>0</v>
          </cell>
          <cell r="H304">
            <v>0</v>
          </cell>
          <cell r="I304">
            <v>517789.99999999994</v>
          </cell>
        </row>
        <row r="305">
          <cell r="A305" t="str">
            <v>18-19-210</v>
          </cell>
          <cell r="B305" t="str">
            <v>9.2.2</v>
          </cell>
          <cell r="C305" t="str">
            <v>VENTILADOR #B2-02</v>
          </cell>
          <cell r="D305">
            <v>0</v>
          </cell>
          <cell r="E305" t="str">
            <v>UN</v>
          </cell>
          <cell r="F305">
            <v>625000</v>
          </cell>
          <cell r="G305">
            <v>0</v>
          </cell>
          <cell r="H305">
            <v>0</v>
          </cell>
          <cell r="I305">
            <v>711249.99999999988</v>
          </cell>
        </row>
        <row r="306">
          <cell r="A306" t="str">
            <v>18-19-220</v>
          </cell>
          <cell r="B306" t="str">
            <v>9.2.3</v>
          </cell>
          <cell r="C306" t="str">
            <v>VENTILADOR #B2-03</v>
          </cell>
          <cell r="D306">
            <v>0</v>
          </cell>
          <cell r="E306" t="str">
            <v>UN</v>
          </cell>
          <cell r="F306">
            <v>625000</v>
          </cell>
          <cell r="G306">
            <v>0</v>
          </cell>
          <cell r="H306">
            <v>0</v>
          </cell>
          <cell r="I306">
            <v>711249.99999999988</v>
          </cell>
        </row>
        <row r="307">
          <cell r="A307" t="str">
            <v>18-19-230</v>
          </cell>
          <cell r="B307" t="str">
            <v>9.2.4</v>
          </cell>
          <cell r="C307" t="str">
            <v>VENTILADOR #B2-04</v>
          </cell>
          <cell r="D307">
            <v>0</v>
          </cell>
          <cell r="E307" t="str">
            <v>UN</v>
          </cell>
          <cell r="F307">
            <v>625000</v>
          </cell>
          <cell r="G307">
            <v>0</v>
          </cell>
          <cell r="H307">
            <v>0</v>
          </cell>
          <cell r="I307">
            <v>711249.99999999988</v>
          </cell>
        </row>
        <row r="308">
          <cell r="A308" t="str">
            <v>18-19-240</v>
          </cell>
          <cell r="B308" t="str">
            <v>9.2.5</v>
          </cell>
          <cell r="C308" t="str">
            <v>VENTILADOR #B2-05</v>
          </cell>
          <cell r="D308">
            <v>0</v>
          </cell>
          <cell r="E308" t="str">
            <v>UN</v>
          </cell>
          <cell r="F308">
            <v>625000</v>
          </cell>
          <cell r="G308">
            <v>0</v>
          </cell>
          <cell r="H308">
            <v>0</v>
          </cell>
          <cell r="I308">
            <v>711249.99999999988</v>
          </cell>
        </row>
        <row r="309">
          <cell r="A309" t="str">
            <v>18-19-250</v>
          </cell>
          <cell r="B309" t="str">
            <v>9.2.6</v>
          </cell>
          <cell r="C309" t="str">
            <v>VENTILADOR #B2-06</v>
          </cell>
          <cell r="D309">
            <v>0</v>
          </cell>
          <cell r="E309" t="str">
            <v>UN</v>
          </cell>
          <cell r="F309">
            <v>625000</v>
          </cell>
          <cell r="G309">
            <v>0</v>
          </cell>
          <cell r="H309">
            <v>0</v>
          </cell>
          <cell r="I309">
            <v>711249.99999999988</v>
          </cell>
        </row>
        <row r="310">
          <cell r="B310">
            <v>0</v>
          </cell>
          <cell r="C310">
            <v>0</v>
          </cell>
          <cell r="D310">
            <v>0</v>
          </cell>
          <cell r="E310">
            <v>0</v>
          </cell>
          <cell r="F310">
            <v>0</v>
          </cell>
          <cell r="G310">
            <v>0</v>
          </cell>
          <cell r="H310">
            <v>0</v>
          </cell>
          <cell r="I310">
            <v>0</v>
          </cell>
        </row>
        <row r="311">
          <cell r="A311" t="str">
            <v>18-20</v>
          </cell>
          <cell r="B311" t="str">
            <v>10.3</v>
          </cell>
          <cell r="C311" t="str">
            <v>ARRANCADORES MOTOBOMBAS (Variador de frecuencia)</v>
          </cell>
          <cell r="D311">
            <v>0</v>
          </cell>
          <cell r="E311">
            <v>0</v>
          </cell>
          <cell r="F311">
            <v>0</v>
          </cell>
          <cell r="G311">
            <v>0</v>
          </cell>
          <cell r="H311">
            <v>0</v>
          </cell>
          <cell r="I311">
            <v>0</v>
          </cell>
        </row>
        <row r="312">
          <cell r="A312" t="str">
            <v>18-20-010</v>
          </cell>
          <cell r="B312" t="str">
            <v>10.3.1</v>
          </cell>
          <cell r="C312" t="str">
            <v>ARRANCADOR MOTOBOMBA DUAL #B3-01</v>
          </cell>
          <cell r="D312">
            <v>1</v>
          </cell>
          <cell r="E312" t="str">
            <v>UN</v>
          </cell>
          <cell r="F312">
            <v>3487120</v>
          </cell>
          <cell r="G312">
            <v>3487120</v>
          </cell>
          <cell r="H312">
            <v>0</v>
          </cell>
          <cell r="I312">
            <v>3968342.5599999996</v>
          </cell>
        </row>
        <row r="313">
          <cell r="A313" t="str">
            <v>18-20-020</v>
          </cell>
          <cell r="B313" t="str">
            <v>10.3.2</v>
          </cell>
          <cell r="C313" t="str">
            <v>ARRANCADOR MOTOBOMBA DUAL #B3-02</v>
          </cell>
          <cell r="D313">
            <v>1</v>
          </cell>
          <cell r="E313" t="str">
            <v>UN</v>
          </cell>
          <cell r="F313">
            <v>3487120</v>
          </cell>
          <cell r="G313">
            <v>3487120</v>
          </cell>
          <cell r="H313">
            <v>0</v>
          </cell>
          <cell r="I313">
            <v>3968342.5599999996</v>
          </cell>
        </row>
        <row r="314">
          <cell r="B314">
            <v>0</v>
          </cell>
          <cell r="C314">
            <v>0</v>
          </cell>
          <cell r="D314">
            <v>0</v>
          </cell>
          <cell r="E314">
            <v>0</v>
          </cell>
          <cell r="F314">
            <v>0</v>
          </cell>
          <cell r="G314">
            <v>0</v>
          </cell>
          <cell r="H314">
            <v>0</v>
          </cell>
          <cell r="I314">
            <v>0</v>
          </cell>
        </row>
        <row r="315">
          <cell r="A315" t="str">
            <v>18-21</v>
          </cell>
          <cell r="B315" t="str">
            <v>10.4</v>
          </cell>
          <cell r="C315" t="str">
            <v>ARRANCADORES TORRE DE ENFRIAMIENTO (Variador de frecuencia)</v>
          </cell>
          <cell r="D315">
            <v>0</v>
          </cell>
          <cell r="E315">
            <v>0</v>
          </cell>
          <cell r="F315">
            <v>0</v>
          </cell>
          <cell r="G315">
            <v>0</v>
          </cell>
          <cell r="H315">
            <v>0</v>
          </cell>
          <cell r="I315">
            <v>0</v>
          </cell>
        </row>
        <row r="316">
          <cell r="A316" t="str">
            <v>18-21-010</v>
          </cell>
          <cell r="B316" t="str">
            <v>10.4.1</v>
          </cell>
          <cell r="C316" t="str">
            <v>ARRANCADOR TORRE DE ENFRIAMIENTO B3-01</v>
          </cell>
          <cell r="D316">
            <v>1</v>
          </cell>
          <cell r="E316" t="str">
            <v>UN</v>
          </cell>
          <cell r="F316">
            <v>2124250</v>
          </cell>
          <cell r="G316">
            <v>2124250</v>
          </cell>
          <cell r="H316">
            <v>0</v>
          </cell>
          <cell r="I316">
            <v>2417396.5</v>
          </cell>
        </row>
        <row r="317">
          <cell r="B317">
            <v>0</v>
          </cell>
          <cell r="C317">
            <v>0</v>
          </cell>
          <cell r="D317">
            <v>0</v>
          </cell>
          <cell r="E317">
            <v>0</v>
          </cell>
          <cell r="F317">
            <v>0</v>
          </cell>
          <cell r="G317">
            <v>0</v>
          </cell>
          <cell r="H317">
            <v>41708990</v>
          </cell>
          <cell r="I317">
            <v>0</v>
          </cell>
        </row>
        <row r="318">
          <cell r="A318" t="str">
            <v>18-22</v>
          </cell>
          <cell r="B318" t="str">
            <v>11.0</v>
          </cell>
          <cell r="C318" t="str">
            <v>TORRE DE ENFRIAMIENTO VERTICAL</v>
          </cell>
          <cell r="D318">
            <v>0</v>
          </cell>
          <cell r="E318">
            <v>0</v>
          </cell>
          <cell r="F318">
            <v>0</v>
          </cell>
          <cell r="G318">
            <v>0</v>
          </cell>
          <cell r="H318">
            <v>0</v>
          </cell>
          <cell r="I318">
            <v>0</v>
          </cell>
        </row>
        <row r="319">
          <cell r="A319" t="str">
            <v>18-22-010</v>
          </cell>
          <cell r="B319" t="str">
            <v>11.1</v>
          </cell>
          <cell r="C319" t="str">
            <v>TORRE DE ENFRIAMIENTO #B3-01</v>
          </cell>
          <cell r="D319">
            <v>1</v>
          </cell>
          <cell r="E319" t="str">
            <v>UN</v>
          </cell>
          <cell r="F319">
            <v>17901000</v>
          </cell>
          <cell r="G319">
            <v>17901000</v>
          </cell>
          <cell r="H319">
            <v>0</v>
          </cell>
          <cell r="I319">
            <v>20371338</v>
          </cell>
        </row>
        <row r="320">
          <cell r="B320">
            <v>0</v>
          </cell>
          <cell r="C320">
            <v>0</v>
          </cell>
          <cell r="D320">
            <v>0</v>
          </cell>
          <cell r="E320">
            <v>0</v>
          </cell>
          <cell r="F320">
            <v>0</v>
          </cell>
          <cell r="G320">
            <v>0</v>
          </cell>
          <cell r="H320">
            <v>17901000</v>
          </cell>
          <cell r="I320">
            <v>0</v>
          </cell>
        </row>
        <row r="321">
          <cell r="A321" t="str">
            <v>18-23</v>
          </cell>
          <cell r="B321" t="str">
            <v>12.0</v>
          </cell>
          <cell r="C321" t="str">
            <v>MOTOBOMBAS DE AGUA</v>
          </cell>
          <cell r="D321">
            <v>0</v>
          </cell>
          <cell r="E321">
            <v>0</v>
          </cell>
          <cell r="F321">
            <v>0</v>
          </cell>
          <cell r="G321">
            <v>0</v>
          </cell>
          <cell r="H321">
            <v>0</v>
          </cell>
          <cell r="I321">
            <v>0</v>
          </cell>
        </row>
        <row r="322">
          <cell r="A322" t="str">
            <v>18-23-010</v>
          </cell>
          <cell r="B322" t="str">
            <v>12.1</v>
          </cell>
          <cell r="C322" t="str">
            <v>MOTOBOMBA DUAL #B3-01</v>
          </cell>
          <cell r="D322">
            <v>1</v>
          </cell>
          <cell r="E322" t="str">
            <v>UN</v>
          </cell>
          <cell r="F322">
            <v>10698100</v>
          </cell>
          <cell r="G322">
            <v>10698100</v>
          </cell>
          <cell r="H322">
            <v>0</v>
          </cell>
          <cell r="I322">
            <v>12174437.799999999</v>
          </cell>
        </row>
        <row r="323">
          <cell r="A323" t="str">
            <v>18-23-020</v>
          </cell>
          <cell r="B323" t="str">
            <v>12.2</v>
          </cell>
          <cell r="C323" t="str">
            <v>MOTOBOMBA DUAL #B3-02</v>
          </cell>
          <cell r="D323">
            <v>1</v>
          </cell>
          <cell r="E323" t="str">
            <v>UN</v>
          </cell>
          <cell r="F323">
            <v>10698100</v>
          </cell>
          <cell r="G323">
            <v>10698100</v>
          </cell>
          <cell r="H323">
            <v>0</v>
          </cell>
          <cell r="I323">
            <v>12174437.799999999</v>
          </cell>
        </row>
        <row r="324">
          <cell r="B324">
            <v>0</v>
          </cell>
          <cell r="C324">
            <v>0</v>
          </cell>
          <cell r="D324">
            <v>0</v>
          </cell>
          <cell r="E324">
            <v>0</v>
          </cell>
          <cell r="F324">
            <v>0</v>
          </cell>
          <cell r="G324">
            <v>0</v>
          </cell>
          <cell r="H324">
            <v>21396200</v>
          </cell>
          <cell r="I324">
            <v>0</v>
          </cell>
        </row>
        <row r="325">
          <cell r="A325" t="str">
            <v>18-24</v>
          </cell>
          <cell r="B325" t="str">
            <v>13.0</v>
          </cell>
          <cell r="C325" t="str">
            <v>INSTALACION TOTAL</v>
          </cell>
          <cell r="D325">
            <v>0</v>
          </cell>
          <cell r="E325">
            <v>0</v>
          </cell>
          <cell r="F325">
            <v>0</v>
          </cell>
          <cell r="G325">
            <v>0</v>
          </cell>
          <cell r="H325">
            <v>0</v>
          </cell>
          <cell r="I325">
            <v>0</v>
          </cell>
        </row>
        <row r="326">
          <cell r="A326" t="str">
            <v>18-24-010</v>
          </cell>
          <cell r="B326" t="str">
            <v>13.1</v>
          </cell>
          <cell r="C326" t="str">
            <v>Suministro, transporte, Instalacion, arranque, balanceo, pruebas</v>
          </cell>
          <cell r="D326">
            <v>1</v>
          </cell>
          <cell r="E326" t="str">
            <v>UN</v>
          </cell>
          <cell r="F326">
            <v>2370000</v>
          </cell>
          <cell r="G326">
            <v>2370000</v>
          </cell>
          <cell r="H326">
            <v>0</v>
          </cell>
          <cell r="I326">
            <v>2697059.9999999995</v>
          </cell>
        </row>
        <row r="327">
          <cell r="A327" t="str">
            <v>18-24-020</v>
          </cell>
          <cell r="B327">
            <v>0</v>
          </cell>
          <cell r="C327" t="str">
            <v>Suministro, transporte, Instalacion, arranque, balanceo, pruebas</v>
          </cell>
          <cell r="D327">
            <v>0</v>
          </cell>
          <cell r="E327" t="str">
            <v>UN</v>
          </cell>
          <cell r="F327">
            <v>21350000</v>
          </cell>
          <cell r="G327">
            <v>0</v>
          </cell>
          <cell r="H327">
            <v>0</v>
          </cell>
          <cell r="I327">
            <v>24296299.999999996</v>
          </cell>
        </row>
        <row r="328">
          <cell r="A328" t="str">
            <v>18-24-030</v>
          </cell>
          <cell r="B328">
            <v>0</v>
          </cell>
          <cell r="C328" t="str">
            <v>Suministro, transporte, Instalacion, arranque, balanceo, pruebas</v>
          </cell>
          <cell r="D328">
            <v>0</v>
          </cell>
          <cell r="E328" t="str">
            <v>UN</v>
          </cell>
          <cell r="F328">
            <v>13250000</v>
          </cell>
          <cell r="G328">
            <v>0</v>
          </cell>
          <cell r="H328">
            <v>0</v>
          </cell>
          <cell r="I328">
            <v>15078499.999999998</v>
          </cell>
        </row>
        <row r="329">
          <cell r="B329">
            <v>0</v>
          </cell>
          <cell r="C329">
            <v>0</v>
          </cell>
          <cell r="D329">
            <v>0</v>
          </cell>
          <cell r="E329">
            <v>0</v>
          </cell>
          <cell r="F329">
            <v>0</v>
          </cell>
          <cell r="G329">
            <v>0</v>
          </cell>
          <cell r="H329">
            <v>2370000</v>
          </cell>
          <cell r="I329">
            <v>0</v>
          </cell>
        </row>
        <row r="330">
          <cell r="A330" t="str">
            <v>18-25</v>
          </cell>
          <cell r="B330" t="str">
            <v>14.0</v>
          </cell>
          <cell r="C330" t="str">
            <v>MANTENIMIENTO</v>
          </cell>
          <cell r="D330">
            <v>0</v>
          </cell>
          <cell r="E330">
            <v>0</v>
          </cell>
          <cell r="F330">
            <v>0</v>
          </cell>
          <cell r="G330">
            <v>0</v>
          </cell>
          <cell r="H330">
            <v>0</v>
          </cell>
          <cell r="I330">
            <v>0</v>
          </cell>
        </row>
        <row r="331">
          <cell r="A331" t="str">
            <v>18-25-010</v>
          </cell>
          <cell r="B331">
            <v>14.1</v>
          </cell>
          <cell r="C331" t="str">
            <v>Mantenimiento preventivo por un año de los sistemas</v>
          </cell>
          <cell r="D331">
            <v>1</v>
          </cell>
          <cell r="E331" t="str">
            <v>año</v>
          </cell>
          <cell r="F331">
            <v>11760000</v>
          </cell>
          <cell r="G331">
            <v>11760000</v>
          </cell>
          <cell r="H331">
            <v>0</v>
          </cell>
          <cell r="I331">
            <v>13382879.999999998</v>
          </cell>
        </row>
        <row r="332">
          <cell r="A332" t="str">
            <v>18-25-020</v>
          </cell>
          <cell r="B332">
            <v>0</v>
          </cell>
          <cell r="C332" t="str">
            <v>Mantenimiento preventivo por un año de los sistemas</v>
          </cell>
          <cell r="D332">
            <v>0</v>
          </cell>
          <cell r="E332" t="str">
            <v>mes</v>
          </cell>
          <cell r="F332">
            <v>680000</v>
          </cell>
          <cell r="G332">
            <v>0</v>
          </cell>
          <cell r="H332">
            <v>0</v>
          </cell>
          <cell r="I332">
            <v>773839.99999999988</v>
          </cell>
        </row>
        <row r="333">
          <cell r="A333" t="str">
            <v>18-25-030</v>
          </cell>
          <cell r="B333">
            <v>0</v>
          </cell>
          <cell r="C333" t="str">
            <v>Mantenimiento preventivo por un año de los sistemas</v>
          </cell>
          <cell r="D333">
            <v>0</v>
          </cell>
          <cell r="E333" t="str">
            <v>mes</v>
          </cell>
          <cell r="F333">
            <v>325000</v>
          </cell>
          <cell r="G333">
            <v>0</v>
          </cell>
          <cell r="H333">
            <v>0</v>
          </cell>
          <cell r="I333">
            <v>369849.99999999994</v>
          </cell>
        </row>
        <row r="334">
          <cell r="B334">
            <v>0</v>
          </cell>
          <cell r="C334">
            <v>0</v>
          </cell>
          <cell r="D334">
            <v>0</v>
          </cell>
          <cell r="E334">
            <v>0</v>
          </cell>
          <cell r="F334">
            <v>0</v>
          </cell>
          <cell r="G334">
            <v>0</v>
          </cell>
          <cell r="H334">
            <v>11760000</v>
          </cell>
          <cell r="I334">
            <v>0</v>
          </cell>
        </row>
        <row r="335">
          <cell r="B335">
            <v>0</v>
          </cell>
          <cell r="C335">
            <v>0</v>
          </cell>
          <cell r="D335">
            <v>0</v>
          </cell>
          <cell r="E335">
            <v>0</v>
          </cell>
          <cell r="F335">
            <v>0</v>
          </cell>
          <cell r="G335">
            <v>0</v>
          </cell>
          <cell r="H335">
            <v>0</v>
          </cell>
          <cell r="I335">
            <v>0</v>
          </cell>
        </row>
        <row r="336">
          <cell r="B336">
            <v>0</v>
          </cell>
          <cell r="C336" t="str">
            <v>SUBTOTAL</v>
          </cell>
          <cell r="D336">
            <v>0</v>
          </cell>
          <cell r="E336">
            <v>0</v>
          </cell>
          <cell r="F336">
            <v>0</v>
          </cell>
          <cell r="G336">
            <v>0</v>
          </cell>
          <cell r="H336">
            <v>652590129.64191997</v>
          </cell>
        </row>
        <row r="337">
          <cell r="B337">
            <v>0</v>
          </cell>
          <cell r="C337">
            <v>0</v>
          </cell>
          <cell r="D337">
            <v>0</v>
          </cell>
          <cell r="E337">
            <v>0</v>
          </cell>
          <cell r="F337" t="str">
            <v>AIU</v>
          </cell>
          <cell r="G337">
            <v>0.13</v>
          </cell>
          <cell r="H337">
            <v>84836716.853449598</v>
          </cell>
        </row>
        <row r="338">
          <cell r="B338">
            <v>0</v>
          </cell>
          <cell r="C338">
            <v>0</v>
          </cell>
          <cell r="D338">
            <v>0</v>
          </cell>
          <cell r="E338">
            <v>0</v>
          </cell>
          <cell r="F338" t="str">
            <v>IVA</v>
          </cell>
          <cell r="G338">
            <v>8.0000000000000002E-3</v>
          </cell>
          <cell r="H338">
            <v>5220721.0371353598</v>
          </cell>
        </row>
        <row r="339">
          <cell r="B339">
            <v>0</v>
          </cell>
          <cell r="C339" t="str">
            <v>TOTAL</v>
          </cell>
          <cell r="D339">
            <v>0</v>
          </cell>
          <cell r="E339">
            <v>0</v>
          </cell>
          <cell r="F339">
            <v>0</v>
          </cell>
          <cell r="G339">
            <v>0</v>
          </cell>
          <cell r="H339">
            <v>742647567.53250492</v>
          </cell>
        </row>
        <row r="340">
          <cell r="B340">
            <v>0</v>
          </cell>
          <cell r="C340">
            <v>0</v>
          </cell>
          <cell r="D340">
            <v>0</v>
          </cell>
          <cell r="E340">
            <v>0</v>
          </cell>
          <cell r="F340">
            <v>0</v>
          </cell>
          <cell r="G340">
            <v>0</v>
          </cell>
          <cell r="H340">
            <v>0</v>
          </cell>
        </row>
        <row r="342">
          <cell r="F342">
            <v>0</v>
          </cell>
          <cell r="G342">
            <v>0</v>
          </cell>
        </row>
        <row r="345">
          <cell r="G345">
            <v>0</v>
          </cell>
        </row>
      </sheetData>
      <sheetData sheetId="32"/>
      <sheetData sheetId="33"/>
      <sheetData sheetId="34"/>
      <sheetData sheetId="35">
        <row r="1">
          <cell r="A1" t="str">
            <v>ITEM</v>
          </cell>
          <cell r="B1" t="str">
            <v>ID</v>
          </cell>
          <cell r="C1" t="str">
            <v>DESCRIPCION</v>
          </cell>
          <cell r="D1" t="str">
            <v>UN</v>
          </cell>
          <cell r="E1" t="str">
            <v>CANT</v>
          </cell>
          <cell r="F1" t="str">
            <v>VR. UN.</v>
          </cell>
          <cell r="H1">
            <v>0.15</v>
          </cell>
        </row>
        <row r="2">
          <cell r="A2" t="str">
            <v>14-01</v>
          </cell>
          <cell r="B2">
            <v>0</v>
          </cell>
          <cell r="C2" t="str">
            <v>MOVIMIENTO DE TIERRAS Y EXCAVACIONES</v>
          </cell>
          <cell r="D2">
            <v>0</v>
          </cell>
          <cell r="E2">
            <v>0</v>
          </cell>
          <cell r="F2">
            <v>0</v>
          </cell>
        </row>
        <row r="3">
          <cell r="A3" t="str">
            <v>14-01-010</v>
          </cell>
          <cell r="B3">
            <v>1</v>
          </cell>
          <cell r="C3" t="str">
            <v>DEMOLICION PAVIMENTO ASF. BRECHA</v>
          </cell>
          <cell r="D3" t="str">
            <v>M3</v>
          </cell>
          <cell r="E3">
            <v>2.8080000000000003</v>
          </cell>
          <cell r="F3">
            <v>78371</v>
          </cell>
        </row>
        <row r="4">
          <cell r="A4" t="str">
            <v>14-01-020</v>
          </cell>
          <cell r="B4">
            <v>2</v>
          </cell>
          <cell r="C4" t="str">
            <v>EXCAVACION MANUAL O MECANICA, EN MATERIAL COMUN SECO, ENTRE 0 M Y 2 M DE PROFUNDIDAD</v>
          </cell>
          <cell r="D4" t="str">
            <v>M3</v>
          </cell>
          <cell r="E4">
            <v>90.02951496</v>
          </cell>
          <cell r="F4">
            <v>12219</v>
          </cell>
        </row>
        <row r="5">
          <cell r="A5" t="str">
            <v>14-01-030</v>
          </cell>
          <cell r="B5">
            <v>9</v>
          </cell>
          <cell r="C5" t="str">
            <v>LLENO Y APISONADO DE ZANJAS Y APIQUES CON MATERIAL SELECTO DE LA EXCAVACION</v>
          </cell>
          <cell r="D5" t="str">
            <v>M3</v>
          </cell>
          <cell r="E5">
            <v>107.06650377590847</v>
          </cell>
          <cell r="F5">
            <v>27826.09</v>
          </cell>
        </row>
        <row r="6">
          <cell r="A6" t="str">
            <v>14-01-040</v>
          </cell>
          <cell r="B6">
            <v>4</v>
          </cell>
          <cell r="C6" t="str">
            <v>EXCAVACION MANUAL O MECANICA, EN MATERIAL COMUN HUMEDO, ENTRE 0 M Y 2 M DE PROFUNDIDAD</v>
          </cell>
          <cell r="D6" t="str">
            <v>M3</v>
          </cell>
          <cell r="E6">
            <v>810.2656346399998</v>
          </cell>
          <cell r="F6">
            <v>16292</v>
          </cell>
        </row>
        <row r="7">
          <cell r="A7" t="str">
            <v>14-01-050</v>
          </cell>
          <cell r="B7">
            <v>9</v>
          </cell>
          <cell r="C7" t="str">
            <v>LLENO Y APISONADO DE ZANJAS Y APIQUES CON MATERIAL SELECTO DE LA EXCAVACION</v>
          </cell>
          <cell r="D7" t="str">
            <v>M3</v>
          </cell>
          <cell r="E7">
            <v>100.72312356670943</v>
          </cell>
          <cell r="F7">
            <v>19550</v>
          </cell>
        </row>
        <row r="8">
          <cell r="A8" t="str">
            <v>14-01-060</v>
          </cell>
          <cell r="B8">
            <v>6</v>
          </cell>
          <cell r="C8" t="str">
            <v>EXCAVACION EN ROCA A CUALQUIER PROFUNDIDAD SIN EL USO DE EXPLOSIVOS</v>
          </cell>
          <cell r="D8" t="str">
            <v>M3</v>
          </cell>
          <cell r="E8">
            <v>18.224506080000001</v>
          </cell>
          <cell r="F8">
            <v>945224</v>
          </cell>
        </row>
        <row r="9">
          <cell r="A9" t="str">
            <v>14-01-070</v>
          </cell>
          <cell r="B9">
            <v>7</v>
          </cell>
          <cell r="C9" t="str">
            <v>ENTIBADOS EN MADERA PERMANENTE</v>
          </cell>
          <cell r="D9" t="str">
            <v>M2</v>
          </cell>
          <cell r="E9">
            <v>21.282398625000333</v>
          </cell>
          <cell r="F9">
            <v>26086.959999999999</v>
          </cell>
        </row>
        <row r="10">
          <cell r="A10" t="str">
            <v>14-01-080</v>
          </cell>
          <cell r="B10">
            <v>8</v>
          </cell>
          <cell r="C10" t="str">
            <v>ENTIBADOS EN MADERA TEMPORAL</v>
          </cell>
          <cell r="D10" t="str">
            <v>M2</v>
          </cell>
          <cell r="E10">
            <v>404.36557387500631</v>
          </cell>
          <cell r="F10">
            <v>13043.48</v>
          </cell>
        </row>
        <row r="11">
          <cell r="A11" t="str">
            <v>14-01-090</v>
          </cell>
          <cell r="B11">
            <v>9</v>
          </cell>
          <cell r="C11" t="str">
            <v>LLENO Y APISONADO DE ZANJAS Y APIQUES CON MATERIAL SELECTO DE LA EXCAVACION</v>
          </cell>
          <cell r="D11" t="str">
            <v>M3</v>
          </cell>
          <cell r="E11">
            <v>781.89440000000002</v>
          </cell>
          <cell r="F11">
            <v>12000</v>
          </cell>
        </row>
        <row r="12">
          <cell r="A12" t="str">
            <v>14-01-100</v>
          </cell>
          <cell r="B12">
            <v>10</v>
          </cell>
          <cell r="C12" t="str">
            <v>LLENO Y APISONADO DE ZANJAS Y APIQUES CON MATERIAL DE PRESTAMO</v>
          </cell>
          <cell r="D12" t="str">
            <v>M3</v>
          </cell>
          <cell r="E12">
            <v>653.84164946683779</v>
          </cell>
          <cell r="F12">
            <v>35120</v>
          </cell>
        </row>
        <row r="13">
          <cell r="A13" t="str">
            <v>14-01-110</v>
          </cell>
          <cell r="B13">
            <v>11</v>
          </cell>
          <cell r="C13" t="str">
            <v>CARGUE, TRANSPORTE Y BOTADA DE MATERIAL SOBRANTE A CUALQUIER DISTANCIA</v>
          </cell>
          <cell r="D13" t="str">
            <v>M3</v>
          </cell>
          <cell r="E13">
            <v>375.47360000000003</v>
          </cell>
          <cell r="F13">
            <v>25000</v>
          </cell>
        </row>
        <row r="14">
          <cell r="A14" t="str">
            <v>14-01-120</v>
          </cell>
          <cell r="B14">
            <v>12</v>
          </cell>
          <cell r="C14" t="str">
            <v>REGADA DE MATERIAL SOBRANTE</v>
          </cell>
          <cell r="D14" t="str">
            <v>M3</v>
          </cell>
          <cell r="E14">
            <v>1508.2313921120681</v>
          </cell>
          <cell r="F14">
            <v>17391.3</v>
          </cell>
        </row>
        <row r="15">
          <cell r="A15" t="str">
            <v>14-01-130</v>
          </cell>
          <cell r="B15">
            <v>2</v>
          </cell>
          <cell r="C15" t="str">
            <v>EXCAVACION MANUAL O MECANICA, EN MATERIAL COMUN SECO, ENTRE 0 M Y 2 M DE PROFUNDIDAD</v>
          </cell>
          <cell r="D15" t="str">
            <v>M3</v>
          </cell>
          <cell r="E15">
            <v>2077.0770388500077</v>
          </cell>
          <cell r="F15">
            <v>33043.480000000003</v>
          </cell>
        </row>
        <row r="16">
          <cell r="A16" t="str">
            <v>14-01-140</v>
          </cell>
          <cell r="B16">
            <v>0</v>
          </cell>
          <cell r="C16" t="str">
            <v>EXCAVACION EN MATERIAL HETEROGENEO DE 0-2 M</v>
          </cell>
          <cell r="D16" t="str">
            <v>M3</v>
          </cell>
          <cell r="E16">
            <v>1157.3679999999999</v>
          </cell>
          <cell r="F16">
            <v>12000</v>
          </cell>
        </row>
        <row r="17">
          <cell r="A17" t="str">
            <v>14-01-150</v>
          </cell>
          <cell r="B17">
            <v>3</v>
          </cell>
          <cell r="C17" t="str">
            <v>EXCAVACION MANUAL O MECANICA, EN MATERIAL COMUN SECO, ENTRE 2 M Y 4 M DE PROFUNDIDAD</v>
          </cell>
          <cell r="D17" t="str">
            <v>M3</v>
          </cell>
          <cell r="E17">
            <v>591.17774694003242</v>
          </cell>
          <cell r="F17">
            <v>39130.43</v>
          </cell>
        </row>
        <row r="18">
          <cell r="A18" t="str">
            <v>14-01-160</v>
          </cell>
          <cell r="B18">
            <v>4</v>
          </cell>
          <cell r="C18" t="str">
            <v>EXCAVACION MANUAL O MECANICA, EN MATERIAL COMUN HUMEDO, ENTRE 0 M Y 2 M DE PROFUNDIDAD</v>
          </cell>
          <cell r="D18" t="str">
            <v>M3</v>
          </cell>
          <cell r="E18">
            <v>213.16734505000082</v>
          </cell>
          <cell r="F18">
            <v>33043.480000000003</v>
          </cell>
        </row>
        <row r="19">
          <cell r="A19" t="str">
            <v>14-01-170</v>
          </cell>
          <cell r="B19">
            <v>5</v>
          </cell>
          <cell r="C19" t="str">
            <v>EXCAVACION MANUAL O MECANICA, EN MATERIAL COMUN HUMEDO ENTRE 2 M Y 4 M DE PROFUNDIDAD</v>
          </cell>
          <cell r="D19" t="str">
            <v>M3</v>
          </cell>
          <cell r="E19">
            <v>57.510904110003331</v>
          </cell>
          <cell r="F19">
            <v>39130.43</v>
          </cell>
        </row>
        <row r="20">
          <cell r="A20" t="str">
            <v>14-01-180</v>
          </cell>
          <cell r="B20">
            <v>6</v>
          </cell>
          <cell r="C20" t="str">
            <v>EXCAVACION EN ROCA A CUALQUIER PROFUNDIDAD SIN EL USO DE EXPLOSIVOS</v>
          </cell>
          <cell r="D20" t="str">
            <v>M3</v>
          </cell>
          <cell r="E20">
            <v>156.17646440000223</v>
          </cell>
          <cell r="F20">
            <v>391304.35</v>
          </cell>
        </row>
        <row r="21">
          <cell r="A21" t="str">
            <v>14-01-190</v>
          </cell>
          <cell r="B21">
            <v>10</v>
          </cell>
          <cell r="C21" t="str">
            <v>LLENO Y APISONADO DE ZANJAS Y APIQUES CON MATERIAL DE PRESTAMO</v>
          </cell>
          <cell r="D21" t="str">
            <v>M3</v>
          </cell>
          <cell r="E21">
            <v>2643.2182330332903</v>
          </cell>
          <cell r="F21">
            <v>54782.61</v>
          </cell>
        </row>
        <row r="22">
          <cell r="A22" t="str">
            <v>14-01-200</v>
          </cell>
          <cell r="B22">
            <v>11</v>
          </cell>
          <cell r="C22" t="str">
            <v>CARGUE, TRANSPORTE Y BOTADA DE MATERIAL SOBRANTE A CUALQUIER DISTANCIA</v>
          </cell>
          <cell r="D22" t="str">
            <v>M3</v>
          </cell>
          <cell r="E22">
            <v>810.5021804332905</v>
          </cell>
          <cell r="F22">
            <v>28185</v>
          </cell>
        </row>
        <row r="23">
          <cell r="A23" t="str">
            <v>14-01-210</v>
          </cell>
          <cell r="B23">
            <v>11</v>
          </cell>
          <cell r="C23" t="str">
            <v>CARGUE, TRANSPORTE Y BOTADA DE MATERIAL SOBRANTE A CUALQUIER DISTANCIA</v>
          </cell>
          <cell r="D23" t="str">
            <v>M3</v>
          </cell>
          <cell r="E23">
            <v>1508.2313921120681</v>
          </cell>
          <cell r="F23">
            <v>34782.61</v>
          </cell>
        </row>
        <row r="24">
          <cell r="A24" t="str">
            <v>14-02</v>
          </cell>
          <cell r="B24">
            <v>0</v>
          </cell>
          <cell r="C24" t="str">
            <v>REDES DE ALACANTARILLADO</v>
          </cell>
          <cell r="D24">
            <v>0</v>
          </cell>
          <cell r="E24">
            <v>0</v>
          </cell>
          <cell r="F24">
            <v>0</v>
          </cell>
        </row>
        <row r="25">
          <cell r="A25" t="str">
            <v>14-02-010</v>
          </cell>
          <cell r="B25">
            <v>13</v>
          </cell>
          <cell r="C25" t="str">
            <v>SUMIDERO TIPO B</v>
          </cell>
          <cell r="D25" t="str">
            <v>UN</v>
          </cell>
          <cell r="E25">
            <v>26</v>
          </cell>
          <cell r="F25">
            <v>391304.35</v>
          </cell>
        </row>
        <row r="26">
          <cell r="A26" t="str">
            <v>14-02-030</v>
          </cell>
          <cell r="B26">
            <v>15</v>
          </cell>
          <cell r="C26" t="str">
            <v>SUMINISTRO, TRANSPORTE Y COLOCACION DE TUBERIA DE PVC PARA ALCANTARILLADO CON DIAMETRO INTERNO 182 MM</v>
          </cell>
          <cell r="D26" t="str">
            <v>M</v>
          </cell>
          <cell r="E26">
            <v>234.70999999999998</v>
          </cell>
          <cell r="F26">
            <v>77826.09</v>
          </cell>
        </row>
        <row r="27">
          <cell r="A27" t="str">
            <v>14-02-040</v>
          </cell>
          <cell r="B27">
            <v>16</v>
          </cell>
          <cell r="C27" t="str">
            <v>SUMINISTRO, TRANSPORTE Y COLOCACION DE TUBERIA DE PVC PARA ALCANTARILLADO CON DIAMETRO INTERNO 227 MM</v>
          </cell>
          <cell r="D27" t="str">
            <v>M</v>
          </cell>
          <cell r="E27">
            <v>621.37</v>
          </cell>
          <cell r="F27">
            <v>107304.35</v>
          </cell>
        </row>
        <row r="28">
          <cell r="A28" t="str">
            <v>14-02-050</v>
          </cell>
          <cell r="B28">
            <v>17</v>
          </cell>
          <cell r="C28" t="str">
            <v>SUMINISTRO, TRANSPORTE Y COLOCACION DE TUBERIA DE PVC PARA ALCANTARILLADO CON DIAMETRO INTERNO 284 MM</v>
          </cell>
          <cell r="D28" t="str">
            <v>M</v>
          </cell>
          <cell r="E28">
            <v>83.22999999999999</v>
          </cell>
          <cell r="F28">
            <v>107304.35</v>
          </cell>
        </row>
        <row r="29">
          <cell r="A29" t="str">
            <v>14-02-060</v>
          </cell>
          <cell r="B29">
            <v>18</v>
          </cell>
          <cell r="C29" t="str">
            <v>SUMINISTRO, TRANSPORTE Y COLOCACION DE TUBERIA DE PVC PARA ALCANTARILLADO CON DIAMETRO INTERNO 327 MM</v>
          </cell>
          <cell r="D29" t="str">
            <v>M</v>
          </cell>
          <cell r="E29">
            <v>76.900000000000006</v>
          </cell>
          <cell r="F29">
            <v>161217.39000000001</v>
          </cell>
        </row>
        <row r="30">
          <cell r="A30" t="str">
            <v>14-02-070</v>
          </cell>
          <cell r="B30">
            <v>19</v>
          </cell>
          <cell r="C30" t="str">
            <v>SUMINISTRO, TRANSPORTE Y COLOCACION DE TUBERIA DE PVC PARA ALCANTARILLADO CON DIAMETRO INTERNO 362 MM</v>
          </cell>
          <cell r="D30" t="str">
            <v>M</v>
          </cell>
          <cell r="E30">
            <v>133.70999999999998</v>
          </cell>
          <cell r="F30">
            <v>166086.96</v>
          </cell>
        </row>
        <row r="31">
          <cell r="A31" t="str">
            <v>14-02-080</v>
          </cell>
          <cell r="B31">
            <v>20</v>
          </cell>
          <cell r="C31" t="str">
            <v>SUMINISTRO, TRANSPORTE Y COLOCACION DE TUBERIA DE PVC PARA ALCANTARILLADO CON DIAMETRO INTERNO 407 MM</v>
          </cell>
          <cell r="D31" t="str">
            <v>M</v>
          </cell>
          <cell r="E31">
            <v>57.83</v>
          </cell>
          <cell r="F31">
            <v>167826.09</v>
          </cell>
        </row>
        <row r="32">
          <cell r="A32" t="str">
            <v>14-02-090</v>
          </cell>
          <cell r="B32">
            <v>21</v>
          </cell>
          <cell r="C32" t="str">
            <v>SUMINISTRO, TRANSPORTE Y COLOCACION DE TUBERIA DE PVC PARA ALCANTARILLADO CON DIAMETRO INTERNO 452 MM</v>
          </cell>
          <cell r="D32" t="str">
            <v>M</v>
          </cell>
          <cell r="E32">
            <v>141.69999999999999</v>
          </cell>
          <cell r="F32">
            <v>200000</v>
          </cell>
        </row>
        <row r="33">
          <cell r="A33" t="str">
            <v>14-02-100</v>
          </cell>
          <cell r="B33">
            <v>22</v>
          </cell>
          <cell r="C33" t="str">
            <v>SUMINISTRO, TRANSPORTE Y COLOCACION DE TUBERIA DE PVC PARA ALCANTARILLADO CON DIAMETRO INTERNO 595 MM</v>
          </cell>
          <cell r="D33" t="str">
            <v>M</v>
          </cell>
          <cell r="E33">
            <v>190.82999999999998</v>
          </cell>
          <cell r="F33">
            <v>243478.26</v>
          </cell>
        </row>
        <row r="34">
          <cell r="A34" t="str">
            <v>14-02-110</v>
          </cell>
          <cell r="B34">
            <v>23</v>
          </cell>
          <cell r="C34" t="str">
            <v>SUMINISTRO, TRANSPORTE Y COLOCACION DE CAMARAS DE INSPECCION CONCENTRICAS PREFABRICADAS DE 1.20 DE DIAMETRO</v>
          </cell>
          <cell r="D34" t="str">
            <v>M</v>
          </cell>
          <cell r="E34">
            <v>73.5100000000009</v>
          </cell>
          <cell r="F34">
            <v>565217.39</v>
          </cell>
        </row>
        <row r="35">
          <cell r="A35" t="str">
            <v>14-02-120</v>
          </cell>
          <cell r="B35">
            <v>24</v>
          </cell>
          <cell r="C35" t="str">
            <v>SUMINISTRO, TRANSPORTE Y COLOCACION DE CAMARAS DE INSPECCION CONCENTRICAS PREFABRICADAS DE 1.50 DE DIAMETRO</v>
          </cell>
          <cell r="D35" t="str">
            <v>M</v>
          </cell>
          <cell r="E35">
            <v>13.800000000000182</v>
          </cell>
          <cell r="F35">
            <v>721739.13</v>
          </cell>
        </row>
        <row r="36">
          <cell r="A36" t="str">
            <v>14-02-130</v>
          </cell>
          <cell r="B36">
            <v>25</v>
          </cell>
          <cell r="C36" t="str">
            <v>SUMINISTRO, TRANSPORTE Y COLOCACION DE JUEGO DE TAPA Y ANILLO PARA CAMARA DE INSPECCION.</v>
          </cell>
          <cell r="D36" t="str">
            <v>UN</v>
          </cell>
          <cell r="E36">
            <v>38</v>
          </cell>
          <cell r="F36">
            <v>130434.78</v>
          </cell>
        </row>
        <row r="37">
          <cell r="A37" t="str">
            <v>14-02-140</v>
          </cell>
          <cell r="B37">
            <v>31</v>
          </cell>
          <cell r="C37" t="str">
            <v>ADECUACION DE CAMARAS DE INSPECCION EXISTENTES: PERFORACION DE CAMARAS DE INSPECCION EXISTENTES, ABOCADA DE TUBERIA Y RESANE, EN CUALQUIER DIAMETRO MAYOR A 400 MM</v>
          </cell>
          <cell r="D37" t="str">
            <v>UN</v>
          </cell>
          <cell r="E37">
            <v>2</v>
          </cell>
          <cell r="F37">
            <v>156521.74</v>
          </cell>
        </row>
        <row r="38">
          <cell r="A38" t="str">
            <v>14-02-150</v>
          </cell>
          <cell r="B38">
            <v>32</v>
          </cell>
          <cell r="C38" t="str">
            <v>SUMINISTRO, TRANSPORTE Y COLOCACION DE CONCRETO DE 14 MPA PARA EMPOTRAMIENTO DE TUBERIAS POR PENDIENTE Y CIMENTACION.</v>
          </cell>
          <cell r="D38" t="str">
            <v>M3</v>
          </cell>
          <cell r="E38">
            <v>13</v>
          </cell>
          <cell r="F38">
            <v>56521.74</v>
          </cell>
        </row>
        <row r="39">
          <cell r="A39" t="str">
            <v>14-02-160</v>
          </cell>
          <cell r="B39">
            <v>34</v>
          </cell>
          <cell r="C39" t="str">
            <v>SUMINISTRO, TRANSPORTE Y COLOCACION DE ENTRESUELO PARA CIMENTACIONES Y APOYO DE TUBERIA EN TRITURADO DE 19 MM</v>
          </cell>
          <cell r="D39" t="str">
            <v>M3</v>
          </cell>
          <cell r="E39">
            <v>150.35902260039717</v>
          </cell>
          <cell r="F39">
            <v>95652.17</v>
          </cell>
        </row>
        <row r="40">
          <cell r="A40" t="str">
            <v>14-02-170</v>
          </cell>
          <cell r="B40">
            <v>35</v>
          </cell>
          <cell r="C40" t="str">
            <v>SUMINISTRO, TRANSPORTE Y COLOCACION DE ENTRESUELO PARA CIMENTACIONES Y APOYO DE TUBERIA EN ARENILLA</v>
          </cell>
          <cell r="D40" t="str">
            <v>M3</v>
          </cell>
          <cell r="E40">
            <v>375.47360000000003</v>
          </cell>
          <cell r="F40">
            <v>34000</v>
          </cell>
        </row>
        <row r="41">
          <cell r="A41" t="str">
            <v>14-02-180</v>
          </cell>
          <cell r="B41">
            <v>36</v>
          </cell>
          <cell r="C41" t="str">
            <v>SUMINISTRO, TRANSPORTE, FIGURACION Y COLOCACION DE ACERO DE REFUERZO DE 280 MPA</v>
          </cell>
          <cell r="D41" t="str">
            <v>KG</v>
          </cell>
          <cell r="E41">
            <v>43</v>
          </cell>
          <cell r="F41">
            <v>5217.3900000000003</v>
          </cell>
        </row>
        <row r="42">
          <cell r="A42" t="str">
            <v>14-02-190</v>
          </cell>
          <cell r="B42">
            <v>37</v>
          </cell>
          <cell r="C42" t="str">
            <v>SUMINISTRO, TRANSPORTE, FIGURACION Y COLOCACION DE ACERO DE REFUERZO DE 420 MPA</v>
          </cell>
          <cell r="D42" t="str">
            <v>KG</v>
          </cell>
          <cell r="E42">
            <v>25120</v>
          </cell>
          <cell r="F42">
            <v>3800</v>
          </cell>
        </row>
        <row r="43">
          <cell r="A43" t="str">
            <v>14-02-230</v>
          </cell>
          <cell r="B43">
            <v>0</v>
          </cell>
          <cell r="C43" t="str">
            <v>LEVANTAMIENTO TOPOGRAFICO</v>
          </cell>
          <cell r="D43" t="str">
            <v>M</v>
          </cell>
          <cell r="E43">
            <v>1270.2799999999997</v>
          </cell>
          <cell r="F43">
            <v>5113.04</v>
          </cell>
        </row>
        <row r="44">
          <cell r="A44" t="str">
            <v>14-02-240</v>
          </cell>
          <cell r="B44">
            <v>0</v>
          </cell>
          <cell r="C44" t="str">
            <v>ACTUALIZACION DE ELEMENTOS DE REDES</v>
          </cell>
          <cell r="D44" t="str">
            <v>UN</v>
          </cell>
          <cell r="E44">
            <v>38</v>
          </cell>
          <cell r="F44">
            <v>73913.039999999994</v>
          </cell>
        </row>
        <row r="45">
          <cell r="A45" t="str">
            <v>14-02-250</v>
          </cell>
          <cell r="B45">
            <v>0</v>
          </cell>
          <cell r="C45" t="str">
            <v>SUMINISTRO,TRANSPORTE Y COLOCACION GRAMA TIPO MACANA</v>
          </cell>
          <cell r="D45" t="str">
            <v>M2</v>
          </cell>
          <cell r="E45">
            <v>800</v>
          </cell>
          <cell r="F45">
            <v>10869.57</v>
          </cell>
        </row>
        <row r="46">
          <cell r="A46" t="str">
            <v>14-02-260</v>
          </cell>
          <cell r="B46">
            <v>0</v>
          </cell>
          <cell r="C46" t="str">
            <v>SUMINISTRO, TRANSPORTE Y COLOCACION DE TUBERIA DE PVC PARA ALCANTARILLADO CON DIAMETRO INTERNO 150 MM</v>
          </cell>
          <cell r="D46" t="str">
            <v>M</v>
          </cell>
          <cell r="E46">
            <v>358</v>
          </cell>
          <cell r="F46">
            <v>69900</v>
          </cell>
        </row>
        <row r="47">
          <cell r="A47" t="str">
            <v>14-02-280</v>
          </cell>
          <cell r="B47">
            <v>0</v>
          </cell>
          <cell r="C47" t="str">
            <v>SUMINISTRO, TRANSPORTE Y COLOCACION DE TUBERIA DE PVC PARA ALCANTARILLADO CON DIAMETRO INTERNO 250 MM</v>
          </cell>
          <cell r="D47" t="str">
            <v>M</v>
          </cell>
          <cell r="E47">
            <v>90</v>
          </cell>
          <cell r="F47">
            <v>182400</v>
          </cell>
        </row>
        <row r="48">
          <cell r="A48" t="str">
            <v>14-02-290</v>
          </cell>
          <cell r="B48">
            <v>35</v>
          </cell>
          <cell r="C48" t="str">
            <v>SUMINISTRO, TRANSPORTE Y COLOCACION DE ENTRESUELO PARA CIMENTACIONES Y APOYO DE TUBERIA EN ARENILLA</v>
          </cell>
          <cell r="D48" t="str">
            <v>M3</v>
          </cell>
          <cell r="E48">
            <v>75.179511300198584</v>
          </cell>
          <cell r="F48">
            <v>54782.61</v>
          </cell>
        </row>
        <row r="49">
          <cell r="A49" t="str">
            <v>14-02-300</v>
          </cell>
          <cell r="B49">
            <v>37</v>
          </cell>
          <cell r="C49" t="str">
            <v>SUMINISTRO, TRANSPORTE, FIGURACION Y COLOCACION DE ACERO DE REFUERZO DE 420 MPA</v>
          </cell>
          <cell r="D49" t="str">
            <v>KG</v>
          </cell>
          <cell r="E49">
            <v>82</v>
          </cell>
          <cell r="F49">
            <v>5652.17</v>
          </cell>
        </row>
        <row r="50">
          <cell r="A50" t="str">
            <v>14-02-310</v>
          </cell>
          <cell r="B50">
            <v>0</v>
          </cell>
          <cell r="C50" t="str">
            <v>SUMINISTRO, TRANSPORTE Y COLOCACION DE TUBERIA DE PVC PARA ALCANTARILLADO CON DIAMETRO INTERNO 200 MM</v>
          </cell>
          <cell r="D50" t="str">
            <v>M</v>
          </cell>
          <cell r="E50">
            <v>25</v>
          </cell>
          <cell r="F50">
            <v>111100</v>
          </cell>
        </row>
        <row r="51">
          <cell r="A51" t="str">
            <v>14-03</v>
          </cell>
          <cell r="B51">
            <v>0</v>
          </cell>
          <cell r="C51" t="str">
            <v>REDES DE ACUEDUCTO</v>
          </cell>
          <cell r="D51">
            <v>0</v>
          </cell>
          <cell r="E51">
            <v>0</v>
          </cell>
          <cell r="F51">
            <v>0</v>
          </cell>
        </row>
        <row r="52">
          <cell r="A52" t="str">
            <v>14-03-010</v>
          </cell>
          <cell r="B52">
            <v>75</v>
          </cell>
          <cell r="C52" t="str">
            <v>SUMINISTRO E INSTALACION DE VALVULA DE CHEQUE HORIZONTAL 63 MM (2 1/2")</v>
          </cell>
          <cell r="D52" t="str">
            <v>UN</v>
          </cell>
          <cell r="E52">
            <v>8</v>
          </cell>
          <cell r="F52">
            <v>265300</v>
          </cell>
        </row>
        <row r="53">
          <cell r="A53" t="str">
            <v>14-03-030</v>
          </cell>
          <cell r="B53">
            <v>43</v>
          </cell>
          <cell r="C53" t="str">
            <v>SUMINISTRO, TRANSPORTE E INSTALACION DE CODO 150 MM X 90 PVC RDE 21</v>
          </cell>
          <cell r="D53" t="str">
            <v>UN</v>
          </cell>
          <cell r="E53">
            <v>13</v>
          </cell>
          <cell r="F53">
            <v>340309</v>
          </cell>
        </row>
        <row r="54">
          <cell r="A54" t="str">
            <v>14-03-040</v>
          </cell>
          <cell r="B54">
            <v>44</v>
          </cell>
          <cell r="C54" t="str">
            <v>SUMINISTRO, TRANSPORTE E INSTALACION DE CODO 150 MM X 45 PVC RDE 21</v>
          </cell>
          <cell r="D54" t="str">
            <v>UN</v>
          </cell>
          <cell r="E54">
            <v>2</v>
          </cell>
          <cell r="F54">
            <v>192718</v>
          </cell>
        </row>
        <row r="55">
          <cell r="A55" t="str">
            <v>14-03-050</v>
          </cell>
          <cell r="B55">
            <v>45</v>
          </cell>
          <cell r="C55" t="str">
            <v>SUMINISTRO, TRANSPORTE E INSTALACION DE TEE 150 MM X 150 MM PVC RDE 21</v>
          </cell>
          <cell r="D55" t="str">
            <v>UN</v>
          </cell>
          <cell r="E55">
            <v>23</v>
          </cell>
          <cell r="F55">
            <v>540556</v>
          </cell>
        </row>
        <row r="56">
          <cell r="A56" t="str">
            <v>14-03-060</v>
          </cell>
          <cell r="B56">
            <v>46</v>
          </cell>
          <cell r="C56" t="str">
            <v>SUMINISTRO, TRANSPORTE E INSTALACION DE REDUCCION 150 MM X 63 MM PVC RDE 21</v>
          </cell>
          <cell r="D56" t="str">
            <v>UN</v>
          </cell>
          <cell r="E56">
            <v>2</v>
          </cell>
          <cell r="F56">
            <v>431928</v>
          </cell>
        </row>
        <row r="57">
          <cell r="A57" t="str">
            <v>14-03-070</v>
          </cell>
          <cell r="B57">
            <v>47</v>
          </cell>
          <cell r="C57" t="str">
            <v>SUMINISTRO, TRANSPORTE E INSTALACION DE REDUCCION 150 MM X 50 MM PVC RDE 21</v>
          </cell>
          <cell r="D57" t="str">
            <v>UN</v>
          </cell>
          <cell r="E57">
            <v>2</v>
          </cell>
          <cell r="F57">
            <v>335547</v>
          </cell>
        </row>
        <row r="58">
          <cell r="A58" t="str">
            <v>14-03-080</v>
          </cell>
          <cell r="B58">
            <v>48</v>
          </cell>
          <cell r="C58" t="str">
            <v>SUMINISTRO, TRANSPORTE E INSTALACION DE REDUCCION 150 MM X 13 MM PVC RDE 21</v>
          </cell>
          <cell r="D58" t="str">
            <v>UN</v>
          </cell>
          <cell r="E58">
            <v>2</v>
          </cell>
          <cell r="F58">
            <v>94594</v>
          </cell>
        </row>
        <row r="59">
          <cell r="A59" t="str">
            <v>14-03-090</v>
          </cell>
          <cell r="B59">
            <v>49</v>
          </cell>
          <cell r="C59" t="str">
            <v>SUMINISTRO, TRANSPORTE E INSTALACION DE VALVULA DE COMPUERTA DE 150 MM</v>
          </cell>
          <cell r="D59" t="str">
            <v>UN</v>
          </cell>
          <cell r="E59">
            <v>12</v>
          </cell>
          <cell r="F59">
            <v>1159845</v>
          </cell>
        </row>
        <row r="60">
          <cell r="A60" t="str">
            <v>14-03-100</v>
          </cell>
          <cell r="B60">
            <v>50</v>
          </cell>
          <cell r="C60" t="str">
            <v>SUMINISTRO, TRANSPORTE E INSTALACION DE VALVULA DE COMPUERTA DE 63 MM</v>
          </cell>
          <cell r="D60" t="str">
            <v>UN</v>
          </cell>
          <cell r="E60">
            <v>2</v>
          </cell>
          <cell r="F60">
            <v>648845</v>
          </cell>
        </row>
        <row r="61">
          <cell r="A61" t="str">
            <v>14-03-110</v>
          </cell>
          <cell r="B61">
            <v>51</v>
          </cell>
          <cell r="C61" t="str">
            <v>SUMINISTRO, TRANSPORTE E INSTALACION DE VALVULA DE COMPUERTA DE 50 MM</v>
          </cell>
          <cell r="D61" t="str">
            <v>UN</v>
          </cell>
          <cell r="E61">
            <v>2</v>
          </cell>
          <cell r="F61">
            <v>212423</v>
          </cell>
        </row>
        <row r="62">
          <cell r="A62" t="str">
            <v>14-03-120</v>
          </cell>
          <cell r="B62">
            <v>52</v>
          </cell>
          <cell r="C62" t="str">
            <v>SUMINISTRO, TRANSPORTE E INSTALACION DE VALVULA DE COMPUERTA DE 13 MM</v>
          </cell>
          <cell r="D62" t="str">
            <v>UN</v>
          </cell>
          <cell r="E62">
            <v>4</v>
          </cell>
          <cell r="F62">
            <v>47485</v>
          </cell>
        </row>
        <row r="63">
          <cell r="A63" t="str">
            <v>14-03-130</v>
          </cell>
          <cell r="B63">
            <v>53</v>
          </cell>
          <cell r="C63" t="str">
            <v>SUMINISTRO, TRANSPORTE E INSTALACION DE CAJAS PARA VALVULAS SEGUN ESQUEMA 1 DE NGC 708</v>
          </cell>
          <cell r="D63" t="str">
            <v>UN</v>
          </cell>
          <cell r="E63">
            <v>20</v>
          </cell>
          <cell r="F63">
            <v>167831</v>
          </cell>
        </row>
        <row r="64">
          <cell r="A64" t="str">
            <v>14-03-140</v>
          </cell>
          <cell r="B64">
            <v>55</v>
          </cell>
          <cell r="C64" t="str">
            <v>SUMINISTRO, TRANSPORTE Y COLOCACION DE CINTA POLIETILENO PARA SEÑALIZACION DE RED DE ACUEDUCTO. 10CM</v>
          </cell>
          <cell r="D64" t="str">
            <v>M</v>
          </cell>
          <cell r="E64">
            <v>1127.76</v>
          </cell>
          <cell r="F64">
            <v>1243</v>
          </cell>
        </row>
        <row r="65">
          <cell r="A65" t="str">
            <v>14-03-150</v>
          </cell>
          <cell r="B65">
            <v>56</v>
          </cell>
          <cell r="C65" t="str">
            <v>TUBERIA PVC-PRESION ABASTOS 13 MM (1/2")</v>
          </cell>
          <cell r="D65" t="str">
            <v>M</v>
          </cell>
          <cell r="E65">
            <v>656</v>
          </cell>
          <cell r="F65">
            <v>4900</v>
          </cell>
        </row>
        <row r="66">
          <cell r="A66" t="str">
            <v>14-03-160</v>
          </cell>
          <cell r="B66">
            <v>57</v>
          </cell>
          <cell r="C66" t="str">
            <v>TUBERIA PVC-PRESION ABASTOS 19 MM( 3/4")</v>
          </cell>
          <cell r="D66" t="str">
            <v>M</v>
          </cell>
          <cell r="E66">
            <v>146</v>
          </cell>
          <cell r="F66">
            <v>6500</v>
          </cell>
        </row>
        <row r="67">
          <cell r="A67" t="str">
            <v>14-03-170</v>
          </cell>
          <cell r="B67">
            <v>58</v>
          </cell>
          <cell r="C67" t="str">
            <v>TUBERIA PVC-PRESION ABASTOS 25 MM (1")</v>
          </cell>
          <cell r="D67" t="str">
            <v>M</v>
          </cell>
          <cell r="E67">
            <v>13</v>
          </cell>
          <cell r="F67">
            <v>8900</v>
          </cell>
        </row>
        <row r="68">
          <cell r="A68" t="str">
            <v>14-03-180</v>
          </cell>
          <cell r="B68">
            <v>59</v>
          </cell>
          <cell r="C68" t="str">
            <v>TUBERIA PVC-PRESION ABASTOS 32 MM (1 1/4")</v>
          </cell>
          <cell r="D68" t="str">
            <v>M</v>
          </cell>
          <cell r="E68">
            <v>550</v>
          </cell>
          <cell r="F68">
            <v>12900</v>
          </cell>
        </row>
        <row r="69">
          <cell r="A69" t="str">
            <v>14-03-190</v>
          </cell>
          <cell r="B69">
            <v>60</v>
          </cell>
          <cell r="C69" t="str">
            <v>TUBERIA PVC-PRESION ABASTOS 38 MM (1 1/2")</v>
          </cell>
          <cell r="D69" t="str">
            <v>M</v>
          </cell>
          <cell r="E69">
            <v>425</v>
          </cell>
          <cell r="F69">
            <v>14600</v>
          </cell>
        </row>
        <row r="70">
          <cell r="A70" t="str">
            <v>14-03-200</v>
          </cell>
          <cell r="B70">
            <v>61</v>
          </cell>
          <cell r="C70" t="str">
            <v>TUBERIA PVC-PRESION ABASTOS 50 MM (2")</v>
          </cell>
          <cell r="D70" t="str">
            <v>M</v>
          </cell>
          <cell r="E70">
            <v>292</v>
          </cell>
          <cell r="F70">
            <v>20400</v>
          </cell>
        </row>
        <row r="71">
          <cell r="A71" t="str">
            <v>14-03-210</v>
          </cell>
          <cell r="B71">
            <v>65</v>
          </cell>
          <cell r="C71" t="str">
            <v>SUMINISTRO E INSTALACION DE VALVULA REDWHITE 13 MM (1/2")</v>
          </cell>
          <cell r="D71" t="str">
            <v>UN</v>
          </cell>
          <cell r="E71">
            <v>18</v>
          </cell>
          <cell r="F71">
            <v>533800</v>
          </cell>
        </row>
        <row r="72">
          <cell r="A72" t="str">
            <v>14-03-220</v>
          </cell>
          <cell r="B72">
            <v>66</v>
          </cell>
          <cell r="C72" t="str">
            <v>SUMINISTRO E INSTALACION DE VALVULA REDWHITE 19 MM (3/4")</v>
          </cell>
          <cell r="D72" t="str">
            <v>UN</v>
          </cell>
          <cell r="E72">
            <v>7</v>
          </cell>
          <cell r="F72">
            <v>68100</v>
          </cell>
        </row>
        <row r="73">
          <cell r="A73" t="str">
            <v>14-03-230</v>
          </cell>
          <cell r="B73">
            <v>68</v>
          </cell>
          <cell r="C73" t="str">
            <v>SUMINISTRO E INSTALACION DE VALVULA REDWHITE 32 MM (1 1/4")</v>
          </cell>
          <cell r="D73" t="str">
            <v>UN</v>
          </cell>
          <cell r="E73">
            <v>29</v>
          </cell>
          <cell r="F73">
            <v>123600</v>
          </cell>
        </row>
        <row r="74">
          <cell r="A74" t="str">
            <v>14-03-240</v>
          </cell>
          <cell r="B74">
            <v>69</v>
          </cell>
          <cell r="C74" t="str">
            <v>SUMINISTRO E INSTALACION DE VALVULA REDWHITE 38 MM (1 1/2")</v>
          </cell>
          <cell r="D74" t="str">
            <v>UN</v>
          </cell>
          <cell r="E74">
            <v>11</v>
          </cell>
          <cell r="F74">
            <v>151200</v>
          </cell>
        </row>
        <row r="75">
          <cell r="A75" t="str">
            <v>14-03-250</v>
          </cell>
          <cell r="B75">
            <v>70</v>
          </cell>
          <cell r="C75" t="str">
            <v>SUMINISTRO E INSTALACION DE VALVULA REDWHITE 50 MM (2")</v>
          </cell>
          <cell r="D75" t="str">
            <v>UN</v>
          </cell>
          <cell r="E75">
            <v>5</v>
          </cell>
          <cell r="F75">
            <v>259800</v>
          </cell>
        </row>
        <row r="76">
          <cell r="A76" t="str">
            <v>14-03-260</v>
          </cell>
          <cell r="B76">
            <v>78</v>
          </cell>
          <cell r="C76" t="str">
            <v>SUMINISTRO E INSTALACION DE MEDIDOR DE 25 MM</v>
          </cell>
          <cell r="D76" t="str">
            <v>UN</v>
          </cell>
          <cell r="E76">
            <v>2</v>
          </cell>
          <cell r="F76">
            <v>1125900</v>
          </cell>
        </row>
        <row r="77">
          <cell r="A77" t="str">
            <v>14-03-270</v>
          </cell>
          <cell r="B77">
            <v>72</v>
          </cell>
          <cell r="C77" t="str">
            <v>SUMINISTRO E INSTALACION DE VALVULA FLOTADOR 75 MM (3")</v>
          </cell>
          <cell r="D77" t="str">
            <v>UN</v>
          </cell>
          <cell r="E77">
            <v>6</v>
          </cell>
          <cell r="F77">
            <v>655000</v>
          </cell>
        </row>
        <row r="78">
          <cell r="A78" t="str">
            <v>14-03-280</v>
          </cell>
          <cell r="B78">
            <v>80</v>
          </cell>
          <cell r="C78" t="str">
            <v>SUMINISTRO E INSTALACION DE MEDIDOR DE 50 MM</v>
          </cell>
          <cell r="D78" t="str">
            <v>UN</v>
          </cell>
          <cell r="E78">
            <v>4</v>
          </cell>
          <cell r="F78">
            <v>1985000</v>
          </cell>
        </row>
        <row r="79">
          <cell r="A79" t="str">
            <v>14-03-290</v>
          </cell>
          <cell r="B79">
            <v>75</v>
          </cell>
          <cell r="C79" t="str">
            <v>SUMINISTRO E INSTALACION DE VALVULA DE CHEQUE HORIZONTAL 63 MM (2 1/2")</v>
          </cell>
          <cell r="D79" t="str">
            <v>UN</v>
          </cell>
          <cell r="E79">
            <v>4</v>
          </cell>
          <cell r="F79">
            <v>522500</v>
          </cell>
        </row>
        <row r="80">
          <cell r="A80" t="str">
            <v>14-03-300</v>
          </cell>
          <cell r="B80">
            <v>76</v>
          </cell>
          <cell r="C80" t="str">
            <v>SUMINISTRO E INSTALACION DE VALVULA DE CHEQUE VERTICAL 100 MM (4")</v>
          </cell>
          <cell r="D80" t="str">
            <v>UN</v>
          </cell>
          <cell r="E80">
            <v>4</v>
          </cell>
          <cell r="F80">
            <v>826900</v>
          </cell>
        </row>
        <row r="81">
          <cell r="A81" t="str">
            <v>14-03-310</v>
          </cell>
          <cell r="B81">
            <v>80</v>
          </cell>
          <cell r="C81" t="str">
            <v>SUMINISTRO E INSTALACION DE MEDIDOR DE 50 MM</v>
          </cell>
          <cell r="D81" t="str">
            <v>UN</v>
          </cell>
          <cell r="E81">
            <v>1</v>
          </cell>
          <cell r="F81">
            <v>1310000</v>
          </cell>
        </row>
        <row r="82">
          <cell r="A82" t="str">
            <v>14-03-320</v>
          </cell>
          <cell r="B82">
            <v>78</v>
          </cell>
          <cell r="C82" t="str">
            <v>SUMINISTRO E INSTALACION DE MEDIDOR DE 25 MM</v>
          </cell>
          <cell r="D82" t="str">
            <v>UN</v>
          </cell>
          <cell r="E82">
            <v>2</v>
          </cell>
          <cell r="F82">
            <v>289500</v>
          </cell>
        </row>
        <row r="83">
          <cell r="A83" t="str">
            <v>14-03-330</v>
          </cell>
          <cell r="B83">
            <v>0</v>
          </cell>
          <cell r="C83" t="str">
            <v>SUMINISTRO, TRANSPORTE Y COLOCACION DE TUBERIA DE PVC ACUEDUCTO RDE 21 Ø 150 MM</v>
          </cell>
          <cell r="D83" t="str">
            <v>M</v>
          </cell>
          <cell r="E83">
            <v>1127.76</v>
          </cell>
          <cell r="F83">
            <v>58918</v>
          </cell>
        </row>
        <row r="84">
          <cell r="A84" t="str">
            <v>14-03-340</v>
          </cell>
          <cell r="B84">
            <v>80</v>
          </cell>
          <cell r="C84" t="str">
            <v>SUMINISTRO E INSTALACION DE MEDIDOR DE 50 MM</v>
          </cell>
          <cell r="D84" t="str">
            <v>UN</v>
          </cell>
          <cell r="E84">
            <v>2</v>
          </cell>
          <cell r="F84">
            <v>3230000</v>
          </cell>
        </row>
        <row r="85">
          <cell r="A85" t="str">
            <v>14-03-440</v>
          </cell>
          <cell r="B85">
            <v>99</v>
          </cell>
          <cell r="C85" t="str">
            <v>SUMINISTRO Y VACIADO DE CONCRETO DE 21 MPA PARA LOSA DE FONDO DE TANQUE</v>
          </cell>
          <cell r="D85" t="str">
            <v>M3</v>
          </cell>
          <cell r="E85">
            <v>45.5</v>
          </cell>
          <cell r="F85">
            <v>495000</v>
          </cell>
        </row>
        <row r="86">
          <cell r="A86" t="str">
            <v>14-03-450</v>
          </cell>
          <cell r="B86">
            <v>100</v>
          </cell>
          <cell r="C86" t="str">
            <v>SUMINISTRO Y VACIADO DE CONCRETO PARA MUROS Y LOSA SUPERIOR PARA TANQUE DE ALMACENAMIENTO EN CONCRETO DE 21 MPA.</v>
          </cell>
          <cell r="D86" t="str">
            <v>M3</v>
          </cell>
          <cell r="E86">
            <v>132</v>
          </cell>
          <cell r="F86">
            <v>550000</v>
          </cell>
        </row>
        <row r="87">
          <cell r="A87" t="str">
            <v>14-03-460</v>
          </cell>
          <cell r="B87">
            <v>0</v>
          </cell>
          <cell r="C87" t="str">
            <v>SUMINISTRO, TRANSPORTE Y COLOCACION DE TUBERIA DE PVC ACUEDUCTO RDE 21 Ø 150 MM</v>
          </cell>
          <cell r="D87" t="str">
            <v>M</v>
          </cell>
          <cell r="E87">
            <v>165</v>
          </cell>
          <cell r="F87">
            <v>59700</v>
          </cell>
        </row>
        <row r="88">
          <cell r="A88" t="str">
            <v>14-03-470</v>
          </cell>
          <cell r="B88">
            <v>0</v>
          </cell>
          <cell r="C88" t="str">
            <v>SUMINISTRO,TRANSPORTE Y COLOCACION GRAMA TIPO MACANA</v>
          </cell>
          <cell r="D88" t="str">
            <v>M2</v>
          </cell>
          <cell r="E88">
            <v>900</v>
          </cell>
          <cell r="F88">
            <v>6498</v>
          </cell>
        </row>
        <row r="89">
          <cell r="A89" t="str">
            <v>14-03-480</v>
          </cell>
          <cell r="B89">
            <v>0</v>
          </cell>
          <cell r="C89" t="str">
            <v>SUMINISTRO, TRANSPORTE Y COLOCACION DE ENTRESUELO PARA CIMENTACIONES Y APOYO DE TUBERIA EN TRITURADO DE 19 MM</v>
          </cell>
          <cell r="D89" t="str">
            <v>M3</v>
          </cell>
          <cell r="E89">
            <v>77.08</v>
          </cell>
          <cell r="F89">
            <v>88598</v>
          </cell>
        </row>
        <row r="90">
          <cell r="A90" t="str">
            <v>14-03-490</v>
          </cell>
          <cell r="B90">
            <v>0</v>
          </cell>
          <cell r="C90" t="str">
            <v>SUMINISTRO, TRANSPORTE Y COLOCACION DE INTRESUELO PARA CIMENTACIONES Y APOYO DE TUBERIA EN ARENILLA</v>
          </cell>
          <cell r="D90" t="str">
            <v>M3</v>
          </cell>
          <cell r="E90">
            <v>38.54</v>
          </cell>
          <cell r="F90">
            <v>44356</v>
          </cell>
        </row>
        <row r="91">
          <cell r="A91" t="str">
            <v>14-03-500</v>
          </cell>
          <cell r="B91">
            <v>0</v>
          </cell>
          <cell r="C91" t="str">
            <v>SUMINISTRO, TRANSPORTE Y COLOCACION DE CONCRETO DE 14 MPA PARA EMPOTRAMIENTO DE TUBERIAS POR PENDIENTE Y CIMENTACION.</v>
          </cell>
          <cell r="D91" t="str">
            <v>M3</v>
          </cell>
          <cell r="E91">
            <v>35</v>
          </cell>
          <cell r="F91">
            <v>386404</v>
          </cell>
        </row>
        <row r="92">
          <cell r="A92" t="str">
            <v>14-03-510</v>
          </cell>
          <cell r="B92">
            <v>0</v>
          </cell>
          <cell r="C92" t="str">
            <v>SUMINISTRO, TRANSPORTE, FIGURACION Y COLOCACION DE ACERO DE REFUERZO DE 280 MPA</v>
          </cell>
          <cell r="D92" t="str">
            <v>KG</v>
          </cell>
          <cell r="E92">
            <v>1200</v>
          </cell>
          <cell r="F92">
            <v>4561</v>
          </cell>
        </row>
        <row r="93">
          <cell r="A93" t="str">
            <v>14-03-520</v>
          </cell>
          <cell r="B93">
            <v>0</v>
          </cell>
          <cell r="C93" t="str">
            <v>SUMINISTRO, TRANSPORTE, COLOCACION, CILINDRADA DE CONCRETO ASFALTICO PARA PARCHEO EN ZANJAS Y APIQUES (INCLUYE RIEGO Y LIGA)</v>
          </cell>
          <cell r="D93" t="str">
            <v>M3</v>
          </cell>
          <cell r="E93">
            <v>2.8080000000000003</v>
          </cell>
          <cell r="F93">
            <v>735484</v>
          </cell>
        </row>
        <row r="94">
          <cell r="A94" t="str">
            <v>14-03-530</v>
          </cell>
          <cell r="B94">
            <v>0</v>
          </cell>
          <cell r="C94" t="str">
            <v>LEVANTAMIENTO TOPOGRAFICO</v>
          </cell>
          <cell r="D94" t="str">
            <v>M</v>
          </cell>
          <cell r="E94">
            <v>1127.76</v>
          </cell>
          <cell r="F94">
            <v>6527</v>
          </cell>
        </row>
        <row r="95">
          <cell r="A95" t="str">
            <v>14-03-540</v>
          </cell>
          <cell r="B95">
            <v>0</v>
          </cell>
          <cell r="C95" t="str">
            <v>ACTUALIZACION DE ELEMENTOS DE REDES</v>
          </cell>
          <cell r="D95" t="str">
            <v>UN</v>
          </cell>
          <cell r="E95">
            <v>2</v>
          </cell>
          <cell r="F95">
            <v>96750</v>
          </cell>
        </row>
        <row r="96">
          <cell r="A96" t="str">
            <v>14-03-550</v>
          </cell>
          <cell r="B96">
            <v>0</v>
          </cell>
          <cell r="C96" t="str">
            <v>TUBERIA PVC-PRESION ABASTOS 100 MM (4")</v>
          </cell>
          <cell r="D96" t="str">
            <v>M</v>
          </cell>
          <cell r="E96">
            <v>50</v>
          </cell>
          <cell r="F96">
            <v>33600</v>
          </cell>
        </row>
        <row r="97">
          <cell r="A97" t="str">
            <v>14-03-560</v>
          </cell>
          <cell r="B97">
            <v>0</v>
          </cell>
          <cell r="C97" t="str">
            <v>TUBERIA PVC-PRESION ABASTOS 63 MM (2-1/2")</v>
          </cell>
          <cell r="D97" t="str">
            <v>M</v>
          </cell>
          <cell r="E97">
            <v>430</v>
          </cell>
          <cell r="F97">
            <v>15800</v>
          </cell>
        </row>
        <row r="98">
          <cell r="A98" t="str">
            <v>14-04</v>
          </cell>
          <cell r="B98">
            <v>0</v>
          </cell>
          <cell r="C98" t="str">
            <v>REDES DE AGUAS NEGRAS</v>
          </cell>
          <cell r="D98">
            <v>0</v>
          </cell>
          <cell r="E98">
            <v>0</v>
          </cell>
          <cell r="F98">
            <v>0</v>
          </cell>
        </row>
        <row r="99">
          <cell r="A99" t="str">
            <v>14-04-010</v>
          </cell>
          <cell r="B99">
            <v>101</v>
          </cell>
          <cell r="C99" t="str">
            <v>TUBERIA PVC-SANITARIA 50 MM (2") (AGUAS NEGRAS)</v>
          </cell>
          <cell r="D99" t="str">
            <v>M</v>
          </cell>
          <cell r="E99">
            <v>590</v>
          </cell>
          <cell r="F99">
            <v>12900</v>
          </cell>
        </row>
        <row r="100">
          <cell r="A100" t="str">
            <v>14-04-020</v>
          </cell>
          <cell r="B100">
            <v>102</v>
          </cell>
          <cell r="C100" t="str">
            <v>TUBERIA PVC-SANITARIA 75 MM (3") AGUAS NEGRAS)</v>
          </cell>
          <cell r="D100" t="str">
            <v>M</v>
          </cell>
          <cell r="E100">
            <v>52</v>
          </cell>
          <cell r="F100">
            <v>17600</v>
          </cell>
        </row>
        <row r="101">
          <cell r="A101" t="str">
            <v>14-04-030</v>
          </cell>
          <cell r="B101">
            <v>103</v>
          </cell>
          <cell r="C101" t="str">
            <v>TUBERIA PVC-SANITARIA 100 MM (4") (AGUAS NEGRAS)</v>
          </cell>
          <cell r="D101" t="str">
            <v>M</v>
          </cell>
          <cell r="E101">
            <v>535</v>
          </cell>
          <cell r="F101">
            <v>25100</v>
          </cell>
        </row>
        <row r="102">
          <cell r="A102" t="str">
            <v>14-04-050</v>
          </cell>
          <cell r="B102">
            <v>107</v>
          </cell>
          <cell r="C102" t="str">
            <v>SUMINISTRO E INSTALACION DE SIFONES DE PISO, INCLUYE REJILLAS EN COBRE D = 50 MM (2") REJILLA PISO COBRE</v>
          </cell>
          <cell r="D102" t="str">
            <v>UN</v>
          </cell>
          <cell r="E102">
            <v>132</v>
          </cell>
          <cell r="F102">
            <v>54200</v>
          </cell>
        </row>
        <row r="103">
          <cell r="A103" t="str">
            <v>14-04-060</v>
          </cell>
          <cell r="B103">
            <v>108</v>
          </cell>
          <cell r="C103" t="str">
            <v>CONSTRUCCION DE CAJA DE INSPECCION Y/O EMPALME DE 80 X 80 X 120 CM. MEDIDAS INTERNAS (H=120 CM), INCLUYE TAPA Y HERRAJES.</v>
          </cell>
          <cell r="D103" t="str">
            <v>UN</v>
          </cell>
          <cell r="E103">
            <v>18</v>
          </cell>
          <cell r="F103">
            <v>378500</v>
          </cell>
        </row>
        <row r="104">
          <cell r="A104" t="str">
            <v>14-04-070</v>
          </cell>
          <cell r="B104">
            <v>109</v>
          </cell>
          <cell r="C104" t="str">
            <v>SUMINISTRO E INSTALACION DE MOTOBOMBA SUMERGIBLE PARA AGUA CON SOLIDOS, INCLUYE MANGUERA EN ACERO FLEXIBLE Y TODOS LOS ACCESORIOS PARA SU CORRECTO FUNCIONAMIENTO, INCLUYE:</v>
          </cell>
          <cell r="D104" t="str">
            <v>UN</v>
          </cell>
          <cell r="E104">
            <v>4</v>
          </cell>
          <cell r="F104">
            <v>2365800</v>
          </cell>
        </row>
        <row r="105">
          <cell r="A105" t="str">
            <v>14-04-080</v>
          </cell>
          <cell r="B105">
            <v>110</v>
          </cell>
          <cell r="C105" t="str">
            <v>ACOMETIDA DOMICILIARIA DE ALCANTARILLADO LLUVIAS</v>
          </cell>
          <cell r="D105" t="str">
            <v>UN</v>
          </cell>
          <cell r="E105">
            <v>2</v>
          </cell>
          <cell r="F105">
            <v>1441000</v>
          </cell>
        </row>
        <row r="106">
          <cell r="A106" t="str">
            <v>14-04-090</v>
          </cell>
          <cell r="B106">
            <v>111</v>
          </cell>
          <cell r="C106" t="str">
            <v>CONSTRUCCION DE CARCAMO 0,40X0,40 M EN CONCRETO 21 MPA, INCLUYE TAPAS PREFABRICADAS PARA TRAFICO PEATONAL, FORMALETAS Y TODO LO NECESARIO PARA SU CORRECTA CONSTRUCCION</v>
          </cell>
          <cell r="D106" t="str">
            <v>M</v>
          </cell>
          <cell r="E106">
            <v>158.5</v>
          </cell>
          <cell r="F106">
            <v>251600</v>
          </cell>
        </row>
        <row r="107">
          <cell r="A107" t="str">
            <v>14-04-100</v>
          </cell>
          <cell r="B107">
            <v>131</v>
          </cell>
          <cell r="C107" t="str">
            <v>TUB. PVC-V 3"(AGUAS LLUVIAS-VENTILACION.)</v>
          </cell>
          <cell r="D107" t="str">
            <v>M</v>
          </cell>
          <cell r="E107">
            <v>219</v>
          </cell>
          <cell r="F107">
            <v>11700</v>
          </cell>
        </row>
        <row r="108">
          <cell r="A108" t="str">
            <v>14-04-110</v>
          </cell>
          <cell r="B108">
            <v>133</v>
          </cell>
          <cell r="C108" t="str">
            <v>CAJA DE EMPALME 40*40*100 MEDIDAS INTERNAS</v>
          </cell>
          <cell r="D108" t="str">
            <v>UN</v>
          </cell>
          <cell r="E108">
            <v>29</v>
          </cell>
          <cell r="F108">
            <v>225600</v>
          </cell>
        </row>
        <row r="109">
          <cell r="A109" t="str">
            <v>14-04-120</v>
          </cell>
          <cell r="B109">
            <v>134</v>
          </cell>
          <cell r="C109" t="str">
            <v>ACOMETIDA DOMICILIARIA DE ALCANTARILLADO LLUVIAS</v>
          </cell>
          <cell r="D109" t="str">
            <v>UN</v>
          </cell>
          <cell r="E109">
            <v>8</v>
          </cell>
          <cell r="F109">
            <v>990000</v>
          </cell>
        </row>
        <row r="110">
          <cell r="A110" t="str">
            <v>14-04-130</v>
          </cell>
          <cell r="B110">
            <v>110</v>
          </cell>
          <cell r="C110" t="str">
            <v>ACOMETIDA DOMICILIARIA DE ALCANTARILLADO LLUVIAS</v>
          </cell>
          <cell r="D110" t="str">
            <v>UN</v>
          </cell>
          <cell r="E110">
            <v>4</v>
          </cell>
          <cell r="F110">
            <v>990000</v>
          </cell>
        </row>
        <row r="111">
          <cell r="A111" t="str">
            <v>14-04-170</v>
          </cell>
          <cell r="B111">
            <v>110</v>
          </cell>
          <cell r="C111" t="str">
            <v>ACOMETIDA DOMICILIARIA DE ALCANTARILLADO LLUVIAS</v>
          </cell>
          <cell r="D111" t="str">
            <v>UN</v>
          </cell>
          <cell r="E111">
            <v>4</v>
          </cell>
          <cell r="F111">
            <v>2125600</v>
          </cell>
        </row>
        <row r="112">
          <cell r="A112" t="str">
            <v>14-05</v>
          </cell>
          <cell r="B112">
            <v>0</v>
          </cell>
          <cell r="C112" t="str">
            <v>REDES DE AGUA POTABLE E INCENDIOS</v>
          </cell>
          <cell r="D112">
            <v>0</v>
          </cell>
          <cell r="E112">
            <v>0</v>
          </cell>
          <cell r="F112">
            <v>0</v>
          </cell>
        </row>
        <row r="113">
          <cell r="A113" t="str">
            <v>14-05-040</v>
          </cell>
          <cell r="B113">
            <v>120</v>
          </cell>
          <cell r="C113" t="str">
            <v>SUMINISTRO E INSTALACION DE CAMARAS DE AIRE EN COBRE SEGUN DETALLE EN PLANOS D = 13 MM</v>
          </cell>
          <cell r="D113" t="str">
            <v>UN</v>
          </cell>
          <cell r="E113">
            <v>330</v>
          </cell>
          <cell r="F113">
            <v>25600</v>
          </cell>
        </row>
        <row r="114">
          <cell r="A114" t="str">
            <v>14-05-050</v>
          </cell>
          <cell r="B114">
            <v>121</v>
          </cell>
          <cell r="C114" t="str">
            <v>TUBERIA EN ACERO CALIBRE 10 NORMA ASTM - A795 PARA RED CONTRA INCENDIOS D= 150 MM (6")</v>
          </cell>
          <cell r="D114" t="str">
            <v>M</v>
          </cell>
          <cell r="E114">
            <v>66</v>
          </cell>
          <cell r="F114">
            <v>152200</v>
          </cell>
        </row>
        <row r="115">
          <cell r="A115" t="str">
            <v>14-05-060</v>
          </cell>
          <cell r="B115">
            <v>122</v>
          </cell>
          <cell r="C115" t="str">
            <v>TUBERIA EN ACERO CALIBRE 10 NORMA ASTM - A795 PARA RED CONTRA INCENDIOS D= 100 MM (4")</v>
          </cell>
          <cell r="D115" t="str">
            <v>M</v>
          </cell>
          <cell r="E115">
            <v>45</v>
          </cell>
          <cell r="F115">
            <v>77300</v>
          </cell>
        </row>
        <row r="116">
          <cell r="A116" t="str">
            <v>14-05-070</v>
          </cell>
          <cell r="B116">
            <v>123</v>
          </cell>
          <cell r="C116" t="str">
            <v>TUBERIA EN ACERO CALIBRE 10 NORMA ASTM - A795 PARA RED CONTRA INCENDIOS D= 75 MM (3")</v>
          </cell>
          <cell r="D116" t="str">
            <v>M</v>
          </cell>
          <cell r="E116">
            <v>105</v>
          </cell>
          <cell r="F116">
            <v>59500</v>
          </cell>
        </row>
        <row r="117">
          <cell r="A117" t="str">
            <v>14-05-080</v>
          </cell>
          <cell r="B117">
            <v>124</v>
          </cell>
          <cell r="C117" t="str">
            <v>TUBERIA EN ACERO CALIBRE 10 NORMA ASTM - A795 PARA RED CONTRA INCENDIOS D= 63 MM (2 1/2")</v>
          </cell>
          <cell r="D117" t="str">
            <v>M</v>
          </cell>
          <cell r="E117">
            <v>449</v>
          </cell>
          <cell r="F117">
            <v>48900</v>
          </cell>
        </row>
        <row r="118">
          <cell r="A118" t="str">
            <v>14-05-090</v>
          </cell>
          <cell r="B118">
            <v>125</v>
          </cell>
          <cell r="C118" t="str">
            <v>TUBERIA EN ACERO CALIBRE 10 NORMA ASTM - A795 PARA RED CONTRA INCENDIOS D= 50 MM (2")</v>
          </cell>
          <cell r="D118" t="str">
            <v>M</v>
          </cell>
          <cell r="E118">
            <v>300</v>
          </cell>
          <cell r="F118">
            <v>36600</v>
          </cell>
        </row>
        <row r="119">
          <cell r="A119" t="str">
            <v>14-05-100</v>
          </cell>
          <cell r="B119">
            <v>126</v>
          </cell>
          <cell r="C119" t="str">
            <v>TUBERIA EN ACERO CALIBRE 10 NORMA ASTM - A795 PARA RED CONTRA INCENDIOS D= 38 MM (1 1/2")</v>
          </cell>
          <cell r="D119" t="str">
            <v>M</v>
          </cell>
          <cell r="E119">
            <v>401</v>
          </cell>
          <cell r="F119">
            <v>28900</v>
          </cell>
        </row>
        <row r="120">
          <cell r="A120" t="str">
            <v>14-05-110</v>
          </cell>
          <cell r="B120">
            <v>127</v>
          </cell>
          <cell r="C120" t="str">
            <v>TUBERIA EN ACERO CALIBRE 10 NORMA ASTM - A795 PARA RED CONTRA INCENDIOS D= 32 MM (1 1/4")</v>
          </cell>
          <cell r="D120" t="str">
            <v>M</v>
          </cell>
          <cell r="E120">
            <v>9</v>
          </cell>
          <cell r="F120">
            <v>21500</v>
          </cell>
        </row>
        <row r="121">
          <cell r="A121" t="str">
            <v>14-05-120</v>
          </cell>
          <cell r="B121">
            <v>128</v>
          </cell>
          <cell r="C121" t="str">
            <v>TUBERIA EN ACERO CALIBRE 10 NORMA ASTM - A795 PARA RED CONTRA INCENDIOS D= 25 MM (1")</v>
          </cell>
          <cell r="D121" t="str">
            <v>M</v>
          </cell>
          <cell r="E121">
            <v>27</v>
          </cell>
          <cell r="F121">
            <v>19400</v>
          </cell>
        </row>
        <row r="122">
          <cell r="A122" t="str">
            <v>14-05-130</v>
          </cell>
          <cell r="B122">
            <v>129</v>
          </cell>
          <cell r="C122" t="str">
            <v>TUBERIA EN ACERO CALIBRE 10 NORMA ASTM - A795 PARA RED CONTRA INCENDIOS D= 19 MM (3/4")</v>
          </cell>
          <cell r="D122" t="str">
            <v>M</v>
          </cell>
          <cell r="E122">
            <v>400</v>
          </cell>
          <cell r="F122">
            <v>13700</v>
          </cell>
        </row>
        <row r="123">
          <cell r="A123" t="str">
            <v>14-05-140</v>
          </cell>
          <cell r="B123">
            <v>81</v>
          </cell>
          <cell r="C123" t="str">
            <v>SUMINISTRO E INSTALACION DE GABINETES RED CONTRA INCENDIO CLASE II</v>
          </cell>
          <cell r="D123" t="str">
            <v>UN</v>
          </cell>
          <cell r="E123">
            <v>41</v>
          </cell>
          <cell r="F123">
            <v>1090000</v>
          </cell>
        </row>
        <row r="124">
          <cell r="A124" t="str">
            <v>14-05-150</v>
          </cell>
          <cell r="B124">
            <v>82</v>
          </cell>
          <cell r="C124" t="str">
            <v>SUMINISTRO E INSTALACION DE ROCIADORES (SPRINKLER) TIPO (NPT) Y DIAMETRO DE ROSCA D = 13 MM, DIAMETRO NOMINAL DE ORIFICIO D = 9.5 MM</v>
          </cell>
          <cell r="D124" t="str">
            <v>UN</v>
          </cell>
          <cell r="E124">
            <v>306</v>
          </cell>
          <cell r="F124">
            <v>42300</v>
          </cell>
        </row>
        <row r="125">
          <cell r="A125" t="str">
            <v>14-05-160</v>
          </cell>
          <cell r="B125">
            <v>83</v>
          </cell>
          <cell r="C125" t="str">
            <v>SUMINISTRO E INSTALACION DE MANOMETROS PARA EL CONTROL Y SUPERVISION DE PRESIONES.</v>
          </cell>
          <cell r="D125" t="str">
            <v>UN</v>
          </cell>
          <cell r="E125">
            <v>4</v>
          </cell>
          <cell r="F125">
            <v>76500</v>
          </cell>
        </row>
        <row r="126">
          <cell r="A126" t="str">
            <v>14-05-170</v>
          </cell>
          <cell r="B126">
            <v>84</v>
          </cell>
          <cell r="C126" t="str">
            <v>SUMINISTRO E INSTALACION DE VALVULA SIAMESA, INCLUYE VALULA Y CODOS</v>
          </cell>
          <cell r="D126" t="str">
            <v>UN</v>
          </cell>
          <cell r="E126">
            <v>8</v>
          </cell>
          <cell r="F126">
            <v>2268000</v>
          </cell>
        </row>
        <row r="127">
          <cell r="A127" t="str">
            <v>14-05-180</v>
          </cell>
          <cell r="B127">
            <v>85</v>
          </cell>
          <cell r="C127" t="str">
            <v>SISTEMA DE PRESURIZACION PREENSAMBLADO PARA RED DE ABASTOS, INCLUYE DOS MOTOBOMBAS (P=5 HP C/U), TANQUE HIDROFLO V=200 LITROS, VALVULA CHEQUE, FLOTADORES, TABLERO E INTERRUPTORES ELECTRICOS.</v>
          </cell>
          <cell r="D127" t="str">
            <v>UN</v>
          </cell>
          <cell r="E127">
            <v>12</v>
          </cell>
          <cell r="F127">
            <v>9685000</v>
          </cell>
        </row>
        <row r="128">
          <cell r="C128" t="str">
            <v>TOTAL</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BASE PARA IMPRIMIR"/>
      <sheetName val="Item1-23"/>
      <sheetName val="Item24-37"/>
      <sheetName val="4. FORM.4"/>
      <sheetName val="Hoja1"/>
    </sheetNames>
    <sheetDataSet>
      <sheetData sheetId="0" refreshError="1"/>
      <sheetData sheetId="1" refreshError="1"/>
      <sheetData sheetId="2" refreshError="1">
        <row r="10">
          <cell r="D10">
            <v>0.65780000000000005</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APU"/>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gebotsdeckblatt"/>
      <sheetName val="Auftragsprofil"/>
      <sheetName val="Engineeringtabelle"/>
      <sheetName val="AGB, Seite 1"/>
      <sheetName val="AGB, Seite 2"/>
      <sheetName val="Basi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COLEGIO NUEVO"/>
      <sheetName val="A.I.U.-OBRA"/>
      <sheetName val="ENSAYOS DE LABORATORIO"/>
      <sheetName val="COSTO SOCIOAMBIENTAL"/>
    </sheetNames>
    <sheetDataSet>
      <sheetData sheetId="0"/>
      <sheetData sheetId="1" refreshError="1"/>
      <sheetData sheetId="2" refreshError="1"/>
      <sheetData sheetId="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 JORNAL REAL"/>
      <sheetName val="PPTO DIAGNOSTICO"/>
      <sheetName val="FORMATO PPTO DE CIERRE"/>
      <sheetName val="MATRIZ"/>
      <sheetName val="APU"/>
      <sheetName val="LISTADO DE MATERIAL"/>
    </sheetNames>
    <sheetDataSet>
      <sheetData sheetId="0"/>
      <sheetData sheetId="1"/>
      <sheetData sheetId="2"/>
      <sheetData sheetId="3"/>
      <sheetData sheetId="4"/>
      <sheetData sheetId="5">
        <row r="5">
          <cell r="A5" t="str">
            <v>CODIGO</v>
          </cell>
          <cell r="B5" t="str">
            <v>DESCRIPCIÓN DE MATERIALES</v>
          </cell>
          <cell r="C5" t="str">
            <v>UNIDAD</v>
          </cell>
          <cell r="D5" t="str">
            <v>VALOR ABRIL 2014</v>
          </cell>
          <cell r="F5">
            <v>0</v>
          </cell>
        </row>
        <row r="6">
          <cell r="A6" t="str">
            <v>0001</v>
          </cell>
          <cell r="B6" t="str">
            <v>ABASTO GRIVAL PLASTICO LAVAMANOS (967023331)</v>
          </cell>
          <cell r="C6" t="str">
            <v>UN</v>
          </cell>
          <cell r="D6">
            <v>11559</v>
          </cell>
          <cell r="F6">
            <v>0</v>
          </cell>
        </row>
        <row r="7">
          <cell r="A7" t="str">
            <v>0002</v>
          </cell>
          <cell r="B7" t="str">
            <v>ABASTO GRIVAL PLASTICO SANITARIO (967363331)</v>
          </cell>
          <cell r="C7" t="str">
            <v>UN</v>
          </cell>
          <cell r="D7">
            <v>11559</v>
          </cell>
          <cell r="F7">
            <v>0</v>
          </cell>
        </row>
        <row r="8">
          <cell r="A8" t="str">
            <v>0003</v>
          </cell>
          <cell r="B8" t="str">
            <v>ACCESORIOS BLANCO X 3 UNIDADES INCRUSTACIONES</v>
          </cell>
          <cell r="C8" t="str">
            <v>JUEGO</v>
          </cell>
          <cell r="D8">
            <v>26972</v>
          </cell>
          <cell r="F8">
            <v>0</v>
          </cell>
        </row>
        <row r="9">
          <cell r="A9" t="str">
            <v>0004</v>
          </cell>
          <cell r="B9" t="str">
            <v>ACRONAL</v>
          </cell>
          <cell r="C9" t="str">
            <v>GL</v>
          </cell>
          <cell r="D9">
            <v>23805</v>
          </cell>
          <cell r="F9">
            <v>0</v>
          </cell>
        </row>
        <row r="10">
          <cell r="A10" t="str">
            <v>0005</v>
          </cell>
          <cell r="B10" t="str">
            <v>ACIDO MURIATICO</v>
          </cell>
          <cell r="C10" t="str">
            <v>BOTELLA</v>
          </cell>
          <cell r="D10">
            <v>1788</v>
          </cell>
          <cell r="F10">
            <v>0</v>
          </cell>
        </row>
        <row r="11">
          <cell r="A11" t="str">
            <v>0006</v>
          </cell>
          <cell r="B11" t="str">
            <v>ADAPTADOR HEMBRA PRESION 1/2"</v>
          </cell>
          <cell r="C11" t="str">
            <v>UN</v>
          </cell>
          <cell r="D11">
            <v>215</v>
          </cell>
          <cell r="F11">
            <v>0</v>
          </cell>
        </row>
        <row r="12">
          <cell r="A12" t="str">
            <v>0007</v>
          </cell>
          <cell r="B12" t="str">
            <v>ADAPTADOR MACHO PRESION 1/2"</v>
          </cell>
          <cell r="C12" t="str">
            <v>UN</v>
          </cell>
          <cell r="D12">
            <v>199</v>
          </cell>
          <cell r="E12">
            <v>0</v>
          </cell>
          <cell r="F12">
            <v>0</v>
          </cell>
        </row>
        <row r="13">
          <cell r="A13" t="str">
            <v>0008</v>
          </cell>
          <cell r="B13" t="str">
            <v>LADRILLO 10X20X40 (EXENTO)</v>
          </cell>
          <cell r="C13" t="str">
            <v>UN</v>
          </cell>
          <cell r="D13">
            <v>882</v>
          </cell>
          <cell r="E13">
            <v>0</v>
          </cell>
          <cell r="F13">
            <v>0</v>
          </cell>
        </row>
        <row r="14">
          <cell r="A14" t="str">
            <v>0009</v>
          </cell>
          <cell r="B14" t="str">
            <v>LADRILLO 15X20X40 (EXENTO)</v>
          </cell>
          <cell r="C14" t="str">
            <v>UN</v>
          </cell>
          <cell r="D14">
            <v>1218</v>
          </cell>
          <cell r="E14">
            <v>0</v>
          </cell>
          <cell r="F14">
            <v>0</v>
          </cell>
        </row>
        <row r="15">
          <cell r="A15" t="str">
            <v>0010</v>
          </cell>
          <cell r="B15" t="str">
            <v>CALADOS</v>
          </cell>
          <cell r="C15" t="str">
            <v>UN</v>
          </cell>
          <cell r="D15">
            <v>1785</v>
          </cell>
          <cell r="E15">
            <v>0</v>
          </cell>
          <cell r="F15">
            <v>0</v>
          </cell>
        </row>
        <row r="16">
          <cell r="A16" t="str">
            <v>0011</v>
          </cell>
          <cell r="B16" t="str">
            <v>ALAMBRE QUEMADO</v>
          </cell>
          <cell r="C16" t="str">
            <v>KG</v>
          </cell>
          <cell r="D16">
            <v>3875</v>
          </cell>
          <cell r="E16">
            <v>0</v>
          </cell>
          <cell r="F16">
            <v>0</v>
          </cell>
        </row>
        <row r="17">
          <cell r="A17" t="str">
            <v>0012</v>
          </cell>
          <cell r="B17" t="str">
            <v>LISTON 2X2X4 VARAS, CHANU O ABARCO</v>
          </cell>
          <cell r="C17" t="str">
            <v>UN</v>
          </cell>
          <cell r="D17">
            <v>9882</v>
          </cell>
          <cell r="E17">
            <v>0</v>
          </cell>
          <cell r="F17">
            <v>0</v>
          </cell>
        </row>
        <row r="18">
          <cell r="A18" t="str">
            <v>0013</v>
          </cell>
          <cell r="B18" t="str">
            <v>LISTON 2X2X5 VARAS, CHANU O ABARCO</v>
          </cell>
          <cell r="C18" t="str">
            <v>UN</v>
          </cell>
          <cell r="D18">
            <v>12207</v>
          </cell>
          <cell r="E18">
            <v>0</v>
          </cell>
          <cell r="F18">
            <v>0</v>
          </cell>
        </row>
        <row r="19">
          <cell r="A19" t="str">
            <v>0014</v>
          </cell>
          <cell r="B19" t="str">
            <v>ALFARDA 2X4X3 VARAS, CHANU O ABARCO</v>
          </cell>
          <cell r="C19" t="str">
            <v>UN</v>
          </cell>
          <cell r="D19">
            <v>16857</v>
          </cell>
          <cell r="E19">
            <v>0</v>
          </cell>
          <cell r="F19">
            <v>0</v>
          </cell>
        </row>
        <row r="20">
          <cell r="A20" t="str">
            <v>0015</v>
          </cell>
          <cell r="B20" t="str">
            <v>ALFARDA 2X4X4 VARAS, CHANU O ABARCO</v>
          </cell>
          <cell r="C20" t="str">
            <v>UN</v>
          </cell>
          <cell r="D20">
            <v>18799</v>
          </cell>
          <cell r="E20">
            <v>0</v>
          </cell>
          <cell r="F20">
            <v>0</v>
          </cell>
        </row>
        <row r="21">
          <cell r="A21" t="str">
            <v>0016</v>
          </cell>
          <cell r="B21" t="str">
            <v>ALFARDA 2X4X5 VARAS, CHANU O ABARCO</v>
          </cell>
          <cell r="C21" t="str">
            <v>UN</v>
          </cell>
          <cell r="D21">
            <v>25123</v>
          </cell>
          <cell r="E21">
            <v>0</v>
          </cell>
          <cell r="F21">
            <v>0</v>
          </cell>
        </row>
        <row r="22">
          <cell r="A22" t="str">
            <v>0017</v>
          </cell>
          <cell r="B22" t="str">
            <v>ALFARDA 2X4X6 VARAS, CHANU O ABARCO</v>
          </cell>
          <cell r="C22" t="str">
            <v>UN</v>
          </cell>
          <cell r="D22">
            <v>33529</v>
          </cell>
          <cell r="E22">
            <v>0</v>
          </cell>
          <cell r="F22">
            <v>0</v>
          </cell>
        </row>
        <row r="23">
          <cell r="A23" t="str">
            <v>0018</v>
          </cell>
          <cell r="B23" t="str">
            <v>ALFARDA 2X4X7 VARAS, CHANU O ABARCO</v>
          </cell>
          <cell r="C23" t="str">
            <v>UN</v>
          </cell>
          <cell r="D23">
            <v>47666</v>
          </cell>
          <cell r="E23">
            <v>0</v>
          </cell>
          <cell r="F23">
            <v>0</v>
          </cell>
        </row>
        <row r="24">
          <cell r="A24" t="str">
            <v>0019</v>
          </cell>
          <cell r="B24" t="str">
            <v>ALFARDA 2X3X5 VARAS, CHANU O ABARCO</v>
          </cell>
          <cell r="C24" t="str">
            <v>UN</v>
          </cell>
          <cell r="D24">
            <v>18799</v>
          </cell>
          <cell r="E24">
            <v>0</v>
          </cell>
          <cell r="F24">
            <v>0</v>
          </cell>
        </row>
        <row r="25">
          <cell r="A25" t="str">
            <v>0020</v>
          </cell>
          <cell r="B25" t="str">
            <v>AMARRA DE ALAMBRE</v>
          </cell>
          <cell r="C25" t="str">
            <v>UN</v>
          </cell>
          <cell r="D25">
            <v>252</v>
          </cell>
          <cell r="E25">
            <v>0</v>
          </cell>
          <cell r="F25">
            <v>0</v>
          </cell>
        </row>
        <row r="26">
          <cell r="A26" t="str">
            <v>0021</v>
          </cell>
          <cell r="B26" t="str">
            <v>ANTICORROSIVO NEGRO (GL)</v>
          </cell>
          <cell r="C26" t="str">
            <v>GALON</v>
          </cell>
          <cell r="D26">
            <v>35431</v>
          </cell>
          <cell r="E26">
            <v>0</v>
          </cell>
          <cell r="F26">
            <v>0</v>
          </cell>
        </row>
        <row r="27">
          <cell r="A27" t="str">
            <v>0022</v>
          </cell>
          <cell r="B27" t="str">
            <v>CONCOLOR</v>
          </cell>
          <cell r="C27" t="str">
            <v>LB</v>
          </cell>
          <cell r="D27">
            <v>1926</v>
          </cell>
          <cell r="E27">
            <v>0</v>
          </cell>
          <cell r="F27">
            <v>0</v>
          </cell>
        </row>
        <row r="28">
          <cell r="A28" t="str">
            <v>0023</v>
          </cell>
          <cell r="B28" t="str">
            <v>BLOQUE 15 (EXENTO)</v>
          </cell>
          <cell r="C28" t="str">
            <v>UN</v>
          </cell>
          <cell r="D28">
            <v>1871</v>
          </cell>
          <cell r="E28">
            <v>0</v>
          </cell>
          <cell r="F28">
            <v>0</v>
          </cell>
        </row>
        <row r="29">
          <cell r="A29" t="str">
            <v>0024</v>
          </cell>
          <cell r="B29" t="str">
            <v>BLOQUELON 80X24X8 (EXENTO)</v>
          </cell>
          <cell r="C29" t="str">
            <v>UN</v>
          </cell>
          <cell r="D29">
            <v>6421</v>
          </cell>
          <cell r="E29">
            <v>0</v>
          </cell>
          <cell r="F29">
            <v>0</v>
          </cell>
        </row>
        <row r="30">
          <cell r="A30" t="str">
            <v>0025</v>
          </cell>
          <cell r="B30" t="str">
            <v>BROCHA 3" CERDA CHINA LEGITIMA</v>
          </cell>
          <cell r="C30" t="str">
            <v>UN</v>
          </cell>
          <cell r="D30">
            <v>5425</v>
          </cell>
          <cell r="E30">
            <v>0</v>
          </cell>
          <cell r="F30">
            <v>0</v>
          </cell>
        </row>
        <row r="31">
          <cell r="A31" t="str">
            <v>0026</v>
          </cell>
          <cell r="B31" t="str">
            <v>BROCHA 4"</v>
          </cell>
          <cell r="C31" t="str">
            <v>UN</v>
          </cell>
          <cell r="D31">
            <v>11919</v>
          </cell>
          <cell r="E31">
            <v>0</v>
          </cell>
          <cell r="F31">
            <v>0</v>
          </cell>
        </row>
        <row r="32">
          <cell r="A32" t="str">
            <v>0027</v>
          </cell>
          <cell r="B32" t="str">
            <v>BROCHA 6"</v>
          </cell>
          <cell r="C32" t="str">
            <v>UN</v>
          </cell>
          <cell r="D32">
            <v>14963</v>
          </cell>
          <cell r="E32">
            <v>0</v>
          </cell>
          <cell r="F32">
            <v>0</v>
          </cell>
        </row>
        <row r="33">
          <cell r="A33" t="str">
            <v>0028</v>
          </cell>
          <cell r="B33" t="str">
            <v>BUJE SANITARIA 2 X 1.1/2 (ML)</v>
          </cell>
          <cell r="C33" t="str">
            <v>UN</v>
          </cell>
          <cell r="D33">
            <v>1124</v>
          </cell>
          <cell r="E33">
            <v>0</v>
          </cell>
          <cell r="F33">
            <v>0</v>
          </cell>
        </row>
        <row r="34">
          <cell r="A34" t="str">
            <v>0029</v>
          </cell>
          <cell r="B34" t="str">
            <v>BUJE SANITARIA 3X2"</v>
          </cell>
          <cell r="C34" t="str">
            <v>UN</v>
          </cell>
          <cell r="D34">
            <v>2427</v>
          </cell>
          <cell r="E34">
            <v>0</v>
          </cell>
          <cell r="F34">
            <v>0</v>
          </cell>
        </row>
        <row r="35">
          <cell r="A35" t="str">
            <v>0030</v>
          </cell>
          <cell r="B35" t="str">
            <v>BUJE SANITARIA 4X3"</v>
          </cell>
          <cell r="C35" t="str">
            <v>UN</v>
          </cell>
          <cell r="D35">
            <v>3853</v>
          </cell>
          <cell r="E35">
            <v>0</v>
          </cell>
          <cell r="F35">
            <v>0</v>
          </cell>
        </row>
        <row r="36">
          <cell r="A36" t="str">
            <v>0031</v>
          </cell>
          <cell r="B36" t="str">
            <v>BUEJE SANITARIA 3X11/2"</v>
          </cell>
          <cell r="C36" t="str">
            <v>UN</v>
          </cell>
          <cell r="D36">
            <v>2427</v>
          </cell>
          <cell r="E36">
            <v>0</v>
          </cell>
          <cell r="F36">
            <v>0</v>
          </cell>
        </row>
        <row r="37">
          <cell r="A37" t="str">
            <v>0032</v>
          </cell>
          <cell r="B37" t="str">
            <v>CABALLETE TIPO NUEVO FIBRO CEMENTO</v>
          </cell>
          <cell r="C37" t="str">
            <v>UN</v>
          </cell>
          <cell r="D37">
            <v>18598</v>
          </cell>
          <cell r="E37">
            <v>0</v>
          </cell>
          <cell r="F37">
            <v>0</v>
          </cell>
        </row>
        <row r="38">
          <cell r="A38" t="str">
            <v>0033</v>
          </cell>
          <cell r="B38" t="str">
            <v>CANDADO YALE 870</v>
          </cell>
          <cell r="C38" t="str">
            <v>UN</v>
          </cell>
          <cell r="D38">
            <v>49925</v>
          </cell>
          <cell r="E38">
            <v>0</v>
          </cell>
          <cell r="F38">
            <v>0</v>
          </cell>
        </row>
        <row r="39">
          <cell r="A39" t="str">
            <v>0034</v>
          </cell>
          <cell r="B39" t="str">
            <v>CAL (10KG)</v>
          </cell>
          <cell r="C39" t="str">
            <v>SACO</v>
          </cell>
          <cell r="D39">
            <v>7449</v>
          </cell>
          <cell r="E39">
            <v>0</v>
          </cell>
          <cell r="F39">
            <v>0</v>
          </cell>
        </row>
        <row r="40">
          <cell r="A40" t="str">
            <v>0035</v>
          </cell>
          <cell r="B40" t="str">
            <v>CARGUERA 4X4X4 VARAS, CHANU O ABARCO</v>
          </cell>
          <cell r="C40" t="str">
            <v>UN</v>
          </cell>
          <cell r="D40">
            <v>33565</v>
          </cell>
          <cell r="E40">
            <v>0</v>
          </cell>
          <cell r="F40">
            <v>0</v>
          </cell>
        </row>
        <row r="41">
          <cell r="A41" t="str">
            <v>0036</v>
          </cell>
          <cell r="B41" t="str">
            <v>CARGUERA 4X4X5 VARAS, CHANU O ABARCO</v>
          </cell>
          <cell r="C41" t="str">
            <v>UN</v>
          </cell>
          <cell r="D41">
            <v>45576</v>
          </cell>
          <cell r="E41">
            <v>0</v>
          </cell>
          <cell r="F41">
            <v>0</v>
          </cell>
        </row>
        <row r="42">
          <cell r="A42" t="str">
            <v>0037</v>
          </cell>
          <cell r="B42" t="str">
            <v>CARGUERA 4X4X6 VARAS, CHANU O ABARCO</v>
          </cell>
          <cell r="C42" t="str">
            <v>UN</v>
          </cell>
          <cell r="D42">
            <v>54810</v>
          </cell>
          <cell r="E42">
            <v>0</v>
          </cell>
          <cell r="F42">
            <v>0</v>
          </cell>
        </row>
        <row r="43">
          <cell r="A43" t="str">
            <v>0038</v>
          </cell>
          <cell r="B43" t="str">
            <v>CARGUERA 4X4X7 VARAS, CHANU O ABARCO</v>
          </cell>
          <cell r="C43" t="str">
            <v>UN</v>
          </cell>
          <cell r="D43">
            <v>77612</v>
          </cell>
          <cell r="E43">
            <v>0</v>
          </cell>
          <cell r="F43">
            <v>0</v>
          </cell>
        </row>
        <row r="44">
          <cell r="A44" t="str">
            <v>0039</v>
          </cell>
          <cell r="B44" t="str">
            <v>CARGUERA 3X4X6 VARAS, CHANU O ABARCO</v>
          </cell>
          <cell r="C44" t="str">
            <v>UN</v>
          </cell>
          <cell r="D44">
            <v>36520</v>
          </cell>
          <cell r="E44">
            <v>0</v>
          </cell>
          <cell r="F44">
            <v>0</v>
          </cell>
        </row>
        <row r="45">
          <cell r="A45" t="str">
            <v>0040</v>
          </cell>
          <cell r="B45" t="str">
            <v>CARGUERA 3X4X4 VARAS, CHANU O ABARCO</v>
          </cell>
          <cell r="C45" t="str">
            <v>UN</v>
          </cell>
          <cell r="D45">
            <v>24360</v>
          </cell>
          <cell r="E45">
            <v>0</v>
          </cell>
          <cell r="F45">
            <v>0</v>
          </cell>
        </row>
        <row r="46">
          <cell r="A46" t="str">
            <v>0041</v>
          </cell>
          <cell r="B46" t="str">
            <v>CARGUERA 4X5X5 VARAS, CHANU O ABARCO</v>
          </cell>
          <cell r="C46" t="str">
            <v>UN</v>
          </cell>
          <cell r="D46">
            <v>62118</v>
          </cell>
          <cell r="E46">
            <v>0</v>
          </cell>
          <cell r="F46">
            <v>0</v>
          </cell>
        </row>
        <row r="47">
          <cell r="A47" t="str">
            <v>0042</v>
          </cell>
          <cell r="B47" t="str">
            <v>CARGUERA PINO 8X8X560, CHANU O ABARCO</v>
          </cell>
          <cell r="C47" t="str">
            <v>UN</v>
          </cell>
          <cell r="D47">
            <v>70350</v>
          </cell>
          <cell r="E47">
            <v>0</v>
          </cell>
          <cell r="F47">
            <v>0</v>
          </cell>
        </row>
        <row r="48">
          <cell r="A48" t="str">
            <v>0043</v>
          </cell>
          <cell r="B48" t="str">
            <v>CARNAZA</v>
          </cell>
          <cell r="C48" t="str">
            <v>BOLSA</v>
          </cell>
          <cell r="D48">
            <v>1260</v>
          </cell>
          <cell r="E48">
            <v>0</v>
          </cell>
          <cell r="F48">
            <v>0</v>
          </cell>
        </row>
        <row r="49">
          <cell r="A49" t="str">
            <v>0044</v>
          </cell>
          <cell r="B49" t="str">
            <v>CEPILLO DE ALAMBRE</v>
          </cell>
          <cell r="C49" t="str">
            <v>UN</v>
          </cell>
          <cell r="D49">
            <v>2820</v>
          </cell>
          <cell r="E49">
            <v>0</v>
          </cell>
          <cell r="F49">
            <v>0</v>
          </cell>
        </row>
        <row r="50">
          <cell r="A50" t="str">
            <v>0045</v>
          </cell>
          <cell r="B50" t="str">
            <v>CERAMICA PISO PARED EGEO 0,20 X 0,20</v>
          </cell>
          <cell r="C50" t="str">
            <v>M2</v>
          </cell>
          <cell r="D50">
            <v>15720</v>
          </cell>
          <cell r="E50">
            <v>0</v>
          </cell>
          <cell r="F50">
            <v>0</v>
          </cell>
        </row>
        <row r="51">
          <cell r="A51" t="str">
            <v>0046</v>
          </cell>
          <cell r="B51" t="str">
            <v xml:space="preserve">CERÁMICA DE PISO </v>
          </cell>
          <cell r="C51" t="str">
            <v>M2</v>
          </cell>
          <cell r="D51">
            <v>19137</v>
          </cell>
          <cell r="E51">
            <v>0</v>
          </cell>
          <cell r="F51">
            <v>0</v>
          </cell>
        </row>
        <row r="52">
          <cell r="A52" t="str">
            <v>0047</v>
          </cell>
          <cell r="B52" t="str">
            <v>CENEFA DECORADO DE 8 X 25 CM</v>
          </cell>
          <cell r="C52" t="str">
            <v>UN</v>
          </cell>
          <cell r="D52">
            <v>2768</v>
          </cell>
          <cell r="E52">
            <v>0</v>
          </cell>
          <cell r="F52">
            <v>0</v>
          </cell>
        </row>
        <row r="53">
          <cell r="A53" t="str">
            <v>0048</v>
          </cell>
          <cell r="B53" t="str">
            <v>CHAPA DOBLE MACHO YALE 311616-50</v>
          </cell>
          <cell r="C53" t="str">
            <v>UN</v>
          </cell>
          <cell r="D53">
            <v>62113.991593500003</v>
          </cell>
          <cell r="E53">
            <v>0</v>
          </cell>
          <cell r="F53">
            <v>0</v>
          </cell>
        </row>
        <row r="54">
          <cell r="A54" t="str">
            <v>0049</v>
          </cell>
          <cell r="B54" t="str">
            <v>CHAZO PLASTICO 3/8</v>
          </cell>
          <cell r="C54" t="str">
            <v>UN</v>
          </cell>
          <cell r="D54">
            <v>64</v>
          </cell>
          <cell r="E54">
            <v>0</v>
          </cell>
          <cell r="F54">
            <v>0</v>
          </cell>
        </row>
        <row r="55">
          <cell r="A55" t="str">
            <v>0050</v>
          </cell>
          <cell r="B55" t="str">
            <v>CLAVO ACERO CONCRETO 2" (LB)</v>
          </cell>
          <cell r="C55" t="str">
            <v>LB</v>
          </cell>
          <cell r="D55">
            <v>4096</v>
          </cell>
          <cell r="E55">
            <v>0</v>
          </cell>
          <cell r="F55">
            <v>0</v>
          </cell>
        </row>
        <row r="56">
          <cell r="A56" t="str">
            <v>0051</v>
          </cell>
          <cell r="B56" t="str">
            <v>CLAVO ACERO CONCRETO 3" (LB)</v>
          </cell>
          <cell r="C56" t="str">
            <v>LB</v>
          </cell>
          <cell r="D56">
            <v>4096</v>
          </cell>
          <cell r="E56">
            <v>0</v>
          </cell>
          <cell r="F56">
            <v>0</v>
          </cell>
        </row>
        <row r="57">
          <cell r="A57" t="str">
            <v>0052</v>
          </cell>
          <cell r="B57" t="str">
            <v>CLAVO ACERO LISO 2"</v>
          </cell>
          <cell r="C57" t="str">
            <v>LB</v>
          </cell>
          <cell r="D57">
            <v>4417</v>
          </cell>
          <cell r="E57">
            <v>0</v>
          </cell>
          <cell r="F57">
            <v>0</v>
          </cell>
        </row>
        <row r="58">
          <cell r="A58" t="str">
            <v>0053</v>
          </cell>
          <cell r="B58" t="str">
            <v>CLAVO ACERO LISO 3"</v>
          </cell>
          <cell r="C58" t="str">
            <v>LB</v>
          </cell>
          <cell r="D58">
            <v>4417</v>
          </cell>
          <cell r="E58">
            <v>0</v>
          </cell>
          <cell r="F58">
            <v>0</v>
          </cell>
        </row>
        <row r="59">
          <cell r="A59" t="str">
            <v>0054</v>
          </cell>
          <cell r="B59" t="str">
            <v>CLAVO COMUN 2"</v>
          </cell>
          <cell r="C59" t="str">
            <v>LB</v>
          </cell>
          <cell r="D59">
            <v>2183</v>
          </cell>
          <cell r="E59">
            <v>0</v>
          </cell>
          <cell r="F59">
            <v>0</v>
          </cell>
        </row>
        <row r="60">
          <cell r="A60" t="str">
            <v>0055</v>
          </cell>
          <cell r="B60" t="str">
            <v>CLAVO COMUN 2.1/2"</v>
          </cell>
          <cell r="C60" t="str">
            <v>LB</v>
          </cell>
          <cell r="D60">
            <v>2183</v>
          </cell>
          <cell r="E60">
            <v>0</v>
          </cell>
          <cell r="F60">
            <v>0</v>
          </cell>
        </row>
        <row r="61">
          <cell r="A61" t="str">
            <v>0056</v>
          </cell>
          <cell r="B61" t="str">
            <v>CLAVO COMUN 3"</v>
          </cell>
          <cell r="C61" t="str">
            <v>LB</v>
          </cell>
          <cell r="D61">
            <v>2183</v>
          </cell>
          <cell r="E61">
            <v>0</v>
          </cell>
          <cell r="F61">
            <v>0</v>
          </cell>
        </row>
        <row r="62">
          <cell r="A62" t="str">
            <v>0057</v>
          </cell>
          <cell r="B62" t="str">
            <v>CODO PRESION 1/2"</v>
          </cell>
          <cell r="C62" t="str">
            <v>UN</v>
          </cell>
          <cell r="D62">
            <v>275</v>
          </cell>
          <cell r="E62">
            <v>0</v>
          </cell>
          <cell r="F62">
            <v>0</v>
          </cell>
        </row>
        <row r="63">
          <cell r="A63" t="str">
            <v>0058</v>
          </cell>
          <cell r="B63" t="str">
            <v>CODO SANITARIA 1.1/2" CXC</v>
          </cell>
          <cell r="C63" t="str">
            <v>UN</v>
          </cell>
          <cell r="D63">
            <v>1206</v>
          </cell>
          <cell r="E63">
            <v>0</v>
          </cell>
          <cell r="F63">
            <v>0</v>
          </cell>
        </row>
        <row r="64">
          <cell r="A64" t="str">
            <v>0059</v>
          </cell>
          <cell r="B64" t="str">
            <v>CODO SANITARIA C X C 2"</v>
          </cell>
          <cell r="C64" t="str">
            <v>UN</v>
          </cell>
          <cell r="D64">
            <v>1416</v>
          </cell>
          <cell r="E64">
            <v>0</v>
          </cell>
          <cell r="F64">
            <v>0</v>
          </cell>
        </row>
        <row r="65">
          <cell r="A65" t="str">
            <v>0060</v>
          </cell>
          <cell r="B65" t="str">
            <v>CODO SANITARIA C X C 3"</v>
          </cell>
          <cell r="C65" t="str">
            <v>UN</v>
          </cell>
          <cell r="D65">
            <v>3337</v>
          </cell>
          <cell r="E65">
            <v>0</v>
          </cell>
          <cell r="F65">
            <v>0</v>
          </cell>
        </row>
        <row r="66">
          <cell r="A66" t="str">
            <v>0061</v>
          </cell>
          <cell r="B66" t="str">
            <v>CODO SANITARIA C X C 4"</v>
          </cell>
          <cell r="C66" t="str">
            <v>UN</v>
          </cell>
          <cell r="D66">
            <v>5269</v>
          </cell>
          <cell r="E66">
            <v>0</v>
          </cell>
          <cell r="F66">
            <v>0</v>
          </cell>
        </row>
        <row r="67">
          <cell r="A67" t="str">
            <v>0062</v>
          </cell>
          <cell r="B67" t="str">
            <v>CODO SANITARIO CXE 2"</v>
          </cell>
          <cell r="C67" t="str">
            <v>UN</v>
          </cell>
          <cell r="D67">
            <v>1541</v>
          </cell>
          <cell r="E67">
            <v>0</v>
          </cell>
          <cell r="F67">
            <v>0</v>
          </cell>
        </row>
        <row r="68">
          <cell r="A68" t="str">
            <v>0063</v>
          </cell>
          <cell r="B68" t="str">
            <v>COPA PVC DE 4" A 3"</v>
          </cell>
          <cell r="C68" t="str">
            <v>UN</v>
          </cell>
          <cell r="D68">
            <v>2825</v>
          </cell>
          <cell r="E68">
            <v>0</v>
          </cell>
          <cell r="F68">
            <v>0</v>
          </cell>
        </row>
        <row r="69">
          <cell r="A69" t="str">
            <v>0064</v>
          </cell>
          <cell r="B69" t="str">
            <v>DILATACION PLASTICA</v>
          </cell>
          <cell r="C69" t="str">
            <v>UN</v>
          </cell>
          <cell r="D69">
            <v>1284</v>
          </cell>
          <cell r="E69">
            <v>0</v>
          </cell>
          <cell r="F69">
            <v>0</v>
          </cell>
        </row>
        <row r="70">
          <cell r="A70" t="str">
            <v>0065</v>
          </cell>
          <cell r="B70" t="str">
            <v>DIOXIDO DE TITANIO</v>
          </cell>
          <cell r="C70" t="str">
            <v>BOLSA</v>
          </cell>
          <cell r="D70">
            <v>2568</v>
          </cell>
          <cell r="E70">
            <v>0</v>
          </cell>
          <cell r="F70">
            <v>0</v>
          </cell>
        </row>
        <row r="71">
          <cell r="A71" t="str">
            <v>0066</v>
          </cell>
          <cell r="B71" t="str">
            <v>DISOLVENTE GALON  (EXENTO)</v>
          </cell>
          <cell r="C71" t="str">
            <v>GALON</v>
          </cell>
          <cell r="D71">
            <v>30450</v>
          </cell>
          <cell r="E71">
            <v>0</v>
          </cell>
          <cell r="F71">
            <v>0</v>
          </cell>
        </row>
        <row r="72">
          <cell r="A72" t="str">
            <v>0067</v>
          </cell>
          <cell r="B72" t="str">
            <v>DUCHA CROMADA ECONO GRIFOPLAS</v>
          </cell>
          <cell r="C72" t="str">
            <v>UN</v>
          </cell>
          <cell r="D72">
            <v>25725</v>
          </cell>
          <cell r="E72">
            <v>0</v>
          </cell>
          <cell r="F72">
            <v>0</v>
          </cell>
        </row>
        <row r="73">
          <cell r="A73" t="str">
            <v>0068</v>
          </cell>
          <cell r="B73" t="str">
            <v>REGISTRO DUCHA BRIZA GRIVAL (324403331)</v>
          </cell>
          <cell r="C73" t="str">
            <v>UN</v>
          </cell>
          <cell r="D73">
            <v>24403</v>
          </cell>
          <cell r="E73">
            <v>0</v>
          </cell>
          <cell r="F73">
            <v>0</v>
          </cell>
        </row>
        <row r="74">
          <cell r="A74" t="str">
            <v>0069</v>
          </cell>
          <cell r="B74" t="str">
            <v xml:space="preserve">ESTOPA </v>
          </cell>
          <cell r="C74" t="str">
            <v>UN</v>
          </cell>
          <cell r="D74">
            <v>3596</v>
          </cell>
          <cell r="E74">
            <v>0</v>
          </cell>
          <cell r="F74">
            <v>0</v>
          </cell>
        </row>
        <row r="75">
          <cell r="A75" t="str">
            <v>0070</v>
          </cell>
          <cell r="B75" t="str">
            <v>ESTUCOR (25 KG)</v>
          </cell>
          <cell r="C75" t="str">
            <v>SACO</v>
          </cell>
          <cell r="D75">
            <v>30825</v>
          </cell>
          <cell r="E75">
            <v>0</v>
          </cell>
          <cell r="F75">
            <v>0</v>
          </cell>
        </row>
        <row r="76">
          <cell r="A76" t="str">
            <v>0071</v>
          </cell>
          <cell r="B76" t="str">
            <v>GANCHO ETERNIT ESTRUCTURA MADERA</v>
          </cell>
          <cell r="C76" t="str">
            <v>UN</v>
          </cell>
          <cell r="D76">
            <v>577</v>
          </cell>
          <cell r="E76">
            <v>0</v>
          </cell>
          <cell r="F76">
            <v>0</v>
          </cell>
        </row>
        <row r="77">
          <cell r="A77" t="str">
            <v>0072</v>
          </cell>
          <cell r="B77" t="str">
            <v>GRANITO</v>
          </cell>
          <cell r="C77" t="str">
            <v>KG</v>
          </cell>
          <cell r="D77">
            <v>5779</v>
          </cell>
          <cell r="E77">
            <v>0</v>
          </cell>
          <cell r="F77">
            <v>0</v>
          </cell>
        </row>
        <row r="78">
          <cell r="A78" t="str">
            <v>0073</v>
          </cell>
          <cell r="B78" t="str">
            <v>GEOTEXTIL NO TEJIDO 1600 (ANCHO 3.50M)</v>
          </cell>
          <cell r="C78" t="str">
            <v>M</v>
          </cell>
          <cell r="D78">
            <v>7875</v>
          </cell>
          <cell r="E78">
            <v>0</v>
          </cell>
          <cell r="F78">
            <v>0</v>
          </cell>
        </row>
        <row r="79">
          <cell r="A79" t="str">
            <v>0074</v>
          </cell>
          <cell r="B79" t="str">
            <v>HOJA ZINC LISA X 2.70 MTRS CL 35</v>
          </cell>
          <cell r="C79" t="str">
            <v>UN</v>
          </cell>
          <cell r="D79">
            <v>18823</v>
          </cell>
          <cell r="E79">
            <v>0</v>
          </cell>
          <cell r="F79">
            <v>0</v>
          </cell>
        </row>
        <row r="80">
          <cell r="A80" t="str">
            <v>0075</v>
          </cell>
          <cell r="B80" t="str">
            <v>INMUNESTON 40ML</v>
          </cell>
          <cell r="C80" t="str">
            <v>UN</v>
          </cell>
          <cell r="D80">
            <v>24403</v>
          </cell>
          <cell r="E80">
            <v>0</v>
          </cell>
          <cell r="F80">
            <v>0</v>
          </cell>
        </row>
        <row r="81">
          <cell r="A81" t="str">
            <v>0076</v>
          </cell>
          <cell r="B81" t="str">
            <v>IMPERMEABILIZANTE ED-9</v>
          </cell>
          <cell r="C81" t="str">
            <v>GL</v>
          </cell>
          <cell r="D81">
            <v>17596</v>
          </cell>
          <cell r="E81">
            <v>0</v>
          </cell>
          <cell r="F81">
            <v>0</v>
          </cell>
        </row>
        <row r="82">
          <cell r="A82" t="str">
            <v>0077</v>
          </cell>
          <cell r="B82" t="str">
            <v>LAGRIMAL 10 EN CONCRETO</v>
          </cell>
          <cell r="C82" t="str">
            <v>UN</v>
          </cell>
          <cell r="D82">
            <v>4809</v>
          </cell>
          <cell r="E82">
            <v>0</v>
          </cell>
          <cell r="F82">
            <v>0</v>
          </cell>
        </row>
        <row r="83">
          <cell r="A83" t="str">
            <v>0078</v>
          </cell>
          <cell r="B83" t="str">
            <v>LAGRIMAL 15 EN CONCRETO</v>
          </cell>
          <cell r="C83" t="str">
            <v>UN</v>
          </cell>
          <cell r="D83">
            <v>5355</v>
          </cell>
          <cell r="E83">
            <v>0</v>
          </cell>
          <cell r="F83">
            <v>0</v>
          </cell>
        </row>
        <row r="84">
          <cell r="A84" t="str">
            <v>0079</v>
          </cell>
          <cell r="B84" t="str">
            <v>LARGUERO MADERA COMÚN 4CMX8CMX2.80M</v>
          </cell>
          <cell r="C84" t="str">
            <v>UN</v>
          </cell>
          <cell r="D84">
            <v>7140</v>
          </cell>
          <cell r="E84">
            <v>0</v>
          </cell>
          <cell r="F84">
            <v>0</v>
          </cell>
        </row>
        <row r="85">
          <cell r="A85" t="str">
            <v>0080</v>
          </cell>
          <cell r="B85" t="str">
            <v>LARGUERO PINO 4X8X560</v>
          </cell>
          <cell r="C85" t="str">
            <v>UN</v>
          </cell>
          <cell r="D85">
            <v>50091</v>
          </cell>
          <cell r="E85">
            <v>0</v>
          </cell>
          <cell r="F85">
            <v>0</v>
          </cell>
        </row>
        <row r="86">
          <cell r="A86" t="str">
            <v>0081</v>
          </cell>
          <cell r="B86" t="str">
            <v>LARGUERO PINO 4X8X640</v>
          </cell>
          <cell r="C86" t="str">
            <v>UN</v>
          </cell>
          <cell r="D86">
            <v>61394</v>
          </cell>
          <cell r="E86">
            <v>0</v>
          </cell>
          <cell r="F86">
            <v>0</v>
          </cell>
        </row>
        <row r="87">
          <cell r="A87" t="str">
            <v>0082</v>
          </cell>
          <cell r="B87" t="str">
            <v>LAVAMANOS SENCILLO SIN GRIFERIA</v>
          </cell>
          <cell r="C87" t="str">
            <v>UN</v>
          </cell>
          <cell r="D87">
            <v>40919</v>
          </cell>
          <cell r="E87">
            <v>0</v>
          </cell>
          <cell r="F87">
            <v>0</v>
          </cell>
        </row>
        <row r="88">
          <cell r="A88" t="str">
            <v>0083</v>
          </cell>
          <cell r="B88" t="str">
            <v>GRIFERIA LAVAMANOS PISCIS GRIVAL (54149)</v>
          </cell>
          <cell r="C88" t="str">
            <v>UN</v>
          </cell>
          <cell r="D88">
            <v>21381</v>
          </cell>
          <cell r="E88">
            <v>0</v>
          </cell>
          <cell r="F88">
            <v>0</v>
          </cell>
        </row>
        <row r="89">
          <cell r="A89" t="str">
            <v>0084</v>
          </cell>
          <cell r="B89" t="str">
            <v>LIMPIADOR PVC DC 1/32</v>
          </cell>
          <cell r="C89" t="str">
            <v>UN</v>
          </cell>
          <cell r="D89">
            <v>3722</v>
          </cell>
          <cell r="E89">
            <v>0</v>
          </cell>
          <cell r="F89">
            <v>0</v>
          </cell>
        </row>
        <row r="90">
          <cell r="A90" t="str">
            <v>0085</v>
          </cell>
          <cell r="B90" t="str">
            <v>LIJA</v>
          </cell>
          <cell r="C90" t="str">
            <v>HOJA</v>
          </cell>
          <cell r="D90">
            <v>1220</v>
          </cell>
          <cell r="E90">
            <v>0</v>
          </cell>
          <cell r="F90">
            <v>0</v>
          </cell>
        </row>
        <row r="91">
          <cell r="A91" t="str">
            <v>0086</v>
          </cell>
          <cell r="B91" t="str">
            <v>LLAVE TERMINAL 1/2" COBRE MANGUERA</v>
          </cell>
          <cell r="C91" t="str">
            <v>UN</v>
          </cell>
          <cell r="D91">
            <v>13125</v>
          </cell>
          <cell r="E91">
            <v>0</v>
          </cell>
          <cell r="F91">
            <v>0</v>
          </cell>
        </row>
        <row r="92">
          <cell r="A92" t="str">
            <v>0087</v>
          </cell>
          <cell r="B92" t="str">
            <v>MALLA ELECTROSOLDADA D-50, DE 6X2,35 HUECO (25X25)</v>
          </cell>
          <cell r="C92" t="str">
            <v>KG</v>
          </cell>
          <cell r="D92">
            <v>2546</v>
          </cell>
          <cell r="E92">
            <v>0</v>
          </cell>
          <cell r="F92">
            <v>0</v>
          </cell>
        </row>
        <row r="93">
          <cell r="A93" t="str">
            <v>0088</v>
          </cell>
          <cell r="B93" t="str">
            <v>MALLA ELECTROSOLDADA D-84 (15X15)</v>
          </cell>
          <cell r="C93" t="str">
            <v>KG</v>
          </cell>
          <cell r="D93">
            <v>4207</v>
          </cell>
          <cell r="E93">
            <v>0</v>
          </cell>
          <cell r="F93">
            <v>0</v>
          </cell>
        </row>
        <row r="94">
          <cell r="A94" t="str">
            <v>0089</v>
          </cell>
          <cell r="B94" t="str">
            <v>MALLA DE REVOQUE</v>
          </cell>
          <cell r="C94" t="str">
            <v>M2</v>
          </cell>
          <cell r="D94">
            <v>2348</v>
          </cell>
          <cell r="E94">
            <v>0</v>
          </cell>
          <cell r="F94">
            <v>0</v>
          </cell>
        </row>
        <row r="95">
          <cell r="A95" t="str">
            <v>0090</v>
          </cell>
          <cell r="B95" t="str">
            <v>MEDIO CODO SANITARIA 1.1/2 C X C (ML)</v>
          </cell>
          <cell r="C95" t="str">
            <v>UN</v>
          </cell>
          <cell r="D95">
            <v>1418</v>
          </cell>
          <cell r="E95">
            <v>0</v>
          </cell>
          <cell r="F95">
            <v>0</v>
          </cell>
        </row>
        <row r="96">
          <cell r="A96" t="str">
            <v>0091</v>
          </cell>
          <cell r="B96" t="str">
            <v>MEDIO CODO SANITARIA 2" C X C</v>
          </cell>
          <cell r="C96" t="str">
            <v>UN</v>
          </cell>
          <cell r="D96">
            <v>1771</v>
          </cell>
          <cell r="E96">
            <v>0</v>
          </cell>
          <cell r="F96">
            <v>0</v>
          </cell>
        </row>
        <row r="97">
          <cell r="A97" t="str">
            <v>0092</v>
          </cell>
          <cell r="B97" t="str">
            <v>MEDIO CODO SANITARIA 3" C X C</v>
          </cell>
          <cell r="C97" t="str">
            <v>UN</v>
          </cell>
          <cell r="D97">
            <v>3707</v>
          </cell>
          <cell r="E97">
            <v>0</v>
          </cell>
          <cell r="F97">
            <v>0</v>
          </cell>
        </row>
        <row r="98">
          <cell r="A98" t="str">
            <v>0093</v>
          </cell>
          <cell r="B98" t="str">
            <v>MEDIO CODO 1/2"</v>
          </cell>
          <cell r="C98" t="str">
            <v>UN</v>
          </cell>
          <cell r="D98">
            <v>513</v>
          </cell>
          <cell r="E98">
            <v>0</v>
          </cell>
          <cell r="F98">
            <v>0</v>
          </cell>
        </row>
        <row r="99">
          <cell r="A99" t="str">
            <v>0094</v>
          </cell>
          <cell r="B99" t="str">
            <v xml:space="preserve">MINERAL </v>
          </cell>
          <cell r="C99" t="str">
            <v>UN</v>
          </cell>
          <cell r="D99">
            <v>1926</v>
          </cell>
          <cell r="E99">
            <v>0</v>
          </cell>
          <cell r="F99">
            <v>0</v>
          </cell>
        </row>
        <row r="100">
          <cell r="A100" t="str">
            <v>0095</v>
          </cell>
          <cell r="B100" t="str">
            <v>PATERNIT 1/64</v>
          </cell>
          <cell r="C100" t="str">
            <v>1/64.</v>
          </cell>
          <cell r="D100">
            <v>3853</v>
          </cell>
          <cell r="E100">
            <v>0</v>
          </cell>
          <cell r="F100">
            <v>0</v>
          </cell>
        </row>
        <row r="101">
          <cell r="A101" t="str">
            <v>0096</v>
          </cell>
          <cell r="B101" t="str">
            <v>PEGA CERAMICA DC X 25 KILOS</v>
          </cell>
          <cell r="C101" t="str">
            <v>SACO</v>
          </cell>
          <cell r="D101">
            <v>15750</v>
          </cell>
          <cell r="E101">
            <v>0</v>
          </cell>
          <cell r="F101">
            <v>0</v>
          </cell>
        </row>
        <row r="102">
          <cell r="A102" t="str">
            <v>0097</v>
          </cell>
          <cell r="B102" t="str">
            <v>PERMOFIT</v>
          </cell>
          <cell r="C102" t="str">
            <v>M</v>
          </cell>
          <cell r="D102">
            <v>5145</v>
          </cell>
          <cell r="E102">
            <v>0</v>
          </cell>
          <cell r="F102">
            <v>0</v>
          </cell>
        </row>
        <row r="103">
          <cell r="A103" t="str">
            <v>0098</v>
          </cell>
          <cell r="B103" t="str">
            <v>PERFILOSA 1.5MM X 7M</v>
          </cell>
          <cell r="C103" t="str">
            <v>UN</v>
          </cell>
          <cell r="D103">
            <v>134861</v>
          </cell>
          <cell r="E103">
            <v>0</v>
          </cell>
          <cell r="F103">
            <v>0</v>
          </cell>
        </row>
        <row r="104">
          <cell r="A104" t="str">
            <v>0099</v>
          </cell>
          <cell r="B104" t="str">
            <v>PERFILOSA COL. 130X090 (MT)</v>
          </cell>
          <cell r="C104" t="str">
            <v>M</v>
          </cell>
          <cell r="D104">
            <v>25392</v>
          </cell>
          <cell r="E104">
            <v>0</v>
          </cell>
          <cell r="F104">
            <v>0</v>
          </cell>
        </row>
        <row r="105">
          <cell r="A105" t="str">
            <v>0100</v>
          </cell>
          <cell r="B105" t="str">
            <v>PINTURA, TIPO 1</v>
          </cell>
          <cell r="C105" t="str">
            <v>CANECA</v>
          </cell>
          <cell r="D105">
            <v>189155</v>
          </cell>
          <cell r="E105">
            <v>0</v>
          </cell>
          <cell r="F105">
            <v>0</v>
          </cell>
        </row>
        <row r="106">
          <cell r="A106" t="str">
            <v>0101</v>
          </cell>
          <cell r="B106" t="str">
            <v>PINTURA, TIPO 1</v>
          </cell>
          <cell r="C106" t="str">
            <v>1/2 CANECA</v>
          </cell>
          <cell r="D106">
            <v>102017</v>
          </cell>
          <cell r="E106">
            <v>0</v>
          </cell>
          <cell r="F106">
            <v>0</v>
          </cell>
        </row>
        <row r="107">
          <cell r="A107" t="str">
            <v>0102</v>
          </cell>
          <cell r="B107" t="str">
            <v>PINTURA, TIPO 1</v>
          </cell>
          <cell r="C107" t="str">
            <v>GALON</v>
          </cell>
          <cell r="D107">
            <v>40807</v>
          </cell>
          <cell r="E107">
            <v>0</v>
          </cell>
          <cell r="F107">
            <v>0</v>
          </cell>
        </row>
        <row r="108">
          <cell r="A108" t="str">
            <v>0103</v>
          </cell>
          <cell r="B108" t="str">
            <v>PINTURA BASE ACEITE (ESMALTE)</v>
          </cell>
          <cell r="C108" t="str">
            <v>GALON</v>
          </cell>
          <cell r="D108">
            <v>59745</v>
          </cell>
          <cell r="E108">
            <v>0</v>
          </cell>
          <cell r="F108">
            <v>0</v>
          </cell>
        </row>
        <row r="109">
          <cell r="A109" t="str">
            <v>0104</v>
          </cell>
          <cell r="B109" t="str">
            <v>PASTA PARA SOLDAR</v>
          </cell>
          <cell r="C109" t="str">
            <v>UN</v>
          </cell>
          <cell r="D109">
            <v>23761</v>
          </cell>
          <cell r="E109">
            <v>0</v>
          </cell>
          <cell r="F109">
            <v>0</v>
          </cell>
        </row>
        <row r="110">
          <cell r="A110" t="str">
            <v>0105</v>
          </cell>
          <cell r="B110" t="str">
            <v>PLASTICIL (GL)</v>
          </cell>
          <cell r="C110" t="str">
            <v>GALON</v>
          </cell>
          <cell r="D110">
            <v>42075</v>
          </cell>
          <cell r="E110">
            <v>0</v>
          </cell>
          <cell r="F110">
            <v>0</v>
          </cell>
        </row>
        <row r="111">
          <cell r="A111" t="str">
            <v>0106</v>
          </cell>
          <cell r="B111" t="str">
            <v xml:space="preserve">PLASTICO NEGRO X 3 METROS ANCHO </v>
          </cell>
          <cell r="C111" t="str">
            <v>M</v>
          </cell>
          <cell r="D111">
            <v>2697</v>
          </cell>
          <cell r="E111">
            <v>0</v>
          </cell>
          <cell r="F111">
            <v>0</v>
          </cell>
        </row>
        <row r="112">
          <cell r="A112" t="str">
            <v>0107</v>
          </cell>
          <cell r="B112" t="str">
            <v>REJILLA 3 X 2, ALUMINIO</v>
          </cell>
          <cell r="C112" t="str">
            <v>UN</v>
          </cell>
          <cell r="D112">
            <v>3630</v>
          </cell>
          <cell r="E112">
            <v>0</v>
          </cell>
          <cell r="F112">
            <v>0</v>
          </cell>
        </row>
        <row r="113">
          <cell r="A113" t="str">
            <v>0108</v>
          </cell>
          <cell r="B113" t="str">
            <v>REJILLA 2", ALUMINIO</v>
          </cell>
          <cell r="C113" t="str">
            <v>UN</v>
          </cell>
          <cell r="D113">
            <v>3255</v>
          </cell>
          <cell r="E113">
            <v>0</v>
          </cell>
          <cell r="F113">
            <v>0</v>
          </cell>
        </row>
        <row r="114">
          <cell r="A114" t="str">
            <v>0109</v>
          </cell>
          <cell r="B114" t="str">
            <v>REJILLA 2*11/2", ALUMINIO</v>
          </cell>
          <cell r="C114" t="str">
            <v>UN</v>
          </cell>
          <cell r="D114">
            <v>2835</v>
          </cell>
          <cell r="E114">
            <v>0</v>
          </cell>
          <cell r="F114">
            <v>0</v>
          </cell>
        </row>
        <row r="115">
          <cell r="A115" t="str">
            <v>0110</v>
          </cell>
          <cell r="B115" t="str">
            <v>REJILLA PLASTICA 4X3"</v>
          </cell>
          <cell r="C115" t="str">
            <v>UN</v>
          </cell>
          <cell r="D115">
            <v>4305</v>
          </cell>
          <cell r="E115">
            <v>0</v>
          </cell>
          <cell r="F115">
            <v>0</v>
          </cell>
        </row>
        <row r="116">
          <cell r="A116" t="str">
            <v>0111</v>
          </cell>
          <cell r="B116" t="str">
            <v>REJILLA PLASTICA 3X1 1/2"</v>
          </cell>
          <cell r="C116" t="str">
            <v>UN</v>
          </cell>
          <cell r="D116">
            <v>2835</v>
          </cell>
          <cell r="E116">
            <v>0</v>
          </cell>
          <cell r="F116">
            <v>0</v>
          </cell>
        </row>
        <row r="117">
          <cell r="A117" t="str">
            <v>0112</v>
          </cell>
          <cell r="B117" t="str">
            <v>REJILLA PLASTICA 3X2"</v>
          </cell>
          <cell r="C117" t="str">
            <v>UN</v>
          </cell>
          <cell r="D117">
            <v>1785</v>
          </cell>
          <cell r="E117">
            <v>0</v>
          </cell>
          <cell r="F117">
            <v>0</v>
          </cell>
        </row>
        <row r="118">
          <cell r="A118" t="str">
            <v>0113</v>
          </cell>
          <cell r="B118" t="str">
            <v>REDUCCION 3X2, PVC - S</v>
          </cell>
          <cell r="C118" t="str">
            <v>UN</v>
          </cell>
          <cell r="D118">
            <v>3360</v>
          </cell>
          <cell r="E118">
            <v>0</v>
          </cell>
          <cell r="F118">
            <v>0</v>
          </cell>
        </row>
        <row r="119">
          <cell r="A119" t="str">
            <v>0114</v>
          </cell>
          <cell r="B119" t="str">
            <v>REDUCCION 2X11/2", PVC - S</v>
          </cell>
          <cell r="C119" t="str">
            <v>UN</v>
          </cell>
          <cell r="D119">
            <v>1439</v>
          </cell>
          <cell r="E119">
            <v>0</v>
          </cell>
          <cell r="F119">
            <v>0</v>
          </cell>
        </row>
        <row r="120">
          <cell r="A120" t="str">
            <v>0115</v>
          </cell>
          <cell r="B120" t="str">
            <v xml:space="preserve">SANITARIO BLANCO </v>
          </cell>
          <cell r="C120" t="str">
            <v>UN</v>
          </cell>
          <cell r="D120">
            <v>148990</v>
          </cell>
          <cell r="E120">
            <v>0</v>
          </cell>
          <cell r="F120">
            <v>0</v>
          </cell>
        </row>
        <row r="121">
          <cell r="A121" t="str">
            <v>0116</v>
          </cell>
          <cell r="B121" t="str">
            <v>MASILLA SELLA ZINC</v>
          </cell>
          <cell r="C121" t="str">
            <v>UN</v>
          </cell>
          <cell r="D121">
            <v>6165</v>
          </cell>
          <cell r="E121">
            <v>0</v>
          </cell>
          <cell r="F121">
            <v>0</v>
          </cell>
        </row>
        <row r="122">
          <cell r="A122" t="str">
            <v>0117</v>
          </cell>
          <cell r="B122" t="str">
            <v>HOJA DE SIERRA</v>
          </cell>
          <cell r="C122" t="str">
            <v>UN</v>
          </cell>
          <cell r="D122">
            <v>3082</v>
          </cell>
          <cell r="E122">
            <v>0</v>
          </cell>
          <cell r="F122">
            <v>0</v>
          </cell>
        </row>
        <row r="123">
          <cell r="A123" t="str">
            <v>0118</v>
          </cell>
          <cell r="B123" t="str">
            <v>SIFON CON REGISTRO 1.1/2 CR (ML)</v>
          </cell>
          <cell r="C123" t="str">
            <v>UN</v>
          </cell>
          <cell r="D123">
            <v>2504</v>
          </cell>
          <cell r="E123">
            <v>0</v>
          </cell>
          <cell r="F123">
            <v>0</v>
          </cell>
        </row>
        <row r="124">
          <cell r="A124" t="str">
            <v>0119</v>
          </cell>
          <cell r="B124" t="str">
            <v>SIFON CON REGISTRO 2"</v>
          </cell>
          <cell r="C124" t="str">
            <v>UN</v>
          </cell>
          <cell r="D124">
            <v>3788</v>
          </cell>
          <cell r="E124">
            <v>0</v>
          </cell>
          <cell r="F124">
            <v>0</v>
          </cell>
        </row>
        <row r="125">
          <cell r="A125" t="str">
            <v>0120</v>
          </cell>
          <cell r="B125" t="str">
            <v>SIFON SIN REGISTRO 3"</v>
          </cell>
          <cell r="C125" t="str">
            <v>UN</v>
          </cell>
          <cell r="D125">
            <v>5779</v>
          </cell>
          <cell r="E125">
            <v>0</v>
          </cell>
          <cell r="F125">
            <v>0</v>
          </cell>
        </row>
        <row r="126">
          <cell r="A126" t="str">
            <v>0121</v>
          </cell>
          <cell r="B126" t="str">
            <v>SIFON SIN REGISTRO 2"</v>
          </cell>
          <cell r="C126" t="str">
            <v>UN</v>
          </cell>
          <cell r="D126">
            <v>3875</v>
          </cell>
          <cell r="E126">
            <v>0</v>
          </cell>
          <cell r="F126">
            <v>0</v>
          </cell>
        </row>
        <row r="127">
          <cell r="A127" t="str">
            <v>0122</v>
          </cell>
          <cell r="B127" t="str">
            <v>SIFON SIN REGISTRO 1 1/2"</v>
          </cell>
          <cell r="C127" t="str">
            <v>UN</v>
          </cell>
          <cell r="D127">
            <v>2440</v>
          </cell>
          <cell r="E127">
            <v>0</v>
          </cell>
          <cell r="F127">
            <v>0</v>
          </cell>
        </row>
        <row r="128">
          <cell r="A128" t="str">
            <v>0123</v>
          </cell>
          <cell r="B128" t="str">
            <v>SIKADUR 42 ANCLAJE X 15 KILOS</v>
          </cell>
          <cell r="C128" t="str">
            <v>UN</v>
          </cell>
          <cell r="D128">
            <v>256622</v>
          </cell>
          <cell r="E128">
            <v>0</v>
          </cell>
          <cell r="F128">
            <v>0</v>
          </cell>
        </row>
        <row r="129">
          <cell r="A129" t="str">
            <v>0124</v>
          </cell>
          <cell r="B129" t="str">
            <v>SIKADUR 42 ANCLAJE X 5 KILOS</v>
          </cell>
          <cell r="C129" t="str">
            <v>UN</v>
          </cell>
          <cell r="D129">
            <v>142295</v>
          </cell>
          <cell r="E129">
            <v>0</v>
          </cell>
          <cell r="F129">
            <v>0</v>
          </cell>
        </row>
        <row r="130">
          <cell r="A130" t="str">
            <v>0125</v>
          </cell>
          <cell r="B130" t="str">
            <v>SILLA TEE 2"</v>
          </cell>
          <cell r="C130" t="str">
            <v>UN</v>
          </cell>
          <cell r="D130">
            <v>6293</v>
          </cell>
          <cell r="E130">
            <v>0</v>
          </cell>
          <cell r="F130">
            <v>0</v>
          </cell>
        </row>
        <row r="131">
          <cell r="A131" t="str">
            <v>0126</v>
          </cell>
          <cell r="B131" t="str">
            <v>SILLA TEE 3"</v>
          </cell>
          <cell r="C131" t="str">
            <v>UN</v>
          </cell>
          <cell r="D131">
            <v>8605.4751090000009</v>
          </cell>
          <cell r="E131">
            <v>0</v>
          </cell>
          <cell r="F131">
            <v>0</v>
          </cell>
        </row>
        <row r="132">
          <cell r="A132" t="str">
            <v>0127</v>
          </cell>
          <cell r="B132" t="str">
            <v>SILLA TEE 3"X 2"</v>
          </cell>
          <cell r="C132" t="str">
            <v>UN</v>
          </cell>
          <cell r="D132">
            <v>7642</v>
          </cell>
          <cell r="E132">
            <v>0</v>
          </cell>
          <cell r="F132">
            <v>0</v>
          </cell>
        </row>
        <row r="133">
          <cell r="A133" t="str">
            <v>0128</v>
          </cell>
          <cell r="B133" t="str">
            <v>SILICONA</v>
          </cell>
          <cell r="C133" t="str">
            <v>UN</v>
          </cell>
          <cell r="D133">
            <v>4495</v>
          </cell>
          <cell r="E133">
            <v>0</v>
          </cell>
          <cell r="F133">
            <v>0</v>
          </cell>
        </row>
        <row r="134">
          <cell r="A134" t="str">
            <v>0129</v>
          </cell>
          <cell r="B134" t="str">
            <v>SOLDADURA PVC DC 1/32</v>
          </cell>
          <cell r="C134" t="str">
            <v>UN</v>
          </cell>
          <cell r="D134">
            <v>10451</v>
          </cell>
          <cell r="E134">
            <v>0</v>
          </cell>
          <cell r="F134">
            <v>0</v>
          </cell>
        </row>
        <row r="135">
          <cell r="A135" t="str">
            <v>0130</v>
          </cell>
          <cell r="B135" t="str">
            <v>SOLDADURA ESTAÑO</v>
          </cell>
          <cell r="C135" t="str">
            <v>UN</v>
          </cell>
          <cell r="D135">
            <v>23761</v>
          </cell>
          <cell r="E135">
            <v>0</v>
          </cell>
          <cell r="F135">
            <v>0</v>
          </cell>
        </row>
        <row r="136">
          <cell r="A136" t="str">
            <v>0131</v>
          </cell>
          <cell r="B136" t="str">
            <v>SOLDALIST 1/32 (125 GRS)</v>
          </cell>
          <cell r="C136" t="str">
            <v>UN</v>
          </cell>
          <cell r="D136">
            <v>3853</v>
          </cell>
          <cell r="E136">
            <v>0</v>
          </cell>
          <cell r="F136">
            <v>0</v>
          </cell>
        </row>
        <row r="137">
          <cell r="A137" t="str">
            <v>0132</v>
          </cell>
          <cell r="B137" t="str">
            <v>TABLILLA</v>
          </cell>
          <cell r="C137" t="str">
            <v>M2</v>
          </cell>
          <cell r="D137">
            <v>10059</v>
          </cell>
          <cell r="E137">
            <v>0</v>
          </cell>
          <cell r="F137">
            <v>0</v>
          </cell>
        </row>
        <row r="138">
          <cell r="A138" t="str">
            <v>0133</v>
          </cell>
          <cell r="B138" t="str">
            <v>TABLON FORMALETA DE 19 MM 1.53 X 2.44</v>
          </cell>
          <cell r="C138" t="str">
            <v>LAMINA</v>
          </cell>
          <cell r="D138">
            <v>141283</v>
          </cell>
          <cell r="E138">
            <v>0</v>
          </cell>
          <cell r="F138">
            <v>0</v>
          </cell>
        </row>
        <row r="139">
          <cell r="A139" t="str">
            <v>0134</v>
          </cell>
          <cell r="B139" t="str">
            <v>TABLON FORMALETA DE 19 MM 1.83 X 2.44</v>
          </cell>
          <cell r="C139" t="str">
            <v>LAMINA</v>
          </cell>
          <cell r="D139">
            <v>156696</v>
          </cell>
          <cell r="E139">
            <v>0</v>
          </cell>
          <cell r="F139">
            <v>0</v>
          </cell>
        </row>
        <row r="140">
          <cell r="A140" t="str">
            <v>0135</v>
          </cell>
          <cell r="B140" t="str">
            <v>TAPON ROSCADO 1/2"</v>
          </cell>
          <cell r="C140" t="str">
            <v>UN</v>
          </cell>
          <cell r="D140">
            <v>256</v>
          </cell>
          <cell r="E140">
            <v>0</v>
          </cell>
          <cell r="F140">
            <v>0</v>
          </cell>
        </row>
        <row r="141">
          <cell r="A141" t="str">
            <v>0136</v>
          </cell>
          <cell r="B141" t="str">
            <v>TAPON SOLDADO 1/2"</v>
          </cell>
          <cell r="C141" t="str">
            <v>UN</v>
          </cell>
          <cell r="D141">
            <v>166</v>
          </cell>
          <cell r="E141">
            <v>0</v>
          </cell>
          <cell r="F141">
            <v>0</v>
          </cell>
        </row>
        <row r="142">
          <cell r="A142" t="str">
            <v>0137</v>
          </cell>
          <cell r="B142" t="str">
            <v>TAPON SOLDADO 2"</v>
          </cell>
          <cell r="C142" t="str">
            <v>UN</v>
          </cell>
          <cell r="D142">
            <v>166</v>
          </cell>
          <cell r="E142">
            <v>0</v>
          </cell>
          <cell r="F142">
            <v>0</v>
          </cell>
        </row>
        <row r="143">
          <cell r="A143" t="str">
            <v>0138</v>
          </cell>
          <cell r="B143" t="str">
            <v>TEE PRESION 1/2"</v>
          </cell>
          <cell r="C143" t="str">
            <v>UN</v>
          </cell>
          <cell r="D143">
            <v>387</v>
          </cell>
          <cell r="E143">
            <v>0</v>
          </cell>
          <cell r="F143">
            <v>0</v>
          </cell>
        </row>
        <row r="144">
          <cell r="A144" t="str">
            <v>0139</v>
          </cell>
          <cell r="B144" t="str">
            <v>TEE SANITARIA 1.1/2 (ML)</v>
          </cell>
          <cell r="C144" t="str">
            <v>UN</v>
          </cell>
          <cell r="D144">
            <v>2562</v>
          </cell>
          <cell r="E144">
            <v>0</v>
          </cell>
          <cell r="F144">
            <v>0</v>
          </cell>
        </row>
        <row r="145">
          <cell r="A145" t="str">
            <v>0140</v>
          </cell>
          <cell r="B145" t="str">
            <v>TEE SANITARIA 2"</v>
          </cell>
          <cell r="C145" t="str">
            <v>UN</v>
          </cell>
          <cell r="D145">
            <v>3463</v>
          </cell>
          <cell r="E145">
            <v>0</v>
          </cell>
          <cell r="F145">
            <v>0</v>
          </cell>
        </row>
        <row r="146">
          <cell r="A146" t="str">
            <v>0141</v>
          </cell>
          <cell r="B146" t="str">
            <v xml:space="preserve">TEE SANITARIA 3 X 2 </v>
          </cell>
          <cell r="C146" t="str">
            <v>UN</v>
          </cell>
          <cell r="D146">
            <v>8136</v>
          </cell>
          <cell r="E146">
            <v>0</v>
          </cell>
          <cell r="F146">
            <v>0</v>
          </cell>
        </row>
        <row r="147">
          <cell r="A147" t="str">
            <v>0142</v>
          </cell>
          <cell r="B147" t="str">
            <v xml:space="preserve">TEE SANITARIA 3" </v>
          </cell>
          <cell r="C147" t="str">
            <v>UN</v>
          </cell>
          <cell r="D147">
            <v>4316</v>
          </cell>
          <cell r="E147">
            <v>0</v>
          </cell>
          <cell r="F147">
            <v>0</v>
          </cell>
        </row>
        <row r="148">
          <cell r="A148" t="str">
            <v>0143</v>
          </cell>
          <cell r="B148" t="str">
            <v xml:space="preserve">TEE SANITARIA 4" </v>
          </cell>
          <cell r="C148" t="str">
            <v>UN</v>
          </cell>
          <cell r="D148">
            <v>8707</v>
          </cell>
          <cell r="E148">
            <v>0</v>
          </cell>
          <cell r="F148">
            <v>0</v>
          </cell>
        </row>
        <row r="149">
          <cell r="A149" t="str">
            <v>0144</v>
          </cell>
          <cell r="B149" t="str">
            <v>TEFLON DE 1/2"X10M</v>
          </cell>
          <cell r="C149" t="str">
            <v>UN</v>
          </cell>
          <cell r="D149">
            <v>903</v>
          </cell>
          <cell r="E149">
            <v>0</v>
          </cell>
          <cell r="F149">
            <v>0</v>
          </cell>
        </row>
        <row r="150">
          <cell r="A150" t="str">
            <v>0145</v>
          </cell>
          <cell r="B150" t="str">
            <v>TEJA DE BARRO</v>
          </cell>
          <cell r="C150" t="str">
            <v>UN</v>
          </cell>
          <cell r="D150">
            <v>891</v>
          </cell>
          <cell r="E150">
            <v>0</v>
          </cell>
          <cell r="F150">
            <v>0</v>
          </cell>
        </row>
        <row r="151">
          <cell r="A151" t="str">
            <v>0146</v>
          </cell>
          <cell r="B151" t="str">
            <v>TEJA FIBROCEMENTO #4</v>
          </cell>
          <cell r="C151" t="str">
            <v>UN</v>
          </cell>
          <cell r="D151">
            <v>19522</v>
          </cell>
          <cell r="E151">
            <v>0</v>
          </cell>
          <cell r="F151">
            <v>0</v>
          </cell>
        </row>
        <row r="152">
          <cell r="A152" t="str">
            <v>0147</v>
          </cell>
          <cell r="B152" t="str">
            <v>TEJA FIBROCEMENTO #6</v>
          </cell>
          <cell r="C152" t="str">
            <v>UN</v>
          </cell>
          <cell r="D152">
            <v>27999</v>
          </cell>
          <cell r="E152">
            <v>0</v>
          </cell>
          <cell r="F152">
            <v>0</v>
          </cell>
        </row>
        <row r="153">
          <cell r="A153" t="str">
            <v>0148</v>
          </cell>
          <cell r="B153" t="str">
            <v>TEJA FIBROCEMENTO #8</v>
          </cell>
          <cell r="C153" t="str">
            <v>UN</v>
          </cell>
          <cell r="D153">
            <v>35119</v>
          </cell>
          <cell r="E153">
            <v>0</v>
          </cell>
          <cell r="F153">
            <v>0</v>
          </cell>
        </row>
        <row r="154">
          <cell r="A154" t="str">
            <v>0149</v>
          </cell>
          <cell r="B154" t="str">
            <v>TEJA FIBROCEMENTO #10</v>
          </cell>
          <cell r="C154" t="str">
            <v>UN</v>
          </cell>
          <cell r="D154">
            <v>44177</v>
          </cell>
          <cell r="E154">
            <v>0</v>
          </cell>
          <cell r="F154">
            <v>0</v>
          </cell>
        </row>
        <row r="155">
          <cell r="A155" t="str">
            <v>0150</v>
          </cell>
          <cell r="B155" t="str">
            <v xml:space="preserve">TEJA TRASLUCIDA # 6 </v>
          </cell>
          <cell r="C155" t="str">
            <v>UN</v>
          </cell>
          <cell r="D155">
            <v>27614</v>
          </cell>
          <cell r="E155">
            <v>0</v>
          </cell>
          <cell r="F155">
            <v>0</v>
          </cell>
        </row>
        <row r="156">
          <cell r="A156" t="str">
            <v>0151</v>
          </cell>
          <cell r="B156" t="str">
            <v>TEJA TRASLUCIDA #8</v>
          </cell>
          <cell r="C156" t="str">
            <v>UN</v>
          </cell>
          <cell r="D156">
            <v>34125</v>
          </cell>
          <cell r="E156">
            <v>0</v>
          </cell>
          <cell r="F156">
            <v>0</v>
          </cell>
        </row>
        <row r="157">
          <cell r="A157" t="str">
            <v>0152</v>
          </cell>
          <cell r="B157" t="str">
            <v>TEJA ZINC(2.1M)</v>
          </cell>
          <cell r="C157" t="str">
            <v>UN</v>
          </cell>
          <cell r="D157">
            <v>16697</v>
          </cell>
          <cell r="E157">
            <v>0</v>
          </cell>
          <cell r="F157">
            <v>0</v>
          </cell>
        </row>
        <row r="158">
          <cell r="A158" t="str">
            <v>0153</v>
          </cell>
          <cell r="B158" t="str">
            <v>TEJA ZINC (3.0M)</v>
          </cell>
          <cell r="C158" t="str">
            <v>UN</v>
          </cell>
          <cell r="D158">
            <v>24146</v>
          </cell>
          <cell r="E158">
            <v>0</v>
          </cell>
          <cell r="F158">
            <v>0</v>
          </cell>
        </row>
        <row r="159">
          <cell r="A159" t="str">
            <v>0154</v>
          </cell>
          <cell r="B159" t="str">
            <v>THINNER BOTELLA EXTRA</v>
          </cell>
          <cell r="C159" t="str">
            <v>BOTELLA</v>
          </cell>
          <cell r="D159">
            <v>3210</v>
          </cell>
          <cell r="E159">
            <v>0</v>
          </cell>
          <cell r="F159">
            <v>0</v>
          </cell>
        </row>
        <row r="160">
          <cell r="A160" t="str">
            <v>0155</v>
          </cell>
          <cell r="B160" t="str">
            <v>TORNILLO ENSAMBLE 1.5/8 (1.1/2)</v>
          </cell>
          <cell r="C160" t="str">
            <v>UN</v>
          </cell>
          <cell r="D160">
            <v>33</v>
          </cell>
          <cell r="E160">
            <v>0</v>
          </cell>
          <cell r="F160">
            <v>0</v>
          </cell>
        </row>
        <row r="161">
          <cell r="A161" t="str">
            <v>0156</v>
          </cell>
          <cell r="B161" t="str">
            <v>TORNILLO ENSAMBLE 6 X 1" NEGRO</v>
          </cell>
          <cell r="C161" t="str">
            <v>UN</v>
          </cell>
          <cell r="D161">
            <v>18</v>
          </cell>
          <cell r="E161">
            <v>0</v>
          </cell>
          <cell r="F161">
            <v>0</v>
          </cell>
        </row>
        <row r="162">
          <cell r="A162" t="str">
            <v>0157</v>
          </cell>
          <cell r="B162" t="str">
            <v>TORNILLO LAMINA CABEZA REDONDA 12X2</v>
          </cell>
          <cell r="C162" t="str">
            <v>UN</v>
          </cell>
          <cell r="D162">
            <v>128</v>
          </cell>
          <cell r="E162">
            <v>0</v>
          </cell>
          <cell r="F162">
            <v>0</v>
          </cell>
        </row>
        <row r="163">
          <cell r="A163" t="str">
            <v>0158</v>
          </cell>
          <cell r="B163" t="str">
            <v>TUBERIA CORRUGADA PERFORADA 4"</v>
          </cell>
          <cell r="C163" t="str">
            <v>M</v>
          </cell>
          <cell r="D163">
            <v>24146</v>
          </cell>
          <cell r="E163">
            <v>0</v>
          </cell>
          <cell r="F163">
            <v>0</v>
          </cell>
        </row>
        <row r="164">
          <cell r="A164" t="str">
            <v>0159</v>
          </cell>
          <cell r="B164" t="str">
            <v>TUBERIA AGUAS LLUVIAS 3"</v>
          </cell>
          <cell r="C164" t="str">
            <v>M</v>
          </cell>
          <cell r="D164">
            <v>4752</v>
          </cell>
          <cell r="E164">
            <v>0</v>
          </cell>
          <cell r="F164">
            <v>0</v>
          </cell>
        </row>
        <row r="165">
          <cell r="A165" t="str">
            <v>0160</v>
          </cell>
          <cell r="B165" t="str">
            <v xml:space="preserve">TUBERIA PRESION 1/2" RDE 13.5 </v>
          </cell>
          <cell r="C165" t="str">
            <v>M</v>
          </cell>
          <cell r="D165">
            <v>1690</v>
          </cell>
          <cell r="E165">
            <v>0</v>
          </cell>
          <cell r="F165">
            <v>0</v>
          </cell>
        </row>
        <row r="166">
          <cell r="A166" t="str">
            <v>0161</v>
          </cell>
          <cell r="B166" t="str">
            <v xml:space="preserve">TUBERIA SANITARIA 1.1/2" </v>
          </cell>
          <cell r="C166" t="str">
            <v>M</v>
          </cell>
          <cell r="D166">
            <v>4035</v>
          </cell>
          <cell r="E166">
            <v>0</v>
          </cell>
          <cell r="F166">
            <v>0</v>
          </cell>
        </row>
        <row r="167">
          <cell r="A167" t="str">
            <v>0162</v>
          </cell>
          <cell r="B167" t="str">
            <v xml:space="preserve">TUBERIA SANITARIA 2" </v>
          </cell>
          <cell r="C167" t="str">
            <v>M</v>
          </cell>
          <cell r="D167">
            <v>6053</v>
          </cell>
          <cell r="E167">
            <v>0</v>
          </cell>
          <cell r="F167">
            <v>0</v>
          </cell>
        </row>
        <row r="168">
          <cell r="A168" t="str">
            <v>0163</v>
          </cell>
          <cell r="B168" t="str">
            <v xml:space="preserve">TUBERIA SANITARIA 3" </v>
          </cell>
          <cell r="C168" t="str">
            <v>M</v>
          </cell>
          <cell r="D168">
            <v>7473</v>
          </cell>
          <cell r="E168">
            <v>0</v>
          </cell>
          <cell r="F168">
            <v>0</v>
          </cell>
        </row>
        <row r="169">
          <cell r="A169" t="str">
            <v>0164</v>
          </cell>
          <cell r="B169" t="str">
            <v xml:space="preserve">TUBERIA SANITARIA 4" </v>
          </cell>
          <cell r="C169" t="str">
            <v>M</v>
          </cell>
          <cell r="D169">
            <v>9119</v>
          </cell>
          <cell r="E169">
            <v>0</v>
          </cell>
          <cell r="F169">
            <v>0</v>
          </cell>
        </row>
        <row r="170">
          <cell r="A170" t="str">
            <v>0165</v>
          </cell>
          <cell r="B170" t="str">
            <v>TUBERIA 1/2" COBRE</v>
          </cell>
          <cell r="C170" t="str">
            <v>M</v>
          </cell>
          <cell r="D170">
            <v>17339</v>
          </cell>
          <cell r="E170">
            <v>0</v>
          </cell>
          <cell r="F170">
            <v>0</v>
          </cell>
        </row>
        <row r="171">
          <cell r="A171" t="str">
            <v>0166</v>
          </cell>
          <cell r="B171" t="str">
            <v>UNION PRESION 1/2"</v>
          </cell>
          <cell r="C171" t="str">
            <v>UN</v>
          </cell>
          <cell r="D171">
            <v>181</v>
          </cell>
          <cell r="E171">
            <v>0</v>
          </cell>
          <cell r="F171">
            <v>0</v>
          </cell>
        </row>
        <row r="172">
          <cell r="A172" t="str">
            <v>0167</v>
          </cell>
          <cell r="B172" t="str">
            <v>UNION SANITARIA 1.1/2"</v>
          </cell>
          <cell r="C172" t="str">
            <v>UN</v>
          </cell>
          <cell r="D172">
            <v>1013</v>
          </cell>
          <cell r="E172">
            <v>0</v>
          </cell>
          <cell r="F172">
            <v>0</v>
          </cell>
        </row>
        <row r="173">
          <cell r="A173" t="str">
            <v>0168</v>
          </cell>
          <cell r="B173" t="str">
            <v>UNION SANITARIA 2"</v>
          </cell>
          <cell r="C173" t="str">
            <v>UN</v>
          </cell>
          <cell r="D173">
            <v>1369</v>
          </cell>
          <cell r="E173">
            <v>0</v>
          </cell>
          <cell r="F173">
            <v>0</v>
          </cell>
        </row>
        <row r="174">
          <cell r="A174" t="str">
            <v>0169</v>
          </cell>
          <cell r="B174" t="str">
            <v>UNION SANITARIA 3"</v>
          </cell>
          <cell r="C174" t="str">
            <v>UN</v>
          </cell>
          <cell r="D174">
            <v>1852</v>
          </cell>
          <cell r="E174">
            <v>0</v>
          </cell>
          <cell r="F174">
            <v>0</v>
          </cell>
        </row>
        <row r="175">
          <cell r="A175" t="str">
            <v>0170</v>
          </cell>
          <cell r="B175" t="str">
            <v>UNION DE EXPANSION 3"</v>
          </cell>
          <cell r="C175" t="str">
            <v>UN</v>
          </cell>
          <cell r="D175">
            <v>13486</v>
          </cell>
          <cell r="E175">
            <v>0</v>
          </cell>
          <cell r="F175">
            <v>0</v>
          </cell>
        </row>
        <row r="176">
          <cell r="A176" t="str">
            <v>0171</v>
          </cell>
          <cell r="B176" t="str">
            <v>VARILLA CORRUGADA 1/2 LEGITIMA</v>
          </cell>
          <cell r="C176" t="str">
            <v>UN</v>
          </cell>
          <cell r="D176">
            <v>13088</v>
          </cell>
          <cell r="E176">
            <v>0</v>
          </cell>
          <cell r="F176">
            <v>0</v>
          </cell>
        </row>
        <row r="177">
          <cell r="A177" t="str">
            <v>0172</v>
          </cell>
          <cell r="B177" t="str">
            <v>VARILLA CORRUGADA 1/4 X 6</v>
          </cell>
          <cell r="C177" t="str">
            <v>UN</v>
          </cell>
          <cell r="D177">
            <v>3669</v>
          </cell>
          <cell r="E177">
            <v>0</v>
          </cell>
          <cell r="F177">
            <v>0</v>
          </cell>
        </row>
        <row r="178">
          <cell r="A178" t="str">
            <v>0173</v>
          </cell>
          <cell r="B178" t="str">
            <v>VARILLA CORRUGADA 3/8 X 6</v>
          </cell>
          <cell r="C178" t="str">
            <v>UN</v>
          </cell>
          <cell r="D178">
            <v>7889</v>
          </cell>
          <cell r="E178">
            <v>0</v>
          </cell>
          <cell r="F178">
            <v>0</v>
          </cell>
        </row>
        <row r="179">
          <cell r="A179" t="str">
            <v>0174</v>
          </cell>
          <cell r="B179" t="str">
            <v>YEE REDUCIDA 3X2</v>
          </cell>
          <cell r="C179" t="str">
            <v>UN</v>
          </cell>
          <cell r="D179">
            <v>5522</v>
          </cell>
          <cell r="E179">
            <v>0</v>
          </cell>
          <cell r="F179">
            <v>0</v>
          </cell>
        </row>
        <row r="180">
          <cell r="A180" t="str">
            <v>0175</v>
          </cell>
          <cell r="B180" t="str">
            <v>YEE SANITARIA. 1 1/2"</v>
          </cell>
          <cell r="C180" t="str">
            <v>UN</v>
          </cell>
          <cell r="D180">
            <v>5009</v>
          </cell>
          <cell r="E180">
            <v>0</v>
          </cell>
          <cell r="F180">
            <v>0</v>
          </cell>
        </row>
        <row r="181">
          <cell r="A181" t="str">
            <v>0176</v>
          </cell>
          <cell r="B181" t="str">
            <v>YEE SANITARIA 2"</v>
          </cell>
          <cell r="C181" t="str">
            <v>UN</v>
          </cell>
          <cell r="D181">
            <v>3724</v>
          </cell>
          <cell r="E181">
            <v>0</v>
          </cell>
          <cell r="F181">
            <v>0</v>
          </cell>
        </row>
        <row r="182">
          <cell r="A182" t="str">
            <v>0177</v>
          </cell>
          <cell r="B182" t="str">
            <v>YEE SANITARIA. 3"</v>
          </cell>
          <cell r="C182" t="str">
            <v>UN</v>
          </cell>
          <cell r="D182">
            <v>6165</v>
          </cell>
          <cell r="E182">
            <v>0</v>
          </cell>
          <cell r="F182">
            <v>0</v>
          </cell>
        </row>
        <row r="183">
          <cell r="A183" t="str">
            <v>0178</v>
          </cell>
          <cell r="B183" t="str">
            <v>CEMENTO GRIS (50 KG)</v>
          </cell>
          <cell r="C183" t="str">
            <v>SACO</v>
          </cell>
          <cell r="D183">
            <v>26250</v>
          </cell>
          <cell r="E183">
            <v>0</v>
          </cell>
          <cell r="F183">
            <v>0</v>
          </cell>
        </row>
        <row r="184">
          <cell r="A184" t="str">
            <v>0179</v>
          </cell>
          <cell r="B184" t="str">
            <v>CEMENTO BLANCO  (20 KG)</v>
          </cell>
          <cell r="C184" t="str">
            <v>SACO</v>
          </cell>
          <cell r="D184">
            <v>26250</v>
          </cell>
          <cell r="E184">
            <v>0</v>
          </cell>
          <cell r="F184">
            <v>0</v>
          </cell>
        </row>
        <row r="185">
          <cell r="A185" t="str">
            <v>0180</v>
          </cell>
          <cell r="B185" t="str">
            <v>ARENA DE REVOQUE</v>
          </cell>
          <cell r="C185" t="str">
            <v>M3</v>
          </cell>
          <cell r="D185">
            <v>60900</v>
          </cell>
          <cell r="E185">
            <v>0</v>
          </cell>
          <cell r="F185">
            <v>0</v>
          </cell>
        </row>
        <row r="186">
          <cell r="A186" t="str">
            <v>0181</v>
          </cell>
          <cell r="B186" t="str">
            <v>ARENA DE PEGA</v>
          </cell>
          <cell r="C186" t="str">
            <v>M3</v>
          </cell>
          <cell r="D186">
            <v>50925</v>
          </cell>
          <cell r="E186">
            <v>0</v>
          </cell>
          <cell r="F186">
            <v>0</v>
          </cell>
        </row>
        <row r="187">
          <cell r="A187" t="str">
            <v>0182</v>
          </cell>
          <cell r="B187" t="str">
            <v>ARENA DE CONCRETO</v>
          </cell>
          <cell r="C187" t="str">
            <v>M3</v>
          </cell>
          <cell r="D187">
            <v>67515</v>
          </cell>
          <cell r="E187">
            <v>0</v>
          </cell>
          <cell r="F187">
            <v>0</v>
          </cell>
        </row>
        <row r="188">
          <cell r="A188" t="str">
            <v>0183</v>
          </cell>
          <cell r="B188" t="str">
            <v>TRITURADO</v>
          </cell>
          <cell r="C188" t="str">
            <v>M3</v>
          </cell>
          <cell r="D188">
            <v>82950</v>
          </cell>
          <cell r="E188">
            <v>0</v>
          </cell>
          <cell r="F188">
            <v>0</v>
          </cell>
        </row>
        <row r="189">
          <cell r="A189" t="str">
            <v>0184</v>
          </cell>
          <cell r="B189" t="str">
            <v>MESON ACERO INOX. 1,5X,6M, INCLUYE POZUELO</v>
          </cell>
          <cell r="C189" t="str">
            <v>UN</v>
          </cell>
          <cell r="D189">
            <v>230195</v>
          </cell>
          <cell r="E189">
            <v>0</v>
          </cell>
          <cell r="F189">
            <v>0</v>
          </cell>
        </row>
        <row r="190">
          <cell r="A190" t="str">
            <v>0185</v>
          </cell>
          <cell r="B190" t="str">
            <v>MESON ACERO INOX. 1,8X,6M, INCLUYE POZUELO</v>
          </cell>
          <cell r="C190" t="str">
            <v>UN</v>
          </cell>
          <cell r="D190">
            <v>286996</v>
          </cell>
          <cell r="E190">
            <v>0</v>
          </cell>
          <cell r="F190">
            <v>0</v>
          </cell>
        </row>
        <row r="191">
          <cell r="A191" t="str">
            <v>0186</v>
          </cell>
          <cell r="B191" t="str">
            <v>MESON ACERO INOX. 2,0X,6M, INCLUYE POZUELO</v>
          </cell>
          <cell r="C191" t="str">
            <v>UN</v>
          </cell>
          <cell r="D191">
            <v>326899</v>
          </cell>
          <cell r="E191">
            <v>0</v>
          </cell>
          <cell r="F191">
            <v>0</v>
          </cell>
        </row>
        <row r="192">
          <cell r="A192" t="str">
            <v>0187</v>
          </cell>
          <cell r="B192" t="str">
            <v>MESON ACERO INOX. 1,0X,6M, INCLUYE POZUELO</v>
          </cell>
          <cell r="C192" t="str">
            <v>UN</v>
          </cell>
          <cell r="D192">
            <v>83098</v>
          </cell>
          <cell r="E192">
            <v>0</v>
          </cell>
          <cell r="F192">
            <v>0</v>
          </cell>
        </row>
        <row r="193">
          <cell r="A193" t="str">
            <v>0188</v>
          </cell>
          <cell r="B193" t="str">
            <v>POZUELO ACERO INOX. 0,4 X 0,6M</v>
          </cell>
          <cell r="C193" t="str">
            <v>UN</v>
          </cell>
          <cell r="D193">
            <v>66434</v>
          </cell>
          <cell r="E193">
            <v>0</v>
          </cell>
          <cell r="F193">
            <v>0</v>
          </cell>
        </row>
        <row r="194">
          <cell r="A194" t="str">
            <v>0189</v>
          </cell>
          <cell r="B194" t="str">
            <v>GRIFERÍA LAVAPLATOS</v>
          </cell>
          <cell r="C194" t="str">
            <v>UN</v>
          </cell>
          <cell r="D194">
            <v>13871</v>
          </cell>
          <cell r="E194">
            <v>0</v>
          </cell>
          <cell r="F194">
            <v>0</v>
          </cell>
        </row>
        <row r="195">
          <cell r="A195" t="str">
            <v>0190</v>
          </cell>
          <cell r="B195" t="str">
            <v>PUERTA METALICA 0,70 X2.1M, INCLUYE MARCO, ALA Y CERRADURA</v>
          </cell>
          <cell r="C195" t="str">
            <v>UN</v>
          </cell>
          <cell r="D195">
            <v>218925</v>
          </cell>
          <cell r="E195">
            <v>0</v>
          </cell>
          <cell r="F195">
            <v>0</v>
          </cell>
        </row>
        <row r="196">
          <cell r="A196" t="str">
            <v>0191</v>
          </cell>
          <cell r="B196" t="str">
            <v>PUERTA EN MADERA DE 0,80  X 2.1 M, INCLUYE MARCO, ALA EN TRIPEX Y CERRADURA DE POMO</v>
          </cell>
          <cell r="C196" t="str">
            <v>UN</v>
          </cell>
          <cell r="D196">
            <v>153300</v>
          </cell>
          <cell r="E196">
            <v>0</v>
          </cell>
          <cell r="F196">
            <v>0</v>
          </cell>
        </row>
        <row r="197">
          <cell r="A197" t="str">
            <v>0192</v>
          </cell>
          <cell r="B197" t="str">
            <v>PUERTA EN MADERA DE 0,70  X 2.1 M, INCLUYE MARCO, ALA EN TRIPEX Y CERRADURA DE POMO</v>
          </cell>
          <cell r="C197" t="str">
            <v>UN</v>
          </cell>
          <cell r="D197">
            <v>140700</v>
          </cell>
          <cell r="E197">
            <v>0</v>
          </cell>
          <cell r="F197">
            <v>0</v>
          </cell>
        </row>
        <row r="198">
          <cell r="A198" t="str">
            <v>0193</v>
          </cell>
          <cell r="B198" t="str">
            <v>VENTANA  EN ALUMINIO CRUDO O ANONIZADO DE  1.0 x 1.0 m</v>
          </cell>
          <cell r="C198" t="str">
            <v>UN</v>
          </cell>
          <cell r="D198">
            <v>115500</v>
          </cell>
          <cell r="E198">
            <v>0</v>
          </cell>
          <cell r="F198">
            <v>0</v>
          </cell>
        </row>
        <row r="199">
          <cell r="A199" t="str">
            <v>0194</v>
          </cell>
          <cell r="B199" t="str">
            <v>VENTANA EN ALUMINIO CRUDO O ANONIZADO 0,30 X 0,60 m. TIPO CELOCIA</v>
          </cell>
          <cell r="C199" t="str">
            <v>UN</v>
          </cell>
          <cell r="D199">
            <v>69300</v>
          </cell>
          <cell r="E199">
            <v>0</v>
          </cell>
          <cell r="F199">
            <v>0</v>
          </cell>
        </row>
        <row r="200">
          <cell r="A200" t="str">
            <v>0195</v>
          </cell>
          <cell r="B200" t="str">
            <v>LAVADERO EN CERAMICA 1.0X.6M</v>
          </cell>
          <cell r="C200" t="str">
            <v>UN</v>
          </cell>
          <cell r="D200">
            <v>94500</v>
          </cell>
          <cell r="E200">
            <v>0</v>
          </cell>
          <cell r="F200">
            <v>0</v>
          </cell>
        </row>
        <row r="201">
          <cell r="A201" t="str">
            <v>0196</v>
          </cell>
          <cell r="B201" t="str">
            <v>LAVADERO EN CERAMICA 0.9X.6M</v>
          </cell>
          <cell r="C201" t="str">
            <v>UN</v>
          </cell>
          <cell r="D201">
            <v>89250</v>
          </cell>
          <cell r="E201">
            <v>0</v>
          </cell>
          <cell r="F201">
            <v>0</v>
          </cell>
        </row>
        <row r="202">
          <cell r="A202" t="str">
            <v>0197</v>
          </cell>
          <cell r="B202" t="str">
            <v>LAVADERO EN CERAMICA 0.8X.6M</v>
          </cell>
          <cell r="C202" t="str">
            <v>UN</v>
          </cell>
          <cell r="D202">
            <v>84000</v>
          </cell>
          <cell r="E202">
            <v>0</v>
          </cell>
          <cell r="F202">
            <v>0</v>
          </cell>
        </row>
        <row r="203">
          <cell r="A203" t="str">
            <v>0198</v>
          </cell>
          <cell r="B203" t="str">
            <v>LAVADERO EN CERAMICA 0.7X.6M</v>
          </cell>
          <cell r="C203" t="str">
            <v>UN</v>
          </cell>
          <cell r="D203">
            <v>78750</v>
          </cell>
          <cell r="E203">
            <v>0</v>
          </cell>
          <cell r="F203">
            <v>0</v>
          </cell>
        </row>
        <row r="204">
          <cell r="A204" t="str">
            <v>0199</v>
          </cell>
          <cell r="B204" t="str">
            <v>ALAMBRE #12</v>
          </cell>
          <cell r="C204" t="str">
            <v>M</v>
          </cell>
          <cell r="D204">
            <v>1155</v>
          </cell>
          <cell r="E204">
            <v>0</v>
          </cell>
          <cell r="F204">
            <v>0</v>
          </cell>
        </row>
        <row r="205">
          <cell r="A205" t="str">
            <v>0200</v>
          </cell>
          <cell r="B205" t="str">
            <v xml:space="preserve">ALAMBRE #14 </v>
          </cell>
          <cell r="C205" t="str">
            <v>M</v>
          </cell>
          <cell r="D205">
            <v>518</v>
          </cell>
          <cell r="E205">
            <v>0</v>
          </cell>
          <cell r="F205">
            <v>0</v>
          </cell>
        </row>
        <row r="206">
          <cell r="A206" t="str">
            <v>0201</v>
          </cell>
          <cell r="B206" t="str">
            <v>TUBERÍA CONDUIT 1/2</v>
          </cell>
          <cell r="C206" t="str">
            <v>M</v>
          </cell>
          <cell r="D206">
            <v>1155</v>
          </cell>
          <cell r="E206">
            <v>0</v>
          </cell>
          <cell r="F206">
            <v>0</v>
          </cell>
        </row>
        <row r="207">
          <cell r="A207" t="str">
            <v>0202</v>
          </cell>
          <cell r="B207" t="str">
            <v>TUBERÍA CONDUIT 3/4</v>
          </cell>
          <cell r="C207" t="str">
            <v>UN</v>
          </cell>
          <cell r="D207">
            <v>1581</v>
          </cell>
          <cell r="E207">
            <v>0</v>
          </cell>
          <cell r="F207">
            <v>0</v>
          </cell>
        </row>
        <row r="208">
          <cell r="A208" t="str">
            <v>0203</v>
          </cell>
          <cell r="B208" t="str">
            <v>CURVAS CONDUIT 1/2</v>
          </cell>
          <cell r="C208" t="str">
            <v>UN</v>
          </cell>
          <cell r="D208">
            <v>321</v>
          </cell>
          <cell r="E208">
            <v>0</v>
          </cell>
          <cell r="F208">
            <v>0</v>
          </cell>
        </row>
        <row r="209">
          <cell r="A209" t="str">
            <v>0204</v>
          </cell>
          <cell r="B209" t="str">
            <v>CAJA PVC 2X4</v>
          </cell>
          <cell r="C209" t="str">
            <v>UN</v>
          </cell>
          <cell r="D209">
            <v>449</v>
          </cell>
          <cell r="E209">
            <v>0</v>
          </cell>
          <cell r="F209">
            <v>0</v>
          </cell>
        </row>
        <row r="210">
          <cell r="A210" t="str">
            <v>0205</v>
          </cell>
          <cell r="B210" t="str">
            <v xml:space="preserve">CAJA PVC OCTAGONAL </v>
          </cell>
          <cell r="C210" t="str">
            <v>UN</v>
          </cell>
          <cell r="D210">
            <v>1390</v>
          </cell>
          <cell r="E210">
            <v>0</v>
          </cell>
          <cell r="F210">
            <v>0</v>
          </cell>
        </row>
        <row r="211">
          <cell r="A211" t="str">
            <v>0206</v>
          </cell>
          <cell r="B211" t="str">
            <v>CAJA 4*4 GALVANIZADA</v>
          </cell>
          <cell r="C211" t="str">
            <v>UN</v>
          </cell>
          <cell r="D211">
            <v>716</v>
          </cell>
          <cell r="E211">
            <v>0</v>
          </cell>
          <cell r="F211">
            <v>0</v>
          </cell>
        </row>
        <row r="212">
          <cell r="A212" t="str">
            <v>0207</v>
          </cell>
          <cell r="B212" t="str">
            <v>TAPA CAJA 4*4</v>
          </cell>
          <cell r="C212" t="str">
            <v>UN</v>
          </cell>
          <cell r="D212">
            <v>213</v>
          </cell>
          <cell r="E212">
            <v>0</v>
          </cell>
          <cell r="F212">
            <v>0</v>
          </cell>
        </row>
        <row r="213">
          <cell r="A213" t="str">
            <v>0208</v>
          </cell>
          <cell r="B213" t="str">
            <v>PLAFON LOZA, INCLUYE TORNILLERIA</v>
          </cell>
          <cell r="C213" t="str">
            <v>UN</v>
          </cell>
          <cell r="D213">
            <v>1433</v>
          </cell>
          <cell r="E213">
            <v>0</v>
          </cell>
          <cell r="F213">
            <v>0</v>
          </cell>
        </row>
        <row r="214">
          <cell r="A214" t="str">
            <v>0209</v>
          </cell>
          <cell r="B214" t="str">
            <v>SUICHE DOBLE</v>
          </cell>
          <cell r="C214" t="str">
            <v>UN</v>
          </cell>
          <cell r="D214">
            <v>5355</v>
          </cell>
          <cell r="E214">
            <v>0</v>
          </cell>
          <cell r="F214">
            <v>0</v>
          </cell>
        </row>
        <row r="215">
          <cell r="A215" t="str">
            <v>0210</v>
          </cell>
          <cell r="B215" t="str">
            <v>SUICHE + TOMA</v>
          </cell>
          <cell r="C215" t="str">
            <v>UN</v>
          </cell>
          <cell r="D215">
            <v>5460</v>
          </cell>
          <cell r="E215">
            <v>0</v>
          </cell>
          <cell r="F215">
            <v>0</v>
          </cell>
        </row>
        <row r="216">
          <cell r="A216" t="str">
            <v>0211</v>
          </cell>
          <cell r="B216" t="str">
            <v>SUICHE SENCILLO</v>
          </cell>
          <cell r="C216" t="str">
            <v>UN</v>
          </cell>
          <cell r="D216">
            <v>5181</v>
          </cell>
          <cell r="E216">
            <v>0</v>
          </cell>
          <cell r="F216">
            <v>0</v>
          </cell>
        </row>
        <row r="217">
          <cell r="A217" t="str">
            <v>0212</v>
          </cell>
          <cell r="B217" t="str">
            <v>TOMA DOBLE</v>
          </cell>
          <cell r="C217" t="str">
            <v>UN</v>
          </cell>
          <cell r="D217">
            <v>3129</v>
          </cell>
          <cell r="E217">
            <v>0</v>
          </cell>
          <cell r="F217">
            <v>0</v>
          </cell>
        </row>
        <row r="218">
          <cell r="A218" t="str">
            <v>0213</v>
          </cell>
          <cell r="B218" t="str">
            <v>CANALETA</v>
          </cell>
          <cell r="C218" t="str">
            <v>UN</v>
          </cell>
          <cell r="D218">
            <v>6421</v>
          </cell>
          <cell r="E218">
            <v>0</v>
          </cell>
          <cell r="F218">
            <v>0</v>
          </cell>
        </row>
        <row r="219">
          <cell r="A219" t="str">
            <v>0214</v>
          </cell>
          <cell r="B219" t="str">
            <v>TOMA GJCI</v>
          </cell>
          <cell r="C219" t="str">
            <v>UN</v>
          </cell>
          <cell r="D219">
            <v>29870</v>
          </cell>
          <cell r="E219">
            <v>0</v>
          </cell>
          <cell r="F219">
            <v>0</v>
          </cell>
        </row>
        <row r="220">
          <cell r="A220" t="str">
            <v>0215</v>
          </cell>
          <cell r="B220" t="str">
            <v>BREAKER UNIPOLAR 15A</v>
          </cell>
          <cell r="C220" t="str">
            <v>UN</v>
          </cell>
          <cell r="D220">
            <v>7875</v>
          </cell>
          <cell r="E220">
            <v>0</v>
          </cell>
          <cell r="F220">
            <v>0</v>
          </cell>
        </row>
        <row r="221">
          <cell r="A221" t="str">
            <v>0216</v>
          </cell>
          <cell r="B221" t="str">
            <v>BREAKER UNIPOLAR 20A</v>
          </cell>
          <cell r="C221" t="str">
            <v>UN</v>
          </cell>
          <cell r="D221">
            <v>7980</v>
          </cell>
          <cell r="E221">
            <v>0</v>
          </cell>
          <cell r="F221">
            <v>0</v>
          </cell>
        </row>
        <row r="222">
          <cell r="A222" t="str">
            <v>0217</v>
          </cell>
          <cell r="B222" t="str">
            <v>BREAKER UNIPOLAR 30A</v>
          </cell>
          <cell r="C222" t="str">
            <v>UN</v>
          </cell>
          <cell r="D222">
            <v>8085</v>
          </cell>
          <cell r="E222">
            <v>0</v>
          </cell>
          <cell r="F222">
            <v>0</v>
          </cell>
        </row>
        <row r="223">
          <cell r="A223" t="str">
            <v>0218</v>
          </cell>
          <cell r="B223" t="str">
            <v>CAJA BREAKER 4  CIRCUITOS MONOFÁSICO</v>
          </cell>
          <cell r="C223" t="str">
            <v>UN</v>
          </cell>
          <cell r="D223">
            <v>19908</v>
          </cell>
          <cell r="E223">
            <v>0</v>
          </cell>
          <cell r="F223">
            <v>0</v>
          </cell>
        </row>
        <row r="224">
          <cell r="A224" t="str">
            <v>0219</v>
          </cell>
          <cell r="B224" t="str">
            <v>CAJA BREAKER 6  CIRCUITOS MONOFÁSICO</v>
          </cell>
          <cell r="C224" t="str">
            <v>UN</v>
          </cell>
          <cell r="D224">
            <v>29412</v>
          </cell>
          <cell r="E224">
            <v>0</v>
          </cell>
          <cell r="F224">
            <v>0</v>
          </cell>
        </row>
        <row r="225">
          <cell r="A225" t="str">
            <v>0220</v>
          </cell>
          <cell r="B225" t="str">
            <v>CAJA BREAKER 8  CIRCUITOS MONOFÁSICO</v>
          </cell>
          <cell r="C225" t="str">
            <v>UN</v>
          </cell>
          <cell r="D225">
            <v>63447</v>
          </cell>
          <cell r="E225">
            <v>0</v>
          </cell>
          <cell r="F225">
            <v>0</v>
          </cell>
        </row>
        <row r="226">
          <cell r="A226" t="str">
            <v>0221</v>
          </cell>
          <cell r="B226" t="str">
            <v>CINTA AISLANTE</v>
          </cell>
          <cell r="C226" t="str">
            <v>UN</v>
          </cell>
          <cell r="D226">
            <v>2055</v>
          </cell>
          <cell r="E226">
            <v>0</v>
          </cell>
          <cell r="F226">
            <v>0</v>
          </cell>
        </row>
        <row r="227">
          <cell r="A227" t="str">
            <v>0222</v>
          </cell>
          <cell r="B227" t="str">
            <v>CANOA METALICA CALIBRE 26</v>
          </cell>
          <cell r="C227" t="str">
            <v>M</v>
          </cell>
          <cell r="D227">
            <v>27681</v>
          </cell>
          <cell r="E227">
            <v>0</v>
          </cell>
          <cell r="F227">
            <v>0</v>
          </cell>
        </row>
        <row r="228">
          <cell r="A228" t="str">
            <v>0223</v>
          </cell>
          <cell r="B228" t="str">
            <v>TABLA MADERA COMÚN 1" X 20 CM X 3 M CEPILLADO Y CANTIADO POR UN LADO</v>
          </cell>
          <cell r="C228" t="str">
            <v>UN</v>
          </cell>
          <cell r="D228">
            <v>7350</v>
          </cell>
          <cell r="E228">
            <v>0</v>
          </cell>
          <cell r="F228">
            <v>0</v>
          </cell>
        </row>
        <row r="229">
          <cell r="A229" t="str">
            <v>0224</v>
          </cell>
          <cell r="B229" t="str">
            <v>BOQUILLA CONCOLOR FLEX (5-15 MM) VARIOS COLORES.</v>
          </cell>
          <cell r="C229" t="str">
            <v>KG</v>
          </cell>
          <cell r="D229">
            <v>3265</v>
          </cell>
          <cell r="E229">
            <v>0</v>
          </cell>
          <cell r="F229">
            <v>0</v>
          </cell>
        </row>
        <row r="230">
          <cell r="A230" t="str">
            <v>0225</v>
          </cell>
          <cell r="B230" t="str">
            <v>PISO EN CERAMICA DE ALTA RESISTENCIA AL DESLIZAMIENTO</v>
          </cell>
          <cell r="C230" t="str">
            <v>M2</v>
          </cell>
          <cell r="D230">
            <v>23337</v>
          </cell>
          <cell r="E230">
            <v>0</v>
          </cell>
          <cell r="F230">
            <v>0</v>
          </cell>
        </row>
        <row r="231">
          <cell r="A231" t="str">
            <v>0226</v>
          </cell>
          <cell r="B231" t="str">
            <v>ACCESORIOS BLANCO X 5 UNIDADES INCRUSTACIONES</v>
          </cell>
          <cell r="C231" t="str">
            <v>JUEGO</v>
          </cell>
          <cell r="D231">
            <v>46001</v>
          </cell>
          <cell r="E231">
            <v>0</v>
          </cell>
          <cell r="F231">
            <v>0</v>
          </cell>
        </row>
        <row r="232">
          <cell r="A232" t="str">
            <v>0227</v>
          </cell>
          <cell r="B232" t="str">
            <v>ORINAL MEDIANO</v>
          </cell>
          <cell r="C232" t="str">
            <v>UN</v>
          </cell>
          <cell r="D232">
            <v>140500</v>
          </cell>
          <cell r="E232">
            <v>0</v>
          </cell>
          <cell r="F232">
            <v>0</v>
          </cell>
        </row>
        <row r="233">
          <cell r="A233" t="str">
            <v>0228</v>
          </cell>
          <cell r="B233" t="str">
            <v>TELEDUCHA</v>
          </cell>
          <cell r="C233" t="str">
            <v>UN</v>
          </cell>
          <cell r="D233">
            <v>37695</v>
          </cell>
          <cell r="E233">
            <v>0</v>
          </cell>
          <cell r="F233">
            <v>0</v>
          </cell>
        </row>
        <row r="234">
          <cell r="A234" t="str">
            <v>0229</v>
          </cell>
          <cell r="B234" t="str">
            <v>UNION SANITARIA 2"</v>
          </cell>
          <cell r="C234" t="str">
            <v>UN</v>
          </cell>
          <cell r="D234">
            <v>2205</v>
          </cell>
          <cell r="E234">
            <v>0</v>
          </cell>
          <cell r="F234">
            <v>0</v>
          </cell>
        </row>
        <row r="235">
          <cell r="A235" t="str">
            <v>0230</v>
          </cell>
          <cell r="B235" t="str">
            <v>PUERTA METALICA 0,80 X2.1M, INCLUYE MARCO, ALA Y CERRADURA</v>
          </cell>
          <cell r="C235" t="str">
            <v>UN</v>
          </cell>
          <cell r="D235">
            <v>234675</v>
          </cell>
          <cell r="E235">
            <v>0</v>
          </cell>
          <cell r="F235">
            <v>0</v>
          </cell>
        </row>
        <row r="236">
          <cell r="A236" t="str">
            <v>0231</v>
          </cell>
          <cell r="B236" t="str">
            <v>PUERTA METALICA 1,00 X2.1M, INCLUYE MARCO, ALA Y CERRADURA</v>
          </cell>
          <cell r="C236" t="str">
            <v>UN</v>
          </cell>
          <cell r="D236">
            <v>250425</v>
          </cell>
          <cell r="E236">
            <v>0</v>
          </cell>
          <cell r="F236">
            <v>0</v>
          </cell>
        </row>
        <row r="237">
          <cell r="A237" t="str">
            <v>0232</v>
          </cell>
          <cell r="B237" t="str">
            <v>TORNILLO DE ENSAMBLE DE 2"</v>
          </cell>
          <cell r="C237" t="str">
            <v>UN</v>
          </cell>
          <cell r="D237">
            <v>120</v>
          </cell>
          <cell r="E237">
            <v>0</v>
          </cell>
          <cell r="F237">
            <v>0</v>
          </cell>
        </row>
        <row r="238">
          <cell r="A238" t="str">
            <v>0233</v>
          </cell>
          <cell r="B238" t="str">
            <v>CHAZO PLASTICO</v>
          </cell>
          <cell r="C238" t="str">
            <v>UN</v>
          </cell>
          <cell r="D238">
            <v>57</v>
          </cell>
          <cell r="E238">
            <v>0</v>
          </cell>
          <cell r="F238">
            <v>0</v>
          </cell>
        </row>
        <row r="239">
          <cell r="A239" t="str">
            <v>0234</v>
          </cell>
          <cell r="B239" t="str">
            <v>PUERTA EN MADERA DE 0,90  X 2.1 M, INCLUYE MARCO, ALA EN TRIPEX Y CERRADURA DE POMO</v>
          </cell>
          <cell r="C239" t="str">
            <v>UN</v>
          </cell>
          <cell r="D239">
            <v>165900</v>
          </cell>
          <cell r="E239">
            <v>0</v>
          </cell>
          <cell r="F239">
            <v>0</v>
          </cell>
        </row>
        <row r="240">
          <cell r="A240" t="str">
            <v>0235</v>
          </cell>
          <cell r="B240" t="str">
            <v xml:space="preserve">REJA METALICA DE 1,0 X 1,0 m. </v>
          </cell>
          <cell r="C240" t="str">
            <v>UN</v>
          </cell>
          <cell r="D240">
            <v>73500</v>
          </cell>
          <cell r="E240">
            <v>0</v>
          </cell>
          <cell r="F240">
            <v>0</v>
          </cell>
        </row>
        <row r="241">
          <cell r="A241" t="str">
            <v>0236</v>
          </cell>
          <cell r="B241" t="str">
            <v>MUEBLE INFERIOR PARA COCINA EN LAMINA RH</v>
          </cell>
          <cell r="C241" t="str">
            <v>M</v>
          </cell>
          <cell r="D241">
            <v>355000</v>
          </cell>
          <cell r="E241">
            <v>0</v>
          </cell>
          <cell r="F241">
            <v>0</v>
          </cell>
        </row>
        <row r="242">
          <cell r="A242" t="str">
            <v>0237</v>
          </cell>
          <cell r="B242" t="str">
            <v xml:space="preserve">MUEBLE SUPERIOR PARA COCINA </v>
          </cell>
          <cell r="C242" t="str">
            <v>M</v>
          </cell>
          <cell r="D242">
            <v>314500</v>
          </cell>
          <cell r="E242">
            <v>0</v>
          </cell>
          <cell r="F242">
            <v>0</v>
          </cell>
        </row>
        <row r="243">
          <cell r="A243" t="str">
            <v>0238</v>
          </cell>
          <cell r="B243" t="str">
            <v>TUBERIA NEGRA DE 2" DE 2.5 MM</v>
          </cell>
          <cell r="C243" t="str">
            <v>M</v>
          </cell>
          <cell r="D243">
            <v>30975</v>
          </cell>
          <cell r="E243">
            <v>0</v>
          </cell>
          <cell r="F243">
            <v>0</v>
          </cell>
        </row>
        <row r="244">
          <cell r="A244" t="str">
            <v>0239</v>
          </cell>
          <cell r="B244" t="str">
            <v>CATALIZADOR PARA PINTURA DE POLIURETANO</v>
          </cell>
          <cell r="C244" t="str">
            <v>GALON</v>
          </cell>
          <cell r="D244">
            <v>219450</v>
          </cell>
          <cell r="E244">
            <v>0</v>
          </cell>
          <cell r="F244">
            <v>0</v>
          </cell>
        </row>
        <row r="245">
          <cell r="A245" t="str">
            <v>0240</v>
          </cell>
          <cell r="B245" t="str">
            <v>PINTURA POLIURETANO</v>
          </cell>
          <cell r="C245" t="str">
            <v>GALON</v>
          </cell>
          <cell r="D245">
            <v>180180</v>
          </cell>
          <cell r="E245">
            <v>0</v>
          </cell>
          <cell r="F245">
            <v>0</v>
          </cell>
        </row>
        <row r="246">
          <cell r="A246" t="str">
            <v>0241</v>
          </cell>
          <cell r="B246" t="str">
            <v>PINTURA ANTICORROSIVA</v>
          </cell>
          <cell r="C246" t="str">
            <v>GALON</v>
          </cell>
          <cell r="D246">
            <v>34020</v>
          </cell>
          <cell r="E246">
            <v>0</v>
          </cell>
          <cell r="F246">
            <v>0</v>
          </cell>
        </row>
        <row r="247">
          <cell r="A247" t="str">
            <v>0242</v>
          </cell>
          <cell r="B247" t="str">
            <v>LAMINA METÁLICA DE 3/16"</v>
          </cell>
          <cell r="C247" t="str">
            <v>M2</v>
          </cell>
          <cell r="D247">
            <v>102900</v>
          </cell>
          <cell r="E247">
            <v>0</v>
          </cell>
          <cell r="F247">
            <v>0</v>
          </cell>
        </row>
        <row r="248">
          <cell r="A248" t="str">
            <v>0243</v>
          </cell>
          <cell r="B248" t="str">
            <v>SOLDADURA 6011 x 1/8"</v>
          </cell>
          <cell r="C248" t="str">
            <v>KG</v>
          </cell>
          <cell r="D248">
            <v>8505</v>
          </cell>
          <cell r="E248">
            <v>0</v>
          </cell>
          <cell r="F248">
            <v>0</v>
          </cell>
        </row>
        <row r="249">
          <cell r="A249" t="str">
            <v>0244</v>
          </cell>
          <cell r="B249" t="str">
            <v>PERNO EXPANSIVO DE 3/8 x 3"</v>
          </cell>
          <cell r="C249" t="str">
            <v>UN</v>
          </cell>
          <cell r="D249">
            <v>2205</v>
          </cell>
          <cell r="E249">
            <v>0</v>
          </cell>
          <cell r="F249">
            <v>0</v>
          </cell>
        </row>
        <row r="250">
          <cell r="A250" t="str">
            <v>0245</v>
          </cell>
          <cell r="B250" t="str">
            <v>BARRA EN ALEACIÓN CROMADA DE 18"</v>
          </cell>
          <cell r="C250" t="str">
            <v>UN</v>
          </cell>
          <cell r="D250">
            <v>47250</v>
          </cell>
          <cell r="E250">
            <v>0</v>
          </cell>
          <cell r="F250">
            <v>0</v>
          </cell>
        </row>
        <row r="251">
          <cell r="A251" t="str">
            <v>0246</v>
          </cell>
          <cell r="B251" t="str">
            <v>TELA ASFALTICA PERMOFIT</v>
          </cell>
          <cell r="C251" t="str">
            <v>ROLLO</v>
          </cell>
          <cell r="D251">
            <v>102900</v>
          </cell>
          <cell r="E251">
            <v>0</v>
          </cell>
          <cell r="F251">
            <v>0</v>
          </cell>
        </row>
        <row r="252">
          <cell r="A252" t="str">
            <v>0247</v>
          </cell>
          <cell r="B252" t="str">
            <v>ABRAZADERA PARA BAJANTES PVC-S DE Ø= 3" + TORNILLOS</v>
          </cell>
          <cell r="C252" t="str">
            <v>UN</v>
          </cell>
          <cell r="D252">
            <v>2625</v>
          </cell>
          <cell r="E252">
            <v>0</v>
          </cell>
          <cell r="F252">
            <v>0</v>
          </cell>
        </row>
        <row r="253">
          <cell r="A253" t="str">
            <v>0248</v>
          </cell>
          <cell r="B253" t="str">
            <v>ESTUCO PLASTICO LISTO PARA USAR EN INTERIORES Y EXTERIORES X 5 GLON</v>
          </cell>
          <cell r="C253" t="str">
            <v>CANECA</v>
          </cell>
          <cell r="D253">
            <v>62559</v>
          </cell>
          <cell r="E253">
            <v>0</v>
          </cell>
          <cell r="F253">
            <v>0</v>
          </cell>
        </row>
        <row r="254">
          <cell r="A254" t="str">
            <v>0249</v>
          </cell>
          <cell r="B254" t="str">
            <v>CABINA EN ACRILICO PARA BAÑO</v>
          </cell>
          <cell r="C254" t="str">
            <v>M</v>
          </cell>
          <cell r="D254">
            <v>183750</v>
          </cell>
          <cell r="E254">
            <v>0</v>
          </cell>
          <cell r="F254">
            <v>0</v>
          </cell>
        </row>
        <row r="255">
          <cell r="A255" t="str">
            <v>0250</v>
          </cell>
          <cell r="B255" t="str">
            <v>EMULSIÓN ASFALTICA</v>
          </cell>
          <cell r="C255" t="str">
            <v>GALON</v>
          </cell>
          <cell r="D255">
            <v>53705</v>
          </cell>
          <cell r="E255">
            <v>0</v>
          </cell>
          <cell r="F255">
            <v>0</v>
          </cell>
        </row>
        <row r="256">
          <cell r="A256" t="str">
            <v>0251</v>
          </cell>
          <cell r="B256" t="str">
            <v>SELLADOR PARA IMPERMEABILIZANTE DE LOSA</v>
          </cell>
          <cell r="C256" t="str">
            <v>GALON</v>
          </cell>
          <cell r="D256">
            <v>26460</v>
          </cell>
          <cell r="E256">
            <v>0</v>
          </cell>
          <cell r="F256">
            <v>0</v>
          </cell>
        </row>
        <row r="257">
          <cell r="A257" t="str">
            <v>0252</v>
          </cell>
          <cell r="B257" t="str">
            <v>PUERTA EN ALUMINIO DE 0,70 A 0,90 M. INCLUYE MARCO EN ALUMINIO, ALA ACRILICA MULTIENCHAPE BLANCO 4MM PERFIL T77 Y CERRADURA.</v>
          </cell>
          <cell r="C257" t="str">
            <v>UN</v>
          </cell>
          <cell r="D257">
            <v>263025</v>
          </cell>
          <cell r="E257">
            <v>0</v>
          </cell>
          <cell r="F257">
            <v>0</v>
          </cell>
        </row>
        <row r="258">
          <cell r="A258" t="str">
            <v>0253</v>
          </cell>
          <cell r="B258" t="str">
            <v>RIEL EN ALUMINIO PARA PUERTAS CORREDIZAS</v>
          </cell>
          <cell r="C258" t="str">
            <v>M</v>
          </cell>
          <cell r="D258">
            <v>31500</v>
          </cell>
          <cell r="E258">
            <v>0</v>
          </cell>
          <cell r="F258">
            <v>0</v>
          </cell>
        </row>
        <row r="259">
          <cell r="A259" t="str">
            <v>0254</v>
          </cell>
          <cell r="B259" t="str">
            <v>TABLILLA PARA PISO EN ZAPAN</v>
          </cell>
          <cell r="C259" t="str">
            <v>M2</v>
          </cell>
          <cell r="D259">
            <v>34104</v>
          </cell>
          <cell r="E259">
            <v>0</v>
          </cell>
          <cell r="F259">
            <v>0</v>
          </cell>
        </row>
        <row r="260">
          <cell r="A260" t="str">
            <v>0255</v>
          </cell>
          <cell r="B260" t="str">
            <v xml:space="preserve">TUBERIA SANITARIA 6" </v>
          </cell>
          <cell r="C260" t="str">
            <v>M</v>
          </cell>
          <cell r="D260">
            <v>20807</v>
          </cell>
          <cell r="E260">
            <v>0</v>
          </cell>
          <cell r="F260">
            <v>0</v>
          </cell>
        </row>
        <row r="261">
          <cell r="A261" t="str">
            <v>0256</v>
          </cell>
          <cell r="B261" t="str">
            <v>UNION SANITARIA 6"</v>
          </cell>
          <cell r="C261" t="str">
            <v>UN</v>
          </cell>
          <cell r="D261">
            <v>9555</v>
          </cell>
          <cell r="E261">
            <v>0</v>
          </cell>
          <cell r="F261">
            <v>0</v>
          </cell>
        </row>
        <row r="262">
          <cell r="A262" t="str">
            <v>0257</v>
          </cell>
          <cell r="B262" t="str">
            <v>YEE SANITARIA 6"</v>
          </cell>
          <cell r="C262" t="str">
            <v>UN</v>
          </cell>
          <cell r="D262">
            <v>41790</v>
          </cell>
          <cell r="E262">
            <v>0</v>
          </cell>
          <cell r="F262">
            <v>0</v>
          </cell>
        </row>
        <row r="263">
          <cell r="A263" t="str">
            <v>0258</v>
          </cell>
          <cell r="B263" t="str">
            <v>CODO SANITARIA CXC 6"</v>
          </cell>
          <cell r="C263" t="str">
            <v>UN</v>
          </cell>
          <cell r="D263">
            <v>43575</v>
          </cell>
          <cell r="E263">
            <v>0</v>
          </cell>
          <cell r="F263">
            <v>0</v>
          </cell>
        </row>
        <row r="264">
          <cell r="A264" t="str">
            <v>0259</v>
          </cell>
          <cell r="B264" t="str">
            <v>BLOQUE 10X20X40</v>
          </cell>
          <cell r="C264" t="str">
            <v>UN</v>
          </cell>
          <cell r="D264">
            <v>1449</v>
          </cell>
          <cell r="E264">
            <v>0</v>
          </cell>
          <cell r="F264">
            <v>0</v>
          </cell>
        </row>
        <row r="265">
          <cell r="A265" t="str">
            <v>0260</v>
          </cell>
          <cell r="B265" t="str">
            <v xml:space="preserve">HERRAJE PARA TAPA DE 0.50X0.50 </v>
          </cell>
          <cell r="C265" t="str">
            <v>UN</v>
          </cell>
          <cell r="D265">
            <v>68250</v>
          </cell>
          <cell r="E265">
            <v>0</v>
          </cell>
          <cell r="F265">
            <v>0</v>
          </cell>
        </row>
        <row r="266">
          <cell r="A266" t="str">
            <v>0261</v>
          </cell>
          <cell r="B266" t="str">
            <v xml:space="preserve">ARENILLA </v>
          </cell>
          <cell r="C266" t="str">
            <v>M3</v>
          </cell>
          <cell r="D266">
            <v>18060</v>
          </cell>
          <cell r="E266">
            <v>0</v>
          </cell>
          <cell r="F266">
            <v>0</v>
          </cell>
        </row>
        <row r="267">
          <cell r="A267" t="str">
            <v>0262</v>
          </cell>
          <cell r="B267" t="str">
            <v>PUERTA EN ALUMINIO DE 0,70 A 0,90 M. INCLUYE MARCO EN ALUMINIO, ALA ACRILICA TIPO AMAZONA O SIMILAR Y CERRADURA, CORREDIZA</v>
          </cell>
          <cell r="C267" t="str">
            <v>UN</v>
          </cell>
          <cell r="D267">
            <v>225750</v>
          </cell>
          <cell r="E267">
            <v>0</v>
          </cell>
          <cell r="F267">
            <v>0</v>
          </cell>
        </row>
        <row r="268">
          <cell r="A268" t="str">
            <v>0263</v>
          </cell>
          <cell r="B268" t="str">
            <v>PUERTA EN ALUMINIO DE 0,70 A 0,90 M. INCLUYE MARCO EN ALUMINIO, ALA ACRILICA TIPO AMAZONA O SIMILAR Y CERRADURA, BATIENTE</v>
          </cell>
          <cell r="C268" t="str">
            <v>UN</v>
          </cell>
          <cell r="D268">
            <v>189000</v>
          </cell>
          <cell r="E268">
            <v>0</v>
          </cell>
          <cell r="F268">
            <v>0</v>
          </cell>
        </row>
        <row r="269">
          <cell r="A269" t="str">
            <v>0264</v>
          </cell>
          <cell r="B269" t="str">
            <v>PIEDRA PARA ENTRESUELO</v>
          </cell>
          <cell r="C269" t="str">
            <v>M3</v>
          </cell>
          <cell r="D269">
            <v>47250</v>
          </cell>
          <cell r="E269">
            <v>0</v>
          </cell>
          <cell r="F269">
            <v>0</v>
          </cell>
        </row>
        <row r="270">
          <cell r="A270" t="str">
            <v>0265</v>
          </cell>
          <cell r="B270" t="str">
            <v>TEJA ONDULADA TERMOACUSTICA  0.83 X 2.44</v>
          </cell>
          <cell r="C270" t="str">
            <v>UN</v>
          </cell>
          <cell r="D270">
            <v>56589</v>
          </cell>
          <cell r="E270">
            <v>0</v>
          </cell>
          <cell r="F270">
            <v>0</v>
          </cell>
        </row>
        <row r="271">
          <cell r="A271" t="str">
            <v>0266</v>
          </cell>
          <cell r="B271" t="str">
            <v>CABALLETE TERMOACUSTICA</v>
          </cell>
          <cell r="C271" t="str">
            <v>UN</v>
          </cell>
          <cell r="D271">
            <v>65100</v>
          </cell>
          <cell r="E271">
            <v>0</v>
          </cell>
          <cell r="F271">
            <v>0</v>
          </cell>
        </row>
        <row r="272">
          <cell r="A272" t="str">
            <v>0267</v>
          </cell>
          <cell r="B272" t="str">
            <v>PUNTILLON DE 3" GALVANIZADO PARA INSTALACION  X 100 UNIDADES</v>
          </cell>
          <cell r="C272" t="str">
            <v>LIBRA</v>
          </cell>
          <cell r="D272">
            <v>3990</v>
          </cell>
          <cell r="E272">
            <v>0</v>
          </cell>
          <cell r="F272">
            <v>0</v>
          </cell>
        </row>
        <row r="273">
          <cell r="A273" t="str">
            <v>0268</v>
          </cell>
          <cell r="B273" t="str">
            <v>PERFIL METALICO 38X76X1.2 MM</v>
          </cell>
          <cell r="C273" t="str">
            <v>UN</v>
          </cell>
          <cell r="D273">
            <v>47250</v>
          </cell>
          <cell r="E273">
            <v>0</v>
          </cell>
          <cell r="F273">
            <v>0</v>
          </cell>
        </row>
        <row r="274">
          <cell r="A274" t="str">
            <v>0269</v>
          </cell>
          <cell r="B274" t="str">
            <v>PINTURA ELECTROSTATICA PARA PERFILES X 6 M</v>
          </cell>
          <cell r="C274" t="str">
            <v>UN</v>
          </cell>
          <cell r="D274">
            <v>11550</v>
          </cell>
          <cell r="E274">
            <v>0</v>
          </cell>
          <cell r="F274">
            <v>0</v>
          </cell>
        </row>
        <row r="275">
          <cell r="A275" t="str">
            <v>0270</v>
          </cell>
          <cell r="B275" t="str">
            <v>TORNILLO AUTOPERFORANTE</v>
          </cell>
          <cell r="C275" t="str">
            <v>UN</v>
          </cell>
          <cell r="D275">
            <v>84</v>
          </cell>
          <cell r="E275">
            <v>0</v>
          </cell>
          <cell r="F275">
            <v>0</v>
          </cell>
        </row>
        <row r="276">
          <cell r="A276" t="str">
            <v>0271</v>
          </cell>
          <cell r="B276" t="str">
            <v>ADAPTADOR TERMINAL CONDUIT 1/2"</v>
          </cell>
          <cell r="C276" t="str">
            <v>UN</v>
          </cell>
          <cell r="D276">
            <v>151</v>
          </cell>
          <cell r="E276">
            <v>0</v>
          </cell>
          <cell r="F276">
            <v>0</v>
          </cell>
        </row>
        <row r="277">
          <cell r="A277" t="str">
            <v>0272</v>
          </cell>
          <cell r="B277" t="str">
            <v>CONECTOR RESORTE ROJO</v>
          </cell>
          <cell r="C277" t="str">
            <v>UN</v>
          </cell>
          <cell r="D277">
            <v>821</v>
          </cell>
          <cell r="E277">
            <v>0</v>
          </cell>
          <cell r="F277">
            <v>0</v>
          </cell>
        </row>
        <row r="278">
          <cell r="A278" t="str">
            <v>0273</v>
          </cell>
          <cell r="B278" t="str">
            <v>TOMA LEVITON GFCI</v>
          </cell>
          <cell r="C278" t="str">
            <v>UN</v>
          </cell>
          <cell r="D278">
            <v>32602</v>
          </cell>
          <cell r="E278">
            <v>0</v>
          </cell>
          <cell r="F278">
            <v>0</v>
          </cell>
        </row>
        <row r="279">
          <cell r="A279" t="str">
            <v>0274</v>
          </cell>
          <cell r="B279" t="str">
            <v>REJILLA DE PISO METALICA 2",3",4"</v>
          </cell>
          <cell r="C279" t="str">
            <v>UN</v>
          </cell>
          <cell r="D279">
            <v>7875</v>
          </cell>
          <cell r="E279">
            <v>0</v>
          </cell>
          <cell r="F279">
            <v>0</v>
          </cell>
        </row>
        <row r="280">
          <cell r="A280" t="str">
            <v>0275</v>
          </cell>
          <cell r="B280" t="str">
            <v>ALAMBRE #10</v>
          </cell>
          <cell r="C280" t="str">
            <v>M</v>
          </cell>
          <cell r="D280">
            <v>1995</v>
          </cell>
          <cell r="E280">
            <v>0</v>
          </cell>
          <cell r="F280">
            <v>0</v>
          </cell>
        </row>
        <row r="281">
          <cell r="A281" t="str">
            <v>0276</v>
          </cell>
          <cell r="B281" t="str">
            <v>ALAMBRE #8</v>
          </cell>
          <cell r="C281" t="str">
            <v>M</v>
          </cell>
          <cell r="D281">
            <v>2625</v>
          </cell>
          <cell r="E281">
            <v>0</v>
          </cell>
          <cell r="F281">
            <v>0</v>
          </cell>
        </row>
        <row r="282">
          <cell r="A282" t="str">
            <v>0277</v>
          </cell>
          <cell r="B282" t="str">
            <v>PIRLAN EN ALUMINIO</v>
          </cell>
          <cell r="C282" t="str">
            <v>UND</v>
          </cell>
          <cell r="D282">
            <v>9313</v>
          </cell>
          <cell r="E282">
            <v>0</v>
          </cell>
          <cell r="F282">
            <v>0</v>
          </cell>
        </row>
        <row r="283">
          <cell r="A283" t="str">
            <v>0278</v>
          </cell>
          <cell r="B283" t="str">
            <v>MORTERO 1:5 EN OBRA</v>
          </cell>
          <cell r="C283" t="str">
            <v>M3</v>
          </cell>
          <cell r="D283">
            <v>301262</v>
          </cell>
          <cell r="E283">
            <v>0</v>
          </cell>
          <cell r="F283">
            <v>0</v>
          </cell>
        </row>
        <row r="284">
          <cell r="A284" t="str">
            <v>0279</v>
          </cell>
          <cell r="B284" t="str">
            <v>BOQUILLA D=0.064M A 0.076M PARA CANAL RECOLECTORA DE AGUAS LLUVIAS, EN LAMINA DE ZINC CALIBRE 22 Y LOS MATERIALES PARA SU CORRECTA INSTALACION</v>
          </cell>
          <cell r="C284" t="str">
            <v>UN</v>
          </cell>
          <cell r="D284">
            <v>20400</v>
          </cell>
          <cell r="E284">
            <v>0</v>
          </cell>
          <cell r="F284">
            <v>0</v>
          </cell>
        </row>
        <row r="285">
          <cell r="A285">
            <v>0</v>
          </cell>
          <cell r="B285">
            <v>0</v>
          </cell>
          <cell r="C285">
            <v>0</v>
          </cell>
          <cell r="D285">
            <v>0</v>
          </cell>
          <cell r="E285">
            <v>0</v>
          </cell>
          <cell r="F285">
            <v>0</v>
          </cell>
        </row>
        <row r="286">
          <cell r="A286">
            <v>0</v>
          </cell>
          <cell r="B286">
            <v>0</v>
          </cell>
          <cell r="C286">
            <v>0</v>
          </cell>
          <cell r="D286">
            <v>0</v>
          </cell>
          <cell r="E286">
            <v>0</v>
          </cell>
          <cell r="F286">
            <v>0</v>
          </cell>
        </row>
        <row r="287">
          <cell r="A287">
            <v>0</v>
          </cell>
          <cell r="B287">
            <v>0</v>
          </cell>
          <cell r="C287">
            <v>0</v>
          </cell>
          <cell r="D287">
            <v>0</v>
          </cell>
          <cell r="E287">
            <v>0</v>
          </cell>
          <cell r="F287">
            <v>0</v>
          </cell>
        </row>
        <row r="288">
          <cell r="A288">
            <v>0</v>
          </cell>
          <cell r="B288">
            <v>0</v>
          </cell>
          <cell r="C288">
            <v>0</v>
          </cell>
          <cell r="D288">
            <v>0</v>
          </cell>
          <cell r="E288">
            <v>0</v>
          </cell>
          <cell r="F288">
            <v>0</v>
          </cell>
        </row>
        <row r="289">
          <cell r="A289" t="str">
            <v>1001</v>
          </cell>
          <cell r="B289" t="str">
            <v>MANO DE OBRA OFICIAL</v>
          </cell>
          <cell r="C289" t="str">
            <v>JOR</v>
          </cell>
          <cell r="D289">
            <v>67437</v>
          </cell>
          <cell r="E289">
            <v>0</v>
          </cell>
          <cell r="F289">
            <v>0</v>
          </cell>
        </row>
        <row r="290">
          <cell r="A290" t="str">
            <v>1002</v>
          </cell>
          <cell r="B290" t="str">
            <v>MANO DE OBRA AYUDANTE</v>
          </cell>
          <cell r="C290" t="str">
            <v>JOR</v>
          </cell>
          <cell r="D290">
            <v>37488</v>
          </cell>
          <cell r="E290">
            <v>0</v>
          </cell>
          <cell r="F290">
            <v>0</v>
          </cell>
        </row>
        <row r="291">
          <cell r="A291" t="str">
            <v>1003</v>
          </cell>
          <cell r="B291" t="str">
            <v>MANO DE OBRA OFICIAL CON CERTIFICADO DE TRABAJO EN ALTURA Y HERRAMIENTA Y EQUIPO DE ALTURA</v>
          </cell>
          <cell r="C291" t="str">
            <v>JOR</v>
          </cell>
          <cell r="D291">
            <v>74088</v>
          </cell>
          <cell r="E291">
            <v>0</v>
          </cell>
          <cell r="F291">
            <v>0</v>
          </cell>
        </row>
        <row r="292">
          <cell r="A292">
            <v>0</v>
          </cell>
          <cell r="B292">
            <v>0</v>
          </cell>
          <cell r="C292">
            <v>0</v>
          </cell>
          <cell r="D292">
            <v>0</v>
          </cell>
          <cell r="E292">
            <v>0</v>
          </cell>
          <cell r="F292">
            <v>0</v>
          </cell>
        </row>
        <row r="293">
          <cell r="A293">
            <v>0</v>
          </cell>
          <cell r="B293">
            <v>0</v>
          </cell>
          <cell r="C293">
            <v>0</v>
          </cell>
          <cell r="D293">
            <v>0</v>
          </cell>
          <cell r="F293">
            <v>0</v>
          </cell>
        </row>
        <row r="294">
          <cell r="A294" t="str">
            <v>2001</v>
          </cell>
          <cell r="B294" t="str">
            <v>ANDAMIO TRAMO COMPLETO DE 1.5X1.5</v>
          </cell>
          <cell r="C294" t="str">
            <v>DIA</v>
          </cell>
          <cell r="D294">
            <v>861</v>
          </cell>
          <cell r="F294">
            <v>0</v>
          </cell>
        </row>
        <row r="295">
          <cell r="A295" t="str">
            <v>2002</v>
          </cell>
          <cell r="B295" t="str">
            <v>CAN HASTA 2.80 M</v>
          </cell>
          <cell r="C295" t="str">
            <v>DIA</v>
          </cell>
          <cell r="D295">
            <v>262</v>
          </cell>
          <cell r="F295">
            <v>0</v>
          </cell>
        </row>
        <row r="296">
          <cell r="A296">
            <v>0</v>
          </cell>
          <cell r="B296">
            <v>0</v>
          </cell>
          <cell r="C296">
            <v>0</v>
          </cell>
          <cell r="D296">
            <v>0</v>
          </cell>
          <cell r="F296">
            <v>0</v>
          </cell>
        </row>
        <row r="297">
          <cell r="F297">
            <v>0</v>
          </cell>
        </row>
        <row r="298">
          <cell r="F298">
            <v>0</v>
          </cell>
        </row>
        <row r="299">
          <cell r="F299">
            <v>0</v>
          </cell>
        </row>
        <row r="300">
          <cell r="F300">
            <v>0</v>
          </cell>
        </row>
        <row r="301">
          <cell r="F301">
            <v>0</v>
          </cell>
        </row>
        <row r="302">
          <cell r="A302">
            <v>0</v>
          </cell>
          <cell r="B302">
            <v>0</v>
          </cell>
          <cell r="C302">
            <v>0</v>
          </cell>
          <cell r="D302">
            <v>0</v>
          </cell>
          <cell r="E302">
            <v>0</v>
          </cell>
          <cell r="F302">
            <v>0</v>
          </cell>
        </row>
      </sheetData>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INDICE"/>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Curva_bomba"/>
      <sheetName val="Gráf_-Apartada-01"/>
      <sheetName val="Datos_Garavito"/>
      <sheetName val="Gráfica_Garavito"/>
      <sheetName val="ESTADO VÍA-CRIT.TECNICO"/>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sheetData sheetId="10"/>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Sábana"/>
      <sheetName val="Cuadro1"/>
      <sheetName val="Cuadro2-G1"/>
      <sheetName val="Cuadro2-G1 (2)"/>
      <sheetName val="Cuadro2-G2"/>
      <sheetName val="Cuadro2-G2 (2)"/>
      <sheetName val="Cuadro2-G3"/>
      <sheetName val="Cuadro2-G3 (2)"/>
      <sheetName val="Cuadro3-G1"/>
      <sheetName val="Cuadro3-G1 (2)"/>
      <sheetName val="Cuadro3-G2"/>
      <sheetName val="Cuadro3-G2 (2)"/>
      <sheetName val="Cuadro3-G3"/>
      <sheetName val="Cuadro3-G3 (2)"/>
      <sheetName val="Cuadro4"/>
      <sheetName val="Cuadro5"/>
      <sheetName val="Exper."/>
      <sheetName val="Cumplim."/>
      <sheetName val="Est. Financieros"/>
      <sheetName val="Aseg.Cal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 interior"/>
      <sheetName val="Tabla"/>
      <sheetName val="longitud"/>
      <sheetName val="Hoja1"/>
      <sheetName val="Cantidades"/>
    </sheetNames>
    <sheetDataSet>
      <sheetData sheetId="0" refreshError="1">
        <row r="13">
          <cell r="C13">
            <v>1.2999999999999999E-2</v>
          </cell>
        </row>
      </sheetData>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ow r="34">
          <cell r="N34">
            <v>552</v>
          </cell>
        </row>
      </sheetData>
      <sheetData sheetId="2"/>
      <sheetData sheetId="3"/>
      <sheetData sheetId="4"/>
      <sheetData sheetId="5"/>
      <sheetData sheetId="6"/>
      <sheetData sheetId="7"/>
      <sheetData sheetId="8"/>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gdalena PIR 2008"/>
      <sheetName val="Magdalena PIR 2009"/>
      <sheetName val="Información para Prorrogas"/>
      <sheetName val="Inf. Comisión Feb.10"/>
      <sheetName val="Inf. Consejo Comunal"/>
    </sheetNames>
    <sheetDataSet>
      <sheetData sheetId="0"/>
      <sheetData sheetId="1"/>
      <sheetData sheetId="2"/>
      <sheetData sheetId="3"/>
      <sheetData sheetId="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2)"/>
      <sheetName val="Item38-..."/>
      <sheetName val="4. FORM.4"/>
    </sheetNames>
    <sheetDataSet>
      <sheetData sheetId="0" refreshError="1"/>
      <sheetData sheetId="1" refreshError="1"/>
      <sheetData sheetId="2" refreshError="1">
        <row r="5">
          <cell r="C5">
            <v>0.47399999999999998</v>
          </cell>
        </row>
        <row r="13">
          <cell r="D13">
            <v>75043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Itemes_Renovación"/>
      <sheetName val="Indice"/>
      <sheetName val="precios. unitar"/>
      <sheetName val="precio Anixter"/>
      <sheetName val="precio Anixter prom"/>
      <sheetName val="precio equie"/>
      <sheetName val="precio equie prom"/>
      <sheetName val="precio IPL prom"/>
      <sheetName val="precio IPL"/>
      <sheetName val="precio ceno"/>
      <sheetName val="precio ceno prom"/>
      <sheetName val="SIEMON"/>
      <sheetName val="precio sigelec"/>
      <sheetName val="precio leviton."/>
      <sheetName val="precio leviton prom"/>
      <sheetName val="precio reme1"/>
      <sheetName val="precio reme pom"/>
      <sheetName val="precio galco"/>
      <sheetName val="precio galco prom"/>
      <sheetName val="precio cedsa"/>
      <sheetName val="precio cedsa prom"/>
      <sheetName val="precio Proelec"/>
      <sheetName val="precio Proelec prom"/>
      <sheetName val="BASE"/>
      <sheetName val="PROGRAMACION_"/>
      <sheetName val="ESTADO VÍA-CRIT.TECNICO"/>
      <sheetName val="Análisis de precios"/>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Sábana"/>
      <sheetName val="Cuadro1A"/>
      <sheetName val="Cuadro1B"/>
      <sheetName val="Cuadro2-G1"/>
      <sheetName val="Cuadro2-G2"/>
      <sheetName val="Cuadro2-G3"/>
      <sheetName val="Cuadro3-G1"/>
      <sheetName val="Cuadro4"/>
      <sheetName val="Exper."/>
      <sheetName val="Aseg.Calid"/>
      <sheetName val="Principales ítemes"/>
      <sheetName val="yADI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cre PIR 2008"/>
      <sheetName val="Sucre PIR 2009"/>
      <sheetName val="Inf. Director"/>
      <sheetName val="Información para Prorroga"/>
    </sheetNames>
    <sheetDataSet>
      <sheetData sheetId="0"/>
      <sheetData sheetId="1"/>
      <sheetData sheetId="2"/>
      <sheetData sheetId="3"/>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s>
    <sheetDataSet>
      <sheetData sheetId="0"/>
      <sheetData sheetId="1"/>
      <sheetData sheetId="2"/>
      <sheetData sheetId="3"/>
      <sheetData sheetId="4"/>
      <sheetData sheetId="5"/>
      <sheetData sheetId="6"/>
      <sheetData sheetId="7" refreshError="1"/>
      <sheetData sheetId="8"/>
      <sheetData sheetId="9"/>
      <sheetData sheetId="1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CANALETA9"/>
      <sheetName val="Solicitud de Servicios"/>
      <sheetName val="INSUMOS"/>
      <sheetName val="CF y CV"/>
      <sheetName val="Informe de Obra Extra"/>
      <sheetName val="Sábana"/>
      <sheetName val="REC-COD,"/>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Informe_Obra_Cívil"/>
      <sheetName val="Informe_Obra_Cívil2"/>
      <sheetName val="Informe_Obra_Cívil1"/>
      <sheetName val="BASE"/>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 sheetId="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 val="Solicitud_de_Servicios"/>
      <sheetName val="Solicitud_de_Servicios2"/>
      <sheetName val="Solicitud_de_Servicios1"/>
      <sheetName val="Informe Obra Cívil"/>
    </sheetNames>
    <sheetDataSet>
      <sheetData sheetId="0">
        <row r="4">
          <cell r="B4" t="str">
            <v>SOLICITUD DE SERVICIOS</v>
          </cell>
        </row>
      </sheetData>
      <sheetData sheetId="1">
        <row r="4">
          <cell r="B4" t="str">
            <v>SOLICITUD DE SERVICIOS</v>
          </cell>
        </row>
      </sheetData>
      <sheetData sheetId="2">
        <row r="4">
          <cell r="B4" t="str">
            <v>SOLICITUD DE SERVICIOS</v>
          </cell>
        </row>
      </sheetData>
      <sheetData sheetId="3">
        <row r="4">
          <cell r="B4" t="str">
            <v>SOLICITUD DE SERVICIOS</v>
          </cell>
        </row>
      </sheetData>
      <sheetData sheetId="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Hoja4"/>
    </sheetNames>
    <sheetDataSet>
      <sheetData sheetId="0" refreshError="1"/>
      <sheetData sheetId="1" refreshError="1"/>
      <sheetData sheetId="2"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rsonalizar"/>
      <sheetName val="UNITARIOS"/>
      <sheetName val="PE-02"/>
      <sheetName val="UNITARIOS GENERALES"/>
      <sheetName val="BASE"/>
      <sheetName val="PE_02"/>
      <sheetName val="PRECIOS"/>
      <sheetName val="FICHA EBI 1 de 6 "/>
      <sheetName val="Form5 _Pág_ 1"/>
      <sheetName val="Listado"/>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LSAL"/>
      <sheetName val="LIQUIDACION"/>
      <sheetName val="NOMINA"/>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SUB APU"/>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Equipo"/>
      <sheetName val="PUNITARIOS%20PARA%20241201%202S"/>
      <sheetName val="Listas"/>
      <sheetName val="RELACION MES"/>
      <sheetName val="GCB2000"/>
      <sheetName val="A.P.U"/>
      <sheetName val="CLASIFICACION"/>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REC-COD,"/>
      <sheetName val=" Liquidacion de Obra por Tramos"/>
      <sheetName val="LISTA DE PRECIOS"/>
      <sheetName val="062"/>
      <sheetName val="Listado"/>
      <sheetName val="Lp"/>
      <sheetName val="Requisición1"/>
      <sheetName val="2,2,6,1 Pilotes 0,30"/>
      <sheetName val="SALARIOS"/>
      <sheetName val="APU NO PREVISTO"/>
      <sheetName val="PPTA (3)"/>
      <sheetName val="PPTA (2)"/>
      <sheetName val="PP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ow r="48">
          <cell r="E48">
            <v>0</v>
          </cell>
        </row>
      </sheetData>
      <sheetData sheetId="116"/>
      <sheetData sheetId="117"/>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TV"/>
      <sheetName val="TRASLADOS"/>
      <sheetName val="APU UNIDAD"/>
      <sheetName val="BALDOSA"/>
      <sheetName val="COTIZACION"/>
      <sheetName val="Hoja1"/>
      <sheetName val="PPTO HOSPITAL"/>
      <sheetName val=" Memorias 1"/>
      <sheetName val="APARATOS SANIT"/>
      <sheetName val="CARP. METALICA"/>
      <sheetName val="PUERTAS"/>
      <sheetName val="Vigas cimentacion"/>
      <sheetName val="Vigas aereas"/>
      <sheetName val="Concreto ciclopeo"/>
      <sheetName val=" Columnas 1"/>
      <sheetName val="Losa"/>
      <sheetName val="PILAS 1"/>
      <sheetName val="MAMPOSTERIA"/>
      <sheetName val="CIELO"/>
      <sheetName val="REV,EST, PINT"/>
      <sheetName val="VIGAS DE FUNDACION"/>
      <sheetName val="COLUMNAS"/>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516">
          <cell r="J516">
            <v>208.69000000000005</v>
          </cell>
        </row>
      </sheetData>
      <sheetData sheetId="18"/>
      <sheetData sheetId="19"/>
      <sheetData sheetId="20"/>
      <sheetData sheetId="21"/>
      <sheetData sheetId="2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Indicadores"/>
      <sheetName val="SIMULACIÓNEDIFICIO.ok"/>
      <sheetName val="Propiedad"/>
      <sheetName val="Reparación"/>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ITEMS"/>
      <sheetName val="TARIFAS"/>
      <sheetName val="Resumen_APU"/>
      <sheetName val="SALARIOS"/>
      <sheetName val="Indicadores"/>
    </sheetNames>
    <sheetDataSet>
      <sheetData sheetId="0" refreshError="1">
        <row r="74">
          <cell r="E74">
            <v>0.06</v>
          </cell>
        </row>
      </sheetData>
      <sheetData sheetId="1" refreshError="1"/>
      <sheetData sheetId="2" refreshError="1"/>
      <sheetData sheetId="3" refreshError="1"/>
      <sheetData sheetId="4" refreshError="1"/>
      <sheetData sheetId="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Precios"/>
      <sheetName val="VIVA X Región Sin TTE"/>
      <sheetName val="VIVA JULIO2014"/>
      <sheetName val="VIVA X Región"/>
      <sheetName val="VIVA x Municipio"/>
      <sheetName val="VIVA x Municipio (2)"/>
      <sheetName val="VIVA x Municipio (3)"/>
      <sheetName val="Hoja5"/>
      <sheetName val="Hoja4"/>
      <sheetName val="Furel"/>
      <sheetName val="Compras Pisende"/>
      <sheetName val="Pisende"/>
      <sheetName val="SODIMAC"/>
      <sheetName val="FederacionCafeteros"/>
      <sheetName val="TTE TRACTOMULA AVANCE"/>
      <sheetName val="Hoja1"/>
      <sheetName val="Precios EASY TSJ"/>
      <sheetName val="Precios EASY Alcarraza"/>
      <sheetName val="Precios EASY La Ferreria"/>
      <sheetName val="Precios EASY Galpon Medellin"/>
      <sheetName val="Precios EASY Asociados"/>
    </sheetNames>
    <sheetDataSet>
      <sheetData sheetId="0"/>
      <sheetData sheetId="1">
        <row r="2">
          <cell r="A2" t="str">
            <v>82040RH</v>
          </cell>
          <cell r="B2" t="str">
            <v>Ladrillo Divisorio Rayado Horizontal 8x20x40 cms</v>
          </cell>
          <cell r="C2">
            <v>555</v>
          </cell>
          <cell r="D2">
            <v>575</v>
          </cell>
          <cell r="E2" t="str">
            <v>Todas</v>
          </cell>
          <cell r="F2">
            <v>12</v>
          </cell>
          <cell r="G2">
            <v>5.2</v>
          </cell>
          <cell r="H2">
            <v>630</v>
          </cell>
          <cell r="I2">
            <v>8.7301587301587324E-2</v>
          </cell>
        </row>
        <row r="3">
          <cell r="A3" t="str">
            <v>102040RH</v>
          </cell>
          <cell r="B3" t="str">
            <v>Ladrillo Divisorio Rayado Horizontal 10x20x40 cms</v>
          </cell>
          <cell r="C3">
            <v>555</v>
          </cell>
          <cell r="D3">
            <v>575</v>
          </cell>
          <cell r="E3" t="str">
            <v>Todas</v>
          </cell>
          <cell r="F3">
            <v>12</v>
          </cell>
          <cell r="G3">
            <v>5.6</v>
          </cell>
          <cell r="H3">
            <v>630</v>
          </cell>
          <cell r="I3">
            <v>8.7301587301587324E-2</v>
          </cell>
        </row>
        <row r="4">
          <cell r="A4" t="str">
            <v>122040RH</v>
          </cell>
          <cell r="B4" t="str">
            <v>Ladrillo Divisorio Rayado Horizontal 12x20x40 cms</v>
          </cell>
          <cell r="C4">
            <v>685</v>
          </cell>
          <cell r="D4">
            <v>715</v>
          </cell>
          <cell r="E4" t="str">
            <v>Todas</v>
          </cell>
          <cell r="F4">
            <v>10.8</v>
          </cell>
          <cell r="G4">
            <v>7.6</v>
          </cell>
          <cell r="H4">
            <v>785</v>
          </cell>
          <cell r="I4">
            <v>8.9171974522292974E-2</v>
          </cell>
        </row>
        <row r="5">
          <cell r="A5" t="str">
            <v>152040RH</v>
          </cell>
          <cell r="B5" t="str">
            <v>Ladrillo Divisorio Rayado Horizontal 15x20x40 cms</v>
          </cell>
          <cell r="C5">
            <v>845</v>
          </cell>
          <cell r="D5">
            <v>880</v>
          </cell>
          <cell r="E5" t="str">
            <v>Todas</v>
          </cell>
          <cell r="F5">
            <v>11.6</v>
          </cell>
          <cell r="G5">
            <v>8.1999999999999993</v>
          </cell>
          <cell r="H5">
            <v>965</v>
          </cell>
          <cell r="I5">
            <v>8.8082901554404125E-2</v>
          </cell>
        </row>
        <row r="6">
          <cell r="A6" t="str">
            <v>102040RV</v>
          </cell>
          <cell r="B6" t="str">
            <v>Ladrillo No Estructural Rayado Vertical 10x20x40 cms</v>
          </cell>
          <cell r="C6">
            <v>940</v>
          </cell>
          <cell r="D6">
            <v>980</v>
          </cell>
          <cell r="E6" t="str">
            <v>Asociados/Ferreria</v>
          </cell>
          <cell r="F6">
            <v>12</v>
          </cell>
          <cell r="G6">
            <v>5.6</v>
          </cell>
          <cell r="H6">
            <v>1080</v>
          </cell>
          <cell r="I6">
            <v>9.259259259259256E-2</v>
          </cell>
        </row>
        <row r="7">
          <cell r="A7" t="str">
            <v>122040RV</v>
          </cell>
          <cell r="B7" t="str">
            <v>Ladrillo No Estructural Rayado Vertical 12x20x40 cms</v>
          </cell>
          <cell r="C7">
            <v>1100</v>
          </cell>
          <cell r="D7">
            <v>1150</v>
          </cell>
          <cell r="E7" t="str">
            <v>Asociados</v>
          </cell>
          <cell r="F7">
            <v>10.8</v>
          </cell>
          <cell r="G7">
            <v>7.6</v>
          </cell>
          <cell r="H7">
            <v>1270</v>
          </cell>
          <cell r="I7">
            <v>9.4488188976378007E-2</v>
          </cell>
        </row>
        <row r="8">
          <cell r="A8" t="str">
            <v>152040RV</v>
          </cell>
          <cell r="B8" t="str">
            <v>Ladrillo No Estructural Rayado Vertical 15x20x40 cms</v>
          </cell>
          <cell r="C8">
            <v>1400</v>
          </cell>
          <cell r="D8">
            <v>1460</v>
          </cell>
          <cell r="E8" t="str">
            <v>Asociados</v>
          </cell>
          <cell r="F8">
            <v>11.6</v>
          </cell>
          <cell r="G8">
            <v>8.1999999999999993</v>
          </cell>
          <cell r="H8">
            <v>1615</v>
          </cell>
          <cell r="I8">
            <v>9.5975232198142413E-2</v>
          </cell>
        </row>
        <row r="9">
          <cell r="A9" t="str">
            <v>122433RV</v>
          </cell>
          <cell r="B9" t="str">
            <v>Ladrillo Estructural Rayado Vertical 11x24x32 cms</v>
          </cell>
          <cell r="C9">
            <v>1378</v>
          </cell>
          <cell r="D9">
            <v>1400</v>
          </cell>
          <cell r="E9" t="str">
            <v>TSJ</v>
          </cell>
          <cell r="F9">
            <v>12</v>
          </cell>
          <cell r="G9">
            <v>8</v>
          </cell>
          <cell r="H9">
            <v>1545</v>
          </cell>
          <cell r="I9">
            <v>9.3851132686084138E-2</v>
          </cell>
        </row>
        <row r="10">
          <cell r="A10" t="str">
            <v>102040LH</v>
          </cell>
          <cell r="B10" t="str">
            <v>Ladrillo Fachada Liso Horizontal 10x20x40 cms</v>
          </cell>
          <cell r="C10">
            <v>770</v>
          </cell>
          <cell r="D10">
            <v>800</v>
          </cell>
          <cell r="E10" t="str">
            <v>Asociados/Ferreria</v>
          </cell>
          <cell r="F10">
            <v>12</v>
          </cell>
          <cell r="G10">
            <v>5.6</v>
          </cell>
          <cell r="H10">
            <v>895</v>
          </cell>
          <cell r="I10">
            <v>0.1061452513966481</v>
          </cell>
        </row>
        <row r="11">
          <cell r="A11" t="str">
            <v>122040LH</v>
          </cell>
          <cell r="B11" t="str">
            <v>Ladrillo Fachada Liso Horizontal 12x20x40 cms</v>
          </cell>
          <cell r="C11">
            <v>959</v>
          </cell>
          <cell r="D11">
            <v>1000</v>
          </cell>
          <cell r="E11" t="str">
            <v>Asociados</v>
          </cell>
          <cell r="F11">
            <v>10.8</v>
          </cell>
          <cell r="G11">
            <v>7.6</v>
          </cell>
          <cell r="H11">
            <v>1120</v>
          </cell>
          <cell r="I11">
            <v>0.1071428571428571</v>
          </cell>
        </row>
        <row r="12">
          <cell r="A12" t="str">
            <v>152040LH</v>
          </cell>
          <cell r="B12" t="str">
            <v>Ladrillo Fachada Liso Horizontal 15x20x40 cms</v>
          </cell>
          <cell r="C12">
            <v>1140</v>
          </cell>
          <cell r="D12">
            <v>1190</v>
          </cell>
          <cell r="E12" t="str">
            <v>Asociados</v>
          </cell>
          <cell r="F12">
            <v>11.6</v>
          </cell>
          <cell r="G12">
            <v>8.1999999999999993</v>
          </cell>
          <cell r="H12">
            <v>1315</v>
          </cell>
          <cell r="I12">
            <v>9.5057034220532355E-2</v>
          </cell>
        </row>
        <row r="13">
          <cell r="A13" t="str">
            <v>61225LH</v>
          </cell>
          <cell r="B13" t="str">
            <v>Ladrillo Fachada Liso Horizontal Bocadillo 6x12x25 cms</v>
          </cell>
          <cell r="C13">
            <v>635</v>
          </cell>
          <cell r="D13">
            <v>650</v>
          </cell>
          <cell r="E13" t="str">
            <v>Buenavista</v>
          </cell>
          <cell r="F13">
            <v>50</v>
          </cell>
          <cell r="G13">
            <v>2</v>
          </cell>
          <cell r="H13">
            <v>710</v>
          </cell>
          <cell r="I13">
            <v>8.4507042253521125E-2</v>
          </cell>
        </row>
        <row r="14">
          <cell r="A14" t="str">
            <v>101530LH</v>
          </cell>
          <cell r="B14" t="str">
            <v>Ladrillo Fachada Liso Horizontal Catalán 10x15x30 cms</v>
          </cell>
          <cell r="C14">
            <v>600</v>
          </cell>
          <cell r="D14">
            <v>620</v>
          </cell>
          <cell r="E14" t="str">
            <v>Asociados/Ferreria</v>
          </cell>
          <cell r="F14">
            <v>34</v>
          </cell>
          <cell r="G14">
            <v>3.5</v>
          </cell>
          <cell r="H14">
            <v>680</v>
          </cell>
          <cell r="I14">
            <v>8.8235294117647078E-2</v>
          </cell>
        </row>
        <row r="15">
          <cell r="A15" t="str">
            <v>121330LH</v>
          </cell>
          <cell r="B15" t="str">
            <v>Ladrillo Fachada Liso horizontal Castellano 12x13x30 cms</v>
          </cell>
          <cell r="C15">
            <v>600</v>
          </cell>
          <cell r="D15">
            <v>620</v>
          </cell>
          <cell r="E15" t="str">
            <v>Asociados/Ferreria</v>
          </cell>
          <cell r="F15">
            <v>25</v>
          </cell>
          <cell r="G15">
            <v>3.5</v>
          </cell>
          <cell r="H15">
            <v>680</v>
          </cell>
          <cell r="I15">
            <v>8.8235294117647078E-2</v>
          </cell>
        </row>
        <row r="16">
          <cell r="A16" t="str">
            <v>101540LH</v>
          </cell>
          <cell r="B16" t="str">
            <v>Ladrillo Fachada Liso Horizontal Catalán Grande 10x15x40 cms</v>
          </cell>
          <cell r="C16">
            <v>883</v>
          </cell>
          <cell r="D16">
            <v>957</v>
          </cell>
          <cell r="E16" t="str">
            <v>Alcarraza</v>
          </cell>
          <cell r="F16">
            <v>25</v>
          </cell>
          <cell r="G16">
            <v>4.5</v>
          </cell>
          <cell r="H16">
            <v>1050</v>
          </cell>
          <cell r="I16">
            <v>8.8571428571428523E-2</v>
          </cell>
        </row>
        <row r="17">
          <cell r="A17" t="str">
            <v>102040LVNE</v>
          </cell>
          <cell r="B17" t="str">
            <v>Ladrillo Fachada Liso Vertical No Estructural 10x20x40 cms</v>
          </cell>
          <cell r="C17">
            <v>1020</v>
          </cell>
          <cell r="D17">
            <v>1050</v>
          </cell>
          <cell r="E17" t="str">
            <v>Asociados</v>
          </cell>
          <cell r="F17">
            <v>12</v>
          </cell>
          <cell r="G17">
            <v>5.6</v>
          </cell>
          <cell r="H17">
            <v>1155</v>
          </cell>
          <cell r="I17">
            <v>9.0909090909090939E-2</v>
          </cell>
        </row>
        <row r="18">
          <cell r="A18" t="str">
            <v>122040LVNE</v>
          </cell>
          <cell r="B18" t="str">
            <v>Ladrillo Fachada Liso Vertical No Estructural 12x20x40 cms</v>
          </cell>
          <cell r="C18">
            <v>1300</v>
          </cell>
          <cell r="D18">
            <v>1360</v>
          </cell>
          <cell r="E18" t="str">
            <v>Asociados</v>
          </cell>
          <cell r="F18">
            <v>10.8</v>
          </cell>
          <cell r="G18">
            <v>7.6</v>
          </cell>
          <cell r="H18">
            <v>1490</v>
          </cell>
          <cell r="I18">
            <v>8.7248322147650992E-2</v>
          </cell>
        </row>
        <row r="19">
          <cell r="A19" t="str">
            <v>152040LVNE</v>
          </cell>
          <cell r="B19" t="str">
            <v>Ladrillo Fachada Liso Vertical No Estructural 15x20x40 cms</v>
          </cell>
          <cell r="C19">
            <v>1500</v>
          </cell>
          <cell r="D19">
            <v>1570</v>
          </cell>
          <cell r="E19" t="str">
            <v>Asociados</v>
          </cell>
          <cell r="F19">
            <v>11.6</v>
          </cell>
          <cell r="G19">
            <v>8.1999999999999993</v>
          </cell>
          <cell r="H19">
            <v>1720</v>
          </cell>
          <cell r="I19">
            <v>8.7209302325581439E-2</v>
          </cell>
        </row>
        <row r="20">
          <cell r="A20" t="str">
            <v>101530LVNE</v>
          </cell>
          <cell r="B20" t="str">
            <v>Ladrillo Catalan Liso Vertical No Estructural Natural 10x15x30 cms</v>
          </cell>
          <cell r="C20">
            <v>700</v>
          </cell>
          <cell r="D20">
            <v>740</v>
          </cell>
          <cell r="E20" t="str">
            <v>Asociados</v>
          </cell>
          <cell r="F20">
            <v>33</v>
          </cell>
          <cell r="G20">
            <v>3.5</v>
          </cell>
          <cell r="H20">
            <v>810</v>
          </cell>
          <cell r="I20">
            <v>8.6419753086419804E-2</v>
          </cell>
        </row>
        <row r="21">
          <cell r="A21" t="str">
            <v>122433LV</v>
          </cell>
          <cell r="B21" t="str">
            <v>Ladrillo Fachada Liso Vertical Estructural 11x24x32 cms</v>
          </cell>
          <cell r="C21">
            <v>1449</v>
          </cell>
          <cell r="D21">
            <v>1377</v>
          </cell>
          <cell r="E21" t="str">
            <v>TSJ</v>
          </cell>
          <cell r="F21">
            <v>12</v>
          </cell>
          <cell r="G21">
            <v>8</v>
          </cell>
          <cell r="H21">
            <v>1530</v>
          </cell>
          <cell r="I21">
            <v>9.9999999999999978E-2</v>
          </cell>
        </row>
        <row r="22">
          <cell r="A22" t="str">
            <v>101530LV</v>
          </cell>
          <cell r="B22" t="str">
            <v>Ladrillo Fachada Liso Vertical Estructural Natural 10x15x30 cms</v>
          </cell>
          <cell r="C22">
            <v>700</v>
          </cell>
          <cell r="D22">
            <v>780</v>
          </cell>
          <cell r="E22" t="str">
            <v>Asociados</v>
          </cell>
          <cell r="F22">
            <v>33</v>
          </cell>
          <cell r="G22">
            <v>3.5</v>
          </cell>
          <cell r="H22">
            <v>850</v>
          </cell>
          <cell r="I22">
            <v>8.2352941176470629E-2</v>
          </cell>
        </row>
        <row r="23">
          <cell r="A23" t="str">
            <v>101530LVP</v>
          </cell>
          <cell r="B23" t="str">
            <v>Ladrillo Fachada Liso Vertical Estructural Pálido 10x15x30 cms</v>
          </cell>
          <cell r="C23">
            <v>1140</v>
          </cell>
          <cell r="D23">
            <v>1140</v>
          </cell>
          <cell r="E23" t="str">
            <v>TSJ</v>
          </cell>
          <cell r="F23">
            <v>33</v>
          </cell>
          <cell r="G23">
            <v>3.7</v>
          </cell>
          <cell r="H23">
            <v>1350</v>
          </cell>
          <cell r="I23">
            <v>0.15555555555555556</v>
          </cell>
        </row>
        <row r="24">
          <cell r="A24" t="str">
            <v>101530LVM</v>
          </cell>
          <cell r="B24" t="str">
            <v>Ladrillo Fachada Liso Vertical Estructural Moreno 10x15x30 cms</v>
          </cell>
          <cell r="C24">
            <v>1344</v>
          </cell>
          <cell r="D24">
            <v>1344</v>
          </cell>
          <cell r="E24" t="str">
            <v>TSJ</v>
          </cell>
          <cell r="F24">
            <v>33</v>
          </cell>
          <cell r="G24">
            <v>3.7</v>
          </cell>
          <cell r="H24">
            <v>1580</v>
          </cell>
          <cell r="I24">
            <v>0.14936708860759496</v>
          </cell>
        </row>
        <row r="25">
          <cell r="A25" t="str">
            <v>61225LVP</v>
          </cell>
          <cell r="B25" t="str">
            <v>Ladrillo Fachada Liso Vertical Estructural Pálido 6x12x25 cms</v>
          </cell>
          <cell r="C25">
            <v>538</v>
          </cell>
          <cell r="D25">
            <v>538</v>
          </cell>
          <cell r="E25" t="str">
            <v>TSJ</v>
          </cell>
          <cell r="F25">
            <v>55</v>
          </cell>
          <cell r="G25">
            <v>1.8</v>
          </cell>
          <cell r="H25">
            <v>640</v>
          </cell>
          <cell r="I25">
            <v>0.15937500000000004</v>
          </cell>
        </row>
        <row r="26">
          <cell r="A26" t="str">
            <v>61225LVM</v>
          </cell>
          <cell r="B26" t="str">
            <v>Ladrillo Fachada Liso Vertical Estructural Moreno 6x12x25 cms</v>
          </cell>
          <cell r="C26">
            <v>703</v>
          </cell>
          <cell r="D26">
            <v>703</v>
          </cell>
          <cell r="E26" t="str">
            <v>TSJ</v>
          </cell>
          <cell r="F26">
            <v>55</v>
          </cell>
          <cell r="G26">
            <v>1.8</v>
          </cell>
          <cell r="H26">
            <v>825</v>
          </cell>
          <cell r="I26">
            <v>0.14787878787878783</v>
          </cell>
        </row>
        <row r="27">
          <cell r="A27" t="str">
            <v>61530LV</v>
          </cell>
          <cell r="B27" t="str">
            <v>Ladrillo Fachada Liso Vertical Estructural Romano 6x15x30 cms</v>
          </cell>
          <cell r="C27">
            <v>632</v>
          </cell>
          <cell r="D27">
            <v>595</v>
          </cell>
          <cell r="E27" t="str">
            <v>TSJ</v>
          </cell>
          <cell r="F27">
            <v>48</v>
          </cell>
          <cell r="G27">
            <v>2.2999999999999998</v>
          </cell>
          <cell r="H27">
            <v>660</v>
          </cell>
          <cell r="I27">
            <v>9.8484848484848508E-2</v>
          </cell>
        </row>
        <row r="28">
          <cell r="A28" t="str">
            <v>101540LV</v>
          </cell>
          <cell r="B28" t="str">
            <v>Esquinero Vertical 10x15x40</v>
          </cell>
          <cell r="C28">
            <v>1070</v>
          </cell>
          <cell r="D28">
            <v>1131</v>
          </cell>
          <cell r="E28" t="str">
            <v>Alcarraza</v>
          </cell>
          <cell r="F28">
            <v>25</v>
          </cell>
          <cell r="G28">
            <v>4.7</v>
          </cell>
          <cell r="H28">
            <v>1250</v>
          </cell>
          <cell r="I28">
            <v>9.5199999999999951E-2</v>
          </cell>
        </row>
        <row r="29">
          <cell r="A29" t="str">
            <v>61225LV</v>
          </cell>
          <cell r="B29" t="str">
            <v>Bocadillo Vertical 6x12x24</v>
          </cell>
          <cell r="C29">
            <v>396</v>
          </cell>
          <cell r="D29">
            <v>420</v>
          </cell>
          <cell r="E29" t="str">
            <v>TSJ</v>
          </cell>
          <cell r="F29">
            <v>55</v>
          </cell>
          <cell r="G29">
            <v>1.8</v>
          </cell>
          <cell r="H29">
            <v>465</v>
          </cell>
          <cell r="I29">
            <v>9.6774193548387122E-2</v>
          </cell>
        </row>
        <row r="30">
          <cell r="A30" t="str">
            <v>TE45N</v>
          </cell>
          <cell r="B30" t="str">
            <v>Teja Colonial 40 cms</v>
          </cell>
          <cell r="C30">
            <v>455</v>
          </cell>
          <cell r="D30">
            <v>440</v>
          </cell>
          <cell r="E30" t="str">
            <v>TSJ</v>
          </cell>
          <cell r="F30">
            <v>20.5</v>
          </cell>
          <cell r="G30">
            <v>2</v>
          </cell>
          <cell r="H30">
            <v>490</v>
          </cell>
          <cell r="I30">
            <v>0.10204081632653061</v>
          </cell>
        </row>
        <row r="31">
          <cell r="A31" t="str">
            <v>TEESE</v>
          </cell>
          <cell r="B31" t="str">
            <v>Teja Ese Bogotana</v>
          </cell>
          <cell r="C31">
            <v>1075</v>
          </cell>
          <cell r="D31">
            <v>995</v>
          </cell>
          <cell r="E31" t="str">
            <v>TSJ</v>
          </cell>
          <cell r="F31">
            <v>10</v>
          </cell>
          <cell r="G31">
            <v>3.2</v>
          </cell>
          <cell r="H31">
            <v>1110</v>
          </cell>
          <cell r="I31">
            <v>0.10360360360360366</v>
          </cell>
        </row>
        <row r="32">
          <cell r="A32" t="str">
            <v>TEJ2ESE5</v>
          </cell>
          <cell r="B32" t="str">
            <v>Teja Doble S Eternit #5</v>
          </cell>
          <cell r="C32">
            <v>1050</v>
          </cell>
          <cell r="D32">
            <v>1050</v>
          </cell>
          <cell r="E32" t="str">
            <v>TSJ</v>
          </cell>
          <cell r="F32">
            <v>10</v>
          </cell>
          <cell r="G32">
            <v>3.2</v>
          </cell>
          <cell r="H32">
            <v>1240</v>
          </cell>
          <cell r="I32">
            <v>0.15322580645161288</v>
          </cell>
        </row>
        <row r="33">
          <cell r="A33" t="str">
            <v>TEJ2ESE7</v>
          </cell>
          <cell r="B33" t="str">
            <v>Teja Doble S Eternit #7</v>
          </cell>
          <cell r="C33">
            <v>1050</v>
          </cell>
          <cell r="D33">
            <v>1050</v>
          </cell>
          <cell r="E33" t="str">
            <v>TSJ</v>
          </cell>
          <cell r="F33">
            <v>9</v>
          </cell>
          <cell r="G33">
            <v>3.5</v>
          </cell>
          <cell r="H33">
            <v>1250</v>
          </cell>
          <cell r="I33">
            <v>0.16000000000000003</v>
          </cell>
        </row>
        <row r="34">
          <cell r="A34" t="str">
            <v>RASILLA</v>
          </cell>
          <cell r="B34" t="str">
            <v>Rasilla o Bloquelón 8x23x80 cms</v>
          </cell>
          <cell r="C34">
            <v>2860</v>
          </cell>
          <cell r="D34">
            <v>2860</v>
          </cell>
          <cell r="E34" t="str">
            <v>TSJ</v>
          </cell>
          <cell r="F34">
            <v>5.5</v>
          </cell>
          <cell r="G34">
            <v>12.6</v>
          </cell>
          <cell r="H34">
            <v>3460</v>
          </cell>
          <cell r="I34">
            <v>0.17341040462427748</v>
          </cell>
        </row>
        <row r="35">
          <cell r="A35" t="str">
            <v>LAGRIM10</v>
          </cell>
          <cell r="B35" t="str">
            <v>Lagrimal arcilla muro 10 cms</v>
          </cell>
          <cell r="C35">
            <v>1440</v>
          </cell>
          <cell r="D35">
            <v>1440</v>
          </cell>
          <cell r="E35" t="str">
            <v>VITIGRES</v>
          </cell>
          <cell r="F35">
            <v>4</v>
          </cell>
          <cell r="G35">
            <v>4</v>
          </cell>
          <cell r="H35">
            <v>1690</v>
          </cell>
          <cell r="I35">
            <v>0.14792899408284022</v>
          </cell>
        </row>
        <row r="36">
          <cell r="A36" t="str">
            <v>LAGRIM15</v>
          </cell>
          <cell r="B36" t="str">
            <v>Lagrimal arcilla muro 15 cms</v>
          </cell>
          <cell r="C36">
            <v>1515</v>
          </cell>
          <cell r="D36">
            <v>1515</v>
          </cell>
          <cell r="E36" t="str">
            <v>VITIGRES</v>
          </cell>
          <cell r="F36">
            <v>4</v>
          </cell>
          <cell r="G36">
            <v>5</v>
          </cell>
          <cell r="H36">
            <v>1800</v>
          </cell>
          <cell r="I36">
            <v>0.15833333333333333</v>
          </cell>
        </row>
        <row r="37">
          <cell r="A37" t="str">
            <v>51022MACZ</v>
          </cell>
          <cell r="B37" t="str">
            <v>Ladrillo Macizo exteriores Adoquin 5x10x22</v>
          </cell>
          <cell r="C37">
            <v>508</v>
          </cell>
          <cell r="D37">
            <v>538</v>
          </cell>
          <cell r="E37" t="str">
            <v>TSJ/Alcarraza</v>
          </cell>
          <cell r="F37">
            <v>50</v>
          </cell>
          <cell r="G37">
            <v>1.8</v>
          </cell>
          <cell r="H37">
            <v>600</v>
          </cell>
          <cell r="I37">
            <v>0.10333333333333339</v>
          </cell>
        </row>
        <row r="38">
          <cell r="A38" t="str">
            <v>102040MACZ</v>
          </cell>
          <cell r="B38" t="str">
            <v>Ladrillo Macizo Hecho a Mano 10x20x40</v>
          </cell>
          <cell r="C38">
            <v>1587</v>
          </cell>
          <cell r="D38">
            <v>1587</v>
          </cell>
          <cell r="E38" t="str">
            <v>TSJ</v>
          </cell>
          <cell r="F38">
            <v>12</v>
          </cell>
          <cell r="G38">
            <v>15</v>
          </cell>
          <cell r="H38">
            <v>1750</v>
          </cell>
          <cell r="I38">
            <v>9.3142857142857194E-2</v>
          </cell>
        </row>
        <row r="39">
          <cell r="A39" t="str">
            <v>ADOQUINENI2</v>
          </cell>
          <cell r="B39" t="str">
            <v>Adoquin en I de 2 cms</v>
          </cell>
          <cell r="C39">
            <v>385</v>
          </cell>
          <cell r="D39">
            <v>405</v>
          </cell>
          <cell r="E39" t="str">
            <v>VITIGRES</v>
          </cell>
          <cell r="F39">
            <v>41</v>
          </cell>
          <cell r="G39">
            <v>0.8</v>
          </cell>
          <cell r="H39">
            <v>445</v>
          </cell>
          <cell r="I39">
            <v>8.98876404494382E-2</v>
          </cell>
        </row>
        <row r="40">
          <cell r="A40" t="str">
            <v>ADOQUINENI5</v>
          </cell>
          <cell r="B40" t="str">
            <v>Adoquin en I de 5 cms</v>
          </cell>
          <cell r="C40">
            <v>682</v>
          </cell>
          <cell r="D40">
            <v>715</v>
          </cell>
          <cell r="E40" t="str">
            <v>VITIGRES</v>
          </cell>
          <cell r="F40">
            <v>41</v>
          </cell>
          <cell r="G40">
            <v>2</v>
          </cell>
          <cell r="H40">
            <v>790</v>
          </cell>
          <cell r="I40">
            <v>9.4936708860759444E-2</v>
          </cell>
        </row>
        <row r="41">
          <cell r="A41" t="str">
            <v>CALDREJ10</v>
          </cell>
          <cell r="B41" t="str">
            <v>Calado Rejilla para muro de 10 cms</v>
          </cell>
          <cell r="C41">
            <v>1025</v>
          </cell>
          <cell r="D41">
            <v>1100</v>
          </cell>
          <cell r="E41" t="str">
            <v>VITIGRES</v>
          </cell>
          <cell r="F41">
            <v>23</v>
          </cell>
          <cell r="G41">
            <v>3</v>
          </cell>
          <cell r="H41">
            <v>1210</v>
          </cell>
          <cell r="I41">
            <v>9.0909090909090939E-2</v>
          </cell>
        </row>
        <row r="42">
          <cell r="A42" t="str">
            <v>CALDTRB10</v>
          </cell>
          <cell r="B42" t="str">
            <v>Calado Trebol para muro de 10 cms</v>
          </cell>
          <cell r="C42">
            <v>1025</v>
          </cell>
          <cell r="D42">
            <v>1100</v>
          </cell>
          <cell r="E42" t="str">
            <v>VITIGRES</v>
          </cell>
          <cell r="F42">
            <v>23</v>
          </cell>
          <cell r="G42">
            <v>3</v>
          </cell>
          <cell r="H42">
            <v>1210</v>
          </cell>
          <cell r="I42">
            <v>9.0909090909090939E-2</v>
          </cell>
        </row>
        <row r="43">
          <cell r="A43" t="str">
            <v>CALDCUAD10</v>
          </cell>
          <cell r="B43" t="str">
            <v>Calado Cuadrado para muro de 10 cms</v>
          </cell>
          <cell r="C43">
            <v>1025</v>
          </cell>
          <cell r="D43">
            <v>1100</v>
          </cell>
          <cell r="E43" t="str">
            <v>VITIGRES</v>
          </cell>
          <cell r="F43">
            <v>23</v>
          </cell>
          <cell r="G43">
            <v>3</v>
          </cell>
          <cell r="H43">
            <v>1210</v>
          </cell>
          <cell r="I43">
            <v>9.0909090909090939E-2</v>
          </cell>
        </row>
        <row r="44">
          <cell r="A44" t="str">
            <v>CALDCIRC10</v>
          </cell>
          <cell r="B44" t="str">
            <v>Calado Circular para muro de 10 cms</v>
          </cell>
          <cell r="C44">
            <v>1025</v>
          </cell>
          <cell r="D44">
            <v>1100</v>
          </cell>
          <cell r="E44" t="str">
            <v>VITIGRES</v>
          </cell>
          <cell r="F44">
            <v>23</v>
          </cell>
          <cell r="G44">
            <v>3.2</v>
          </cell>
          <cell r="H44">
            <v>1210</v>
          </cell>
          <cell r="I44">
            <v>9.0909090909090939E-2</v>
          </cell>
        </row>
        <row r="45">
          <cell r="A45" t="str">
            <v>CALDTRB15</v>
          </cell>
          <cell r="B45" t="str">
            <v>Calado Trebol para muro de 15 cms</v>
          </cell>
          <cell r="C45">
            <v>1370</v>
          </cell>
          <cell r="D45">
            <v>1300</v>
          </cell>
          <cell r="E45" t="str">
            <v>Alcarraza</v>
          </cell>
          <cell r="F45">
            <v>23</v>
          </cell>
          <cell r="G45">
            <v>4.5</v>
          </cell>
          <cell r="H45">
            <v>1430</v>
          </cell>
          <cell r="I45">
            <v>9.0909090909090939E-2</v>
          </cell>
        </row>
        <row r="46">
          <cell r="A46" t="str">
            <v>CALDCUAD15</v>
          </cell>
          <cell r="B46" t="str">
            <v>Calado Cuadrado para muro de 15 cms</v>
          </cell>
          <cell r="C46">
            <v>1370</v>
          </cell>
          <cell r="D46">
            <v>1300</v>
          </cell>
          <cell r="E46" t="str">
            <v>Alcarraza</v>
          </cell>
          <cell r="F46">
            <v>23</v>
          </cell>
          <cell r="G46">
            <v>4.5</v>
          </cell>
          <cell r="H46">
            <v>1430</v>
          </cell>
          <cell r="I46">
            <v>9.0909090909090939E-2</v>
          </cell>
        </row>
      </sheetData>
      <sheetData sheetId="2"/>
      <sheetData sheetId="3">
        <row r="1">
          <cell r="A1" t="str">
            <v>ITEM</v>
          </cell>
          <cell r="B1" t="str">
            <v>Descripción</v>
          </cell>
          <cell r="C1" t="str">
            <v>Costo</v>
          </cell>
          <cell r="D1" t="str">
            <v>Planta</v>
          </cell>
          <cell r="E1" t="str">
            <v>Unds/M2</v>
          </cell>
          <cell r="F1" t="str">
            <v>Peso Kgs.</v>
          </cell>
          <cell r="G1" t="str">
            <v xml:space="preserve">VALLE ABURRA </v>
          </cell>
          <cell r="H1" t="str">
            <v>OCCIDENTE</v>
          </cell>
          <cell r="I1" t="str">
            <v>ORIENTE</v>
          </cell>
          <cell r="J1" t="str">
            <v>SUROESTE</v>
          </cell>
          <cell r="K1" t="str">
            <v>NORTE</v>
          </cell>
          <cell r="L1" t="str">
            <v xml:space="preserve">MAGDALENA MEDIO </v>
          </cell>
          <cell r="M1" t="str">
            <v>NORDESTE</v>
          </cell>
          <cell r="N1" t="str">
            <v>URABA</v>
          </cell>
          <cell r="O1" t="str">
            <v>BAJO CAUCA</v>
          </cell>
        </row>
        <row r="2">
          <cell r="A2" t="str">
            <v>82040RH</v>
          </cell>
          <cell r="B2" t="str">
            <v>Ladrillo Divisorio Rayado Horizontal 8x20x40 cms</v>
          </cell>
          <cell r="C2">
            <v>575</v>
          </cell>
          <cell r="D2" t="str">
            <v>Todas</v>
          </cell>
          <cell r="E2">
            <v>12</v>
          </cell>
          <cell r="F2">
            <v>5.2</v>
          </cell>
          <cell r="G2">
            <v>745</v>
          </cell>
          <cell r="H2">
            <v>890</v>
          </cell>
          <cell r="I2">
            <v>855</v>
          </cell>
          <cell r="J2">
            <v>850</v>
          </cell>
          <cell r="K2">
            <v>935</v>
          </cell>
          <cell r="L2">
            <v>895</v>
          </cell>
          <cell r="M2">
            <v>885</v>
          </cell>
          <cell r="N2">
            <v>800</v>
          </cell>
          <cell r="O2">
            <v>865</v>
          </cell>
        </row>
        <row r="3">
          <cell r="A3" t="str">
            <v>102040RH</v>
          </cell>
          <cell r="B3" t="str">
            <v>Ladrillo Divisorio Rayado Horizontal 10x20x40 cms</v>
          </cell>
          <cell r="C3">
            <v>575</v>
          </cell>
          <cell r="D3" t="str">
            <v>Todas</v>
          </cell>
          <cell r="E3">
            <v>12</v>
          </cell>
          <cell r="F3">
            <v>5.6</v>
          </cell>
          <cell r="G3">
            <v>760.91250000000002</v>
          </cell>
          <cell r="H3">
            <v>930.82499999999993</v>
          </cell>
          <cell r="I3">
            <v>884.28374999999994</v>
          </cell>
          <cell r="J3">
            <v>889.45500000000004</v>
          </cell>
          <cell r="K3">
            <v>977.36625000000004</v>
          </cell>
          <cell r="L3">
            <v>941.16750000000002</v>
          </cell>
          <cell r="M3">
            <v>925.65374999999995</v>
          </cell>
          <cell r="N3">
            <v>987.70875000000001</v>
          </cell>
          <cell r="O3">
            <v>941.16750000000002</v>
          </cell>
        </row>
        <row r="4">
          <cell r="A4" t="str">
            <v>122040RH</v>
          </cell>
          <cell r="B4" t="str">
            <v>Ladrillo Divisorio Rayado Horizontal 12x20x40 cms</v>
          </cell>
          <cell r="C4">
            <v>715</v>
          </cell>
          <cell r="D4" t="str">
            <v>Todas</v>
          </cell>
          <cell r="E4">
            <v>10.8</v>
          </cell>
          <cell r="F4">
            <v>7.6</v>
          </cell>
          <cell r="G4">
            <v>943.53149999999994</v>
          </cell>
          <cell r="H4">
            <v>1173.87375</v>
          </cell>
          <cell r="I4">
            <v>1106.6475</v>
          </cell>
          <cell r="J4">
            <v>1106.6475</v>
          </cell>
          <cell r="K4">
            <v>1230.7574999999999</v>
          </cell>
          <cell r="L4">
            <v>1179.0450000000001</v>
          </cell>
          <cell r="M4">
            <v>1168.7024999999999</v>
          </cell>
          <cell r="N4">
            <v>1365.21</v>
          </cell>
          <cell r="O4">
            <v>1241.0999999999999</v>
          </cell>
        </row>
        <row r="5">
          <cell r="A5" t="str">
            <v>152040RH</v>
          </cell>
          <cell r="B5" t="str">
            <v>Ladrillo Divisorio Rayado Horizontal 15x20x40 cms</v>
          </cell>
          <cell r="C5">
            <v>880</v>
          </cell>
          <cell r="D5" t="str">
            <v>Todas</v>
          </cell>
          <cell r="E5">
            <v>11.6</v>
          </cell>
          <cell r="F5">
            <v>8.1999999999999993</v>
          </cell>
          <cell r="G5">
            <v>1136.296</v>
          </cell>
          <cell r="H5">
            <v>1385.895</v>
          </cell>
          <cell r="I5">
            <v>1313.4974999999999</v>
          </cell>
          <cell r="J5">
            <v>1318.66875</v>
          </cell>
          <cell r="K5">
            <v>1447.95</v>
          </cell>
          <cell r="L5">
            <v>1396.2375</v>
          </cell>
          <cell r="M5">
            <v>1380.7237499999999</v>
          </cell>
          <cell r="N5">
            <v>1463.4637499999999</v>
          </cell>
          <cell r="O5">
            <v>1406.58</v>
          </cell>
        </row>
        <row r="6">
          <cell r="A6" t="str">
            <v>102040RV</v>
          </cell>
          <cell r="B6" t="str">
            <v>Ladrillo No Estructural Rayado Vertical 10x20x40 cms</v>
          </cell>
          <cell r="C6">
            <v>980</v>
          </cell>
          <cell r="D6" t="str">
            <v>Asociados/Ferreria</v>
          </cell>
          <cell r="E6">
            <v>12</v>
          </cell>
          <cell r="F6">
            <v>5.6</v>
          </cell>
          <cell r="G6">
            <v>1187.0235</v>
          </cell>
          <cell r="H6">
            <v>1365.21</v>
          </cell>
          <cell r="I6">
            <v>1313.4974999999999</v>
          </cell>
          <cell r="J6">
            <v>1323.84</v>
          </cell>
          <cell r="K6">
            <v>1406.58</v>
          </cell>
          <cell r="L6">
            <v>1375.5525</v>
          </cell>
          <cell r="M6">
            <v>1365.21</v>
          </cell>
          <cell r="N6">
            <v>1572.06</v>
          </cell>
          <cell r="O6">
            <v>1334.1824999999999</v>
          </cell>
        </row>
        <row r="7">
          <cell r="A7" t="str">
            <v>122040RV</v>
          </cell>
          <cell r="B7" t="str">
            <v>Ladrillo No Estructural Rayado Vertical 12x20x40 cms</v>
          </cell>
          <cell r="C7">
            <v>1150</v>
          </cell>
          <cell r="D7" t="str">
            <v>Asociados</v>
          </cell>
          <cell r="E7">
            <v>10.8</v>
          </cell>
          <cell r="F7">
            <v>7.6</v>
          </cell>
          <cell r="G7">
            <v>1415.2972500000001</v>
          </cell>
          <cell r="H7">
            <v>1644.4575</v>
          </cell>
          <cell r="I7">
            <v>1582.4024999999999</v>
          </cell>
          <cell r="J7">
            <v>1587.57375</v>
          </cell>
          <cell r="K7">
            <v>1701.3412499999999</v>
          </cell>
          <cell r="L7">
            <v>1659.9712500000001</v>
          </cell>
          <cell r="M7">
            <v>1644.4575</v>
          </cell>
          <cell r="N7">
            <v>1934.0474999999999</v>
          </cell>
          <cell r="O7">
            <v>1608.25875</v>
          </cell>
        </row>
        <row r="8">
          <cell r="A8" t="str">
            <v>152040RV</v>
          </cell>
          <cell r="B8" t="str">
            <v>Ladrillo No Estructural Rayado Vertical 15x20x40 cms</v>
          </cell>
          <cell r="C8">
            <v>1460</v>
          </cell>
          <cell r="D8" t="str">
            <v>Asociados</v>
          </cell>
          <cell r="E8">
            <v>11.6</v>
          </cell>
          <cell r="F8">
            <v>8.1999999999999993</v>
          </cell>
          <cell r="G8">
            <v>1760.24425</v>
          </cell>
          <cell r="H8">
            <v>2021.95875</v>
          </cell>
          <cell r="I8">
            <v>1954.7325000000001</v>
          </cell>
          <cell r="J8">
            <v>1959.9037499999999</v>
          </cell>
          <cell r="K8">
            <v>2084.0137500000001</v>
          </cell>
          <cell r="L8">
            <v>2042.64375</v>
          </cell>
          <cell r="M8">
            <v>2021.95875</v>
          </cell>
          <cell r="N8">
            <v>2316.7199999999998</v>
          </cell>
          <cell r="O8">
            <v>1975.4175</v>
          </cell>
        </row>
        <row r="9">
          <cell r="A9" t="str">
            <v>122433RV</v>
          </cell>
          <cell r="B9" t="str">
            <v>Ladrillo Estructural Rayado Vertical 11x24x32 cms</v>
          </cell>
          <cell r="C9">
            <v>1400</v>
          </cell>
          <cell r="D9" t="str">
            <v>TSJ</v>
          </cell>
          <cell r="E9">
            <v>12</v>
          </cell>
          <cell r="F9">
            <v>8</v>
          </cell>
          <cell r="G9">
            <v>1724.7350000000001</v>
          </cell>
          <cell r="H9">
            <v>1985.76</v>
          </cell>
          <cell r="I9">
            <v>1913.3625</v>
          </cell>
          <cell r="J9">
            <v>1928.87625</v>
          </cell>
          <cell r="K9">
            <v>2047.8150000000001</v>
          </cell>
          <cell r="L9">
            <v>2001.2737500000001</v>
          </cell>
          <cell r="M9">
            <v>1985.76</v>
          </cell>
          <cell r="N9">
            <v>2275.35</v>
          </cell>
          <cell r="O9">
            <v>1944.3899999999999</v>
          </cell>
        </row>
        <row r="10">
          <cell r="A10" t="str">
            <v>102040LH</v>
          </cell>
          <cell r="B10" t="str">
            <v>Ladrillo Fachada Liso Horizontal 10x20x40 cms</v>
          </cell>
          <cell r="C10">
            <v>800</v>
          </cell>
          <cell r="D10" t="str">
            <v>Asociados/Ferreria</v>
          </cell>
          <cell r="E10">
            <v>12</v>
          </cell>
          <cell r="F10">
            <v>5.6</v>
          </cell>
          <cell r="G10">
            <v>989.18624999999997</v>
          </cell>
          <cell r="H10">
            <v>1173.87375</v>
          </cell>
          <cell r="I10">
            <v>1116.99</v>
          </cell>
          <cell r="J10">
            <v>1122.1612499999999</v>
          </cell>
          <cell r="K10">
            <v>1215.2437500000001</v>
          </cell>
          <cell r="L10">
            <v>1179.0450000000001</v>
          </cell>
          <cell r="M10">
            <v>1168.7024999999999</v>
          </cell>
          <cell r="N10">
            <v>1220.415</v>
          </cell>
          <cell r="O10">
            <v>1137.675</v>
          </cell>
        </row>
        <row r="11">
          <cell r="A11" t="str">
            <v>122040LH</v>
          </cell>
          <cell r="B11" t="str">
            <v>Ladrillo Fachada Liso Horizontal 12x20x40 cms</v>
          </cell>
          <cell r="C11">
            <v>1000</v>
          </cell>
          <cell r="D11" t="str">
            <v>Asociados</v>
          </cell>
          <cell r="E11">
            <v>10.8</v>
          </cell>
          <cell r="F11">
            <v>7.6</v>
          </cell>
          <cell r="G11">
            <v>1252.9692499999999</v>
          </cell>
          <cell r="H11">
            <v>1484.1487500000001</v>
          </cell>
          <cell r="I11">
            <v>1422.09375</v>
          </cell>
          <cell r="J11">
            <v>1432.43625</v>
          </cell>
          <cell r="K11">
            <v>1541.0325</v>
          </cell>
          <cell r="L11">
            <v>1499.6624999999999</v>
          </cell>
          <cell r="M11">
            <v>1489.32</v>
          </cell>
          <cell r="N11">
            <v>1535.8612499999999</v>
          </cell>
          <cell r="O11">
            <v>1447.95</v>
          </cell>
        </row>
        <row r="12">
          <cell r="A12" t="str">
            <v>152040LH</v>
          </cell>
          <cell r="B12" t="str">
            <v>Ladrillo Fachada Liso Horizontal 15x20x40 cms</v>
          </cell>
          <cell r="C12">
            <v>1190</v>
          </cell>
          <cell r="D12" t="str">
            <v>Asociados</v>
          </cell>
          <cell r="E12">
            <v>11.6</v>
          </cell>
          <cell r="F12">
            <v>8.1999999999999993</v>
          </cell>
          <cell r="G12">
            <v>1471.0975000000001</v>
          </cell>
          <cell r="H12">
            <v>1727.1975</v>
          </cell>
          <cell r="I12">
            <v>1649.6287500000001</v>
          </cell>
          <cell r="J12">
            <v>1659.9712500000001</v>
          </cell>
          <cell r="K12">
            <v>1784.08125</v>
          </cell>
          <cell r="L12">
            <v>1742.7112500000001</v>
          </cell>
          <cell r="M12">
            <v>1722.0262499999999</v>
          </cell>
          <cell r="N12">
            <v>1680.65625</v>
          </cell>
          <cell r="O12">
            <v>1680.65625</v>
          </cell>
        </row>
        <row r="13">
          <cell r="A13" t="str">
            <v>61225LH</v>
          </cell>
          <cell r="B13" t="str">
            <v>Ladrillo Fachada Liso Horizontal Bocadillo 6x12x25 cms</v>
          </cell>
          <cell r="C13">
            <v>650</v>
          </cell>
          <cell r="D13" t="str">
            <v>Buenavista</v>
          </cell>
          <cell r="E13">
            <v>50</v>
          </cell>
          <cell r="F13">
            <v>2</v>
          </cell>
          <cell r="G13">
            <v>765.98524999999995</v>
          </cell>
          <cell r="H13">
            <v>837.74249999999995</v>
          </cell>
          <cell r="I13">
            <v>817.0575</v>
          </cell>
          <cell r="J13">
            <v>822.22874999999999</v>
          </cell>
          <cell r="K13">
            <v>848.08500000000004</v>
          </cell>
          <cell r="L13">
            <v>837.74249999999995</v>
          </cell>
          <cell r="M13">
            <v>837.74249999999995</v>
          </cell>
          <cell r="N13">
            <v>899.79750000000001</v>
          </cell>
          <cell r="O13">
            <v>827.4</v>
          </cell>
        </row>
        <row r="14">
          <cell r="A14" t="str">
            <v>101530LH</v>
          </cell>
          <cell r="B14" t="str">
            <v>Ladrillo Fachada Liso Horizontal Catalán 10x15x30 cms</v>
          </cell>
          <cell r="C14">
            <v>620</v>
          </cell>
          <cell r="D14" t="str">
            <v>Asociados/Ferreria</v>
          </cell>
          <cell r="E14">
            <v>34</v>
          </cell>
          <cell r="F14">
            <v>3.5</v>
          </cell>
          <cell r="G14">
            <v>755.83975000000009</v>
          </cell>
          <cell r="H14">
            <v>868.77</v>
          </cell>
          <cell r="I14">
            <v>837.74249999999995</v>
          </cell>
          <cell r="J14">
            <v>842.91374999999994</v>
          </cell>
          <cell r="K14">
            <v>894.62625000000003</v>
          </cell>
          <cell r="L14">
            <v>873.94124999999997</v>
          </cell>
          <cell r="M14">
            <v>868.77</v>
          </cell>
          <cell r="N14">
            <v>894.62625000000003</v>
          </cell>
          <cell r="O14">
            <v>848.08500000000004</v>
          </cell>
        </row>
        <row r="15">
          <cell r="A15" t="str">
            <v>121330LH</v>
          </cell>
          <cell r="B15" t="str">
            <v>Ladrillo Fachada Liso horizontal Castellano 12x13x30 cms</v>
          </cell>
          <cell r="C15">
            <v>620</v>
          </cell>
          <cell r="D15" t="str">
            <v>Asociados/Ferreria</v>
          </cell>
          <cell r="E15">
            <v>25</v>
          </cell>
          <cell r="F15">
            <v>3.5</v>
          </cell>
          <cell r="G15">
            <v>755.83975000000009</v>
          </cell>
          <cell r="H15">
            <v>868.77</v>
          </cell>
          <cell r="I15">
            <v>837.74249999999995</v>
          </cell>
          <cell r="J15">
            <v>842.91374999999994</v>
          </cell>
          <cell r="K15">
            <v>894.62625000000003</v>
          </cell>
          <cell r="L15">
            <v>873.94124999999997</v>
          </cell>
          <cell r="M15">
            <v>868.77</v>
          </cell>
          <cell r="N15">
            <v>992.88</v>
          </cell>
          <cell r="O15">
            <v>848.08500000000004</v>
          </cell>
        </row>
        <row r="16">
          <cell r="A16" t="str">
            <v>101540LH</v>
          </cell>
          <cell r="B16" t="str">
            <v>Ladrillo Fachada Liso Horizontal Catalán Grande 10x15x40 cms</v>
          </cell>
          <cell r="C16">
            <v>957</v>
          </cell>
          <cell r="D16" t="str">
            <v>Alcarraza</v>
          </cell>
          <cell r="E16">
            <v>25</v>
          </cell>
          <cell r="F16">
            <v>4.5</v>
          </cell>
          <cell r="G16">
            <v>1095.7139999999999</v>
          </cell>
          <cell r="H16">
            <v>1241.0999999999999</v>
          </cell>
          <cell r="I16">
            <v>1199.73</v>
          </cell>
          <cell r="J16">
            <v>1215.2437500000001</v>
          </cell>
          <cell r="K16">
            <v>1282.47</v>
          </cell>
          <cell r="L16">
            <v>1251.4424999999999</v>
          </cell>
          <cell r="M16">
            <v>1241.0999999999999</v>
          </cell>
          <cell r="N16">
            <v>1111.8187499999999</v>
          </cell>
          <cell r="O16">
            <v>1220.415</v>
          </cell>
        </row>
        <row r="17">
          <cell r="A17" t="str">
            <v>102040LV</v>
          </cell>
          <cell r="B17" t="str">
            <v>Ladrillo Fachada Liso Vertical No Estructural 10x20x40 cms</v>
          </cell>
          <cell r="C17">
            <v>1050</v>
          </cell>
          <cell r="D17" t="str">
            <v>Asociados/Ferreria</v>
          </cell>
          <cell r="E17">
            <v>12</v>
          </cell>
          <cell r="F17">
            <v>5.6</v>
          </cell>
          <cell r="G17">
            <v>1273.26025</v>
          </cell>
          <cell r="H17">
            <v>1458.2925</v>
          </cell>
          <cell r="I17">
            <v>1406.58</v>
          </cell>
          <cell r="J17">
            <v>1416.9224999999999</v>
          </cell>
          <cell r="K17">
            <v>1499.6624999999999</v>
          </cell>
          <cell r="L17">
            <v>1468.635</v>
          </cell>
          <cell r="M17">
            <v>1458.2925</v>
          </cell>
          <cell r="N17">
            <v>1489.32</v>
          </cell>
          <cell r="O17">
            <v>1427.2649999999999</v>
          </cell>
        </row>
        <row r="18">
          <cell r="A18" t="str">
            <v>122040LV</v>
          </cell>
          <cell r="B18" t="str">
            <v>Ladrillo Fachada Liso Vertical No Estructural 12x20x40 cms</v>
          </cell>
          <cell r="C18">
            <v>1360</v>
          </cell>
          <cell r="D18" t="str">
            <v>Asociados</v>
          </cell>
          <cell r="E18">
            <v>10.8</v>
          </cell>
          <cell r="F18">
            <v>7.6</v>
          </cell>
          <cell r="G18">
            <v>1633.4255000000001</v>
          </cell>
          <cell r="H18">
            <v>1877.1637499999999</v>
          </cell>
          <cell r="I18">
            <v>1809.9375</v>
          </cell>
          <cell r="J18">
            <v>1820.28</v>
          </cell>
          <cell r="K18">
            <v>1934.0474999999999</v>
          </cell>
          <cell r="L18">
            <v>1892.6775</v>
          </cell>
          <cell r="M18">
            <v>1877.1637499999999</v>
          </cell>
          <cell r="N18">
            <v>1701.3412499999999</v>
          </cell>
          <cell r="O18">
            <v>1835.79375</v>
          </cell>
        </row>
        <row r="19">
          <cell r="A19" t="str">
            <v>152040LV</v>
          </cell>
          <cell r="B19" t="str">
            <v>Ladrillo Fachada Liso Vertical No Estructural 15x20x40 cms</v>
          </cell>
          <cell r="C19">
            <v>1570</v>
          </cell>
          <cell r="D19" t="str">
            <v>Asociados</v>
          </cell>
          <cell r="E19">
            <v>11.6</v>
          </cell>
          <cell r="F19">
            <v>8.1999999999999993</v>
          </cell>
          <cell r="G19">
            <v>1866.7719999999999</v>
          </cell>
          <cell r="H19">
            <v>2140.8975</v>
          </cell>
          <cell r="I19">
            <v>2063.3287500000001</v>
          </cell>
          <cell r="J19">
            <v>2073.6712499999999</v>
          </cell>
          <cell r="K19">
            <v>2197.78125</v>
          </cell>
          <cell r="L19">
            <v>2151.2399999999998</v>
          </cell>
          <cell r="M19">
            <v>2135.7262500000002</v>
          </cell>
          <cell r="N19">
            <v>2414.9737500000001</v>
          </cell>
          <cell r="O19">
            <v>2089.1849999999999</v>
          </cell>
        </row>
        <row r="20">
          <cell r="A20" t="str">
            <v>101530LVNE</v>
          </cell>
          <cell r="B20" t="str">
            <v>Ladrillo Catalan Liso Vertical No Estructural Natural 10x15x30 cms</v>
          </cell>
          <cell r="C20">
            <v>740</v>
          </cell>
          <cell r="D20" t="str">
            <v>Asociados</v>
          </cell>
          <cell r="G20">
            <v>0</v>
          </cell>
          <cell r="H20">
            <v>0</v>
          </cell>
          <cell r="I20">
            <v>0</v>
          </cell>
          <cell r="J20">
            <v>0</v>
          </cell>
          <cell r="K20">
            <v>0</v>
          </cell>
          <cell r="L20">
            <v>0</v>
          </cell>
          <cell r="M20">
            <v>0</v>
          </cell>
          <cell r="N20">
            <v>0</v>
          </cell>
          <cell r="O20">
            <v>0</v>
          </cell>
        </row>
        <row r="21">
          <cell r="A21" t="str">
            <v>122433LV</v>
          </cell>
          <cell r="B21" t="str">
            <v>Ladrillo Fachada Liso Vertical Estructural 11x24x32 cms</v>
          </cell>
          <cell r="C21">
            <v>1377</v>
          </cell>
          <cell r="D21" t="str">
            <v>TSJ</v>
          </cell>
          <cell r="E21">
            <v>12</v>
          </cell>
          <cell r="F21">
            <v>8</v>
          </cell>
          <cell r="G21">
            <v>1784.6949050000001</v>
          </cell>
          <cell r="H21">
            <v>1923.7050000000002</v>
          </cell>
          <cell r="I21">
            <v>1971.25464375</v>
          </cell>
          <cell r="J21">
            <v>1981.4420062500001</v>
          </cell>
          <cell r="K21">
            <v>2098.5966749999998</v>
          </cell>
          <cell r="L21">
            <v>2057.847225</v>
          </cell>
          <cell r="M21">
            <v>2037.4725000000001</v>
          </cell>
          <cell r="N21">
            <v>2327.8123312500002</v>
          </cell>
          <cell r="O21">
            <v>1996.7230499999998</v>
          </cell>
        </row>
        <row r="22">
          <cell r="A22" t="str">
            <v>101530LV</v>
          </cell>
          <cell r="B22" t="str">
            <v>Ladrillo Fachada Liso Vertical Estructural Natural 10x15x30 cms</v>
          </cell>
          <cell r="C22">
            <v>780</v>
          </cell>
          <cell r="D22" t="str">
            <v>Asociados</v>
          </cell>
          <cell r="E22">
            <v>33</v>
          </cell>
          <cell r="F22">
            <v>3.5</v>
          </cell>
          <cell r="G22">
            <v>855.06273999999996</v>
          </cell>
          <cell r="H22">
            <v>967.79943749999995</v>
          </cell>
          <cell r="I22">
            <v>937.23734999999999</v>
          </cell>
          <cell r="J22">
            <v>942.33103124999991</v>
          </cell>
          <cell r="K22">
            <v>993.26784375</v>
          </cell>
          <cell r="L22">
            <v>977.98680000000002</v>
          </cell>
          <cell r="M22">
            <v>967.79943749999995</v>
          </cell>
          <cell r="N22">
            <v>921.95630625000001</v>
          </cell>
          <cell r="O22">
            <v>947.42471249999994</v>
          </cell>
        </row>
        <row r="23">
          <cell r="A23" t="str">
            <v>101530LVP</v>
          </cell>
          <cell r="B23" t="str">
            <v>Ladrillo Fachada Liso Vertical Estructural Pálido 10x15x30 cms</v>
          </cell>
          <cell r="C23">
            <v>1140</v>
          </cell>
          <cell r="D23" t="str">
            <v>TSJ</v>
          </cell>
          <cell r="E23">
            <v>33</v>
          </cell>
          <cell r="F23">
            <v>3.7</v>
          </cell>
          <cell r="G23">
            <v>1342.24965</v>
          </cell>
          <cell r="H23">
            <v>1477.1675624999998</v>
          </cell>
          <cell r="I23">
            <v>1446.6054750000001</v>
          </cell>
          <cell r="J23">
            <v>1456.7928374999999</v>
          </cell>
          <cell r="K23">
            <v>1517.9170125000001</v>
          </cell>
          <cell r="L23">
            <v>1497.5422875000002</v>
          </cell>
          <cell r="M23">
            <v>1487.3549249999999</v>
          </cell>
          <cell r="N23">
            <v>1609.6032749999999</v>
          </cell>
          <cell r="O23">
            <v>1466.9802</v>
          </cell>
        </row>
        <row r="24">
          <cell r="A24" t="str">
            <v>101530LVM</v>
          </cell>
          <cell r="B24" t="str">
            <v>Ladrillo Fachada Liso Vertical Estructural Moreno 10x15x30 cms</v>
          </cell>
          <cell r="C24">
            <v>1344</v>
          </cell>
          <cell r="D24" t="str">
            <v>TSJ</v>
          </cell>
          <cell r="E24">
            <v>33</v>
          </cell>
          <cell r="F24">
            <v>3.7</v>
          </cell>
          <cell r="G24">
            <v>1570.92922</v>
          </cell>
          <cell r="H24">
            <v>1711.4768999999999</v>
          </cell>
          <cell r="I24">
            <v>1680.9148124999999</v>
          </cell>
          <cell r="J24">
            <v>1701.2895375000001</v>
          </cell>
          <cell r="K24">
            <v>1742.0389874999998</v>
          </cell>
          <cell r="L24">
            <v>1721.6642624999999</v>
          </cell>
          <cell r="M24">
            <v>1726.7579437500001</v>
          </cell>
          <cell r="N24">
            <v>1833.7252499999997</v>
          </cell>
          <cell r="O24">
            <v>1691.102175</v>
          </cell>
        </row>
        <row r="25">
          <cell r="A25" t="str">
            <v>61225LVP</v>
          </cell>
          <cell r="B25" t="str">
            <v>Ladrillo Fachada Liso Vertical Estructural Pálido 6x12x25 cms</v>
          </cell>
          <cell r="C25">
            <v>538</v>
          </cell>
          <cell r="D25" t="str">
            <v>TSJ</v>
          </cell>
          <cell r="E25">
            <v>55</v>
          </cell>
          <cell r="F25">
            <v>1.8</v>
          </cell>
          <cell r="G25">
            <v>636.32575999999995</v>
          </cell>
          <cell r="H25">
            <v>702.92801249999991</v>
          </cell>
          <cell r="I25">
            <v>682.55328750000001</v>
          </cell>
          <cell r="J25">
            <v>687.64696874999993</v>
          </cell>
          <cell r="K25">
            <v>718.20905625</v>
          </cell>
          <cell r="L25">
            <v>708.02169375000005</v>
          </cell>
          <cell r="M25">
            <v>702.92801249999991</v>
          </cell>
          <cell r="N25">
            <v>764.05218749999995</v>
          </cell>
          <cell r="O25">
            <v>692.74064999999996</v>
          </cell>
        </row>
        <row r="26">
          <cell r="A26" t="str">
            <v>61225LVM</v>
          </cell>
          <cell r="B26" t="str">
            <v>Ladrillo Fachada Liso Vertical Estructural Moreno 6x12x25 cms</v>
          </cell>
          <cell r="C26">
            <v>703</v>
          </cell>
          <cell r="D26" t="str">
            <v>TSJ</v>
          </cell>
          <cell r="E26">
            <v>55</v>
          </cell>
          <cell r="F26">
            <v>1.8</v>
          </cell>
          <cell r="G26">
            <v>820.26367499999992</v>
          </cell>
          <cell r="H26">
            <v>896.48789999999997</v>
          </cell>
          <cell r="I26">
            <v>876.11317500000007</v>
          </cell>
          <cell r="J26">
            <v>876.11317500000007</v>
          </cell>
          <cell r="K26">
            <v>906.67526249999992</v>
          </cell>
          <cell r="L26">
            <v>896.48789999999997</v>
          </cell>
          <cell r="M26">
            <v>891.39421874999994</v>
          </cell>
          <cell r="N26">
            <v>947.42471249999994</v>
          </cell>
          <cell r="O26">
            <v>881.20685624999999</v>
          </cell>
        </row>
        <row r="27">
          <cell r="A27" t="str">
            <v>61530LV</v>
          </cell>
          <cell r="B27" t="str">
            <v>Ladrillo Fachada Liso Vertical Estructural Romano 6x15x30 cms</v>
          </cell>
          <cell r="C27">
            <v>595</v>
          </cell>
          <cell r="D27" t="str">
            <v>TSJ</v>
          </cell>
          <cell r="E27">
            <v>48</v>
          </cell>
          <cell r="F27">
            <v>2.2999999999999998</v>
          </cell>
          <cell r="G27">
            <v>750.66554499999995</v>
          </cell>
          <cell r="H27">
            <v>835.36372500000004</v>
          </cell>
          <cell r="I27">
            <v>809.89531875</v>
          </cell>
          <cell r="J27">
            <v>820.08268124999995</v>
          </cell>
          <cell r="K27">
            <v>850.64476875000003</v>
          </cell>
          <cell r="L27">
            <v>840.45740624999996</v>
          </cell>
          <cell r="M27">
            <v>835.36372500000004</v>
          </cell>
          <cell r="N27">
            <v>911.76894374999995</v>
          </cell>
          <cell r="O27">
            <v>820.08268124999995</v>
          </cell>
        </row>
        <row r="28">
          <cell r="A28" t="str">
            <v>101540LV</v>
          </cell>
          <cell r="B28" t="str">
            <v>Esquinero Vertical 10x15x40</v>
          </cell>
          <cell r="C28">
            <v>1131</v>
          </cell>
          <cell r="D28" t="str">
            <v>Alcarraza</v>
          </cell>
          <cell r="E28">
            <v>25</v>
          </cell>
          <cell r="F28">
            <v>4.7</v>
          </cell>
          <cell r="G28">
            <v>1282.59411</v>
          </cell>
          <cell r="H28">
            <v>1446.6054750000001</v>
          </cell>
          <cell r="I28">
            <v>1405.8560249999998</v>
          </cell>
          <cell r="J28">
            <v>1416.0433875000001</v>
          </cell>
          <cell r="K28">
            <v>1487.3549249999999</v>
          </cell>
          <cell r="L28">
            <v>1466.9802</v>
          </cell>
          <cell r="M28">
            <v>1456.7928374999999</v>
          </cell>
          <cell r="N28">
            <v>1202.1087749999999</v>
          </cell>
          <cell r="O28">
            <v>1421.13706875</v>
          </cell>
        </row>
        <row r="29">
          <cell r="A29" t="str">
            <v>61225LV</v>
          </cell>
          <cell r="B29" t="str">
            <v>Bocadillo Vertical 6x12x24</v>
          </cell>
          <cell r="C29">
            <v>420</v>
          </cell>
          <cell r="D29" t="str">
            <v>TSJ</v>
          </cell>
          <cell r="E29">
            <v>55</v>
          </cell>
          <cell r="F29">
            <v>1.8</v>
          </cell>
          <cell r="G29">
            <v>477.24432000000002</v>
          </cell>
          <cell r="H29">
            <v>539.93021250000004</v>
          </cell>
          <cell r="I29">
            <v>524.64916874999994</v>
          </cell>
          <cell r="J29">
            <v>524.64916874999994</v>
          </cell>
          <cell r="K29">
            <v>555.21125625000002</v>
          </cell>
          <cell r="L29">
            <v>545.02389374999996</v>
          </cell>
          <cell r="M29">
            <v>539.93021250000004</v>
          </cell>
          <cell r="N29">
            <v>539.93021250000004</v>
          </cell>
          <cell r="O29">
            <v>529.74284999999998</v>
          </cell>
        </row>
        <row r="30">
          <cell r="A30" t="str">
            <v>TE45N</v>
          </cell>
          <cell r="B30" t="str">
            <v>Teja Colonial 45 cms</v>
          </cell>
          <cell r="C30">
            <v>440</v>
          </cell>
          <cell r="D30" t="str">
            <v>TSJ</v>
          </cell>
          <cell r="E30">
            <v>20.5</v>
          </cell>
          <cell r="F30">
            <v>2</v>
          </cell>
          <cell r="G30">
            <v>566.72763000000009</v>
          </cell>
          <cell r="H30">
            <v>641.80383749999999</v>
          </cell>
          <cell r="I30">
            <v>621.42911250000009</v>
          </cell>
          <cell r="J30">
            <v>621.42911250000009</v>
          </cell>
          <cell r="K30">
            <v>651.99119999999994</v>
          </cell>
          <cell r="L30">
            <v>641.80383749999999</v>
          </cell>
          <cell r="M30">
            <v>636.71015624999995</v>
          </cell>
          <cell r="N30">
            <v>692.74064999999996</v>
          </cell>
          <cell r="O30">
            <v>621.42911250000009</v>
          </cell>
        </row>
        <row r="31">
          <cell r="A31" t="str">
            <v>TEESE</v>
          </cell>
          <cell r="B31" t="str">
            <v>Teja Ese Bogotana</v>
          </cell>
          <cell r="C31">
            <v>995</v>
          </cell>
          <cell r="D31" t="str">
            <v>TSJ</v>
          </cell>
          <cell r="E31">
            <v>10</v>
          </cell>
          <cell r="F31">
            <v>3.2</v>
          </cell>
          <cell r="G31">
            <v>1262.7089300000002</v>
          </cell>
          <cell r="H31">
            <v>1385.4812999999999</v>
          </cell>
          <cell r="I31">
            <v>1354.9192125</v>
          </cell>
          <cell r="J31">
            <v>1365.106575</v>
          </cell>
          <cell r="K31">
            <v>1405.8560249999998</v>
          </cell>
          <cell r="L31">
            <v>1395.6686625</v>
          </cell>
          <cell r="M31">
            <v>1385.4812999999999</v>
          </cell>
          <cell r="N31">
            <v>1487.3549249999999</v>
          </cell>
          <cell r="O31">
            <v>1365.106575</v>
          </cell>
        </row>
        <row r="32">
          <cell r="A32" t="str">
            <v>TEJ2ESE5</v>
          </cell>
          <cell r="B32" t="str">
            <v>Teja Doble S Eternit #5</v>
          </cell>
          <cell r="C32">
            <v>1050</v>
          </cell>
          <cell r="D32" t="str">
            <v>TSJ</v>
          </cell>
          <cell r="E32">
            <v>10</v>
          </cell>
          <cell r="F32">
            <v>3.2</v>
          </cell>
          <cell r="G32">
            <v>1232.8811600000001</v>
          </cell>
          <cell r="H32">
            <v>1354.9192125</v>
          </cell>
          <cell r="I32">
            <v>1324.357125</v>
          </cell>
          <cell r="J32">
            <v>1334.5444875000001</v>
          </cell>
          <cell r="K32">
            <v>1375.2939374999999</v>
          </cell>
          <cell r="L32">
            <v>1365.106575</v>
          </cell>
          <cell r="M32">
            <v>1354.9192125</v>
          </cell>
          <cell r="N32">
            <v>1456.7928374999999</v>
          </cell>
          <cell r="O32">
            <v>1334.5444875000001</v>
          </cell>
        </row>
        <row r="33">
          <cell r="A33" t="str">
            <v>TEJ2ESE7</v>
          </cell>
          <cell r="B33" t="str">
            <v>Teja Doble S Eternit #7</v>
          </cell>
          <cell r="C33">
            <v>1050</v>
          </cell>
          <cell r="D33" t="str">
            <v>TSJ</v>
          </cell>
          <cell r="E33">
            <v>9</v>
          </cell>
          <cell r="F33">
            <v>3.5</v>
          </cell>
          <cell r="G33">
            <v>1242.82375</v>
          </cell>
          <cell r="H33">
            <v>1370.2002562500002</v>
          </cell>
          <cell r="I33">
            <v>1334.5444875000001</v>
          </cell>
          <cell r="J33">
            <v>1349.8255312499998</v>
          </cell>
          <cell r="K33">
            <v>1395.6686625</v>
          </cell>
          <cell r="L33">
            <v>1375.2939374999999</v>
          </cell>
          <cell r="M33">
            <v>1375.2939374999999</v>
          </cell>
          <cell r="N33">
            <v>1487.3549249999999</v>
          </cell>
          <cell r="O33">
            <v>1344.7318500000001</v>
          </cell>
        </row>
        <row r="34">
          <cell r="A34" t="str">
            <v>RASILLA</v>
          </cell>
          <cell r="B34" t="str">
            <v>Rasilla o Bloquelón 8x23x80 cms</v>
          </cell>
          <cell r="C34">
            <v>2860</v>
          </cell>
          <cell r="D34" t="str">
            <v>TSJ</v>
          </cell>
          <cell r="E34">
            <v>5.5</v>
          </cell>
          <cell r="F34">
            <v>12.6</v>
          </cell>
          <cell r="G34">
            <v>3440.1361399999996</v>
          </cell>
          <cell r="H34">
            <v>3871.1977499999998</v>
          </cell>
          <cell r="I34">
            <v>3769.3241249999996</v>
          </cell>
          <cell r="J34">
            <v>3794.7925312499997</v>
          </cell>
          <cell r="K34">
            <v>3962.8840125000002</v>
          </cell>
          <cell r="L34">
            <v>3891.5724749999999</v>
          </cell>
          <cell r="M34">
            <v>3886.47879375</v>
          </cell>
          <cell r="N34">
            <v>4319.4417000000003</v>
          </cell>
          <cell r="O34">
            <v>3799.8862125000001</v>
          </cell>
        </row>
        <row r="35">
          <cell r="A35" t="str">
            <v>LAGRIM10</v>
          </cell>
          <cell r="B35" t="str">
            <v>Lagrimal arcilla muro 10 cms</v>
          </cell>
          <cell r="C35">
            <v>1440</v>
          </cell>
          <cell r="D35" t="str">
            <v>VITIGRES</v>
          </cell>
          <cell r="E35">
            <v>4</v>
          </cell>
          <cell r="F35">
            <v>4</v>
          </cell>
          <cell r="G35">
            <v>1680.2977100000001</v>
          </cell>
          <cell r="H35">
            <v>1843.9126125</v>
          </cell>
          <cell r="I35">
            <v>1803.1631625</v>
          </cell>
          <cell r="J35">
            <v>1823.5378874999999</v>
          </cell>
          <cell r="K35">
            <v>1874.4747</v>
          </cell>
          <cell r="L35">
            <v>1854.0999750000001</v>
          </cell>
          <cell r="M35">
            <v>1843.9126125</v>
          </cell>
          <cell r="N35">
            <v>1976.3483249999999</v>
          </cell>
          <cell r="O35">
            <v>1813.3505249999998</v>
          </cell>
        </row>
        <row r="36">
          <cell r="A36" t="str">
            <v>LAGRIM15</v>
          </cell>
          <cell r="B36" t="str">
            <v>Lagrimal arcilla muro 15 cms</v>
          </cell>
          <cell r="C36">
            <v>1515</v>
          </cell>
          <cell r="D36" t="str">
            <v>VITIGRES</v>
          </cell>
          <cell r="E36">
            <v>4</v>
          </cell>
          <cell r="F36">
            <v>5</v>
          </cell>
          <cell r="G36">
            <v>1789.6662000000001</v>
          </cell>
          <cell r="H36">
            <v>1981.4420062500001</v>
          </cell>
          <cell r="I36">
            <v>1920.3178312499999</v>
          </cell>
          <cell r="J36">
            <v>1935.5988749999999</v>
          </cell>
          <cell r="K36">
            <v>2017.097775</v>
          </cell>
          <cell r="L36">
            <v>1996.7230499999998</v>
          </cell>
          <cell r="M36">
            <v>1976.3483249999999</v>
          </cell>
          <cell r="N36">
            <v>2139.346125</v>
          </cell>
          <cell r="O36">
            <v>1945.7862375</v>
          </cell>
        </row>
        <row r="37">
          <cell r="A37" t="str">
            <v>51022MACZ</v>
          </cell>
          <cell r="B37" t="str">
            <v>Ladrillo Macizo exteriores Adoquin 5x10x22</v>
          </cell>
          <cell r="C37">
            <v>538</v>
          </cell>
          <cell r="D37" t="str">
            <v>TSJ/Alcarraza</v>
          </cell>
          <cell r="E37">
            <v>50</v>
          </cell>
          <cell r="F37">
            <v>1.8</v>
          </cell>
          <cell r="G37">
            <v>601.5266949999999</v>
          </cell>
          <cell r="H37">
            <v>667.27224375000003</v>
          </cell>
          <cell r="I37">
            <v>651.99119999999994</v>
          </cell>
          <cell r="J37">
            <v>657.08488124999997</v>
          </cell>
          <cell r="K37">
            <v>682.55328750000001</v>
          </cell>
          <cell r="L37">
            <v>672.36592500000006</v>
          </cell>
          <cell r="M37">
            <v>667.27224375000003</v>
          </cell>
          <cell r="N37">
            <v>728.39641874999995</v>
          </cell>
          <cell r="O37">
            <v>657.08488124999997</v>
          </cell>
        </row>
        <row r="38">
          <cell r="A38" t="str">
            <v>102040MACZ</v>
          </cell>
          <cell r="B38" t="str">
            <v>Ladrillo Macizo Hecho a Mano 10x20x40</v>
          </cell>
          <cell r="C38">
            <v>1587</v>
          </cell>
          <cell r="D38" t="str">
            <v>TSJ</v>
          </cell>
          <cell r="E38">
            <v>12</v>
          </cell>
          <cell r="F38">
            <v>15</v>
          </cell>
          <cell r="G38">
            <v>2073.0300149999998</v>
          </cell>
          <cell r="H38">
            <v>2546.8406249999998</v>
          </cell>
          <cell r="I38">
            <v>2414.4049125000001</v>
          </cell>
          <cell r="J38">
            <v>2424.592275</v>
          </cell>
          <cell r="K38">
            <v>2648.71425</v>
          </cell>
          <cell r="L38">
            <v>2557.0279874999997</v>
          </cell>
          <cell r="M38">
            <v>2536.6532625</v>
          </cell>
          <cell r="N38">
            <v>3117.3329249999997</v>
          </cell>
          <cell r="O38">
            <v>2460.2480437499999</v>
          </cell>
        </row>
        <row r="39">
          <cell r="A39" t="str">
            <v>ADOQUINENI2</v>
          </cell>
          <cell r="B39" t="str">
            <v>Adoquin en I de 2 cms</v>
          </cell>
          <cell r="C39">
            <v>405</v>
          </cell>
          <cell r="D39" t="str">
            <v>VITIGRES</v>
          </cell>
          <cell r="E39">
            <v>41</v>
          </cell>
          <cell r="F39">
            <v>0.8</v>
          </cell>
          <cell r="G39">
            <v>442.44525499999997</v>
          </cell>
          <cell r="H39">
            <v>478.80603749999995</v>
          </cell>
          <cell r="I39">
            <v>468.618675</v>
          </cell>
          <cell r="J39">
            <v>473.71235624999997</v>
          </cell>
          <cell r="K39">
            <v>483.89971874999998</v>
          </cell>
          <cell r="L39">
            <v>483.89971874999998</v>
          </cell>
          <cell r="M39">
            <v>478.80603749999995</v>
          </cell>
          <cell r="N39">
            <v>504.27444374999999</v>
          </cell>
          <cell r="O39">
            <v>473.71235624999997</v>
          </cell>
        </row>
        <row r="40">
          <cell r="A40" t="str">
            <v>ADOQUINENI5</v>
          </cell>
          <cell r="B40" t="str">
            <v>Adoquin en I de 5 cms</v>
          </cell>
          <cell r="C40">
            <v>715</v>
          </cell>
          <cell r="D40" t="str">
            <v>VITIGRES</v>
          </cell>
          <cell r="E40">
            <v>41</v>
          </cell>
          <cell r="F40">
            <v>2</v>
          </cell>
          <cell r="G40">
            <v>795.40719999999999</v>
          </cell>
          <cell r="H40">
            <v>876.11317500000007</v>
          </cell>
          <cell r="I40">
            <v>855.73844999999994</v>
          </cell>
          <cell r="J40">
            <v>865.92581249999989</v>
          </cell>
          <cell r="K40">
            <v>891.39421874999994</v>
          </cell>
          <cell r="L40">
            <v>881.20685624999999</v>
          </cell>
          <cell r="M40">
            <v>876.11317500000007</v>
          </cell>
          <cell r="N40">
            <v>942.33103124999991</v>
          </cell>
          <cell r="O40">
            <v>865.92581249999989</v>
          </cell>
        </row>
        <row r="41">
          <cell r="A41" t="str">
            <v>CALDREJ10</v>
          </cell>
          <cell r="B41" t="str">
            <v>Calado Rejilla para muro de 10 cms</v>
          </cell>
          <cell r="C41">
            <v>1100</v>
          </cell>
          <cell r="D41" t="str">
            <v>VITIGRES</v>
          </cell>
          <cell r="E41">
            <v>23</v>
          </cell>
          <cell r="F41">
            <v>3</v>
          </cell>
          <cell r="G41">
            <v>1203.0533899999998</v>
          </cell>
          <cell r="H41">
            <v>1314.1697624999999</v>
          </cell>
          <cell r="I41">
            <v>1283.607675</v>
          </cell>
          <cell r="J41">
            <v>1303.9823999999999</v>
          </cell>
          <cell r="K41">
            <v>1344.7318500000001</v>
          </cell>
          <cell r="L41">
            <v>1324.357125</v>
          </cell>
          <cell r="M41">
            <v>1324.357125</v>
          </cell>
          <cell r="N41">
            <v>1416.0433875000001</v>
          </cell>
          <cell r="O41">
            <v>1303.9823999999999</v>
          </cell>
        </row>
        <row r="42">
          <cell r="A42" t="str">
            <v>CALDTRB10</v>
          </cell>
          <cell r="B42" t="str">
            <v>Calado Trebol para muro de 10 cms</v>
          </cell>
          <cell r="C42">
            <v>1100</v>
          </cell>
          <cell r="D42" t="str">
            <v>VITIGRES</v>
          </cell>
          <cell r="E42">
            <v>23</v>
          </cell>
          <cell r="F42">
            <v>3</v>
          </cell>
          <cell r="G42">
            <v>1203.0533899999998</v>
          </cell>
          <cell r="H42">
            <v>1314.1697624999999</v>
          </cell>
          <cell r="I42">
            <v>1283.607675</v>
          </cell>
          <cell r="J42">
            <v>1303.9823999999999</v>
          </cell>
          <cell r="K42">
            <v>1334.5444875000001</v>
          </cell>
          <cell r="L42">
            <v>1324.357125</v>
          </cell>
          <cell r="M42">
            <v>1324.357125</v>
          </cell>
          <cell r="N42">
            <v>1309.07608125</v>
          </cell>
          <cell r="O42">
            <v>1303.9823999999999</v>
          </cell>
        </row>
        <row r="43">
          <cell r="A43" t="str">
            <v>CALDCUAD10</v>
          </cell>
          <cell r="B43" t="str">
            <v>Calado Cuadrado para muro de 10 cms</v>
          </cell>
          <cell r="C43">
            <v>1100</v>
          </cell>
          <cell r="D43" t="str">
            <v>VITIGRES</v>
          </cell>
          <cell r="E43">
            <v>23</v>
          </cell>
          <cell r="F43">
            <v>3</v>
          </cell>
          <cell r="G43">
            <v>1203.0533899999998</v>
          </cell>
          <cell r="H43">
            <v>1324.357125</v>
          </cell>
          <cell r="I43">
            <v>1283.607675</v>
          </cell>
          <cell r="J43">
            <v>1293.7950375</v>
          </cell>
          <cell r="K43">
            <v>1334.5444875000001</v>
          </cell>
          <cell r="L43">
            <v>1329.4508062499999</v>
          </cell>
          <cell r="M43">
            <v>1324.357125</v>
          </cell>
          <cell r="N43">
            <v>1309.07608125</v>
          </cell>
          <cell r="O43">
            <v>1293.7950375</v>
          </cell>
        </row>
        <row r="44">
          <cell r="A44" t="str">
            <v>CALDCIRC10</v>
          </cell>
          <cell r="B44" t="str">
            <v>Calado Circular para muro de 10 cms</v>
          </cell>
          <cell r="C44">
            <v>1100</v>
          </cell>
          <cell r="D44" t="str">
            <v>VITIGRES</v>
          </cell>
          <cell r="E44">
            <v>23</v>
          </cell>
          <cell r="F44">
            <v>3.2</v>
          </cell>
          <cell r="G44">
            <v>1203.0533899999998</v>
          </cell>
          <cell r="H44">
            <v>1324.357125</v>
          </cell>
          <cell r="I44">
            <v>1293.7950375</v>
          </cell>
          <cell r="J44">
            <v>1303.9823999999999</v>
          </cell>
          <cell r="K44">
            <v>1349.8255312499998</v>
          </cell>
          <cell r="L44">
            <v>1334.5444875000001</v>
          </cell>
          <cell r="M44">
            <v>1324.357125</v>
          </cell>
          <cell r="N44">
            <v>1849.0062937499999</v>
          </cell>
          <cell r="O44">
            <v>1314.1697624999999</v>
          </cell>
        </row>
        <row r="45">
          <cell r="A45" t="str">
            <v>CALDTRB15</v>
          </cell>
          <cell r="B45" t="str">
            <v>Calado Trebol para muro de 15 cms</v>
          </cell>
          <cell r="C45">
            <v>1300</v>
          </cell>
          <cell r="D45" t="str">
            <v>Alcarraza</v>
          </cell>
          <cell r="E45">
            <v>23</v>
          </cell>
          <cell r="F45">
            <v>4.5</v>
          </cell>
          <cell r="G45">
            <v>1615.670875</v>
          </cell>
          <cell r="H45">
            <v>1782.7884374999999</v>
          </cell>
          <cell r="I45">
            <v>1731.8516249999998</v>
          </cell>
          <cell r="J45">
            <v>1752.2263500000001</v>
          </cell>
          <cell r="K45">
            <v>1823.5378874999999</v>
          </cell>
          <cell r="L45">
            <v>1792.9757999999999</v>
          </cell>
          <cell r="M45">
            <v>1782.7884374999999</v>
          </cell>
          <cell r="N45">
            <v>1686.0084937499998</v>
          </cell>
          <cell r="O45">
            <v>1752.2263500000001</v>
          </cell>
        </row>
        <row r="46">
          <cell r="A46" t="str">
            <v>CALDCUAD15</v>
          </cell>
          <cell r="B46" t="str">
            <v>Calado Cuadrado para muro de 15 cms</v>
          </cell>
          <cell r="C46">
            <v>1300</v>
          </cell>
          <cell r="D46" t="str">
            <v>Alcarraza</v>
          </cell>
          <cell r="E46">
            <v>23</v>
          </cell>
          <cell r="F46">
            <v>4.5</v>
          </cell>
          <cell r="G46">
            <v>1610.6995800000002</v>
          </cell>
          <cell r="H46">
            <v>1782.7884374999999</v>
          </cell>
          <cell r="I46">
            <v>1731.8516249999998</v>
          </cell>
          <cell r="J46">
            <v>1752.2263500000001</v>
          </cell>
          <cell r="K46">
            <v>1823.5378874999999</v>
          </cell>
          <cell r="L46">
            <v>1803.1631625</v>
          </cell>
          <cell r="M46">
            <v>1782.7884374999999</v>
          </cell>
          <cell r="N46">
            <v>1686.0084937499998</v>
          </cell>
          <cell r="O46">
            <v>1752.2263500000001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o.5 APU"/>
    </sheetNames>
    <sheetDataSet>
      <sheetData sheetId="0"/>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D5670-30A8-42A1-9965-BBEF66EE0805}">
  <dimension ref="A1:N72"/>
  <sheetViews>
    <sheetView tabSelected="1" view="pageBreakPreview" zoomScale="76" zoomScaleNormal="100" zoomScaleSheetLayoutView="76" workbookViewId="0">
      <pane xSplit="5" ySplit="7" topLeftCell="G14" activePane="bottomRight" state="frozen"/>
      <selection pane="topRight" activeCell="F1" sqref="F1"/>
      <selection pane="bottomLeft" activeCell="A8" sqref="A8"/>
      <selection pane="bottomRight" activeCell="I21" sqref="I21"/>
    </sheetView>
  </sheetViews>
  <sheetFormatPr baseColWidth="10" defaultColWidth="11.5546875" defaultRowHeight="18" customHeight="1" x14ac:dyDescent="0.3"/>
  <cols>
    <col min="1" max="1" width="54.33203125" style="96" customWidth="1"/>
    <col min="2" max="2" width="7.5546875" style="96" customWidth="1"/>
    <col min="3" max="3" width="9.88671875" style="97" customWidth="1"/>
    <col min="4" max="4" width="5.88671875" style="97" customWidth="1"/>
    <col min="5" max="5" width="9.88671875" style="96" customWidth="1"/>
    <col min="6" max="6" width="14.88671875" style="96" customWidth="1"/>
    <col min="7" max="7" width="2.33203125" style="96" customWidth="1"/>
    <col min="8" max="10" width="16.5546875" style="96" customWidth="1"/>
    <col min="11" max="11" width="16.88671875" style="96" bestFit="1" customWidth="1"/>
    <col min="12" max="12" width="14.6640625" style="96" bestFit="1" customWidth="1"/>
    <col min="13" max="13" width="14.33203125" style="96" bestFit="1" customWidth="1"/>
    <col min="14" max="14" width="12.5546875" style="96" bestFit="1" customWidth="1"/>
    <col min="15" max="254" width="11.5546875" style="96"/>
    <col min="255" max="255" width="5.5546875" style="96" customWidth="1"/>
    <col min="256" max="256" width="50" style="96" customWidth="1"/>
    <col min="257" max="257" width="9.6640625" style="96" customWidth="1"/>
    <col min="258" max="258" width="11.5546875" style="96"/>
    <col min="259" max="259" width="21.21875" style="96" customWidth="1"/>
    <col min="260" max="260" width="19.88671875" style="96" bestFit="1" customWidth="1"/>
    <col min="261" max="261" width="16.6640625" style="96" bestFit="1" customWidth="1"/>
    <col min="262" max="262" width="17" style="96" bestFit="1" customWidth="1"/>
    <col min="263" max="263" width="18.109375" style="96" customWidth="1"/>
    <col min="264" max="510" width="11.5546875" style="96"/>
    <col min="511" max="511" width="5.5546875" style="96" customWidth="1"/>
    <col min="512" max="512" width="50" style="96" customWidth="1"/>
    <col min="513" max="513" width="9.6640625" style="96" customWidth="1"/>
    <col min="514" max="514" width="11.5546875" style="96"/>
    <col min="515" max="515" width="21.21875" style="96" customWidth="1"/>
    <col min="516" max="516" width="19.88671875" style="96" bestFit="1" customWidth="1"/>
    <col min="517" max="517" width="16.6640625" style="96" bestFit="1" customWidth="1"/>
    <col min="518" max="518" width="17" style="96" bestFit="1" customWidth="1"/>
    <col min="519" max="519" width="18.109375" style="96" customWidth="1"/>
    <col min="520" max="766" width="11.5546875" style="96"/>
    <col min="767" max="767" width="5.5546875" style="96" customWidth="1"/>
    <col min="768" max="768" width="50" style="96" customWidth="1"/>
    <col min="769" max="769" width="9.6640625" style="96" customWidth="1"/>
    <col min="770" max="770" width="11.5546875" style="96"/>
    <col min="771" max="771" width="21.21875" style="96" customWidth="1"/>
    <col min="772" max="772" width="19.88671875" style="96" bestFit="1" customWidth="1"/>
    <col min="773" max="773" width="16.6640625" style="96" bestFit="1" customWidth="1"/>
    <col min="774" max="774" width="17" style="96" bestFit="1" customWidth="1"/>
    <col min="775" max="775" width="18.109375" style="96" customWidth="1"/>
    <col min="776" max="1022" width="11.5546875" style="96"/>
    <col min="1023" max="1023" width="5.5546875" style="96" customWidth="1"/>
    <col min="1024" max="1024" width="50" style="96" customWidth="1"/>
    <col min="1025" max="1025" width="9.6640625" style="96" customWidth="1"/>
    <col min="1026" max="1026" width="11.5546875" style="96"/>
    <col min="1027" max="1027" width="21.21875" style="96" customWidth="1"/>
    <col min="1028" max="1028" width="19.88671875" style="96" bestFit="1" customWidth="1"/>
    <col min="1029" max="1029" width="16.6640625" style="96" bestFit="1" customWidth="1"/>
    <col min="1030" max="1030" width="17" style="96" bestFit="1" customWidth="1"/>
    <col min="1031" max="1031" width="18.109375" style="96" customWidth="1"/>
    <col min="1032" max="1278" width="11.5546875" style="96"/>
    <col min="1279" max="1279" width="5.5546875" style="96" customWidth="1"/>
    <col min="1280" max="1280" width="50" style="96" customWidth="1"/>
    <col min="1281" max="1281" width="9.6640625" style="96" customWidth="1"/>
    <col min="1282" max="1282" width="11.5546875" style="96"/>
    <col min="1283" max="1283" width="21.21875" style="96" customWidth="1"/>
    <col min="1284" max="1284" width="19.88671875" style="96" bestFit="1" customWidth="1"/>
    <col min="1285" max="1285" width="16.6640625" style="96" bestFit="1" customWidth="1"/>
    <col min="1286" max="1286" width="17" style="96" bestFit="1" customWidth="1"/>
    <col min="1287" max="1287" width="18.109375" style="96" customWidth="1"/>
    <col min="1288" max="1534" width="11.5546875" style="96"/>
    <col min="1535" max="1535" width="5.5546875" style="96" customWidth="1"/>
    <col min="1536" max="1536" width="50" style="96" customWidth="1"/>
    <col min="1537" max="1537" width="9.6640625" style="96" customWidth="1"/>
    <col min="1538" max="1538" width="11.5546875" style="96"/>
    <col min="1539" max="1539" width="21.21875" style="96" customWidth="1"/>
    <col min="1540" max="1540" width="19.88671875" style="96" bestFit="1" customWidth="1"/>
    <col min="1541" max="1541" width="16.6640625" style="96" bestFit="1" customWidth="1"/>
    <col min="1542" max="1542" width="17" style="96" bestFit="1" customWidth="1"/>
    <col min="1543" max="1543" width="18.109375" style="96" customWidth="1"/>
    <col min="1544" max="1790" width="11.5546875" style="96"/>
    <col min="1791" max="1791" width="5.5546875" style="96" customWidth="1"/>
    <col min="1792" max="1792" width="50" style="96" customWidth="1"/>
    <col min="1793" max="1793" width="9.6640625" style="96" customWidth="1"/>
    <col min="1794" max="1794" width="11.5546875" style="96"/>
    <col min="1795" max="1795" width="21.21875" style="96" customWidth="1"/>
    <col min="1796" max="1796" width="19.88671875" style="96" bestFit="1" customWidth="1"/>
    <col min="1797" max="1797" width="16.6640625" style="96" bestFit="1" customWidth="1"/>
    <col min="1798" max="1798" width="17" style="96" bestFit="1" customWidth="1"/>
    <col min="1799" max="1799" width="18.109375" style="96" customWidth="1"/>
    <col min="1800" max="2046" width="11.5546875" style="96"/>
    <col min="2047" max="2047" width="5.5546875" style="96" customWidth="1"/>
    <col min="2048" max="2048" width="50" style="96" customWidth="1"/>
    <col min="2049" max="2049" width="9.6640625" style="96" customWidth="1"/>
    <col min="2050" max="2050" width="11.5546875" style="96"/>
    <col min="2051" max="2051" width="21.21875" style="96" customWidth="1"/>
    <col min="2052" max="2052" width="19.88671875" style="96" bestFit="1" customWidth="1"/>
    <col min="2053" max="2053" width="16.6640625" style="96" bestFit="1" customWidth="1"/>
    <col min="2054" max="2054" width="17" style="96" bestFit="1" customWidth="1"/>
    <col min="2055" max="2055" width="18.109375" style="96" customWidth="1"/>
    <col min="2056" max="2302" width="11.5546875" style="96"/>
    <col min="2303" max="2303" width="5.5546875" style="96" customWidth="1"/>
    <col min="2304" max="2304" width="50" style="96" customWidth="1"/>
    <col min="2305" max="2305" width="9.6640625" style="96" customWidth="1"/>
    <col min="2306" max="2306" width="11.5546875" style="96"/>
    <col min="2307" max="2307" width="21.21875" style="96" customWidth="1"/>
    <col min="2308" max="2308" width="19.88671875" style="96" bestFit="1" customWidth="1"/>
    <col min="2309" max="2309" width="16.6640625" style="96" bestFit="1" customWidth="1"/>
    <col min="2310" max="2310" width="17" style="96" bestFit="1" customWidth="1"/>
    <col min="2311" max="2311" width="18.109375" style="96" customWidth="1"/>
    <col min="2312" max="2558" width="11.5546875" style="96"/>
    <col min="2559" max="2559" width="5.5546875" style="96" customWidth="1"/>
    <col min="2560" max="2560" width="50" style="96" customWidth="1"/>
    <col min="2561" max="2561" width="9.6640625" style="96" customWidth="1"/>
    <col min="2562" max="2562" width="11.5546875" style="96"/>
    <col min="2563" max="2563" width="21.21875" style="96" customWidth="1"/>
    <col min="2564" max="2564" width="19.88671875" style="96" bestFit="1" customWidth="1"/>
    <col min="2565" max="2565" width="16.6640625" style="96" bestFit="1" customWidth="1"/>
    <col min="2566" max="2566" width="17" style="96" bestFit="1" customWidth="1"/>
    <col min="2567" max="2567" width="18.109375" style="96" customWidth="1"/>
    <col min="2568" max="2814" width="11.5546875" style="96"/>
    <col min="2815" max="2815" width="5.5546875" style="96" customWidth="1"/>
    <col min="2816" max="2816" width="50" style="96" customWidth="1"/>
    <col min="2817" max="2817" width="9.6640625" style="96" customWidth="1"/>
    <col min="2818" max="2818" width="11.5546875" style="96"/>
    <col min="2819" max="2819" width="21.21875" style="96" customWidth="1"/>
    <col min="2820" max="2820" width="19.88671875" style="96" bestFit="1" customWidth="1"/>
    <col min="2821" max="2821" width="16.6640625" style="96" bestFit="1" customWidth="1"/>
    <col min="2822" max="2822" width="17" style="96" bestFit="1" customWidth="1"/>
    <col min="2823" max="2823" width="18.109375" style="96" customWidth="1"/>
    <col min="2824" max="3070" width="11.5546875" style="96"/>
    <col min="3071" max="3071" width="5.5546875" style="96" customWidth="1"/>
    <col min="3072" max="3072" width="50" style="96" customWidth="1"/>
    <col min="3073" max="3073" width="9.6640625" style="96" customWidth="1"/>
    <col min="3074" max="3074" width="11.5546875" style="96"/>
    <col min="3075" max="3075" width="21.21875" style="96" customWidth="1"/>
    <col min="3076" max="3076" width="19.88671875" style="96" bestFit="1" customWidth="1"/>
    <col min="3077" max="3077" width="16.6640625" style="96" bestFit="1" customWidth="1"/>
    <col min="3078" max="3078" width="17" style="96" bestFit="1" customWidth="1"/>
    <col min="3079" max="3079" width="18.109375" style="96" customWidth="1"/>
    <col min="3080" max="3326" width="11.5546875" style="96"/>
    <col min="3327" max="3327" width="5.5546875" style="96" customWidth="1"/>
    <col min="3328" max="3328" width="50" style="96" customWidth="1"/>
    <col min="3329" max="3329" width="9.6640625" style="96" customWidth="1"/>
    <col min="3330" max="3330" width="11.5546875" style="96"/>
    <col min="3331" max="3331" width="21.21875" style="96" customWidth="1"/>
    <col min="3332" max="3332" width="19.88671875" style="96" bestFit="1" customWidth="1"/>
    <col min="3333" max="3333" width="16.6640625" style="96" bestFit="1" customWidth="1"/>
    <col min="3334" max="3334" width="17" style="96" bestFit="1" customWidth="1"/>
    <col min="3335" max="3335" width="18.109375" style="96" customWidth="1"/>
    <col min="3336" max="3582" width="11.5546875" style="96"/>
    <col min="3583" max="3583" width="5.5546875" style="96" customWidth="1"/>
    <col min="3584" max="3584" width="50" style="96" customWidth="1"/>
    <col min="3585" max="3585" width="9.6640625" style="96" customWidth="1"/>
    <col min="3586" max="3586" width="11.5546875" style="96"/>
    <col min="3587" max="3587" width="21.21875" style="96" customWidth="1"/>
    <col min="3588" max="3588" width="19.88671875" style="96" bestFit="1" customWidth="1"/>
    <col min="3589" max="3589" width="16.6640625" style="96" bestFit="1" customWidth="1"/>
    <col min="3590" max="3590" width="17" style="96" bestFit="1" customWidth="1"/>
    <col min="3591" max="3591" width="18.109375" style="96" customWidth="1"/>
    <col min="3592" max="3838" width="11.5546875" style="96"/>
    <col min="3839" max="3839" width="5.5546875" style="96" customWidth="1"/>
    <col min="3840" max="3840" width="50" style="96" customWidth="1"/>
    <col min="3841" max="3841" width="9.6640625" style="96" customWidth="1"/>
    <col min="3842" max="3842" width="11.5546875" style="96"/>
    <col min="3843" max="3843" width="21.21875" style="96" customWidth="1"/>
    <col min="3844" max="3844" width="19.88671875" style="96" bestFit="1" customWidth="1"/>
    <col min="3845" max="3845" width="16.6640625" style="96" bestFit="1" customWidth="1"/>
    <col min="3846" max="3846" width="17" style="96" bestFit="1" customWidth="1"/>
    <col min="3847" max="3847" width="18.109375" style="96" customWidth="1"/>
    <col min="3848" max="4094" width="11.5546875" style="96"/>
    <col min="4095" max="4095" width="5.5546875" style="96" customWidth="1"/>
    <col min="4096" max="4096" width="50" style="96" customWidth="1"/>
    <col min="4097" max="4097" width="9.6640625" style="96" customWidth="1"/>
    <col min="4098" max="4098" width="11.5546875" style="96"/>
    <col min="4099" max="4099" width="21.21875" style="96" customWidth="1"/>
    <col min="4100" max="4100" width="19.88671875" style="96" bestFit="1" customWidth="1"/>
    <col min="4101" max="4101" width="16.6640625" style="96" bestFit="1" customWidth="1"/>
    <col min="4102" max="4102" width="17" style="96" bestFit="1" customWidth="1"/>
    <col min="4103" max="4103" width="18.109375" style="96" customWidth="1"/>
    <col min="4104" max="4350" width="11.5546875" style="96"/>
    <col min="4351" max="4351" width="5.5546875" style="96" customWidth="1"/>
    <col min="4352" max="4352" width="50" style="96" customWidth="1"/>
    <col min="4353" max="4353" width="9.6640625" style="96" customWidth="1"/>
    <col min="4354" max="4354" width="11.5546875" style="96"/>
    <col min="4355" max="4355" width="21.21875" style="96" customWidth="1"/>
    <col min="4356" max="4356" width="19.88671875" style="96" bestFit="1" customWidth="1"/>
    <col min="4357" max="4357" width="16.6640625" style="96" bestFit="1" customWidth="1"/>
    <col min="4358" max="4358" width="17" style="96" bestFit="1" customWidth="1"/>
    <col min="4359" max="4359" width="18.109375" style="96" customWidth="1"/>
    <col min="4360" max="4606" width="11.5546875" style="96"/>
    <col min="4607" max="4607" width="5.5546875" style="96" customWidth="1"/>
    <col min="4608" max="4608" width="50" style="96" customWidth="1"/>
    <col min="4609" max="4609" width="9.6640625" style="96" customWidth="1"/>
    <col min="4610" max="4610" width="11.5546875" style="96"/>
    <col min="4611" max="4611" width="21.21875" style="96" customWidth="1"/>
    <col min="4612" max="4612" width="19.88671875" style="96" bestFit="1" customWidth="1"/>
    <col min="4613" max="4613" width="16.6640625" style="96" bestFit="1" customWidth="1"/>
    <col min="4614" max="4614" width="17" style="96" bestFit="1" customWidth="1"/>
    <col min="4615" max="4615" width="18.109375" style="96" customWidth="1"/>
    <col min="4616" max="4862" width="11.5546875" style="96"/>
    <col min="4863" max="4863" width="5.5546875" style="96" customWidth="1"/>
    <col min="4864" max="4864" width="50" style="96" customWidth="1"/>
    <col min="4865" max="4865" width="9.6640625" style="96" customWidth="1"/>
    <col min="4866" max="4866" width="11.5546875" style="96"/>
    <col min="4867" max="4867" width="21.21875" style="96" customWidth="1"/>
    <col min="4868" max="4868" width="19.88671875" style="96" bestFit="1" customWidth="1"/>
    <col min="4869" max="4869" width="16.6640625" style="96" bestFit="1" customWidth="1"/>
    <col min="4870" max="4870" width="17" style="96" bestFit="1" customWidth="1"/>
    <col min="4871" max="4871" width="18.109375" style="96" customWidth="1"/>
    <col min="4872" max="5118" width="11.5546875" style="96"/>
    <col min="5119" max="5119" width="5.5546875" style="96" customWidth="1"/>
    <col min="5120" max="5120" width="50" style="96" customWidth="1"/>
    <col min="5121" max="5121" width="9.6640625" style="96" customWidth="1"/>
    <col min="5122" max="5122" width="11.5546875" style="96"/>
    <col min="5123" max="5123" width="21.21875" style="96" customWidth="1"/>
    <col min="5124" max="5124" width="19.88671875" style="96" bestFit="1" customWidth="1"/>
    <col min="5125" max="5125" width="16.6640625" style="96" bestFit="1" customWidth="1"/>
    <col min="5126" max="5126" width="17" style="96" bestFit="1" customWidth="1"/>
    <col min="5127" max="5127" width="18.109375" style="96" customWidth="1"/>
    <col min="5128" max="5374" width="11.5546875" style="96"/>
    <col min="5375" max="5375" width="5.5546875" style="96" customWidth="1"/>
    <col min="5376" max="5376" width="50" style="96" customWidth="1"/>
    <col min="5377" max="5377" width="9.6640625" style="96" customWidth="1"/>
    <col min="5378" max="5378" width="11.5546875" style="96"/>
    <col min="5379" max="5379" width="21.21875" style="96" customWidth="1"/>
    <col min="5380" max="5380" width="19.88671875" style="96" bestFit="1" customWidth="1"/>
    <col min="5381" max="5381" width="16.6640625" style="96" bestFit="1" customWidth="1"/>
    <col min="5382" max="5382" width="17" style="96" bestFit="1" customWidth="1"/>
    <col min="5383" max="5383" width="18.109375" style="96" customWidth="1"/>
    <col min="5384" max="5630" width="11.5546875" style="96"/>
    <col min="5631" max="5631" width="5.5546875" style="96" customWidth="1"/>
    <col min="5632" max="5632" width="50" style="96" customWidth="1"/>
    <col min="5633" max="5633" width="9.6640625" style="96" customWidth="1"/>
    <col min="5634" max="5634" width="11.5546875" style="96"/>
    <col min="5635" max="5635" width="21.21875" style="96" customWidth="1"/>
    <col min="5636" max="5636" width="19.88671875" style="96" bestFit="1" customWidth="1"/>
    <col min="5637" max="5637" width="16.6640625" style="96" bestFit="1" customWidth="1"/>
    <col min="5638" max="5638" width="17" style="96" bestFit="1" customWidth="1"/>
    <col min="5639" max="5639" width="18.109375" style="96" customWidth="1"/>
    <col min="5640" max="5886" width="11.5546875" style="96"/>
    <col min="5887" max="5887" width="5.5546875" style="96" customWidth="1"/>
    <col min="5888" max="5888" width="50" style="96" customWidth="1"/>
    <col min="5889" max="5889" width="9.6640625" style="96" customWidth="1"/>
    <col min="5890" max="5890" width="11.5546875" style="96"/>
    <col min="5891" max="5891" width="21.21875" style="96" customWidth="1"/>
    <col min="5892" max="5892" width="19.88671875" style="96" bestFit="1" customWidth="1"/>
    <col min="5893" max="5893" width="16.6640625" style="96" bestFit="1" customWidth="1"/>
    <col min="5894" max="5894" width="17" style="96" bestFit="1" customWidth="1"/>
    <col min="5895" max="5895" width="18.109375" style="96" customWidth="1"/>
    <col min="5896" max="6142" width="11.5546875" style="96"/>
    <col min="6143" max="6143" width="5.5546875" style="96" customWidth="1"/>
    <col min="6144" max="6144" width="50" style="96" customWidth="1"/>
    <col min="6145" max="6145" width="9.6640625" style="96" customWidth="1"/>
    <col min="6146" max="6146" width="11.5546875" style="96"/>
    <col min="6147" max="6147" width="21.21875" style="96" customWidth="1"/>
    <col min="6148" max="6148" width="19.88671875" style="96" bestFit="1" customWidth="1"/>
    <col min="6149" max="6149" width="16.6640625" style="96" bestFit="1" customWidth="1"/>
    <col min="6150" max="6150" width="17" style="96" bestFit="1" customWidth="1"/>
    <col min="6151" max="6151" width="18.109375" style="96" customWidth="1"/>
    <col min="6152" max="6398" width="11.5546875" style="96"/>
    <col min="6399" max="6399" width="5.5546875" style="96" customWidth="1"/>
    <col min="6400" max="6400" width="50" style="96" customWidth="1"/>
    <col min="6401" max="6401" width="9.6640625" style="96" customWidth="1"/>
    <col min="6402" max="6402" width="11.5546875" style="96"/>
    <col min="6403" max="6403" width="21.21875" style="96" customWidth="1"/>
    <col min="6404" max="6404" width="19.88671875" style="96" bestFit="1" customWidth="1"/>
    <col min="6405" max="6405" width="16.6640625" style="96" bestFit="1" customWidth="1"/>
    <col min="6406" max="6406" width="17" style="96" bestFit="1" customWidth="1"/>
    <col min="6407" max="6407" width="18.109375" style="96" customWidth="1"/>
    <col min="6408" max="6654" width="11.5546875" style="96"/>
    <col min="6655" max="6655" width="5.5546875" style="96" customWidth="1"/>
    <col min="6656" max="6656" width="50" style="96" customWidth="1"/>
    <col min="6657" max="6657" width="9.6640625" style="96" customWidth="1"/>
    <col min="6658" max="6658" width="11.5546875" style="96"/>
    <col min="6659" max="6659" width="21.21875" style="96" customWidth="1"/>
    <col min="6660" max="6660" width="19.88671875" style="96" bestFit="1" customWidth="1"/>
    <col min="6661" max="6661" width="16.6640625" style="96" bestFit="1" customWidth="1"/>
    <col min="6662" max="6662" width="17" style="96" bestFit="1" customWidth="1"/>
    <col min="6663" max="6663" width="18.109375" style="96" customWidth="1"/>
    <col min="6664" max="6910" width="11.5546875" style="96"/>
    <col min="6911" max="6911" width="5.5546875" style="96" customWidth="1"/>
    <col min="6912" max="6912" width="50" style="96" customWidth="1"/>
    <col min="6913" max="6913" width="9.6640625" style="96" customWidth="1"/>
    <col min="6914" max="6914" width="11.5546875" style="96"/>
    <col min="6915" max="6915" width="21.21875" style="96" customWidth="1"/>
    <col min="6916" max="6916" width="19.88671875" style="96" bestFit="1" customWidth="1"/>
    <col min="6917" max="6917" width="16.6640625" style="96" bestFit="1" customWidth="1"/>
    <col min="6918" max="6918" width="17" style="96" bestFit="1" customWidth="1"/>
    <col min="6919" max="6919" width="18.109375" style="96" customWidth="1"/>
    <col min="6920" max="7166" width="11.5546875" style="96"/>
    <col min="7167" max="7167" width="5.5546875" style="96" customWidth="1"/>
    <col min="7168" max="7168" width="50" style="96" customWidth="1"/>
    <col min="7169" max="7169" width="9.6640625" style="96" customWidth="1"/>
    <col min="7170" max="7170" width="11.5546875" style="96"/>
    <col min="7171" max="7171" width="21.21875" style="96" customWidth="1"/>
    <col min="7172" max="7172" width="19.88671875" style="96" bestFit="1" customWidth="1"/>
    <col min="7173" max="7173" width="16.6640625" style="96" bestFit="1" customWidth="1"/>
    <col min="7174" max="7174" width="17" style="96" bestFit="1" customWidth="1"/>
    <col min="7175" max="7175" width="18.109375" style="96" customWidth="1"/>
    <col min="7176" max="7422" width="11.5546875" style="96"/>
    <col min="7423" max="7423" width="5.5546875" style="96" customWidth="1"/>
    <col min="7424" max="7424" width="50" style="96" customWidth="1"/>
    <col min="7425" max="7425" width="9.6640625" style="96" customWidth="1"/>
    <col min="7426" max="7426" width="11.5546875" style="96"/>
    <col min="7427" max="7427" width="21.21875" style="96" customWidth="1"/>
    <col min="7428" max="7428" width="19.88671875" style="96" bestFit="1" customWidth="1"/>
    <col min="7429" max="7429" width="16.6640625" style="96" bestFit="1" customWidth="1"/>
    <col min="7430" max="7430" width="17" style="96" bestFit="1" customWidth="1"/>
    <col min="7431" max="7431" width="18.109375" style="96" customWidth="1"/>
    <col min="7432" max="7678" width="11.5546875" style="96"/>
    <col min="7679" max="7679" width="5.5546875" style="96" customWidth="1"/>
    <col min="7680" max="7680" width="50" style="96" customWidth="1"/>
    <col min="7681" max="7681" width="9.6640625" style="96" customWidth="1"/>
    <col min="7682" max="7682" width="11.5546875" style="96"/>
    <col min="7683" max="7683" width="21.21875" style="96" customWidth="1"/>
    <col min="7684" max="7684" width="19.88671875" style="96" bestFit="1" customWidth="1"/>
    <col min="7685" max="7685" width="16.6640625" style="96" bestFit="1" customWidth="1"/>
    <col min="7686" max="7686" width="17" style="96" bestFit="1" customWidth="1"/>
    <col min="7687" max="7687" width="18.109375" style="96" customWidth="1"/>
    <col min="7688" max="7934" width="11.5546875" style="96"/>
    <col min="7935" max="7935" width="5.5546875" style="96" customWidth="1"/>
    <col min="7936" max="7936" width="50" style="96" customWidth="1"/>
    <col min="7937" max="7937" width="9.6640625" style="96" customWidth="1"/>
    <col min="7938" max="7938" width="11.5546875" style="96"/>
    <col min="7939" max="7939" width="21.21875" style="96" customWidth="1"/>
    <col min="7940" max="7940" width="19.88671875" style="96" bestFit="1" customWidth="1"/>
    <col min="7941" max="7941" width="16.6640625" style="96" bestFit="1" customWidth="1"/>
    <col min="7942" max="7942" width="17" style="96" bestFit="1" customWidth="1"/>
    <col min="7943" max="7943" width="18.109375" style="96" customWidth="1"/>
    <col min="7944" max="8190" width="11.5546875" style="96"/>
    <col min="8191" max="8191" width="5.5546875" style="96" customWidth="1"/>
    <col min="8192" max="8192" width="50" style="96" customWidth="1"/>
    <col min="8193" max="8193" width="9.6640625" style="96" customWidth="1"/>
    <col min="8194" max="8194" width="11.5546875" style="96"/>
    <col min="8195" max="8195" width="21.21875" style="96" customWidth="1"/>
    <col min="8196" max="8196" width="19.88671875" style="96" bestFit="1" customWidth="1"/>
    <col min="8197" max="8197" width="16.6640625" style="96" bestFit="1" customWidth="1"/>
    <col min="8198" max="8198" width="17" style="96" bestFit="1" customWidth="1"/>
    <col min="8199" max="8199" width="18.109375" style="96" customWidth="1"/>
    <col min="8200" max="8446" width="11.5546875" style="96"/>
    <col min="8447" max="8447" width="5.5546875" style="96" customWidth="1"/>
    <col min="8448" max="8448" width="50" style="96" customWidth="1"/>
    <col min="8449" max="8449" width="9.6640625" style="96" customWidth="1"/>
    <col min="8450" max="8450" width="11.5546875" style="96"/>
    <col min="8451" max="8451" width="21.21875" style="96" customWidth="1"/>
    <col min="8452" max="8452" width="19.88671875" style="96" bestFit="1" customWidth="1"/>
    <col min="8453" max="8453" width="16.6640625" style="96" bestFit="1" customWidth="1"/>
    <col min="8454" max="8454" width="17" style="96" bestFit="1" customWidth="1"/>
    <col min="8455" max="8455" width="18.109375" style="96" customWidth="1"/>
    <col min="8456" max="8702" width="11.5546875" style="96"/>
    <col min="8703" max="8703" width="5.5546875" style="96" customWidth="1"/>
    <col min="8704" max="8704" width="50" style="96" customWidth="1"/>
    <col min="8705" max="8705" width="9.6640625" style="96" customWidth="1"/>
    <col min="8706" max="8706" width="11.5546875" style="96"/>
    <col min="8707" max="8707" width="21.21875" style="96" customWidth="1"/>
    <col min="8708" max="8708" width="19.88671875" style="96" bestFit="1" customWidth="1"/>
    <col min="8709" max="8709" width="16.6640625" style="96" bestFit="1" customWidth="1"/>
    <col min="8710" max="8710" width="17" style="96" bestFit="1" customWidth="1"/>
    <col min="8711" max="8711" width="18.109375" style="96" customWidth="1"/>
    <col min="8712" max="8958" width="11.5546875" style="96"/>
    <col min="8959" max="8959" width="5.5546875" style="96" customWidth="1"/>
    <col min="8960" max="8960" width="50" style="96" customWidth="1"/>
    <col min="8961" max="8961" width="9.6640625" style="96" customWidth="1"/>
    <col min="8962" max="8962" width="11.5546875" style="96"/>
    <col min="8963" max="8963" width="21.21875" style="96" customWidth="1"/>
    <col min="8964" max="8964" width="19.88671875" style="96" bestFit="1" customWidth="1"/>
    <col min="8965" max="8965" width="16.6640625" style="96" bestFit="1" customWidth="1"/>
    <col min="8966" max="8966" width="17" style="96" bestFit="1" customWidth="1"/>
    <col min="8967" max="8967" width="18.109375" style="96" customWidth="1"/>
    <col min="8968" max="9214" width="11.5546875" style="96"/>
    <col min="9215" max="9215" width="5.5546875" style="96" customWidth="1"/>
    <col min="9216" max="9216" width="50" style="96" customWidth="1"/>
    <col min="9217" max="9217" width="9.6640625" style="96" customWidth="1"/>
    <col min="9218" max="9218" width="11.5546875" style="96"/>
    <col min="9219" max="9219" width="21.21875" style="96" customWidth="1"/>
    <col min="9220" max="9220" width="19.88671875" style="96" bestFit="1" customWidth="1"/>
    <col min="9221" max="9221" width="16.6640625" style="96" bestFit="1" customWidth="1"/>
    <col min="9222" max="9222" width="17" style="96" bestFit="1" customWidth="1"/>
    <col min="9223" max="9223" width="18.109375" style="96" customWidth="1"/>
    <col min="9224" max="9470" width="11.5546875" style="96"/>
    <col min="9471" max="9471" width="5.5546875" style="96" customWidth="1"/>
    <col min="9472" max="9472" width="50" style="96" customWidth="1"/>
    <col min="9473" max="9473" width="9.6640625" style="96" customWidth="1"/>
    <col min="9474" max="9474" width="11.5546875" style="96"/>
    <col min="9475" max="9475" width="21.21875" style="96" customWidth="1"/>
    <col min="9476" max="9476" width="19.88671875" style="96" bestFit="1" customWidth="1"/>
    <col min="9477" max="9477" width="16.6640625" style="96" bestFit="1" customWidth="1"/>
    <col min="9478" max="9478" width="17" style="96" bestFit="1" customWidth="1"/>
    <col min="9479" max="9479" width="18.109375" style="96" customWidth="1"/>
    <col min="9480" max="9726" width="11.5546875" style="96"/>
    <col min="9727" max="9727" width="5.5546875" style="96" customWidth="1"/>
    <col min="9728" max="9728" width="50" style="96" customWidth="1"/>
    <col min="9729" max="9729" width="9.6640625" style="96" customWidth="1"/>
    <col min="9730" max="9730" width="11.5546875" style="96"/>
    <col min="9731" max="9731" width="21.21875" style="96" customWidth="1"/>
    <col min="9732" max="9732" width="19.88671875" style="96" bestFit="1" customWidth="1"/>
    <col min="9733" max="9733" width="16.6640625" style="96" bestFit="1" customWidth="1"/>
    <col min="9734" max="9734" width="17" style="96" bestFit="1" customWidth="1"/>
    <col min="9735" max="9735" width="18.109375" style="96" customWidth="1"/>
    <col min="9736" max="9982" width="11.5546875" style="96"/>
    <col min="9983" max="9983" width="5.5546875" style="96" customWidth="1"/>
    <col min="9984" max="9984" width="50" style="96" customWidth="1"/>
    <col min="9985" max="9985" width="9.6640625" style="96" customWidth="1"/>
    <col min="9986" max="9986" width="11.5546875" style="96"/>
    <col min="9987" max="9987" width="21.21875" style="96" customWidth="1"/>
    <col min="9988" max="9988" width="19.88671875" style="96" bestFit="1" customWidth="1"/>
    <col min="9989" max="9989" width="16.6640625" style="96" bestFit="1" customWidth="1"/>
    <col min="9990" max="9990" width="17" style="96" bestFit="1" customWidth="1"/>
    <col min="9991" max="9991" width="18.109375" style="96" customWidth="1"/>
    <col min="9992" max="10238" width="11.5546875" style="96"/>
    <col min="10239" max="10239" width="5.5546875" style="96" customWidth="1"/>
    <col min="10240" max="10240" width="50" style="96" customWidth="1"/>
    <col min="10241" max="10241" width="9.6640625" style="96" customWidth="1"/>
    <col min="10242" max="10242" width="11.5546875" style="96"/>
    <col min="10243" max="10243" width="21.21875" style="96" customWidth="1"/>
    <col min="10244" max="10244" width="19.88671875" style="96" bestFit="1" customWidth="1"/>
    <col min="10245" max="10245" width="16.6640625" style="96" bestFit="1" customWidth="1"/>
    <col min="10246" max="10246" width="17" style="96" bestFit="1" customWidth="1"/>
    <col min="10247" max="10247" width="18.109375" style="96" customWidth="1"/>
    <col min="10248" max="10494" width="11.5546875" style="96"/>
    <col min="10495" max="10495" width="5.5546875" style="96" customWidth="1"/>
    <col min="10496" max="10496" width="50" style="96" customWidth="1"/>
    <col min="10497" max="10497" width="9.6640625" style="96" customWidth="1"/>
    <col min="10498" max="10498" width="11.5546875" style="96"/>
    <col min="10499" max="10499" width="21.21875" style="96" customWidth="1"/>
    <col min="10500" max="10500" width="19.88671875" style="96" bestFit="1" customWidth="1"/>
    <col min="10501" max="10501" width="16.6640625" style="96" bestFit="1" customWidth="1"/>
    <col min="10502" max="10502" width="17" style="96" bestFit="1" customWidth="1"/>
    <col min="10503" max="10503" width="18.109375" style="96" customWidth="1"/>
    <col min="10504" max="10750" width="11.5546875" style="96"/>
    <col min="10751" max="10751" width="5.5546875" style="96" customWidth="1"/>
    <col min="10752" max="10752" width="50" style="96" customWidth="1"/>
    <col min="10753" max="10753" width="9.6640625" style="96" customWidth="1"/>
    <col min="10754" max="10754" width="11.5546875" style="96"/>
    <col min="10755" max="10755" width="21.21875" style="96" customWidth="1"/>
    <col min="10756" max="10756" width="19.88671875" style="96" bestFit="1" customWidth="1"/>
    <col min="10757" max="10757" width="16.6640625" style="96" bestFit="1" customWidth="1"/>
    <col min="10758" max="10758" width="17" style="96" bestFit="1" customWidth="1"/>
    <col min="10759" max="10759" width="18.109375" style="96" customWidth="1"/>
    <col min="10760" max="11006" width="11.5546875" style="96"/>
    <col min="11007" max="11007" width="5.5546875" style="96" customWidth="1"/>
    <col min="11008" max="11008" width="50" style="96" customWidth="1"/>
    <col min="11009" max="11009" width="9.6640625" style="96" customWidth="1"/>
    <col min="11010" max="11010" width="11.5546875" style="96"/>
    <col min="11011" max="11011" width="21.21875" style="96" customWidth="1"/>
    <col min="11012" max="11012" width="19.88671875" style="96" bestFit="1" customWidth="1"/>
    <col min="11013" max="11013" width="16.6640625" style="96" bestFit="1" customWidth="1"/>
    <col min="11014" max="11014" width="17" style="96" bestFit="1" customWidth="1"/>
    <col min="11015" max="11015" width="18.109375" style="96" customWidth="1"/>
    <col min="11016" max="11262" width="11.5546875" style="96"/>
    <col min="11263" max="11263" width="5.5546875" style="96" customWidth="1"/>
    <col min="11264" max="11264" width="50" style="96" customWidth="1"/>
    <col min="11265" max="11265" width="9.6640625" style="96" customWidth="1"/>
    <col min="11266" max="11266" width="11.5546875" style="96"/>
    <col min="11267" max="11267" width="21.21875" style="96" customWidth="1"/>
    <col min="11268" max="11268" width="19.88671875" style="96" bestFit="1" customWidth="1"/>
    <col min="11269" max="11269" width="16.6640625" style="96" bestFit="1" customWidth="1"/>
    <col min="11270" max="11270" width="17" style="96" bestFit="1" customWidth="1"/>
    <col min="11271" max="11271" width="18.109375" style="96" customWidth="1"/>
    <col min="11272" max="11518" width="11.5546875" style="96"/>
    <col min="11519" max="11519" width="5.5546875" style="96" customWidth="1"/>
    <col min="11520" max="11520" width="50" style="96" customWidth="1"/>
    <col min="11521" max="11521" width="9.6640625" style="96" customWidth="1"/>
    <col min="11522" max="11522" width="11.5546875" style="96"/>
    <col min="11523" max="11523" width="21.21875" style="96" customWidth="1"/>
    <col min="11524" max="11524" width="19.88671875" style="96" bestFit="1" customWidth="1"/>
    <col min="11525" max="11525" width="16.6640625" style="96" bestFit="1" customWidth="1"/>
    <col min="11526" max="11526" width="17" style="96" bestFit="1" customWidth="1"/>
    <col min="11527" max="11527" width="18.109375" style="96" customWidth="1"/>
    <col min="11528" max="11774" width="11.5546875" style="96"/>
    <col min="11775" max="11775" width="5.5546875" style="96" customWidth="1"/>
    <col min="11776" max="11776" width="50" style="96" customWidth="1"/>
    <col min="11777" max="11777" width="9.6640625" style="96" customWidth="1"/>
    <col min="11778" max="11778" width="11.5546875" style="96"/>
    <col min="11779" max="11779" width="21.21875" style="96" customWidth="1"/>
    <col min="11780" max="11780" width="19.88671875" style="96" bestFit="1" customWidth="1"/>
    <col min="11781" max="11781" width="16.6640625" style="96" bestFit="1" customWidth="1"/>
    <col min="11782" max="11782" width="17" style="96" bestFit="1" customWidth="1"/>
    <col min="11783" max="11783" width="18.109375" style="96" customWidth="1"/>
    <col min="11784" max="12030" width="11.5546875" style="96"/>
    <col min="12031" max="12031" width="5.5546875" style="96" customWidth="1"/>
    <col min="12032" max="12032" width="50" style="96" customWidth="1"/>
    <col min="12033" max="12033" width="9.6640625" style="96" customWidth="1"/>
    <col min="12034" max="12034" width="11.5546875" style="96"/>
    <col min="12035" max="12035" width="21.21875" style="96" customWidth="1"/>
    <col min="12036" max="12036" width="19.88671875" style="96" bestFit="1" customWidth="1"/>
    <col min="12037" max="12037" width="16.6640625" style="96" bestFit="1" customWidth="1"/>
    <col min="12038" max="12038" width="17" style="96" bestFit="1" customWidth="1"/>
    <col min="12039" max="12039" width="18.109375" style="96" customWidth="1"/>
    <col min="12040" max="12286" width="11.5546875" style="96"/>
    <col min="12287" max="12287" width="5.5546875" style="96" customWidth="1"/>
    <col min="12288" max="12288" width="50" style="96" customWidth="1"/>
    <col min="12289" max="12289" width="9.6640625" style="96" customWidth="1"/>
    <col min="12290" max="12290" width="11.5546875" style="96"/>
    <col min="12291" max="12291" width="21.21875" style="96" customWidth="1"/>
    <col min="12292" max="12292" width="19.88671875" style="96" bestFit="1" customWidth="1"/>
    <col min="12293" max="12293" width="16.6640625" style="96" bestFit="1" customWidth="1"/>
    <col min="12294" max="12294" width="17" style="96" bestFit="1" customWidth="1"/>
    <col min="12295" max="12295" width="18.109375" style="96" customWidth="1"/>
    <col min="12296" max="12542" width="11.5546875" style="96"/>
    <col min="12543" max="12543" width="5.5546875" style="96" customWidth="1"/>
    <col min="12544" max="12544" width="50" style="96" customWidth="1"/>
    <col min="12545" max="12545" width="9.6640625" style="96" customWidth="1"/>
    <col min="12546" max="12546" width="11.5546875" style="96"/>
    <col min="12547" max="12547" width="21.21875" style="96" customWidth="1"/>
    <col min="12548" max="12548" width="19.88671875" style="96" bestFit="1" customWidth="1"/>
    <col min="12549" max="12549" width="16.6640625" style="96" bestFit="1" customWidth="1"/>
    <col min="12550" max="12550" width="17" style="96" bestFit="1" customWidth="1"/>
    <col min="12551" max="12551" width="18.109375" style="96" customWidth="1"/>
    <col min="12552" max="12798" width="11.5546875" style="96"/>
    <col min="12799" max="12799" width="5.5546875" style="96" customWidth="1"/>
    <col min="12800" max="12800" width="50" style="96" customWidth="1"/>
    <col min="12801" max="12801" width="9.6640625" style="96" customWidth="1"/>
    <col min="12802" max="12802" width="11.5546875" style="96"/>
    <col min="12803" max="12803" width="21.21875" style="96" customWidth="1"/>
    <col min="12804" max="12804" width="19.88671875" style="96" bestFit="1" customWidth="1"/>
    <col min="12805" max="12805" width="16.6640625" style="96" bestFit="1" customWidth="1"/>
    <col min="12806" max="12806" width="17" style="96" bestFit="1" customWidth="1"/>
    <col min="12807" max="12807" width="18.109375" style="96" customWidth="1"/>
    <col min="12808" max="13054" width="11.5546875" style="96"/>
    <col min="13055" max="13055" width="5.5546875" style="96" customWidth="1"/>
    <col min="13056" max="13056" width="50" style="96" customWidth="1"/>
    <col min="13057" max="13057" width="9.6640625" style="96" customWidth="1"/>
    <col min="13058" max="13058" width="11.5546875" style="96"/>
    <col min="13059" max="13059" width="21.21875" style="96" customWidth="1"/>
    <col min="13060" max="13060" width="19.88671875" style="96" bestFit="1" customWidth="1"/>
    <col min="13061" max="13061" width="16.6640625" style="96" bestFit="1" customWidth="1"/>
    <col min="13062" max="13062" width="17" style="96" bestFit="1" customWidth="1"/>
    <col min="13063" max="13063" width="18.109375" style="96" customWidth="1"/>
    <col min="13064" max="13310" width="11.5546875" style="96"/>
    <col min="13311" max="13311" width="5.5546875" style="96" customWidth="1"/>
    <col min="13312" max="13312" width="50" style="96" customWidth="1"/>
    <col min="13313" max="13313" width="9.6640625" style="96" customWidth="1"/>
    <col min="13314" max="13314" width="11.5546875" style="96"/>
    <col min="13315" max="13315" width="21.21875" style="96" customWidth="1"/>
    <col min="13316" max="13316" width="19.88671875" style="96" bestFit="1" customWidth="1"/>
    <col min="13317" max="13317" width="16.6640625" style="96" bestFit="1" customWidth="1"/>
    <col min="13318" max="13318" width="17" style="96" bestFit="1" customWidth="1"/>
    <col min="13319" max="13319" width="18.109375" style="96" customWidth="1"/>
    <col min="13320" max="13566" width="11.5546875" style="96"/>
    <col min="13567" max="13567" width="5.5546875" style="96" customWidth="1"/>
    <col min="13568" max="13568" width="50" style="96" customWidth="1"/>
    <col min="13569" max="13569" width="9.6640625" style="96" customWidth="1"/>
    <col min="13570" max="13570" width="11.5546875" style="96"/>
    <col min="13571" max="13571" width="21.21875" style="96" customWidth="1"/>
    <col min="13572" max="13572" width="19.88671875" style="96" bestFit="1" customWidth="1"/>
    <col min="13573" max="13573" width="16.6640625" style="96" bestFit="1" customWidth="1"/>
    <col min="13574" max="13574" width="17" style="96" bestFit="1" customWidth="1"/>
    <col min="13575" max="13575" width="18.109375" style="96" customWidth="1"/>
    <col min="13576" max="13822" width="11.5546875" style="96"/>
    <col min="13823" max="13823" width="5.5546875" style="96" customWidth="1"/>
    <col min="13824" max="13824" width="50" style="96" customWidth="1"/>
    <col min="13825" max="13825" width="9.6640625" style="96" customWidth="1"/>
    <col min="13826" max="13826" width="11.5546875" style="96"/>
    <col min="13827" max="13827" width="21.21875" style="96" customWidth="1"/>
    <col min="13828" max="13828" width="19.88671875" style="96" bestFit="1" customWidth="1"/>
    <col min="13829" max="13829" width="16.6640625" style="96" bestFit="1" customWidth="1"/>
    <col min="13830" max="13830" width="17" style="96" bestFit="1" customWidth="1"/>
    <col min="13831" max="13831" width="18.109375" style="96" customWidth="1"/>
    <col min="13832" max="14078" width="11.5546875" style="96"/>
    <col min="14079" max="14079" width="5.5546875" style="96" customWidth="1"/>
    <col min="14080" max="14080" width="50" style="96" customWidth="1"/>
    <col min="14081" max="14081" width="9.6640625" style="96" customWidth="1"/>
    <col min="14082" max="14082" width="11.5546875" style="96"/>
    <col min="14083" max="14083" width="21.21875" style="96" customWidth="1"/>
    <col min="14084" max="14084" width="19.88671875" style="96" bestFit="1" customWidth="1"/>
    <col min="14085" max="14085" width="16.6640625" style="96" bestFit="1" customWidth="1"/>
    <col min="14086" max="14086" width="17" style="96" bestFit="1" customWidth="1"/>
    <col min="14087" max="14087" width="18.109375" style="96" customWidth="1"/>
    <col min="14088" max="14334" width="11.5546875" style="96"/>
    <col min="14335" max="14335" width="5.5546875" style="96" customWidth="1"/>
    <col min="14336" max="14336" width="50" style="96" customWidth="1"/>
    <col min="14337" max="14337" width="9.6640625" style="96" customWidth="1"/>
    <col min="14338" max="14338" width="11.5546875" style="96"/>
    <col min="14339" max="14339" width="21.21875" style="96" customWidth="1"/>
    <col min="14340" max="14340" width="19.88671875" style="96" bestFit="1" customWidth="1"/>
    <col min="14341" max="14341" width="16.6640625" style="96" bestFit="1" customWidth="1"/>
    <col min="14342" max="14342" width="17" style="96" bestFit="1" customWidth="1"/>
    <col min="14343" max="14343" width="18.109375" style="96" customWidth="1"/>
    <col min="14344" max="14590" width="11.5546875" style="96"/>
    <col min="14591" max="14591" width="5.5546875" style="96" customWidth="1"/>
    <col min="14592" max="14592" width="50" style="96" customWidth="1"/>
    <col min="14593" max="14593" width="9.6640625" style="96" customWidth="1"/>
    <col min="14594" max="14594" width="11.5546875" style="96"/>
    <col min="14595" max="14595" width="21.21875" style="96" customWidth="1"/>
    <col min="14596" max="14596" width="19.88671875" style="96" bestFit="1" customWidth="1"/>
    <col min="14597" max="14597" width="16.6640625" style="96" bestFit="1" customWidth="1"/>
    <col min="14598" max="14598" width="17" style="96" bestFit="1" customWidth="1"/>
    <col min="14599" max="14599" width="18.109375" style="96" customWidth="1"/>
    <col min="14600" max="14846" width="11.5546875" style="96"/>
    <col min="14847" max="14847" width="5.5546875" style="96" customWidth="1"/>
    <col min="14848" max="14848" width="50" style="96" customWidth="1"/>
    <col min="14849" max="14849" width="9.6640625" style="96" customWidth="1"/>
    <col min="14850" max="14850" width="11.5546875" style="96"/>
    <col min="14851" max="14851" width="21.21875" style="96" customWidth="1"/>
    <col min="14852" max="14852" width="19.88671875" style="96" bestFit="1" customWidth="1"/>
    <col min="14853" max="14853" width="16.6640625" style="96" bestFit="1" customWidth="1"/>
    <col min="14854" max="14854" width="17" style="96" bestFit="1" customWidth="1"/>
    <col min="14855" max="14855" width="18.109375" style="96" customWidth="1"/>
    <col min="14856" max="15102" width="11.5546875" style="96"/>
    <col min="15103" max="15103" width="5.5546875" style="96" customWidth="1"/>
    <col min="15104" max="15104" width="50" style="96" customWidth="1"/>
    <col min="15105" max="15105" width="9.6640625" style="96" customWidth="1"/>
    <col min="15106" max="15106" width="11.5546875" style="96"/>
    <col min="15107" max="15107" width="21.21875" style="96" customWidth="1"/>
    <col min="15108" max="15108" width="19.88671875" style="96" bestFit="1" customWidth="1"/>
    <col min="15109" max="15109" width="16.6640625" style="96" bestFit="1" customWidth="1"/>
    <col min="15110" max="15110" width="17" style="96" bestFit="1" customWidth="1"/>
    <col min="15111" max="15111" width="18.109375" style="96" customWidth="1"/>
    <col min="15112" max="15358" width="11.5546875" style="96"/>
    <col min="15359" max="15359" width="5.5546875" style="96" customWidth="1"/>
    <col min="15360" max="15360" width="50" style="96" customWidth="1"/>
    <col min="15361" max="15361" width="9.6640625" style="96" customWidth="1"/>
    <col min="15362" max="15362" width="11.5546875" style="96"/>
    <col min="15363" max="15363" width="21.21875" style="96" customWidth="1"/>
    <col min="15364" max="15364" width="19.88671875" style="96" bestFit="1" customWidth="1"/>
    <col min="15365" max="15365" width="16.6640625" style="96" bestFit="1" customWidth="1"/>
    <col min="15366" max="15366" width="17" style="96" bestFit="1" customWidth="1"/>
    <col min="15367" max="15367" width="18.109375" style="96" customWidth="1"/>
    <col min="15368" max="15614" width="11.5546875" style="96"/>
    <col min="15615" max="15615" width="5.5546875" style="96" customWidth="1"/>
    <col min="15616" max="15616" width="50" style="96" customWidth="1"/>
    <col min="15617" max="15617" width="9.6640625" style="96" customWidth="1"/>
    <col min="15618" max="15618" width="11.5546875" style="96"/>
    <col min="15619" max="15619" width="21.21875" style="96" customWidth="1"/>
    <col min="15620" max="15620" width="19.88671875" style="96" bestFit="1" customWidth="1"/>
    <col min="15621" max="15621" width="16.6640625" style="96" bestFit="1" customWidth="1"/>
    <col min="15622" max="15622" width="17" style="96" bestFit="1" customWidth="1"/>
    <col min="15623" max="15623" width="18.109375" style="96" customWidth="1"/>
    <col min="15624" max="15870" width="11.5546875" style="96"/>
    <col min="15871" max="15871" width="5.5546875" style="96" customWidth="1"/>
    <col min="15872" max="15872" width="50" style="96" customWidth="1"/>
    <col min="15873" max="15873" width="9.6640625" style="96" customWidth="1"/>
    <col min="15874" max="15874" width="11.5546875" style="96"/>
    <col min="15875" max="15875" width="21.21875" style="96" customWidth="1"/>
    <col min="15876" max="15876" width="19.88671875" style="96" bestFit="1" customWidth="1"/>
    <col min="15877" max="15877" width="16.6640625" style="96" bestFit="1" customWidth="1"/>
    <col min="15878" max="15878" width="17" style="96" bestFit="1" customWidth="1"/>
    <col min="15879" max="15879" width="18.109375" style="96" customWidth="1"/>
    <col min="15880" max="16126" width="11.5546875" style="96"/>
    <col min="16127" max="16127" width="5.5546875" style="96" customWidth="1"/>
    <col min="16128" max="16128" width="50" style="96" customWidth="1"/>
    <col min="16129" max="16129" width="9.6640625" style="96" customWidth="1"/>
    <col min="16130" max="16130" width="11.5546875" style="96"/>
    <col min="16131" max="16131" width="21.21875" style="96" customWidth="1"/>
    <col min="16132" max="16132" width="19.88671875" style="96" bestFit="1" customWidth="1"/>
    <col min="16133" max="16133" width="16.6640625" style="96" bestFit="1" customWidth="1"/>
    <col min="16134" max="16134" width="17" style="96" bestFit="1" customWidth="1"/>
    <col min="16135" max="16135" width="18.109375" style="96" customWidth="1"/>
    <col min="16136" max="16384" width="11.5546875" style="96"/>
  </cols>
  <sheetData>
    <row r="1" spans="1:14" ht="64.2" customHeight="1" x14ac:dyDescent="0.3">
      <c r="A1" s="117"/>
      <c r="B1" s="159" t="s">
        <v>46</v>
      </c>
      <c r="C1" s="159"/>
      <c r="D1" s="159"/>
      <c r="E1" s="159"/>
      <c r="F1" s="159"/>
      <c r="G1" s="123"/>
      <c r="H1" s="109"/>
      <c r="I1" s="109"/>
    </row>
    <row r="2" spans="1:14" ht="24.6" customHeight="1" x14ac:dyDescent="0.3">
      <c r="A2" s="159" t="s">
        <v>71</v>
      </c>
      <c r="B2" s="159"/>
      <c r="C2" s="159"/>
      <c r="D2" s="159"/>
      <c r="E2" s="159"/>
      <c r="F2" s="159"/>
      <c r="G2" s="123"/>
    </row>
    <row r="3" spans="1:14" ht="27" customHeight="1" x14ac:dyDescent="0.3">
      <c r="A3" s="163" t="s">
        <v>78</v>
      </c>
      <c r="B3" s="163"/>
      <c r="C3" s="163"/>
      <c r="D3" s="163"/>
      <c r="E3" s="163"/>
      <c r="F3" s="163"/>
      <c r="G3" s="124"/>
    </row>
    <row r="4" spans="1:14" ht="15.6" x14ac:dyDescent="0.3">
      <c r="A4" s="164"/>
      <c r="B4" s="164"/>
      <c r="C4" s="164"/>
      <c r="D4" s="164"/>
      <c r="E4" s="164"/>
      <c r="F4" s="164"/>
      <c r="G4" s="125"/>
    </row>
    <row r="5" spans="1:14" s="97" customFormat="1" ht="27.6" customHeight="1" x14ac:dyDescent="0.3">
      <c r="A5" s="110" t="s">
        <v>3</v>
      </c>
      <c r="B5" s="110" t="s">
        <v>47</v>
      </c>
      <c r="C5" s="110" t="s">
        <v>4</v>
      </c>
      <c r="D5" s="110" t="s">
        <v>76</v>
      </c>
      <c r="E5" s="199" t="s">
        <v>48</v>
      </c>
      <c r="F5" s="110" t="s">
        <v>49</v>
      </c>
      <c r="G5" s="125"/>
      <c r="H5" s="130" t="s">
        <v>79</v>
      </c>
      <c r="I5" s="130" t="s">
        <v>80</v>
      </c>
      <c r="J5" s="149" t="s">
        <v>81</v>
      </c>
      <c r="L5" s="147"/>
    </row>
    <row r="6" spans="1:14" s="97" customFormat="1" ht="12.6" customHeight="1" x14ac:dyDescent="0.3">
      <c r="A6" s="164"/>
      <c r="B6" s="164"/>
      <c r="C6" s="164"/>
      <c r="D6" s="164"/>
      <c r="E6" s="164"/>
      <c r="F6" s="164" t="e">
        <f>+F7+#REF!+F11+F16+F18+#REF!+#REF!+#REF!</f>
        <v>#REF!</v>
      </c>
      <c r="G6" s="125"/>
      <c r="H6" s="134"/>
      <c r="I6" s="134"/>
      <c r="J6" s="134"/>
    </row>
    <row r="7" spans="1:14" ht="18" customHeight="1" x14ac:dyDescent="0.3">
      <c r="A7" s="162" t="s">
        <v>50</v>
      </c>
      <c r="B7" s="162"/>
      <c r="C7" s="162"/>
      <c r="D7" s="162"/>
      <c r="E7" s="162"/>
      <c r="F7" s="111">
        <f>SUM(F8:F10)</f>
        <v>25094378.612000011</v>
      </c>
      <c r="G7" s="126"/>
      <c r="H7" s="111">
        <f>SUM(H8:H10)</f>
        <v>548546.22491280199</v>
      </c>
      <c r="I7" s="111">
        <f>SUM(I8:I10)</f>
        <v>2742731.1245640102</v>
      </c>
      <c r="J7" s="150">
        <f>SUM(H7:I7)</f>
        <v>3291277.3494768124</v>
      </c>
      <c r="K7" s="107"/>
      <c r="L7" s="107"/>
    </row>
    <row r="8" spans="1:14" ht="18" customHeight="1" x14ac:dyDescent="0.3">
      <c r="A8" s="108" t="s">
        <v>51</v>
      </c>
      <c r="B8" s="1" t="s">
        <v>52</v>
      </c>
      <c r="C8" s="1">
        <v>3.2669999999999999</v>
      </c>
      <c r="D8" s="1">
        <v>1.62</v>
      </c>
      <c r="E8" s="98">
        <v>2241462.2491280199</v>
      </c>
      <c r="F8" s="98">
        <f>(E8*D8*C8)</f>
        <v>11863028.612000011</v>
      </c>
      <c r="G8" s="120"/>
      <c r="H8" s="148">
        <f>+($E$8/30)*3</f>
        <v>224146.22491280199</v>
      </c>
      <c r="I8" s="148">
        <f>+($E$8/30)*15</f>
        <v>1120731.12456401</v>
      </c>
      <c r="J8" s="148"/>
      <c r="K8" s="122"/>
      <c r="L8" s="147"/>
      <c r="M8" s="120"/>
    </row>
    <row r="9" spans="1:14" ht="18" customHeight="1" x14ac:dyDescent="0.3">
      <c r="A9" s="108" t="s">
        <v>67</v>
      </c>
      <c r="B9" s="1" t="s">
        <v>52</v>
      </c>
      <c r="C9" s="1">
        <v>3.2669999999999999</v>
      </c>
      <c r="D9" s="1">
        <v>1.62</v>
      </c>
      <c r="E9" s="98">
        <v>1200000</v>
      </c>
      <c r="F9" s="98">
        <f>(E9*D9*C9)</f>
        <v>6351048.0000000009</v>
      </c>
      <c r="G9" s="120"/>
      <c r="H9" s="148">
        <f>(($E$9/30)*3)*1.62</f>
        <v>194400</v>
      </c>
      <c r="I9" s="148">
        <f>(($E$9/30)*15)*1.62</f>
        <v>972000.00000000012</v>
      </c>
      <c r="J9" s="131"/>
    </row>
    <row r="10" spans="1:14" ht="18" customHeight="1" x14ac:dyDescent="0.3">
      <c r="A10" s="108" t="s">
        <v>77</v>
      </c>
      <c r="B10" s="1" t="s">
        <v>52</v>
      </c>
      <c r="C10" s="1">
        <v>3.2669999999999999</v>
      </c>
      <c r="D10" s="1">
        <v>1.62</v>
      </c>
      <c r="E10" s="98">
        <f>1300000</f>
        <v>1300000</v>
      </c>
      <c r="F10" s="98">
        <f>(E10*D10*C10)</f>
        <v>6880302</v>
      </c>
      <c r="G10" s="120"/>
      <c r="H10" s="148">
        <f>+($E$10/30)*3</f>
        <v>130000</v>
      </c>
      <c r="I10" s="148">
        <f>+($E$10/30)*15</f>
        <v>650000</v>
      </c>
      <c r="J10" s="148"/>
    </row>
    <row r="11" spans="1:14" ht="18" customHeight="1" x14ac:dyDescent="0.3">
      <c r="A11" s="162" t="s">
        <v>68</v>
      </c>
      <c r="B11" s="162"/>
      <c r="C11" s="162"/>
      <c r="D11" s="162"/>
      <c r="E11" s="162"/>
      <c r="F11" s="112">
        <f>SUM(F12:F15)</f>
        <v>6605128.5894000009</v>
      </c>
      <c r="G11" s="127"/>
      <c r="H11" s="112">
        <f>SUM(H12:H15)</f>
        <v>0</v>
      </c>
      <c r="I11" s="112">
        <f>SUM(I12:I15)</f>
        <v>1601128</v>
      </c>
      <c r="J11" s="150">
        <f>SUM(H11:I11)</f>
        <v>1601128</v>
      </c>
    </row>
    <row r="12" spans="1:14" ht="45" x14ac:dyDescent="0.3">
      <c r="A12" s="113" t="s">
        <v>69</v>
      </c>
      <c r="B12" s="1" t="s">
        <v>52</v>
      </c>
      <c r="C12" s="1">
        <v>3.2669999999999999</v>
      </c>
      <c r="D12" s="160">
        <v>650000</v>
      </c>
      <c r="E12" s="161"/>
      <c r="F12" s="98">
        <f>C12*D12</f>
        <v>2123550</v>
      </c>
      <c r="G12" s="120"/>
      <c r="H12" s="98"/>
      <c r="I12" s="98">
        <v>650000</v>
      </c>
      <c r="J12" s="98"/>
    </row>
    <row r="13" spans="1:14" ht="30" x14ac:dyDescent="0.3">
      <c r="A13" s="113" t="s">
        <v>53</v>
      </c>
      <c r="B13" s="1" t="s">
        <v>52</v>
      </c>
      <c r="C13" s="1">
        <v>3.2669999999999999</v>
      </c>
      <c r="D13" s="160">
        <v>230000</v>
      </c>
      <c r="E13" s="161"/>
      <c r="F13" s="98">
        <f>C13*D13</f>
        <v>751410</v>
      </c>
      <c r="G13" s="120"/>
      <c r="H13" s="98"/>
      <c r="I13" s="153">
        <f>23886+87992+50000+66150</f>
        <v>228028</v>
      </c>
      <c r="J13" s="98"/>
    </row>
    <row r="14" spans="1:14" ht="19.5" customHeight="1" x14ac:dyDescent="0.3">
      <c r="A14" s="114" t="s">
        <v>54</v>
      </c>
      <c r="B14" s="1" t="s">
        <v>52</v>
      </c>
      <c r="C14" s="1">
        <v>3.2669999999999999</v>
      </c>
      <c r="D14" s="160">
        <v>320000</v>
      </c>
      <c r="E14" s="161"/>
      <c r="F14" s="98">
        <f>C14*D14</f>
        <v>1045440</v>
      </c>
      <c r="G14" s="120"/>
      <c r="H14" s="145"/>
      <c r="I14" s="153">
        <f>11400+22700+14000+18500+18500+168000+90000</f>
        <v>343100</v>
      </c>
      <c r="J14" s="145"/>
      <c r="L14" s="152"/>
    </row>
    <row r="15" spans="1:14" ht="19.5" customHeight="1" x14ac:dyDescent="0.3">
      <c r="A15" s="114" t="s">
        <v>70</v>
      </c>
      <c r="B15" s="1" t="s">
        <v>52</v>
      </c>
      <c r="C15" s="1">
        <v>3.2669999999999999</v>
      </c>
      <c r="D15" s="160">
        <v>821771.83636363666</v>
      </c>
      <c r="E15" s="161"/>
      <c r="F15" s="98">
        <f>C15*D15</f>
        <v>2684728.5894000009</v>
      </c>
      <c r="G15" s="120"/>
      <c r="H15" s="98"/>
      <c r="I15" s="98">
        <v>380000</v>
      </c>
      <c r="J15" s="98"/>
      <c r="L15" s="107"/>
      <c r="N15" s="107"/>
    </row>
    <row r="16" spans="1:14" ht="18" customHeight="1" x14ac:dyDescent="0.3">
      <c r="A16" s="162" t="s">
        <v>55</v>
      </c>
      <c r="B16" s="162"/>
      <c r="C16" s="162"/>
      <c r="D16" s="162"/>
      <c r="E16" s="162"/>
      <c r="F16" s="112">
        <f>(F17)</f>
        <v>902915</v>
      </c>
      <c r="G16" s="127"/>
      <c r="H16" s="112">
        <f>SUM(H17)</f>
        <v>0</v>
      </c>
      <c r="I16" s="112">
        <f>SUM(I17)</f>
        <v>0</v>
      </c>
      <c r="J16" s="150">
        <f>SUM(H16:I16)</f>
        <v>0</v>
      </c>
    </row>
    <row r="17" spans="1:12" ht="58.8" customHeight="1" x14ac:dyDescent="0.3">
      <c r="A17" s="154" t="s">
        <v>56</v>
      </c>
      <c r="B17" s="1" t="s">
        <v>45</v>
      </c>
      <c r="C17" s="95">
        <v>1</v>
      </c>
      <c r="D17" s="166">
        <v>902915</v>
      </c>
      <c r="E17" s="167"/>
      <c r="F17" s="98">
        <f>C17*D17</f>
        <v>902915</v>
      </c>
      <c r="G17" s="120"/>
      <c r="H17" s="98"/>
      <c r="I17" s="98"/>
      <c r="J17" s="98"/>
      <c r="L17" s="146"/>
    </row>
    <row r="18" spans="1:12" ht="18" customHeight="1" x14ac:dyDescent="0.3">
      <c r="A18" s="162" t="s">
        <v>57</v>
      </c>
      <c r="B18" s="162"/>
      <c r="C18" s="162"/>
      <c r="D18" s="162"/>
      <c r="E18" s="162"/>
      <c r="F18" s="112">
        <f>(SUM(F19:F24))</f>
        <v>25112330</v>
      </c>
      <c r="G18" s="127"/>
      <c r="H18" s="132">
        <f>SUM(H19:H24)</f>
        <v>0</v>
      </c>
      <c r="I18" s="132">
        <f>SUM(I19:I24)</f>
        <v>0</v>
      </c>
      <c r="J18" s="150">
        <f>SUM(H18:I18)</f>
        <v>0</v>
      </c>
    </row>
    <row r="19" spans="1:12" ht="18" customHeight="1" x14ac:dyDescent="0.3">
      <c r="A19" s="115" t="s">
        <v>58</v>
      </c>
      <c r="B19" s="168">
        <v>0.02</v>
      </c>
      <c r="C19" s="169"/>
      <c r="D19" s="169"/>
      <c r="E19" s="170"/>
      <c r="F19" s="116">
        <v>5643220</v>
      </c>
      <c r="G19" s="128"/>
      <c r="H19" s="98"/>
      <c r="I19" s="98"/>
      <c r="J19" s="98"/>
    </row>
    <row r="20" spans="1:12" ht="18" customHeight="1" x14ac:dyDescent="0.3">
      <c r="A20" s="115" t="s">
        <v>59</v>
      </c>
      <c r="B20" s="168">
        <v>2E-3</v>
      </c>
      <c r="C20" s="169"/>
      <c r="D20" s="169"/>
      <c r="E20" s="170"/>
      <c r="F20" s="116">
        <v>564322</v>
      </c>
      <c r="G20" s="128"/>
      <c r="H20" s="98"/>
      <c r="I20" s="98"/>
      <c r="J20" s="98"/>
    </row>
    <row r="21" spans="1:12" ht="18" customHeight="1" x14ac:dyDescent="0.3">
      <c r="A21" s="115" t="s">
        <v>60</v>
      </c>
      <c r="B21" s="168">
        <v>2E-3</v>
      </c>
      <c r="C21" s="169"/>
      <c r="D21" s="169"/>
      <c r="E21" s="170"/>
      <c r="F21" s="116">
        <v>564322</v>
      </c>
      <c r="G21" s="128"/>
      <c r="H21" s="98"/>
      <c r="I21" s="98"/>
      <c r="J21" s="98"/>
    </row>
    <row r="22" spans="1:12" ht="18" customHeight="1" x14ac:dyDescent="0.3">
      <c r="A22" s="115" t="s">
        <v>61</v>
      </c>
      <c r="B22" s="168">
        <v>2.5000000000000001E-2</v>
      </c>
      <c r="C22" s="169"/>
      <c r="D22" s="169"/>
      <c r="E22" s="170"/>
      <c r="F22" s="116">
        <v>7054025</v>
      </c>
      <c r="G22" s="128"/>
      <c r="H22" s="98"/>
      <c r="I22" s="98"/>
      <c r="J22" s="98"/>
    </row>
    <row r="23" spans="1:12" ht="18" customHeight="1" x14ac:dyDescent="0.3">
      <c r="A23" s="115" t="s">
        <v>62</v>
      </c>
      <c r="B23" s="168">
        <v>0.01</v>
      </c>
      <c r="C23" s="169"/>
      <c r="D23" s="169"/>
      <c r="E23" s="170"/>
      <c r="F23" s="116">
        <v>2821610</v>
      </c>
      <c r="G23" s="128"/>
      <c r="H23" s="98"/>
      <c r="I23" s="98"/>
      <c r="J23" s="98"/>
    </row>
    <row r="24" spans="1:12" ht="18" customHeight="1" x14ac:dyDescent="0.3">
      <c r="A24" s="115" t="s">
        <v>63</v>
      </c>
      <c r="B24" s="168">
        <v>0.03</v>
      </c>
      <c r="C24" s="169"/>
      <c r="D24" s="169"/>
      <c r="E24" s="170"/>
      <c r="F24" s="116">
        <v>8464831</v>
      </c>
      <c r="G24" s="128"/>
      <c r="H24" s="98">
        <f>SUM(H21:H23)</f>
        <v>0</v>
      </c>
      <c r="I24" s="98">
        <f>SUM(I21:I23)</f>
        <v>0</v>
      </c>
      <c r="J24" s="98"/>
    </row>
    <row r="25" spans="1:12" ht="18" customHeight="1" x14ac:dyDescent="0.3">
      <c r="A25" s="165" t="s">
        <v>64</v>
      </c>
      <c r="B25" s="165"/>
      <c r="C25" s="165"/>
      <c r="D25" s="165"/>
      <c r="E25" s="165"/>
      <c r="F25" s="119">
        <f>F16+F11+F7+F18</f>
        <v>57714752.201400012</v>
      </c>
      <c r="G25" s="129"/>
      <c r="H25" s="119">
        <f>+H7+H11+H16+H18</f>
        <v>548546.22491280199</v>
      </c>
      <c r="I25" s="119">
        <f>+I7+I11+I16+I18</f>
        <v>4343859.1245640106</v>
      </c>
      <c r="J25" s="150">
        <f>+J7+J11+J16+J18</f>
        <v>4892405.3494768124</v>
      </c>
      <c r="K25" s="118"/>
      <c r="L25" s="107"/>
    </row>
    <row r="26" spans="1:12" ht="18" customHeight="1" x14ac:dyDescent="0.3">
      <c r="H26" s="137"/>
      <c r="I26" s="137"/>
      <c r="J26" s="137"/>
    </row>
    <row r="27" spans="1:12" ht="18" customHeight="1" x14ac:dyDescent="0.3">
      <c r="F27" s="99"/>
      <c r="G27" s="99"/>
      <c r="H27" s="155" t="s">
        <v>82</v>
      </c>
      <c r="I27" s="155"/>
      <c r="J27" s="151">
        <f>+F25-J25</f>
        <v>52822346.851923198</v>
      </c>
    </row>
    <row r="28" spans="1:12" ht="18" customHeight="1" x14ac:dyDescent="0.3">
      <c r="A28" s="100"/>
      <c r="F28" s="101"/>
      <c r="G28" s="101"/>
      <c r="H28" s="138"/>
      <c r="I28" s="138"/>
      <c r="J28" s="138"/>
    </row>
    <row r="29" spans="1:12" ht="18" customHeight="1" x14ac:dyDescent="0.3">
      <c r="A29" s="102"/>
      <c r="F29" s="103"/>
      <c r="G29" s="103"/>
      <c r="H29" s="133"/>
      <c r="I29" s="133"/>
      <c r="J29" s="133"/>
    </row>
    <row r="30" spans="1:12" ht="18" customHeight="1" x14ac:dyDescent="0.25">
      <c r="A30" s="104" t="s">
        <v>72</v>
      </c>
      <c r="B30" s="105"/>
      <c r="C30" s="156" t="s">
        <v>73</v>
      </c>
      <c r="D30" s="156"/>
      <c r="E30" s="156"/>
      <c r="F30" s="156"/>
      <c r="G30" s="104"/>
      <c r="H30" s="139"/>
      <c r="I30" s="139"/>
      <c r="J30" s="139"/>
    </row>
    <row r="31" spans="1:12" ht="18" customHeight="1" x14ac:dyDescent="0.3">
      <c r="A31" s="106" t="s">
        <v>65</v>
      </c>
      <c r="B31" s="2"/>
      <c r="C31" s="157" t="s">
        <v>66</v>
      </c>
      <c r="D31" s="157"/>
      <c r="E31" s="157"/>
      <c r="F31" s="157"/>
      <c r="G31" s="121"/>
      <c r="H31" s="134"/>
      <c r="I31" s="134"/>
      <c r="J31" s="134"/>
    </row>
    <row r="32" spans="1:12" ht="18" customHeight="1" x14ac:dyDescent="0.3">
      <c r="A32" s="106" t="s">
        <v>74</v>
      </c>
      <c r="B32" s="2"/>
      <c r="C32" s="157" t="s">
        <v>75</v>
      </c>
      <c r="D32" s="157"/>
      <c r="E32" s="157"/>
      <c r="F32" s="157"/>
      <c r="G32" s="121"/>
      <c r="H32" s="134"/>
      <c r="I32" s="134"/>
      <c r="J32" s="134"/>
    </row>
    <row r="33" spans="1:10" ht="18" customHeight="1" x14ac:dyDescent="0.25">
      <c r="A33" s="106"/>
      <c r="B33" s="2"/>
      <c r="C33" s="158" t="s">
        <v>74</v>
      </c>
      <c r="D33" s="158"/>
      <c r="E33" s="158"/>
      <c r="F33" s="158"/>
      <c r="G33" s="106"/>
      <c r="H33" s="140"/>
      <c r="I33" s="140"/>
      <c r="J33" s="140"/>
    </row>
    <row r="34" spans="1:10" ht="18" customHeight="1" x14ac:dyDescent="0.3">
      <c r="H34" s="140"/>
      <c r="I34" s="140"/>
      <c r="J34" s="140"/>
    </row>
    <row r="35" spans="1:10" ht="18" customHeight="1" x14ac:dyDescent="0.3">
      <c r="H35" s="141"/>
      <c r="I35" s="141"/>
      <c r="J35" s="141"/>
    </row>
    <row r="36" spans="1:10" ht="18" customHeight="1" x14ac:dyDescent="0.3">
      <c r="H36" s="134"/>
      <c r="I36" s="134"/>
      <c r="J36" s="134"/>
    </row>
    <row r="37" spans="1:10" ht="18" customHeight="1" x14ac:dyDescent="0.3">
      <c r="H37" s="142"/>
      <c r="I37" s="142"/>
      <c r="J37" s="142"/>
    </row>
    <row r="38" spans="1:10" ht="18" customHeight="1" x14ac:dyDescent="0.3">
      <c r="H38" s="142"/>
      <c r="I38" s="142"/>
      <c r="J38" s="142"/>
    </row>
    <row r="39" spans="1:10" ht="18" customHeight="1" x14ac:dyDescent="0.3">
      <c r="H39" s="142"/>
      <c r="I39" s="142"/>
      <c r="J39" s="142"/>
    </row>
    <row r="40" spans="1:10" ht="18" customHeight="1" x14ac:dyDescent="0.3">
      <c r="H40" s="142"/>
      <c r="I40" s="142"/>
      <c r="J40" s="142"/>
    </row>
    <row r="41" spans="1:10" ht="18" customHeight="1" x14ac:dyDescent="0.3">
      <c r="H41" s="142"/>
      <c r="I41" s="142"/>
      <c r="J41" s="142"/>
    </row>
    <row r="42" spans="1:10" ht="18" customHeight="1" x14ac:dyDescent="0.3">
      <c r="H42" s="142"/>
      <c r="I42" s="142"/>
      <c r="J42" s="142"/>
    </row>
    <row r="43" spans="1:10" ht="18" customHeight="1" x14ac:dyDescent="0.3">
      <c r="H43" s="142"/>
      <c r="I43" s="142"/>
      <c r="J43" s="142"/>
    </row>
    <row r="44" spans="1:10" ht="18" customHeight="1" x14ac:dyDescent="0.3">
      <c r="H44" s="142"/>
      <c r="I44" s="142"/>
      <c r="J44" s="142"/>
    </row>
    <row r="45" spans="1:10" ht="18" customHeight="1" x14ac:dyDescent="0.3">
      <c r="H45" s="142"/>
      <c r="I45" s="142"/>
      <c r="J45" s="142"/>
    </row>
    <row r="46" spans="1:10" ht="18" customHeight="1" x14ac:dyDescent="0.3">
      <c r="H46" s="142"/>
      <c r="I46" s="142"/>
      <c r="J46" s="142"/>
    </row>
    <row r="47" spans="1:10" ht="18" customHeight="1" x14ac:dyDescent="0.3">
      <c r="H47" s="142"/>
      <c r="I47" s="142"/>
      <c r="J47" s="142"/>
    </row>
    <row r="48" spans="1:10" ht="18" customHeight="1" x14ac:dyDescent="0.3">
      <c r="H48" s="142"/>
      <c r="I48" s="142"/>
      <c r="J48" s="142"/>
    </row>
    <row r="49" spans="8:10" ht="18" customHeight="1" x14ac:dyDescent="0.3">
      <c r="H49" s="142"/>
      <c r="I49" s="142"/>
      <c r="J49" s="142"/>
    </row>
    <row r="50" spans="8:10" ht="18" customHeight="1" x14ac:dyDescent="0.3">
      <c r="H50" s="142"/>
      <c r="I50" s="142"/>
      <c r="J50" s="142"/>
    </row>
    <row r="51" spans="8:10" ht="18" customHeight="1" x14ac:dyDescent="0.3">
      <c r="H51" s="142"/>
      <c r="I51" s="142"/>
      <c r="J51" s="142"/>
    </row>
    <row r="52" spans="8:10" ht="18" customHeight="1" x14ac:dyDescent="0.3">
      <c r="H52" s="143"/>
      <c r="I52" s="143"/>
      <c r="J52" s="143"/>
    </row>
    <row r="53" spans="8:10" ht="18" customHeight="1" x14ac:dyDescent="0.3">
      <c r="H53" s="143"/>
      <c r="I53" s="143"/>
      <c r="J53" s="143"/>
    </row>
    <row r="54" spans="8:10" ht="18" customHeight="1" x14ac:dyDescent="0.3">
      <c r="H54" s="137"/>
      <c r="I54" s="137"/>
      <c r="J54" s="137"/>
    </row>
    <row r="55" spans="8:10" ht="18" customHeight="1" x14ac:dyDescent="0.3">
      <c r="H55" s="135"/>
      <c r="I55" s="135"/>
      <c r="J55" s="135"/>
    </row>
    <row r="56" spans="8:10" ht="18" customHeight="1" x14ac:dyDescent="0.3">
      <c r="H56" s="138"/>
      <c r="I56" s="138"/>
      <c r="J56" s="138"/>
    </row>
    <row r="57" spans="8:10" ht="18" customHeight="1" x14ac:dyDescent="0.3">
      <c r="H57" s="133"/>
      <c r="I57" s="133"/>
      <c r="J57" s="133"/>
    </row>
    <row r="58" spans="8:10" ht="18" customHeight="1" x14ac:dyDescent="0.3">
      <c r="H58" s="134"/>
      <c r="I58" s="134"/>
      <c r="J58" s="134"/>
    </row>
    <row r="59" spans="8:10" ht="18" customHeight="1" x14ac:dyDescent="0.3">
      <c r="H59" s="136"/>
      <c r="I59" s="136"/>
      <c r="J59" s="136"/>
    </row>
    <row r="60" spans="8:10" ht="18" customHeight="1" x14ac:dyDescent="0.3">
      <c r="H60" s="136"/>
      <c r="I60" s="136"/>
      <c r="J60" s="136"/>
    </row>
    <row r="61" spans="8:10" ht="18" customHeight="1" x14ac:dyDescent="0.3">
      <c r="H61" s="138"/>
      <c r="I61" s="138"/>
      <c r="J61" s="138"/>
    </row>
    <row r="62" spans="8:10" ht="18" customHeight="1" x14ac:dyDescent="0.3">
      <c r="H62" s="133"/>
      <c r="I62" s="133"/>
      <c r="J62" s="133"/>
    </row>
    <row r="63" spans="8:10" ht="18" customHeight="1" x14ac:dyDescent="0.3">
      <c r="H63" s="144"/>
      <c r="I63" s="144"/>
      <c r="J63" s="144"/>
    </row>
    <row r="64" spans="8:10" ht="18" customHeight="1" x14ac:dyDescent="0.3">
      <c r="H64" s="133"/>
      <c r="I64" s="133"/>
      <c r="J64" s="133"/>
    </row>
    <row r="65" spans="8:10" ht="18" customHeight="1" x14ac:dyDescent="0.3">
      <c r="H65" s="133"/>
      <c r="I65" s="133"/>
      <c r="J65" s="133"/>
    </row>
    <row r="66" spans="8:10" ht="18" customHeight="1" x14ac:dyDescent="0.3">
      <c r="H66" s="133"/>
      <c r="I66" s="133"/>
      <c r="J66" s="133"/>
    </row>
    <row r="67" spans="8:10" ht="18" customHeight="1" x14ac:dyDescent="0.3">
      <c r="H67" s="133"/>
      <c r="I67" s="133"/>
      <c r="J67" s="133"/>
    </row>
    <row r="68" spans="8:10" ht="18" customHeight="1" x14ac:dyDescent="0.3">
      <c r="H68" s="133"/>
      <c r="I68" s="133"/>
      <c r="J68" s="133"/>
    </row>
    <row r="69" spans="8:10" ht="18" customHeight="1" x14ac:dyDescent="0.3">
      <c r="H69" s="133"/>
      <c r="I69" s="133"/>
      <c r="J69" s="133"/>
    </row>
    <row r="70" spans="8:10" ht="18" customHeight="1" x14ac:dyDescent="0.3">
      <c r="H70" s="133"/>
      <c r="I70" s="133"/>
      <c r="J70" s="133"/>
    </row>
    <row r="71" spans="8:10" ht="18" customHeight="1" x14ac:dyDescent="0.3">
      <c r="H71" s="133"/>
      <c r="I71" s="133"/>
      <c r="J71" s="133"/>
    </row>
    <row r="72" spans="8:10" ht="18" customHeight="1" x14ac:dyDescent="0.3">
      <c r="H72" s="133"/>
      <c r="I72" s="133"/>
      <c r="J72" s="133"/>
    </row>
  </sheetData>
  <mergeCells count="26">
    <mergeCell ref="A16:E16"/>
    <mergeCell ref="A18:E18"/>
    <mergeCell ref="A25:E25"/>
    <mergeCell ref="D17:E17"/>
    <mergeCell ref="B19:E19"/>
    <mergeCell ref="B24:E24"/>
    <mergeCell ref="B20:E20"/>
    <mergeCell ref="B21:E21"/>
    <mergeCell ref="B22:E22"/>
    <mergeCell ref="B23:E23"/>
    <mergeCell ref="B1:F1"/>
    <mergeCell ref="D12:E12"/>
    <mergeCell ref="D13:E13"/>
    <mergeCell ref="D14:E14"/>
    <mergeCell ref="D15:E15"/>
    <mergeCell ref="A11:E11"/>
    <mergeCell ref="A2:F2"/>
    <mergeCell ref="A3:F3"/>
    <mergeCell ref="A4:F4"/>
    <mergeCell ref="A6:F6"/>
    <mergeCell ref="A7:E7"/>
    <mergeCell ref="H27:I27"/>
    <mergeCell ref="C30:F30"/>
    <mergeCell ref="C31:F31"/>
    <mergeCell ref="C32:F32"/>
    <mergeCell ref="C33:F33"/>
  </mergeCells>
  <pageMargins left="0.7" right="0.7" top="0.75" bottom="0.75" header="0.3" footer="0.3"/>
  <pageSetup scale="43"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L40"/>
  <sheetViews>
    <sheetView view="pageBreakPreview" topLeftCell="A10" zoomScale="70" zoomScaleNormal="60" zoomScaleSheetLayoutView="70" workbookViewId="0">
      <selection activeCell="A3" sqref="A3:G3"/>
    </sheetView>
  </sheetViews>
  <sheetFormatPr baseColWidth="10" defaultColWidth="11.44140625" defaultRowHeight="20.399999999999999" x14ac:dyDescent="0.35"/>
  <cols>
    <col min="1" max="1" width="58.33203125" style="67" customWidth="1"/>
    <col min="2" max="2" width="20.109375" style="67" customWidth="1"/>
    <col min="3" max="3" width="17.109375" style="67" customWidth="1"/>
    <col min="4" max="4" width="13.109375" style="67" customWidth="1"/>
    <col min="5" max="5" width="27.5546875" style="67" bestFit="1" customWidth="1"/>
    <col min="6" max="6" width="17.6640625" style="67" bestFit="1" customWidth="1"/>
    <col min="7" max="7" width="29.6640625" style="86" bestFit="1" customWidth="1"/>
    <col min="8" max="8" width="21.33203125" style="4" customWidth="1"/>
    <col min="9" max="9" width="15.109375" style="4" customWidth="1"/>
    <col min="10" max="10" width="14.88671875" style="4" bestFit="1" customWidth="1"/>
    <col min="11" max="11" width="17.44140625" style="4" bestFit="1" customWidth="1"/>
    <col min="12" max="12" width="15.6640625" style="4" bestFit="1" customWidth="1"/>
    <col min="13" max="16384" width="11.44140625" style="4"/>
  </cols>
  <sheetData>
    <row r="1" spans="1:9" ht="26.25" customHeight="1" x14ac:dyDescent="0.25">
      <c r="A1" s="176" t="s">
        <v>41</v>
      </c>
      <c r="B1" s="177"/>
      <c r="C1" s="177"/>
      <c r="D1" s="177"/>
      <c r="E1" s="177"/>
      <c r="F1" s="177"/>
      <c r="G1" s="178"/>
      <c r="H1" s="3"/>
    </row>
    <row r="2" spans="1:9" ht="21.6" thickBot="1" x14ac:dyDescent="0.45">
      <c r="A2" s="179" t="s">
        <v>5</v>
      </c>
      <c r="B2" s="180"/>
      <c r="C2" s="180"/>
      <c r="D2" s="181">
        <v>1000000</v>
      </c>
      <c r="E2" s="182"/>
      <c r="F2" s="180" t="s">
        <v>44</v>
      </c>
      <c r="G2" s="183"/>
      <c r="H2" s="5"/>
    </row>
    <row r="3" spans="1:9" ht="30" customHeight="1" thickBot="1" x14ac:dyDescent="0.3">
      <c r="A3" s="184"/>
      <c r="B3" s="185"/>
      <c r="C3" s="185"/>
      <c r="D3" s="185"/>
      <c r="E3" s="185"/>
      <c r="F3" s="185"/>
      <c r="G3" s="186"/>
      <c r="H3" s="6"/>
    </row>
    <row r="4" spans="1:9" x14ac:dyDescent="0.35">
      <c r="A4" s="187" t="s">
        <v>6</v>
      </c>
      <c r="B4" s="188"/>
      <c r="C4" s="28" t="s">
        <v>7</v>
      </c>
      <c r="D4" s="189"/>
      <c r="E4" s="190"/>
      <c r="F4" s="191"/>
      <c r="G4" s="94">
        <v>2</v>
      </c>
      <c r="H4" s="8"/>
    </row>
    <row r="5" spans="1:9" x14ac:dyDescent="0.35">
      <c r="A5" s="195" t="s">
        <v>8</v>
      </c>
      <c r="B5" s="196"/>
      <c r="C5" s="9"/>
      <c r="D5" s="189"/>
      <c r="E5" s="190"/>
      <c r="F5" s="191"/>
      <c r="G5" s="72" t="e">
        <f>+#REF!</f>
        <v>#REF!</v>
      </c>
      <c r="H5" s="10"/>
      <c r="I5" s="11"/>
    </row>
    <row r="6" spans="1:9" x14ac:dyDescent="0.35">
      <c r="A6" s="195" t="s">
        <v>36</v>
      </c>
      <c r="B6" s="196"/>
      <c r="C6" s="12">
        <v>0.25</v>
      </c>
      <c r="D6" s="189"/>
      <c r="E6" s="190"/>
      <c r="F6" s="191"/>
      <c r="G6" s="72" t="e">
        <f>+ROUND((G5*C6),0)</f>
        <v>#REF!</v>
      </c>
      <c r="H6" s="10"/>
    </row>
    <row r="7" spans="1:9" ht="21.6" thickBot="1" x14ac:dyDescent="0.45">
      <c r="A7" s="197" t="s">
        <v>9</v>
      </c>
      <c r="B7" s="198"/>
      <c r="C7" s="13"/>
      <c r="D7" s="192"/>
      <c r="E7" s="193"/>
      <c r="F7" s="194"/>
      <c r="G7" s="73" t="e">
        <f>+G5+G6</f>
        <v>#REF!</v>
      </c>
      <c r="H7" s="14"/>
      <c r="I7" s="15"/>
    </row>
    <row r="8" spans="1:9" ht="33" customHeight="1" thickBot="1" x14ac:dyDescent="0.3">
      <c r="A8" s="16" t="s">
        <v>10</v>
      </c>
      <c r="B8" s="17" t="s">
        <v>2</v>
      </c>
      <c r="C8" s="17" t="s">
        <v>11</v>
      </c>
      <c r="D8" s="17" t="s">
        <v>1</v>
      </c>
      <c r="E8" s="17" t="s">
        <v>12</v>
      </c>
      <c r="F8" s="17" t="s">
        <v>13</v>
      </c>
      <c r="G8" s="74" t="s">
        <v>14</v>
      </c>
      <c r="H8" s="8"/>
    </row>
    <row r="9" spans="1:9" ht="21" x14ac:dyDescent="0.4">
      <c r="A9" s="18" t="s">
        <v>16</v>
      </c>
      <c r="B9" s="19"/>
      <c r="C9" s="20"/>
      <c r="D9" s="20"/>
      <c r="E9" s="22"/>
      <c r="F9" s="23"/>
      <c r="G9" s="75"/>
      <c r="H9" s="21"/>
    </row>
    <row r="10" spans="1:9" ht="40.799999999999997" x14ac:dyDescent="0.35">
      <c r="A10" s="24" t="s">
        <v>39</v>
      </c>
      <c r="B10" s="9" t="s">
        <v>15</v>
      </c>
      <c r="C10" s="25">
        <v>1</v>
      </c>
      <c r="D10" s="25">
        <f>+G4</f>
        <v>2</v>
      </c>
      <c r="E10" s="88">
        <v>3100000</v>
      </c>
      <c r="F10" s="12">
        <v>0.3</v>
      </c>
      <c r="G10" s="76">
        <f>+ROUND((E10*D10*F10*C10),0)</f>
        <v>1860000</v>
      </c>
      <c r="H10" s="21"/>
    </row>
    <row r="11" spans="1:9" x14ac:dyDescent="0.35">
      <c r="A11" s="26" t="s">
        <v>40</v>
      </c>
      <c r="B11" s="9" t="s">
        <v>15</v>
      </c>
      <c r="C11" s="25">
        <v>1</v>
      </c>
      <c r="D11" s="25">
        <f>+G4</f>
        <v>2</v>
      </c>
      <c r="E11" s="88">
        <v>3000000</v>
      </c>
      <c r="F11" s="12">
        <v>1</v>
      </c>
      <c r="G11" s="76">
        <f>+ROUND((E11*D11*F11*C11),0)</f>
        <v>6000000</v>
      </c>
      <c r="H11" s="21"/>
    </row>
    <row r="12" spans="1:9" ht="61.2" x14ac:dyDescent="0.35">
      <c r="A12" s="24" t="s">
        <v>38</v>
      </c>
      <c r="B12" s="9" t="s">
        <v>15</v>
      </c>
      <c r="C12" s="25">
        <v>1</v>
      </c>
      <c r="D12" s="25">
        <f>+G4</f>
        <v>2</v>
      </c>
      <c r="E12" s="88">
        <v>2400000</v>
      </c>
      <c r="F12" s="12">
        <v>0.5</v>
      </c>
      <c r="G12" s="76">
        <f>+ROUND((E12*D12*F12*C12),0)</f>
        <v>2400000</v>
      </c>
      <c r="H12" s="21"/>
    </row>
    <row r="13" spans="1:9" ht="21" thickBot="1" x14ac:dyDescent="0.4">
      <c r="A13" s="24" t="s">
        <v>42</v>
      </c>
      <c r="B13" s="9" t="s">
        <v>15</v>
      </c>
      <c r="C13" s="25">
        <v>1</v>
      </c>
      <c r="D13" s="25">
        <f>+G4</f>
        <v>2</v>
      </c>
      <c r="E13" s="88">
        <v>1600000</v>
      </c>
      <c r="F13" s="12">
        <v>1</v>
      </c>
      <c r="G13" s="76">
        <f>+ROUND((E13*D13*F13*C13),0)</f>
        <v>3200000</v>
      </c>
      <c r="H13" s="21"/>
    </row>
    <row r="14" spans="1:9" ht="21" x14ac:dyDescent="0.4">
      <c r="A14" s="18" t="s">
        <v>17</v>
      </c>
      <c r="B14" s="19"/>
      <c r="C14" s="19"/>
      <c r="D14" s="20"/>
      <c r="E14" s="89"/>
      <c r="F14" s="19"/>
      <c r="G14" s="75"/>
    </row>
    <row r="15" spans="1:9" x14ac:dyDescent="0.35">
      <c r="A15" s="27" t="s">
        <v>18</v>
      </c>
      <c r="B15" s="7" t="s">
        <v>0</v>
      </c>
      <c r="C15" s="7"/>
      <c r="D15" s="28">
        <v>1</v>
      </c>
      <c r="E15" s="90" t="e">
        <f>G7</f>
        <v>#REF!</v>
      </c>
      <c r="F15" s="29">
        <v>2.7000000000000001E-3</v>
      </c>
      <c r="G15" s="77" t="e">
        <f>+ROUND((E15*D15*F15),0)</f>
        <v>#REF!</v>
      </c>
      <c r="H15" s="30"/>
    </row>
    <row r="16" spans="1:9" x14ac:dyDescent="0.35">
      <c r="A16" s="27" t="s">
        <v>19</v>
      </c>
      <c r="B16" s="7" t="s">
        <v>0</v>
      </c>
      <c r="C16" s="7"/>
      <c r="D16" s="28">
        <v>1</v>
      </c>
      <c r="E16" s="90" t="e">
        <f>G7</f>
        <v>#REF!</v>
      </c>
      <c r="F16" s="29">
        <v>2E-3</v>
      </c>
      <c r="G16" s="77" t="e">
        <f>+ROUND((E16*D16*F16),0)</f>
        <v>#REF!</v>
      </c>
      <c r="H16" s="30"/>
    </row>
    <row r="17" spans="1:12" x14ac:dyDescent="0.35">
      <c r="A17" s="27" t="s">
        <v>20</v>
      </c>
      <c r="B17" s="7" t="s">
        <v>0</v>
      </c>
      <c r="C17" s="7"/>
      <c r="D17" s="28">
        <v>1</v>
      </c>
      <c r="E17" s="90" t="e">
        <f>G7</f>
        <v>#REF!</v>
      </c>
      <c r="F17" s="29">
        <v>1.1999999999999999E-3</v>
      </c>
      <c r="G17" s="77" t="e">
        <f>+ROUND((E17*D17*F17),0)</f>
        <v>#REF!</v>
      </c>
      <c r="H17" s="30"/>
    </row>
    <row r="18" spans="1:12" x14ac:dyDescent="0.35">
      <c r="A18" s="31" t="s">
        <v>21</v>
      </c>
      <c r="B18" s="9" t="s">
        <v>0</v>
      </c>
      <c r="C18" s="9"/>
      <c r="D18" s="32">
        <v>1</v>
      </c>
      <c r="E18" s="90" t="e">
        <f>G7</f>
        <v>#REF!</v>
      </c>
      <c r="F18" s="33">
        <v>4.7000000000000002E-3</v>
      </c>
      <c r="G18" s="77" t="e">
        <f>+ROUND((E18*D18*F18),0)</f>
        <v>#REF!</v>
      </c>
      <c r="H18" s="30"/>
    </row>
    <row r="19" spans="1:12" ht="21" thickBot="1" x14ac:dyDescent="0.4">
      <c r="A19" s="34" t="s">
        <v>22</v>
      </c>
      <c r="B19" s="35" t="s">
        <v>0</v>
      </c>
      <c r="C19" s="35"/>
      <c r="D19" s="36">
        <v>1</v>
      </c>
      <c r="E19" s="90" t="e">
        <f>G7</f>
        <v>#REF!</v>
      </c>
      <c r="F19" s="37">
        <v>1.2999999999999999E-3</v>
      </c>
      <c r="G19" s="78" t="e">
        <f>+ROUND((E19*D19*F19),0)</f>
        <v>#REF!</v>
      </c>
      <c r="H19" s="30"/>
    </row>
    <row r="20" spans="1:12" ht="21" x14ac:dyDescent="0.4">
      <c r="A20" s="18" t="s">
        <v>23</v>
      </c>
      <c r="B20" s="19"/>
      <c r="C20" s="19"/>
      <c r="D20" s="20"/>
      <c r="E20" s="89"/>
      <c r="F20" s="19"/>
      <c r="G20" s="75"/>
    </row>
    <row r="21" spans="1:12" x14ac:dyDescent="0.35">
      <c r="A21" s="38" t="s">
        <v>24</v>
      </c>
      <c r="B21" s="7" t="s">
        <v>0</v>
      </c>
      <c r="C21" s="7"/>
      <c r="D21" s="28">
        <v>1</v>
      </c>
      <c r="E21" s="90" t="e">
        <f>+G5</f>
        <v>#REF!</v>
      </c>
      <c r="F21" s="29">
        <v>0.03</v>
      </c>
      <c r="G21" s="77" t="e">
        <f>+ROUND((E21*F21),0)</f>
        <v>#REF!</v>
      </c>
      <c r="H21" s="30"/>
    </row>
    <row r="22" spans="1:12" x14ac:dyDescent="0.35">
      <c r="A22" s="38" t="s">
        <v>26</v>
      </c>
      <c r="B22" s="7" t="s">
        <v>0</v>
      </c>
      <c r="C22" s="7"/>
      <c r="D22" s="28">
        <v>1</v>
      </c>
      <c r="E22" s="90" t="e">
        <f>+G5</f>
        <v>#REF!</v>
      </c>
      <c r="F22" s="29">
        <v>0.04</v>
      </c>
      <c r="G22" s="77" t="e">
        <f>+ROUND((E22*F22),0)</f>
        <v>#REF!</v>
      </c>
      <c r="H22" s="30"/>
    </row>
    <row r="23" spans="1:12" x14ac:dyDescent="0.35">
      <c r="A23" s="38" t="s">
        <v>37</v>
      </c>
      <c r="B23" s="7" t="s">
        <v>0</v>
      </c>
      <c r="C23" s="7"/>
      <c r="D23" s="28">
        <v>1</v>
      </c>
      <c r="E23" s="90" t="e">
        <f>+G5</f>
        <v>#REF!</v>
      </c>
      <c r="F23" s="29">
        <v>0.02</v>
      </c>
      <c r="G23" s="77" t="e">
        <f>+ROUND((E23*F23),0)</f>
        <v>#REF!</v>
      </c>
      <c r="H23" s="30"/>
    </row>
    <row r="24" spans="1:12" ht="21" thickBot="1" x14ac:dyDescent="0.4">
      <c r="A24" s="39" t="s">
        <v>27</v>
      </c>
      <c r="B24" s="40" t="s">
        <v>0</v>
      </c>
      <c r="C24" s="40"/>
      <c r="D24" s="41">
        <v>1</v>
      </c>
      <c r="E24" s="91" t="e">
        <f>+G5</f>
        <v>#REF!</v>
      </c>
      <c r="F24" s="42">
        <v>0.05</v>
      </c>
      <c r="G24" s="78" t="e">
        <f>+ROUND((E24*F24),0)</f>
        <v>#REF!</v>
      </c>
      <c r="H24" s="30"/>
      <c r="I24" s="21"/>
    </row>
    <row r="25" spans="1:12" ht="21" x14ac:dyDescent="0.4">
      <c r="A25" s="18" t="s">
        <v>28</v>
      </c>
      <c r="B25" s="19"/>
      <c r="C25" s="19"/>
      <c r="D25" s="20"/>
      <c r="E25" s="92"/>
      <c r="F25" s="43"/>
      <c r="G25" s="79"/>
      <c r="H25" s="30"/>
      <c r="I25" s="21"/>
    </row>
    <row r="26" spans="1:12" x14ac:dyDescent="0.35">
      <c r="A26" s="44" t="s">
        <v>29</v>
      </c>
      <c r="B26" s="9" t="s">
        <v>0</v>
      </c>
      <c r="C26" s="9"/>
      <c r="D26" s="25">
        <v>150</v>
      </c>
      <c r="E26" s="90">
        <v>220000</v>
      </c>
      <c r="F26" s="45">
        <v>0.01</v>
      </c>
      <c r="G26" s="77">
        <f>+D26*E26</f>
        <v>33000000</v>
      </c>
      <c r="H26" s="30"/>
    </row>
    <row r="27" spans="1:12" ht="40.799999999999997" x14ac:dyDescent="0.35">
      <c r="A27" s="31" t="s">
        <v>30</v>
      </c>
      <c r="B27" s="9" t="s">
        <v>15</v>
      </c>
      <c r="C27" s="9"/>
      <c r="D27" s="32">
        <f>+G4</f>
        <v>2</v>
      </c>
      <c r="E27" s="90">
        <v>2586484.1700000195</v>
      </c>
      <c r="F27" s="45">
        <v>0.01</v>
      </c>
      <c r="G27" s="77">
        <f>+D27*E27</f>
        <v>5172968.340000039</v>
      </c>
      <c r="H27" s="30"/>
    </row>
    <row r="28" spans="1:12" ht="21" thickBot="1" x14ac:dyDescent="0.4">
      <c r="A28" s="46" t="s">
        <v>43</v>
      </c>
      <c r="B28" s="13" t="s">
        <v>0</v>
      </c>
      <c r="C28" s="13"/>
      <c r="D28" s="47">
        <v>1</v>
      </c>
      <c r="E28" s="93">
        <v>3500000</v>
      </c>
      <c r="F28" s="48">
        <v>0.01</v>
      </c>
      <c r="G28" s="80">
        <f>+D28*E28</f>
        <v>3500000</v>
      </c>
      <c r="H28" s="30"/>
    </row>
    <row r="29" spans="1:12" ht="63" x14ac:dyDescent="0.4">
      <c r="A29" s="49" t="s">
        <v>33</v>
      </c>
      <c r="B29" s="7"/>
      <c r="C29" s="7"/>
      <c r="D29" s="50"/>
      <c r="E29" s="51"/>
      <c r="F29" s="29"/>
      <c r="G29" s="81"/>
      <c r="H29" s="30"/>
    </row>
    <row r="30" spans="1:12" ht="46.2" customHeight="1" thickBot="1" x14ac:dyDescent="0.4">
      <c r="A30" s="46" t="s">
        <v>34</v>
      </c>
      <c r="B30" s="13" t="s">
        <v>0</v>
      </c>
      <c r="C30" s="13"/>
      <c r="D30" s="47">
        <v>1</v>
      </c>
      <c r="E30" s="87">
        <v>3500000</v>
      </c>
      <c r="F30" s="48">
        <v>1</v>
      </c>
      <c r="G30" s="80">
        <f>+E30*D30</f>
        <v>3500000</v>
      </c>
      <c r="H30" s="30"/>
    </row>
    <row r="31" spans="1:12" ht="21" thickBot="1" x14ac:dyDescent="0.4">
      <c r="A31" s="52"/>
      <c r="B31" s="53"/>
      <c r="C31" s="53"/>
      <c r="D31" s="54"/>
      <c r="E31" s="55"/>
      <c r="F31" s="56"/>
      <c r="G31" s="82"/>
      <c r="H31" s="30"/>
    </row>
    <row r="32" spans="1:12" ht="21.6" thickBot="1" x14ac:dyDescent="0.45">
      <c r="A32" s="171" t="s">
        <v>31</v>
      </c>
      <c r="B32" s="172"/>
      <c r="C32" s="172"/>
      <c r="D32" s="172"/>
      <c r="E32" s="172"/>
      <c r="F32" s="173"/>
      <c r="G32" s="83" t="e">
        <f>SUM(G9:G31)</f>
        <v>#REF!</v>
      </c>
      <c r="H32" s="57"/>
      <c r="I32" s="58"/>
      <c r="K32" s="21"/>
      <c r="L32" s="21"/>
    </row>
    <row r="33" spans="1:11" ht="21.6" thickBot="1" x14ac:dyDescent="0.45">
      <c r="A33" s="59" t="s">
        <v>32</v>
      </c>
      <c r="B33" s="60" t="s">
        <v>25</v>
      </c>
      <c r="C33" s="60"/>
      <c r="D33" s="60">
        <v>1</v>
      </c>
      <c r="E33" s="61" t="e">
        <f>+G5</f>
        <v>#REF!</v>
      </c>
      <c r="F33" s="62">
        <v>0.05</v>
      </c>
      <c r="G33" s="84" t="e">
        <f>+ROUND((E33*F33),0)</f>
        <v>#REF!</v>
      </c>
      <c r="H33" s="63"/>
      <c r="I33" s="15"/>
    </row>
    <row r="34" spans="1:11" ht="21.6" thickBot="1" x14ac:dyDescent="0.45">
      <c r="A34" s="174" t="s">
        <v>35</v>
      </c>
      <c r="B34" s="175"/>
      <c r="C34" s="175"/>
      <c r="D34" s="175"/>
      <c r="E34" s="175"/>
      <c r="F34" s="175"/>
      <c r="G34" s="85" t="e">
        <f>+G33+G32+0.15</f>
        <v>#REF!</v>
      </c>
      <c r="H34" s="64"/>
      <c r="I34" s="65"/>
      <c r="J34" s="66"/>
      <c r="K34" s="66"/>
    </row>
    <row r="35" spans="1:11" x14ac:dyDescent="0.35">
      <c r="H35" s="68"/>
    </row>
    <row r="36" spans="1:11" x14ac:dyDescent="0.35">
      <c r="H36" s="68"/>
    </row>
    <row r="37" spans="1:11" x14ac:dyDescent="0.35">
      <c r="A37" s="69"/>
      <c r="H37" s="68"/>
    </row>
    <row r="38" spans="1:11" ht="21.6" customHeight="1" x14ac:dyDescent="0.35">
      <c r="A38" s="70"/>
      <c r="H38" s="68"/>
    </row>
    <row r="39" spans="1:11" ht="21" x14ac:dyDescent="0.35">
      <c r="A39" s="71"/>
    </row>
    <row r="40" spans="1:11" ht="21" x14ac:dyDescent="0.35">
      <c r="A40" s="71"/>
    </row>
  </sheetData>
  <mergeCells count="12">
    <mergeCell ref="A32:F32"/>
    <mergeCell ref="A34:F34"/>
    <mergeCell ref="A1:G1"/>
    <mergeCell ref="A2:C2"/>
    <mergeCell ref="D2:E2"/>
    <mergeCell ref="F2:G2"/>
    <mergeCell ref="A3:G3"/>
    <mergeCell ref="A4:B4"/>
    <mergeCell ref="D4:F7"/>
    <mergeCell ref="A5:B5"/>
    <mergeCell ref="A6:B6"/>
    <mergeCell ref="A7:B7"/>
  </mergeCells>
  <printOptions horizontalCentered="1" verticalCentered="1"/>
  <pageMargins left="0.31496062992125984" right="0.31496062992125984" top="0.35433070866141736" bottom="0.35433070866141736" header="0" footer="0"/>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JUST ADMON</vt:lpstr>
      <vt:lpstr>AU</vt:lpstr>
      <vt:lpstr>AU!Área_de_impresión</vt:lpstr>
      <vt:lpstr>'JUST ADMON'!Área_de_impresión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PROACTIVA</dc:creator>
  <cp:lastModifiedBy>Usuario</cp:lastModifiedBy>
  <cp:lastPrinted>2023-01-11T04:04:35Z</cp:lastPrinted>
  <dcterms:created xsi:type="dcterms:W3CDTF">2017-10-26T19:23:54Z</dcterms:created>
  <dcterms:modified xsi:type="dcterms:W3CDTF">2023-03-06T19:46:50Z</dcterms:modified>
</cp:coreProperties>
</file>