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BAJO\1 - GOBERNACION\2023\3 - CONCURSOS DE MERITOS\CAS-OAJ-CMA-006-2023 - INTER PAE - 2\"/>
    </mc:Choice>
  </mc:AlternateContent>
  <xr:revisionPtr revIDLastSave="0" documentId="13_ncr:40009_{E36E5B29-FA47-4AAC-9F6D-4CA8B7B78950}" xr6:coauthVersionLast="47" xr6:coauthVersionMax="47" xr10:uidLastSave="{00000000-0000-0000-0000-000000000000}"/>
  <bookViews>
    <workbookView xWindow="-120" yWindow="-120" windowWidth="29040" windowHeight="15720" tabRatio="633"/>
  </bookViews>
  <sheets>
    <sheet name="P.O. X ACTV (2)" sheetId="75" r:id="rId1"/>
    <sheet name="PLAN DE CARGAS (2)" sheetId="73" r:id="rId2"/>
    <sheet name="Anexo No. 5 P.E. (2)" sheetId="74" r:id="rId3"/>
    <sheet name="Hoja1" sheetId="7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X" localSheetId="2">[0]!ERR</definedName>
    <definedName name="\X" localSheetId="0">[0]!ERR</definedName>
    <definedName name="\X" localSheetId="1">[0]!ERR</definedName>
    <definedName name="\X">[0]!ERR</definedName>
    <definedName name="\Z" localSheetId="2">[0]!ERR</definedName>
    <definedName name="\Z" localSheetId="0">[0]!ERR</definedName>
    <definedName name="\Z" localSheetId="1">[0]!ERR</definedName>
    <definedName name="\Z">[0]!ERR</definedName>
    <definedName name="__________________FS01" localSheetId="2">[0]!ERR</definedName>
    <definedName name="__________________FS01" localSheetId="0">[0]!ERR</definedName>
    <definedName name="__________________FS01" localSheetId="1">[0]!ERR</definedName>
    <definedName name="__________________FS01">[0]!ERR</definedName>
    <definedName name="__FS01">#N/A</definedName>
    <definedName name="_F" localSheetId="2">[0]!ERR</definedName>
    <definedName name="_F" localSheetId="0">[0]!ERR</definedName>
    <definedName name="_F" localSheetId="1">[0]!ERR</definedName>
    <definedName name="_F">[0]!ERR</definedName>
    <definedName name="_ff2005" localSheetId="2">[0]!ERR</definedName>
    <definedName name="_ff2005" localSheetId="0">[0]!ERR</definedName>
    <definedName name="_ff2005" localSheetId="1">[0]!ERR</definedName>
    <definedName name="_ff2005">[0]!ERR</definedName>
    <definedName name="_FS01" localSheetId="2">[0]!ERR</definedName>
    <definedName name="_FS01" localSheetId="0">[0]!ERR</definedName>
    <definedName name="_FS01" localSheetId="1">[0]!ERR</definedName>
    <definedName name="_FS01">[0]!ERR</definedName>
    <definedName name="_FS02" localSheetId="2">[0]!ERR</definedName>
    <definedName name="_FS02" localSheetId="0">[0]!ERR</definedName>
    <definedName name="_FS02" localSheetId="1">[0]!ERR</definedName>
    <definedName name="_FS02">[0]!ERR</definedName>
    <definedName name="_TD02" localSheetId="2">[0]!ERR</definedName>
    <definedName name="_TD02" localSheetId="0">[0]!ERR</definedName>
    <definedName name="_TD02" localSheetId="1">[0]!ERR</definedName>
    <definedName name="_TD02">[0]!ERR</definedName>
    <definedName name="A">#REF!</definedName>
    <definedName name="A_impresión_IM">#REF!</definedName>
    <definedName name="AAA" localSheetId="2">[0]!ERR</definedName>
    <definedName name="AAA" localSheetId="0">[0]!ERR</definedName>
    <definedName name="AAA" localSheetId="1">[0]!ERR</definedName>
    <definedName name="AAA">[0]!ERR</definedName>
    <definedName name="AIU">#REF!</definedName>
    <definedName name="_xlnm.Extract">#REF!</definedName>
    <definedName name="_xlnm.Print_Area">#REF!</definedName>
    <definedName name="AS" localSheetId="2">[0]!ERR</definedName>
    <definedName name="AS" localSheetId="0">[0]!ERR</definedName>
    <definedName name="AS" localSheetId="1">[0]!ERR</definedName>
    <definedName name="AS">[0]!ERR</definedName>
    <definedName name="asd" localSheetId="2">[0]!ERR</definedName>
    <definedName name="asd" localSheetId="0">[0]!ERR</definedName>
    <definedName name="asd" localSheetId="1">[0]!ERR</definedName>
    <definedName name="asd">[0]!ERR</definedName>
    <definedName name="Base_datos_IM">#REF!</definedName>
    <definedName name="_xlnm.Database">#REF!</definedName>
    <definedName name="BB" localSheetId="2">[0]!ERR</definedName>
    <definedName name="BB" localSheetId="0">[0]!ERR</definedName>
    <definedName name="BB" localSheetId="1">[0]!ERR</definedName>
    <definedName name="BB">[0]!ERR</definedName>
    <definedName name="Buscar">#REF!</definedName>
    <definedName name="casanare">[5]Listado!$F$1038:$F$1056</definedName>
    <definedName name="ccc" localSheetId="2">[0]!ERR</definedName>
    <definedName name="ccc" localSheetId="0">[0]!ERR</definedName>
    <definedName name="ccc" localSheetId="1">[0]!ERR</definedName>
    <definedName name="ccc">[0]!ERR</definedName>
    <definedName name="CERT" localSheetId="2">[0]!ERR</definedName>
    <definedName name="CERT" localSheetId="0">[0]!ERR</definedName>
    <definedName name="CERT" localSheetId="1">[0]!ERR</definedName>
    <definedName name="CERT">[0]!ERR</definedName>
    <definedName name="cesse" localSheetId="2">[0]!ERR</definedName>
    <definedName name="cesse" localSheetId="0">[0]!ERR</definedName>
    <definedName name="cesse" localSheetId="1">[0]!ERR</definedName>
    <definedName name="cesse">[0]!ERR</definedName>
    <definedName name="COPIA" localSheetId="2">[0]!ERR</definedName>
    <definedName name="COPIA" localSheetId="0">[0]!ERR</definedName>
    <definedName name="COPIA" localSheetId="1">[0]!ERR</definedName>
    <definedName name="COPIA">[0]!ERR</definedName>
    <definedName name="COSTODIRECTO">#REF!</definedName>
    <definedName name="_xlnm.Criteria">#REF!</definedName>
    <definedName name="Criterios_IM">#REF!</definedName>
    <definedName name="CUAL" localSheetId="2">[0]!ERR</definedName>
    <definedName name="CUAL" localSheetId="0">[0]!ERR</definedName>
    <definedName name="CUAL" localSheetId="1">[0]!ERR</definedName>
    <definedName name="CUAL">[0]!ERR</definedName>
    <definedName name="dd" localSheetId="2">[0]!ERR</definedName>
    <definedName name="dd" localSheetId="0">[0]!ERR</definedName>
    <definedName name="dd" localSheetId="1">[0]!ERR</definedName>
    <definedName name="dd">[0]!ERR</definedName>
    <definedName name="Director" localSheetId="2">[0]!ERR</definedName>
    <definedName name="Director" localSheetId="0">[0]!ERR</definedName>
    <definedName name="Director" localSheetId="1">[0]!ERR</definedName>
    <definedName name="Director">[0]!ERR</definedName>
    <definedName name="DOS" localSheetId="2">[0]!ERR</definedName>
    <definedName name="DOS" localSheetId="0">[0]!ERR</definedName>
    <definedName name="DOS" localSheetId="1">[0]!ERR</definedName>
    <definedName name="DOS">[0]!ERR</definedName>
    <definedName name="ede" localSheetId="2">[0]!ERR</definedName>
    <definedName name="ede" localSheetId="0">[0]!ERR</definedName>
    <definedName name="ede" localSheetId="1">[0]!ERR</definedName>
    <definedName name="ede">[0]!ERR</definedName>
    <definedName name="Edelmira" localSheetId="2">[0]!ERR</definedName>
    <definedName name="Edelmira" localSheetId="0">[0]!ERR</definedName>
    <definedName name="Edelmira" localSheetId="1">[0]!ERR</definedName>
    <definedName name="Edelmira">[0]!ERR</definedName>
    <definedName name="EQUI">[6]EQUI!$A$8:$C$37</definedName>
    <definedName name="ES" localSheetId="2">[0]!ERR</definedName>
    <definedName name="ES" localSheetId="0">[0]!ERR</definedName>
    <definedName name="ES" localSheetId="1">[0]!ERR</definedName>
    <definedName name="ES">[0]!ERR</definedName>
    <definedName name="ESRE" localSheetId="2">[0]!ERR</definedName>
    <definedName name="ESRE" localSheetId="0">[0]!ERR</definedName>
    <definedName name="ESRE" localSheetId="1">[0]!ERR</definedName>
    <definedName name="ESRE">[0]!ERR</definedName>
    <definedName name="Excel_BuiltIn_Print_Titles_2">'[7]APU CORREGIDO NUEVOS'!#REF!</definedName>
    <definedName name="Extracción_IM">#REF!</definedName>
    <definedName name="factor">#REF!</definedName>
    <definedName name="fec">#REF!</definedName>
    <definedName name="ff" localSheetId="2">[0]!ERR</definedName>
    <definedName name="ff" localSheetId="0">[0]!ERR</definedName>
    <definedName name="ff" localSheetId="1">[0]!ERR</definedName>
    <definedName name="ff">[0]!ERR</definedName>
    <definedName name="FINANCIACION" localSheetId="2">[0]!ERR</definedName>
    <definedName name="FINANCIACION" localSheetId="0">[0]!ERR</definedName>
    <definedName name="FINANCIACION" localSheetId="1">[0]!ERR</definedName>
    <definedName name="FINANCIACION">[0]!ERR</definedName>
    <definedName name="GGG" localSheetId="2">[0]!ERR</definedName>
    <definedName name="GGG" localSheetId="0">[0]!ERR</definedName>
    <definedName name="GGG" localSheetId="1">[0]!ERR</definedName>
    <definedName name="GGG">[0]!ERR</definedName>
    <definedName name="IOUHH" localSheetId="2">[0]!ERR</definedName>
    <definedName name="IOUHH" localSheetId="0">[0]!ERR</definedName>
    <definedName name="IOUHH" localSheetId="1">[0]!ERR</definedName>
    <definedName name="IOUHH">[0]!ERR</definedName>
    <definedName name="Israel">#REF!,#REF!,#REF!,#REF!,#REF!,#REF!,#REF!,#REF!,#REF!</definedName>
    <definedName name="j" localSheetId="2">[0]!ERR</definedName>
    <definedName name="j" localSheetId="0">[0]!ERR</definedName>
    <definedName name="j" localSheetId="1">[0]!ERR</definedName>
    <definedName name="j">[0]!ERR</definedName>
    <definedName name="JJ" localSheetId="2">[0]!ERR</definedName>
    <definedName name="JJ" localSheetId="0">[0]!ERR</definedName>
    <definedName name="JJ" localSheetId="1">[0]!ERR</definedName>
    <definedName name="JJ">[0]!ERR</definedName>
    <definedName name="JOHNNY" localSheetId="2">[0]!ERR</definedName>
    <definedName name="JOHNNY" localSheetId="0">[0]!ERR</definedName>
    <definedName name="JOHNNY" localSheetId="1">[0]!ERR</definedName>
    <definedName name="JOHNNY">[0]!ERR</definedName>
    <definedName name="LOGO" localSheetId="2">[0]!ERR</definedName>
    <definedName name="LOGO" localSheetId="0">[0]!ERR</definedName>
    <definedName name="LOGO" localSheetId="1">[0]!ERR</definedName>
    <definedName name="LOGO">[0]!ERR</definedName>
    <definedName name="MACO">#REF!</definedName>
    <definedName name="MAT">[6]MAT!$A$1:$D$65536</definedName>
    <definedName name="NO" localSheetId="2">[0]!ERR</definedName>
    <definedName name="NO" localSheetId="0">[0]!ERR</definedName>
    <definedName name="NO" localSheetId="1">[0]!ERR</definedName>
    <definedName name="NO">[0]!ERR</definedName>
    <definedName name="OLE_LINK1_6">'[7]Presupuesto obra'!#REF!</definedName>
    <definedName name="OLE_LINK2_6">'[7]Presupuesto obra'!#REF!</definedName>
    <definedName name="PEPE" localSheetId="2">[0]!ERR</definedName>
    <definedName name="PEPE" localSheetId="0">[0]!ERR</definedName>
    <definedName name="PEPE" localSheetId="1">[0]!ERR</definedName>
    <definedName name="PEPE">[0]!ERR</definedName>
    <definedName name="PRECIOS">[9]PRECIOS!$A$2:$G$257</definedName>
    <definedName name="PRES">[6]PRES!$A$8:$D$58</definedName>
    <definedName name="programainv" localSheetId="2">[0]!ERR</definedName>
    <definedName name="programainv" localSheetId="0">[0]!ERR</definedName>
    <definedName name="programainv" localSheetId="1">[0]!ERR</definedName>
    <definedName name="programainv">[0]!ERR</definedName>
    <definedName name="PROY">'[10]PE-02'!#REF!</definedName>
    <definedName name="REICIO" localSheetId="2">[0]!ERR</definedName>
    <definedName name="REICIO" localSheetId="0">[0]!ERR</definedName>
    <definedName name="REICIO" localSheetId="1">[0]!ERR</definedName>
    <definedName name="REICIO">[0]!ERR</definedName>
    <definedName name="reinicio" localSheetId="2">[0]!ERR</definedName>
    <definedName name="reinicio" localSheetId="0">[0]!ERR</definedName>
    <definedName name="reinicio" localSheetId="1">[0]!ERR</definedName>
    <definedName name="reinicio">[0]!ERR</definedName>
    <definedName name="RICARDO">#REF!,#REF!,#REF!,#REF!,#REF!,#REF!,#REF!,#REF!,#REF!</definedName>
    <definedName name="rr" localSheetId="2">[0]!ERR</definedName>
    <definedName name="rr" localSheetId="0">[0]!ERR</definedName>
    <definedName name="rr" localSheetId="1">[0]!ERR</definedName>
    <definedName name="rr">[0]!ERR</definedName>
    <definedName name="s" localSheetId="2">[0]!ERR</definedName>
    <definedName name="s" localSheetId="0">[0]!ERR</definedName>
    <definedName name="s" localSheetId="1">[0]!ERR</definedName>
    <definedName name="s">[0]!ERR</definedName>
    <definedName name="salarios" localSheetId="2">[0]!ERR</definedName>
    <definedName name="salarios" localSheetId="0">[0]!ERR</definedName>
    <definedName name="salarios" localSheetId="1">[0]!ERR</definedName>
    <definedName name="salarios">[0]!ERR</definedName>
    <definedName name="SERO" localSheetId="2">[0]!ERR</definedName>
    <definedName name="SERO" localSheetId="0">[0]!ERR</definedName>
    <definedName name="SERO" localSheetId="1">[0]!ERR</definedName>
    <definedName name="SERO">[0]!ERR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 localSheetId="2">[0]!ERR</definedName>
    <definedName name="SI" localSheetId="0">[0]!ERR</definedName>
    <definedName name="SI" localSheetId="1">[0]!ERR</definedName>
    <definedName name="SI">[0]!ERR</definedName>
    <definedName name="SISISIS" localSheetId="2">[0]!ERR</definedName>
    <definedName name="SISISIS" localSheetId="0">[0]!ERR</definedName>
    <definedName name="SISISIS" localSheetId="1">[0]!ERR</definedName>
    <definedName name="SISISIS">[0]!ERR</definedName>
    <definedName name="SSSS" localSheetId="2">[0]!ERR</definedName>
    <definedName name="SSSS" localSheetId="0">[0]!ERR</definedName>
    <definedName name="SSSS" localSheetId="1">[0]!ERR</definedName>
    <definedName name="SSSS">[0]!ERR</definedName>
    <definedName name="TARIFAS">[1]TARIFAS!$A$1:$F$52</definedName>
    <definedName name="TER" localSheetId="2">[0]!ERR</definedName>
    <definedName name="TER" localSheetId="0">[0]!ERR</definedName>
    <definedName name="TER" localSheetId="1">[0]!ERR</definedName>
    <definedName name="TER">[0]!ERR</definedName>
    <definedName name="TERM" localSheetId="2">[0]!ERR</definedName>
    <definedName name="TERM" localSheetId="0">[0]!ERR</definedName>
    <definedName name="TERM" localSheetId="1">[0]!ERR</definedName>
    <definedName name="TERM">[0]!ERR</definedName>
    <definedName name="TÉRMINOS" localSheetId="2">[0]!ERR</definedName>
    <definedName name="TÉRMINOS" localSheetId="0">[0]!ERR</definedName>
    <definedName name="TÉRMINOS" localSheetId="1">[0]!ERR</definedName>
    <definedName name="TÉRMINOS">[0]!ERR</definedName>
    <definedName name="TOTAL">#REF!</definedName>
    <definedName name="uriel" localSheetId="2">[0]!ERR</definedName>
    <definedName name="uriel" localSheetId="0">[0]!ERR</definedName>
    <definedName name="uriel" localSheetId="1">[0]!ERR</definedName>
    <definedName name="uriel">[0]!ERR</definedName>
    <definedName name="WW" localSheetId="2">[0]!ERR</definedName>
    <definedName name="WW" localSheetId="0">[0]!ERR</definedName>
    <definedName name="WW" localSheetId="1">[0]!ERR</definedName>
    <definedName name="WW">[0]!ERR</definedName>
    <definedName name="WWW" localSheetId="2">[0]!ERR</definedName>
    <definedName name="WWW" localSheetId="0">[0]!ERR</definedName>
    <definedName name="WWW" localSheetId="1">[0]!ERR</definedName>
    <definedName name="WWW">[0]!ERR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8" i="73" l="1"/>
  <c r="AK8" i="73"/>
  <c r="AM8" i="73"/>
  <c r="AO8" i="73"/>
  <c r="AQ8" i="73"/>
  <c r="AS8" i="73"/>
  <c r="AU8" i="73"/>
  <c r="AW8" i="73"/>
  <c r="AY8" i="73"/>
  <c r="C11" i="76"/>
  <c r="D11" i="76" s="1"/>
  <c r="H9" i="74"/>
  <c r="H12" i="74"/>
  <c r="G12" i="74"/>
  <c r="H17" i="74"/>
  <c r="H26" i="74"/>
  <c r="BM22" i="73"/>
  <c r="H25" i="74"/>
  <c r="G25" i="74" s="1"/>
  <c r="H24" i="74"/>
  <c r="H23" i="74"/>
  <c r="H16" i="74"/>
  <c r="H15" i="74"/>
  <c r="H13" i="74"/>
  <c r="H11" i="74"/>
  <c r="H10" i="74"/>
  <c r="G10" i="74"/>
  <c r="BM24" i="73"/>
  <c r="BM10" i="73"/>
  <c r="BM23" i="73"/>
  <c r="BG21" i="73"/>
  <c r="BG22" i="73" s="1"/>
  <c r="J29" i="75"/>
  <c r="J28" i="75"/>
  <c r="E18" i="74"/>
  <c r="G13" i="74"/>
  <c r="BI22" i="73"/>
  <c r="G24" i="74"/>
  <c r="S9" i="74"/>
  <c r="G26" i="74"/>
  <c r="G9" i="74"/>
  <c r="H14" i="74"/>
  <c r="G14" i="74"/>
  <c r="G16" i="74"/>
  <c r="BK22" i="73"/>
  <c r="G23" i="74"/>
  <c r="G17" i="74" l="1"/>
  <c r="G11" i="74"/>
  <c r="G15" i="74"/>
  <c r="K21" i="75" l="1"/>
  <c r="K29" i="75"/>
  <c r="K28" i="75"/>
</calcChain>
</file>

<file path=xl/sharedStrings.xml><?xml version="1.0" encoding="utf-8"?>
<sst xmlns="http://schemas.openxmlformats.org/spreadsheetml/2006/main" count="261" uniqueCount="152">
  <si>
    <t>1. COSTOS DE PERSONAL</t>
  </si>
  <si>
    <t>PERSONAL</t>
  </si>
  <si>
    <t>TIEMPO MES</t>
  </si>
  <si>
    <t>VR. PARCIAL</t>
  </si>
  <si>
    <t>2. COSTOS DIRECTOS</t>
  </si>
  <si>
    <t>CONCEPTO</t>
  </si>
  <si>
    <t>MES</t>
  </si>
  <si>
    <t>DÍAS</t>
  </si>
  <si>
    <t>TOTAL COSTOS DE PERSONAL</t>
  </si>
  <si>
    <t xml:space="preserve">VALOR </t>
  </si>
  <si>
    <t>VR. BÁSICO</t>
  </si>
  <si>
    <t>UND</t>
  </si>
  <si>
    <t>Plazo =</t>
  </si>
  <si>
    <t>No</t>
  </si>
  <si>
    <t>SUELDO MES</t>
  </si>
  <si>
    <t>TIEMPO EFECTIVO</t>
  </si>
  <si>
    <t xml:space="preserve">Profesional 6
(Director)  </t>
  </si>
  <si>
    <t>Gastos de Papeleria , gastos de oficina  arriendos</t>
  </si>
  <si>
    <t>Vehiculos &gt; 2.000 c.c. (Incluye conductor)</t>
  </si>
  <si>
    <t>TOTAL OTROS COSTOS DIRECTOS</t>
  </si>
  <si>
    <t>3. COSTOS DE PERSONAL + COSTOS DIRECTOS</t>
  </si>
  <si>
    <t>4. IVA  19%</t>
  </si>
  <si>
    <t>Meses</t>
  </si>
  <si>
    <t>ACTIVIDADES INTERVENTORIA</t>
  </si>
  <si>
    <t>2.1 Interventoria Técnica</t>
  </si>
  <si>
    <t>2.2 Interventoria Administrativa</t>
  </si>
  <si>
    <t>2.3 Interventoria Juridica</t>
  </si>
  <si>
    <t>2.5 Interventoria Ambiental</t>
  </si>
  <si>
    <t>2.6 Interventoria Financiera</t>
  </si>
  <si>
    <t>1. ACTIVIDADES PREVIAS A LA EJECUCIÓN:</t>
  </si>
  <si>
    <t>2,4 Interventoria Contable</t>
  </si>
  <si>
    <t>1.1 Revisión y verificación de terminos del contrato intervenido</t>
  </si>
  <si>
    <t>CANTIDAD</t>
  </si>
  <si>
    <t>NOTA:</t>
  </si>
  <si>
    <t>PRESUPUESTO INTERVENTORIA POR ACTIVIDADES</t>
  </si>
  <si>
    <t>UNIDAD</t>
  </si>
  <si>
    <t>VALOR POR ACTIVIDAD</t>
  </si>
  <si>
    <t>Costo Básico</t>
  </si>
  <si>
    <t>Costo IVA ( 19 % )</t>
  </si>
  <si>
    <t>2. ACTIVIDADES EN  ETAPA DE EJECUCIÓN:</t>
  </si>
  <si>
    <r>
      <rPr>
        <b/>
        <sz val="10"/>
        <color indexed="8"/>
        <rFont val="Arial"/>
        <family val="2"/>
      </rPr>
      <t>1.</t>
    </r>
    <r>
      <rPr>
        <sz val="10"/>
        <color indexed="8"/>
        <rFont val="Arial"/>
        <family val="2"/>
      </rPr>
      <t xml:space="preserve"> La forma de pago se establece en los documentos previos, pliego y contrato.</t>
    </r>
  </si>
  <si>
    <t>CRONOGRAMA DE ACTIVIDADES Y PLAN DE CARGAS</t>
  </si>
  <si>
    <t xml:space="preserve">No. </t>
  </si>
  <si>
    <t>No.</t>
  </si>
  <si>
    <t>DESCRIPCIÓN DE PRODUCTOS</t>
  </si>
  <si>
    <t>1.</t>
  </si>
  <si>
    <t>2.</t>
  </si>
  <si>
    <t>1.1.</t>
  </si>
  <si>
    <t>2.1.</t>
  </si>
  <si>
    <t>2.2.</t>
  </si>
  <si>
    <t>2.3.</t>
  </si>
  <si>
    <t>2.5.</t>
  </si>
  <si>
    <t>2.6.</t>
  </si>
  <si>
    <t>1.2.</t>
  </si>
  <si>
    <t>2.4.</t>
  </si>
  <si>
    <t>Revisión y verificación de terminos del contrato intervenido</t>
  </si>
  <si>
    <t>Interventoria Técnica</t>
  </si>
  <si>
    <t>Interventoria Administrativa</t>
  </si>
  <si>
    <t>Interventoria Juridica</t>
  </si>
  <si>
    <t>Interventoria Contable</t>
  </si>
  <si>
    <t>Interventoria Ambiental</t>
  </si>
  <si>
    <t>Interventoria Financiera</t>
  </si>
  <si>
    <t>SEM 1</t>
  </si>
  <si>
    <t>SEM 2</t>
  </si>
  <si>
    <t>SEM 3</t>
  </si>
  <si>
    <t>SEM 4</t>
  </si>
  <si>
    <t>ACTIVIDADES PREVIAS A LA EJECUCIÓN</t>
  </si>
  <si>
    <t>ACTIVIDADES EN ETAPA DE EJECUCIÓN</t>
  </si>
  <si>
    <t>TIEMPO DE EJECUCIÓN</t>
  </si>
  <si>
    <t>PERSONAL INTERVENTOR</t>
  </si>
  <si>
    <t>ACTIVIDADES</t>
  </si>
  <si>
    <t>ASIGNACIÓN DE PERSONAL PARA REALIZAR EL PRODUCTO</t>
  </si>
  <si>
    <t>TIEMPO TOTAL DEDICADO ACTIVIDAD - PROFESIONAL</t>
  </si>
  <si>
    <t>RESTRICCIÓN EN MESES</t>
  </si>
  <si>
    <t>VALOR MES</t>
  </si>
  <si>
    <t>PRESUPUESTO DE INTERVENTORÍA</t>
  </si>
  <si>
    <t>OBJETO:</t>
  </si>
  <si>
    <t>OTROS GASTOS (PRESTACIONALES, ADMINISTRATIVOS Y LEGALES %)</t>
  </si>
  <si>
    <t>GASTOS PRESTACIONALES, ADMINISTRATIVOS Y LEGALES (%)</t>
  </si>
  <si>
    <t>TOTAL COSTO DE PERSONAL POR PRODUCTOS</t>
  </si>
  <si>
    <t>% DEDICACIÓN</t>
  </si>
  <si>
    <t>COSTO</t>
  </si>
  <si>
    <t>COSTO PARCIAL</t>
  </si>
  <si>
    <t>TIEMPO</t>
  </si>
  <si>
    <t>COSTOS DIRECTOS POR PRODUCTOS</t>
  </si>
  <si>
    <t>VALOR</t>
  </si>
  <si>
    <t>COSTO FINAL POR PRODUCTO</t>
  </si>
  <si>
    <t>IVA</t>
  </si>
  <si>
    <t>Todo el personal vinculado</t>
  </si>
  <si>
    <t>PLAN DE CARGAS Y ASIGNACIÓN DE PERSONAL</t>
  </si>
  <si>
    <t>COSTOS DIRECTOS INTERVENTORÍA</t>
  </si>
  <si>
    <t>TIEMPO TOTAL DEDICACIÓN</t>
  </si>
  <si>
    <t>PLAN DE CARGAS Y ASIGNACIÓN DE COSTOS DIRECTOS</t>
  </si>
  <si>
    <t>CANT MENSUAL</t>
  </si>
  <si>
    <t>CANTIDAD MENSUAL</t>
  </si>
  <si>
    <t>Gastos de papelería; alquiler de computador, scanner, cámara fotográfica, impresora, equipos técnicos y de oficina; fotocopias, papeleria, informes, procesamiento de documentos, entre otros. (Soportado en Cotización de Estudio de Mercado)</t>
  </si>
  <si>
    <t xml:space="preserve">FACTOR MULTIPLICADOR </t>
  </si>
  <si>
    <t>Director,  Coordinador Operativo, Supervisor de Interventoría, Abogado, Contador, Auxiliar Administrativo</t>
  </si>
  <si>
    <t>Director, Coordinador de Calidad, Supervisor de Interventoría, Tecnico Control Calidad ,Auxiliar Administrativo</t>
  </si>
  <si>
    <t>Director,  Coordinador Operativo, Contador Público,Auxiliar Administrativo</t>
  </si>
  <si>
    <t>Director, Supervisor de Interventoría, Contador, Auxiliar Administrativo</t>
  </si>
  <si>
    <t>Director, Coordinador de Calidad, Supervisor de Interventoría, Tecnico Control Calidad, Auxiliar Administrativo</t>
  </si>
  <si>
    <t xml:space="preserve">Costo  </t>
  </si>
  <si>
    <t>Ajuste al peso</t>
  </si>
  <si>
    <t xml:space="preserve">5. COSTO </t>
  </si>
  <si>
    <t>AJUSTE AL PESO</t>
  </si>
  <si>
    <t xml:space="preserve">COSTO </t>
  </si>
  <si>
    <t>Pruebas de laboratorio para validación de calidad microbioológica del servicio, estipulada en la Resolución 0335 de 2021 (Soportado en Cotización de Estudio de Mercado)</t>
  </si>
  <si>
    <t>TOTAL COSTOS INCLUYE OTROS GASTOS (PRESTACIONALES, ADMINISTRATIVOS Y LEGALES - F.M. 2,09%)</t>
  </si>
  <si>
    <t>6. COSTO AJUSTAD AL PESO</t>
  </si>
  <si>
    <t xml:space="preserve">7. COSTO TOTAL FINAL </t>
  </si>
  <si>
    <t xml:space="preserve">Costo Total Final </t>
  </si>
  <si>
    <t>Director, Supervisores de Interventoría, Abogado, Auxiliar Administrativo</t>
  </si>
  <si>
    <t>CANTIDAD PERSONAL REQUERIDO</t>
  </si>
  <si>
    <t>% DE DEDICACIÓN PERSONAL REQUERIDO</t>
  </si>
  <si>
    <t xml:space="preserve">Vehiculo tipo campero PICK UP, camioneta o similar, con cilindraje desde 2000 cc hasta 2999 cc incluyendo los costos de mantenimiento, conductor y combustible Modelo 2019 igual o superior  (Decreto.0051 de 2022) </t>
  </si>
  <si>
    <t>CANTIDAD REQUERIDA</t>
  </si>
  <si>
    <t>1.2 Cumplimiento requerimientos establecidos en el numeral 3.4 del Anexo Técnico Administrativo de la Resolución 0335 de 2021 (Etapa Preoperativa)</t>
  </si>
  <si>
    <t>Cumplimiento requerimientos establecidos en el numeral 3.4 del Anexo Técnico Administrativo de la Resolución 0335 de 2021 (Etapa Preoperativa)</t>
  </si>
  <si>
    <t>Supervisor de Interventoría:  profesional en Ingeniería de Alimentos o Microbiología o Bacteriología o Nutrición y Dietética; con experiencia profesional no menor de dos (2) años (Categoría 7 Tabla 1B de la HOJA DE CALCULO ACTUALIZACIÓN ENERO 16 2023 de la Res.0072 de 2022 )</t>
  </si>
  <si>
    <t>Contador Público de Interventoría: profesional en Contaduría Pública; con experiencia profesional no menor de dos (2) años (Categoría 7 Tabla 1B  de la HOJA DE CALCULO ACTUALIZACIÓN ENERO 16 2023 de la Res.0072 de 2022 )</t>
  </si>
  <si>
    <t>Tecnico en Control de Calidad de Alimentos o en Procesamiento de Alimentos; (Categoría única Tabla 2 de la HOJA DE CALCULO ACTUALIZACIÓN ENERO 16 2023 de la Res.0072 de 2022 )</t>
  </si>
  <si>
    <t>Auxiliar Administrativo de Interventoría,  (Categoría única Tabla 3 de la HOJA DE CALCULO ACTUALIZACIÓN ENERO 16 2023 de la Res.0072 de 2022 )</t>
  </si>
  <si>
    <t>Director de Interventoría: Ingeniero de Alimentos o Microbiólogo con especialización en Ciencia y Tecnología de alimentos o Gestión de la calidad de alimentos o Gerencia de Proyectos o Afines a Proyectos y/o Gerencia o Evaluación Ambiental de Proyectos o Gestión y Evaluación Ambiental o Protección de Alimentos o Gerencia y/o Gestión de Producción y Productividad o Gerencia Ambiental o Gestión de la Calidad o Calidad y Gestión Integral; con experiencia profesional no menor de ocho (8) años y relacionada  en proyectos de alimentación escolar de al menos tres (3) años ( Categoría 3 Tabla 1B  de la HOJA DE CALCULO ACTUALIZACIÓN ENERO 16 2023 de la Res.0072 de 2022 )</t>
  </si>
  <si>
    <r>
      <rPr>
        <b/>
        <sz val="10"/>
        <rFont val="Arial"/>
        <family val="2"/>
      </rPr>
      <t>Director de Interventoría:</t>
    </r>
    <r>
      <rPr>
        <sz val="10"/>
        <rFont val="Arial"/>
        <family val="2"/>
      </rPr>
      <t xml:space="preserve"> Ingeniero de Alimentos o Microbiólogo con especialización en Ciencia y Tecnología de alimentos o Gestión de la calidad de alimentos o Gerencia de Proyectos o Afines a Proyectos y/o Gerencia o Evaluación Ambiental de Proyectos o Gestión y Evaluación Ambiental o Protección de Alimentos o Gerencia y/o Gestión de Producción y Productividad o Gerencia Ambiental o Gestión de la Calidad o Calidad y Gestión Integral; con experiencia profesional no menor de ocho (8) años y relacionada  en proyectos de alimentación escolar de al menos tres (3) años ( Categoría 3 Tabla 1B  de la HOJA DE CALCULO ACTUALIZACIÓN ENERO 16 2023 de la Res.0072 de 2022 )</t>
    </r>
  </si>
  <si>
    <t>Coordinador Operativo de Interventoría: profesional en  Administración de Empresas o Ingeniería de Alimentos o  Ingeniería Industrial o Nutrición y Dietética;  con experiencia profesional no menor de seis  (6) años y relacionada en proyectos alimentación escolar de al menos dos (2) años y especialización en Ciencia y Tecnología de Alimentos (Categoría 4 Tabla 1B Res.0072 de 2022 por la cual se Modifica parcialmente la Resolución 0056 de 2018 tope máximo vigencia 2022)</t>
  </si>
  <si>
    <t>Coordinador de Calidad de Interventoría: profesional en Ingeniería de Alimentos o Químico de Alimentos; con experiencia profesional no menor de seis  (6) años y relacionada en proyectos alimentación escolar de al menos dos (2) años y especialización en Seguridad y Calidad Alimentaria (Categoría 4 Tabla 1B Res.0072 de 2022 por la cual se Modifica parcialmente la Resolución 0056 de 2018 tope máximo vigencia 2022)</t>
  </si>
  <si>
    <t>Administrador Logistico de Interventoría: Profesional en Administración Logistica o Logistica Empresarial o Logistica y mercado Organizacional o Administración de empresas  o Ingenieria de Alimentos  con experiencia profesional no menor de cuatro  (4) años y relacionada en proyectos alimentación escolar de al menos dos (2) años (Categoría 5 Tabla 1B de la HOJA DE CALCULO ACTUALIZACIÓN ENERO 16 2023 de la Res.0072 de 2022 )</t>
  </si>
  <si>
    <t>Abogado de Interventoría: profesional en Derecho; con experiencia profesional no menor de dos (2) años (Categoría 7 Tabla 1B  de la HOJA DE CALCULO ACTUALIZACIÓN ENERO 16 2023 de la Res.0072 de 2022 )</t>
  </si>
  <si>
    <t>Alquiler de oficina ( TABLA 6 de la HOJA DE CALCULO ACTUALIZACIÓN ENERO 16 2023 de la Res.0072 de 2022 )</t>
  </si>
  <si>
    <t>REALIZAR INTERVENTORÍA TÉCNICA, ADMINISTRATIVA, JURÍDICA, FINANCIERA, CONTABLE Y AMBIENTAL A LA PRESTACIÓN DEL SERVICIO DE ALIMENTACIÓN ESCOLAR PARA LOS ESTUDIANTES MATRICULADOS EN LAS INSTITUCIONES EDUCATIVAS OFICIALES DEL DEPARTAMENTO DE CASANARE.</t>
  </si>
  <si>
    <t>OBJETO REALIZAR INTERVENTORÍA TÉCNICA, ADMINISTRATIVA, JURÍDICA, FINANCIERA, CONTABLE Y AMBIENTAL A LA PRESTACIÓN DEL SERVICIO DE ALIMENTACIÓN ESCOLAR PARA LOS ESTUDIANTES MATRICULADOS EN LAS INSTITUCIONES EDUCATIVAS OFICIALES DEL DEPARTAMENTO DE CASANARE.</t>
  </si>
  <si>
    <r>
      <rPr>
        <b/>
        <sz val="11"/>
        <rFont val="Arial"/>
        <family val="2"/>
      </rPr>
      <t>COSTO TOTAL FINAL</t>
    </r>
    <r>
      <rPr>
        <sz val="11"/>
        <rFont val="Arial"/>
        <family val="2"/>
      </rPr>
      <t xml:space="preserve"> </t>
    </r>
  </si>
  <si>
    <r>
      <rPr>
        <b/>
        <sz val="12"/>
        <rFont val="Arial"/>
        <family val="2"/>
      </rPr>
      <t>Contador Público de Interventoría:</t>
    </r>
    <r>
      <rPr>
        <sz val="12"/>
        <rFont val="Arial"/>
        <family val="2"/>
      </rPr>
      <t xml:space="preserve"> profesional en Contaduría Pública; con experiencia profesional no menor de dos (2) años (Categoría 7 Tabla 1B  de la HOJA DE CALCULO ACTUALIZACIÓN ENERO 16 2023 de la Res.0072 de 2022 )</t>
    </r>
  </si>
  <si>
    <r>
      <rPr>
        <b/>
        <sz val="12"/>
        <rFont val="Arial"/>
        <family val="2"/>
      </rPr>
      <t>Abogado de Interventoría:</t>
    </r>
    <r>
      <rPr>
        <sz val="12"/>
        <rFont val="Arial"/>
        <family val="2"/>
      </rPr>
      <t xml:space="preserve"> profesional en Derecho; con experiencia profesional no menor de dos (2) años (Categoría 7 Tabla 1B  de la HOJA DE CALCULO ACTUALIZACIÓN ENERO 16 2023 de la Res.0072 de 2022 )</t>
    </r>
  </si>
  <si>
    <r>
      <rPr>
        <b/>
        <sz val="12"/>
        <rFont val="Arial"/>
        <family val="2"/>
      </rPr>
      <t>Tecnico en Control de Calidad de Alimentos o en Procesamiento de Alimentos;</t>
    </r>
    <r>
      <rPr>
        <sz val="12"/>
        <rFont val="Arial"/>
        <family val="2"/>
      </rPr>
      <t xml:space="preserve"> (Categoría única Tabla 2 de la HOJA DE CALCULO ACTUALIZACIÓN ENERO 16 2023 de la Res.0072 de 2022 )</t>
    </r>
  </si>
  <si>
    <r>
      <t xml:space="preserve">Auxiliar Administrativo de Interventoría,  </t>
    </r>
    <r>
      <rPr>
        <sz val="12"/>
        <rFont val="Arial"/>
        <family val="2"/>
      </rPr>
      <t>(Categoría única Tabla 3 de la HOJA DE CALCULO ACTUALIZACIÓN ENERO 16 2023 de la Res.0072 de 2022 )</t>
    </r>
  </si>
  <si>
    <r>
      <rPr>
        <b/>
        <sz val="11"/>
        <rFont val="Arial"/>
        <family val="2"/>
      </rPr>
      <t>Coordinador Operativo de Interventoría:</t>
    </r>
    <r>
      <rPr>
        <sz val="11"/>
        <rFont val="Arial"/>
        <family val="2"/>
      </rPr>
      <t xml:space="preserve"> profesional en  Administración de Empresas o Ingeniería de Alimentos o  Ingeniería Industrial o Nutrición y Dietética;  con experiencia profesional no menor de seis  (6) años y relacionada en proyectos alimentación escolar de al menos dos (2) años y especialización en Ciencia y Tecnología de Alimentos (Categoría 4 Tabla 1B Res.0072 de 2022 por la cual se Modifica parcialmente la Resolución 0056 de 2018 tope máximo vigencia 2022)</t>
    </r>
  </si>
  <si>
    <r>
      <rPr>
        <b/>
        <sz val="11"/>
        <rFont val="Arial"/>
        <family val="2"/>
      </rPr>
      <t>Coordinador de Calidad de Interventoría:</t>
    </r>
    <r>
      <rPr>
        <sz val="11"/>
        <rFont val="Arial"/>
        <family val="2"/>
      </rPr>
      <t xml:space="preserve"> profesional en Ingeniería de Alimentos o Químico de Alimentos; con experiencia profesional no menor de seis  (6) años y relacionada en proyectos alimentación escolar de al menos dos (2) años y especialización en Seguridad y Calidad Alimentaria (Categoría 4 Tabla 1B Res.0072 de 2022 por la cual se Modifica parcialmente la Resolución 0056 de 2018 tope máximo vigencia 2022)</t>
    </r>
  </si>
  <si>
    <r>
      <rPr>
        <b/>
        <sz val="11"/>
        <rFont val="Arial"/>
        <family val="2"/>
      </rPr>
      <t xml:space="preserve">Administrador Logistico de Interventoría: </t>
    </r>
    <r>
      <rPr>
        <sz val="11"/>
        <rFont val="Arial"/>
        <family val="2"/>
      </rPr>
      <t>Profesional en Administración Logistica o Logistica Empresarial o Logistica y mercado Organizacional o Administración de empresas  o Ingenieria de Alimentos  con experiencia profesional no menor de cuatro  (4) años y relacionada en proyectos alimentación escolar de al menos dos (2) años (Categoría 5 Tabla 1B de la HOJA DE CALCULO ACTUALIZACIÓN ENERO 16 2023 de la Res.0072 de 2022 )</t>
    </r>
  </si>
  <si>
    <r>
      <rPr>
        <b/>
        <sz val="12"/>
        <rFont val="Arial"/>
        <family val="2"/>
      </rPr>
      <t xml:space="preserve">Supervisor de Interventoría: </t>
    </r>
    <r>
      <rPr>
        <sz val="12"/>
        <rFont val="Arial"/>
        <family val="2"/>
      </rPr>
      <t xml:space="preserve"> profesional en Ingeniería de Alimentos o Microbiología o Bacteriología o Nutrición y Dietética; con experiencia profesional no menor de dos (2) años (Categoría 7 Tabla 1B de la HOJA DE CALCULO ACTUALIZACIÓN ENERO 16 2023 de la Res.0072 de 2022 )</t>
    </r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</si>
  <si>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</si>
  <si>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</si>
  <si>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</si>
  <si>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</si>
  <si>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</si>
  <si>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</si>
  <si>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</si>
  <si>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</si>
  <si>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</si>
  <si>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7 MESES</t>
  </si>
  <si>
    <t>ESTUDIO PREVIO 01293 2023 CONCURSO DE MÉRITOS ABIERTO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</si>
</sst>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.00\ &quot;€&quot;;\-#,##0.00\ &quot;€&quot;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(* #,##0_);_(* \(#,##0\);_(* &quot;-&quot;_);_(@_)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_ * #,##0.00_ ;_ * \-#,##0.00_ ;_ * &quot;-&quot;??_ ;_ @_ "/>
    <numFmt numFmtId="172" formatCode="_(&quot;$&quot;* #,##0_);_(&quot;$&quot;* \(#,##0\);_(&quot;$&quot;* &quot;-&quot;_);_(@_)"/>
    <numFmt numFmtId="173" formatCode="_(&quot;$&quot;* #,##0.00_);_(&quot;$&quot;* \(#,##0.00\);_(&quot;$&quot;* &quot;-&quot;??_);_(@_)"/>
    <numFmt numFmtId="174" formatCode="_ [$€-2]\ * #,##0.00_ ;_ [$€-2]\ * \-#,##0.00_ ;_ [$€-2]\ * &quot;-&quot;??_ "/>
    <numFmt numFmtId="175" formatCode="#,##0.0"/>
    <numFmt numFmtId="176" formatCode="_ * #,##0.000_ ;_ * \-#,##0.000_ ;_ * &quot;-&quot;??_ ;_ @_ "/>
    <numFmt numFmtId="177" formatCode="_ * #,##0_ ;_ * \-#,##0_ ;_ * &quot;-&quot;??_ ;_ @_ "/>
    <numFmt numFmtId="178" formatCode="0.0000"/>
    <numFmt numFmtId="179" formatCode="_-* #,##0.00_€_-;\-* #,##0.00_€_-;_-* &quot;-&quot;??_€_-;_-@_-"/>
    <numFmt numFmtId="180" formatCode="_(* #,##0\ &quot;pta&quot;_);_(* \(#,##0\ &quot;pta&quot;\);_(* &quot;-&quot;??\ &quot;pta&quot;_);_(@_)"/>
    <numFmt numFmtId="181" formatCode="0.0%"/>
    <numFmt numFmtId="182" formatCode="0.000"/>
    <numFmt numFmtId="183" formatCode="_(&quot;$&quot;\ * #,##0_);_(&quot;$&quot;\ * \(#,##0\);_(&quot;$&quot;\ * &quot;-&quot;??_);_(@_)"/>
    <numFmt numFmtId="184" formatCode="&quot;$ &quot;#,##0.00"/>
    <numFmt numFmtId="185" formatCode="[$$-240A]\ #,##0.00"/>
    <numFmt numFmtId="186" formatCode="_(&quot;$&quot;* #,##0.00_);_(&quot;$&quot;* \(#,##0.00\);_(&quot;$&quot;* &quot;-&quot;_);_(@_)"/>
    <numFmt numFmtId="187" formatCode="_-&quot;$&quot;\ * #,##0.0000000_-;\-&quot;$&quot;\ * #,##0.0000000_-;_-&quot;$&quot;\ * &quot;-&quot;??_-;_-@_-"/>
    <numFmt numFmtId="198" formatCode="0.0"/>
  </numFmts>
  <fonts count="4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sz val="7.9"/>
      <color indexed="8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6"/>
      <name val="Arial"/>
      <family val="2"/>
    </font>
    <font>
      <b/>
      <sz val="1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u/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8"/>
      <color indexed="8"/>
      <name val="Arial Narrow"/>
      <family val="2"/>
    </font>
    <font>
      <sz val="7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6"/>
      <color theme="1"/>
      <name val="Arial"/>
      <family val="2"/>
    </font>
    <font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5">
    <xf numFmtId="0" fontId="0" fillId="0" borderId="0"/>
    <xf numFmtId="0" fontId="1" fillId="0" borderId="0">
      <alignment horizontal="center"/>
    </xf>
    <xf numFmtId="0" fontId="3" fillId="0" borderId="0"/>
    <xf numFmtId="17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35" fillId="0" borderId="0" applyFont="0" applyFill="0" applyBorder="0" applyAlignment="0" applyProtection="0"/>
    <xf numFmtId="16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3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35" fillId="0" borderId="0"/>
    <xf numFmtId="0" fontId="35" fillId="0" borderId="0"/>
    <xf numFmtId="0" fontId="1" fillId="0" borderId="0"/>
    <xf numFmtId="0" fontId="35" fillId="0" borderId="0"/>
    <xf numFmtId="0" fontId="1" fillId="0" borderId="0"/>
    <xf numFmtId="4" fontId="6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0" fontId="1" fillId="0" borderId="0" applyFont="0" applyFill="0" applyBorder="0" applyAlignment="0" applyProtection="0"/>
  </cellStyleXfs>
  <cellXfs count="619">
    <xf numFmtId="0" fontId="0" fillId="0" borderId="0" xfId="0"/>
    <xf numFmtId="0" fontId="7" fillId="0" borderId="0" xfId="47" applyFont="1" applyAlignment="1">
      <alignment vertical="center"/>
    </xf>
    <xf numFmtId="4" fontId="7" fillId="0" borderId="0" xfId="47" applyNumberFormat="1" applyFont="1" applyAlignment="1">
      <alignment vertical="center"/>
    </xf>
    <xf numFmtId="0" fontId="7" fillId="0" borderId="0" xfId="47" applyFont="1" applyBorder="1" applyAlignment="1">
      <alignment vertical="center"/>
    </xf>
    <xf numFmtId="4" fontId="7" fillId="0" borderId="0" xfId="47" applyNumberFormat="1" applyFont="1" applyBorder="1" applyAlignment="1">
      <alignment vertical="center"/>
    </xf>
    <xf numFmtId="4" fontId="7" fillId="0" borderId="1" xfId="47" applyNumberFormat="1" applyFont="1" applyBorder="1" applyAlignment="1">
      <alignment vertical="center"/>
    </xf>
    <xf numFmtId="4" fontId="7" fillId="0" borderId="2" xfId="47" applyNumberFormat="1" applyFont="1" applyBorder="1" applyAlignment="1">
      <alignment vertical="center"/>
    </xf>
    <xf numFmtId="0" fontId="7" fillId="0" borderId="2" xfId="47" applyFont="1" applyBorder="1" applyAlignment="1">
      <alignment vertical="center"/>
    </xf>
    <xf numFmtId="0" fontId="7" fillId="0" borderId="3" xfId="47" applyFont="1" applyBorder="1" applyAlignment="1">
      <alignment vertical="center"/>
    </xf>
    <xf numFmtId="4" fontId="7" fillId="0" borderId="0" xfId="47" applyNumberFormat="1" applyFont="1" applyFill="1" applyBorder="1" applyAlignment="1">
      <alignment vertical="center"/>
    </xf>
    <xf numFmtId="0" fontId="7" fillId="0" borderId="0" xfId="47" applyFont="1" applyFill="1" applyBorder="1" applyAlignment="1">
      <alignment vertical="center"/>
    </xf>
    <xf numFmtId="0" fontId="8" fillId="0" borderId="0" xfId="35" applyFont="1" applyFill="1" applyBorder="1" applyAlignment="1">
      <alignment vertical="center"/>
    </xf>
    <xf numFmtId="0" fontId="7" fillId="0" borderId="0" xfId="47" applyFont="1" applyFill="1" applyAlignment="1">
      <alignment vertical="center"/>
    </xf>
    <xf numFmtId="0" fontId="1" fillId="0" borderId="0" xfId="0" applyFont="1"/>
    <xf numFmtId="0" fontId="11" fillId="0" borderId="0" xfId="0" applyFont="1"/>
    <xf numFmtId="170" fontId="7" fillId="0" borderId="0" xfId="4" applyFont="1" applyAlignment="1">
      <alignment vertical="center"/>
    </xf>
    <xf numFmtId="170" fontId="7" fillId="0" borderId="0" xfId="4" applyFont="1" applyBorder="1" applyAlignment="1">
      <alignment vertical="center"/>
    </xf>
    <xf numFmtId="0" fontId="1" fillId="0" borderId="0" xfId="0" applyFont="1" applyFill="1"/>
    <xf numFmtId="0" fontId="10" fillId="0" borderId="0" xfId="0" applyFont="1" applyAlignment="1">
      <alignment wrapText="1"/>
    </xf>
    <xf numFmtId="0" fontId="10" fillId="0" borderId="0" xfId="0" applyFont="1"/>
    <xf numFmtId="0" fontId="12" fillId="0" borderId="0" xfId="0" applyFont="1"/>
    <xf numFmtId="0" fontId="11" fillId="0" borderId="0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Fill="1" applyBorder="1"/>
    <xf numFmtId="0" fontId="7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7" fillId="2" borderId="5" xfId="47" applyFont="1" applyFill="1" applyBorder="1" applyAlignment="1">
      <alignment vertical="center"/>
    </xf>
    <xf numFmtId="0" fontId="7" fillId="2" borderId="0" xfId="47" applyFont="1" applyFill="1" applyBorder="1" applyAlignment="1">
      <alignment vertical="center"/>
    </xf>
    <xf numFmtId="0" fontId="7" fillId="2" borderId="0" xfId="47" applyFont="1" applyFill="1" applyAlignment="1">
      <alignment vertical="center"/>
    </xf>
    <xf numFmtId="0" fontId="8" fillId="2" borderId="4" xfId="47" applyFont="1" applyFill="1" applyBorder="1" applyAlignment="1">
      <alignment vertical="center"/>
    </xf>
    <xf numFmtId="0" fontId="8" fillId="2" borderId="0" xfId="47" applyFont="1" applyFill="1" applyBorder="1" applyAlignment="1">
      <alignment vertical="center"/>
    </xf>
    <xf numFmtId="0" fontId="7" fillId="2" borderId="0" xfId="47" applyFont="1" applyFill="1" applyBorder="1" applyAlignment="1">
      <alignment horizontal="center" vertical="center"/>
    </xf>
    <xf numFmtId="4" fontId="7" fillId="2" borderId="0" xfId="47" applyNumberFormat="1" applyFont="1" applyFill="1" applyBorder="1" applyAlignment="1">
      <alignment vertical="center"/>
    </xf>
    <xf numFmtId="3" fontId="7" fillId="2" borderId="0" xfId="47" applyNumberFormat="1" applyFont="1" applyFill="1" applyBorder="1" applyAlignment="1">
      <alignment vertical="center"/>
    </xf>
    <xf numFmtId="2" fontId="7" fillId="2" borderId="0" xfId="47" applyNumberFormat="1" applyFont="1" applyFill="1" applyBorder="1" applyAlignment="1">
      <alignment vertical="center"/>
    </xf>
    <xf numFmtId="183" fontId="7" fillId="2" borderId="8" xfId="31" applyNumberFormat="1" applyFont="1" applyFill="1" applyBorder="1" applyAlignment="1">
      <alignment vertical="center"/>
    </xf>
    <xf numFmtId="4" fontId="7" fillId="2" borderId="0" xfId="47" applyNumberFormat="1" applyFont="1" applyFill="1" applyAlignment="1">
      <alignment vertical="center"/>
    </xf>
    <xf numFmtId="0" fontId="7" fillId="2" borderId="4" xfId="47" applyFont="1" applyFill="1" applyBorder="1" applyAlignment="1">
      <alignment horizontal="left" vertical="center" wrapText="1"/>
    </xf>
    <xf numFmtId="0" fontId="7" fillId="2" borderId="0" xfId="47" applyFont="1" applyFill="1" applyBorder="1" applyAlignment="1">
      <alignment horizontal="left" vertical="center"/>
    </xf>
    <xf numFmtId="183" fontId="7" fillId="2" borderId="0" xfId="31" applyNumberFormat="1" applyFont="1" applyFill="1" applyBorder="1" applyAlignment="1">
      <alignment vertical="center"/>
    </xf>
    <xf numFmtId="169" fontId="7" fillId="2" borderId="5" xfId="31" applyNumberFormat="1" applyFont="1" applyFill="1" applyBorder="1" applyAlignment="1">
      <alignment vertical="center"/>
    </xf>
    <xf numFmtId="0" fontId="7" fillId="2" borderId="4" xfId="47" applyFont="1" applyFill="1" applyBorder="1" applyAlignment="1">
      <alignment vertical="center"/>
    </xf>
    <xf numFmtId="169" fontId="8" fillId="2" borderId="9" xfId="31" applyNumberFormat="1" applyFont="1" applyFill="1" applyBorder="1" applyAlignment="1">
      <alignment vertical="center"/>
    </xf>
    <xf numFmtId="169" fontId="8" fillId="2" borderId="5" xfId="31" applyNumberFormat="1" applyFont="1" applyFill="1" applyBorder="1" applyAlignment="1">
      <alignment vertical="center"/>
    </xf>
    <xf numFmtId="170" fontId="7" fillId="2" borderId="5" xfId="20" applyNumberFormat="1" applyFont="1" applyFill="1" applyBorder="1" applyAlignment="1">
      <alignment vertical="center"/>
    </xf>
    <xf numFmtId="0" fontId="7" fillId="2" borderId="0" xfId="47" applyFont="1" applyFill="1" applyBorder="1" applyAlignment="1">
      <alignment horizontal="left" vertical="center" wrapText="1"/>
    </xf>
    <xf numFmtId="3" fontId="7" fillId="2" borderId="0" xfId="47" applyNumberFormat="1" applyFont="1" applyFill="1" applyBorder="1" applyAlignment="1">
      <alignment horizontal="center" vertical="center"/>
    </xf>
    <xf numFmtId="181" fontId="7" fillId="2" borderId="10" xfId="52" applyNumberFormat="1" applyFont="1" applyFill="1" applyBorder="1" applyAlignment="1">
      <alignment vertical="center"/>
    </xf>
    <xf numFmtId="2" fontId="7" fillId="2" borderId="10" xfId="47" applyNumberFormat="1" applyFont="1" applyFill="1" applyBorder="1" applyAlignment="1">
      <alignment vertical="center"/>
    </xf>
    <xf numFmtId="169" fontId="7" fillId="2" borderId="10" xfId="31" applyNumberFormat="1" applyFont="1" applyFill="1" applyBorder="1" applyAlignment="1">
      <alignment vertical="center"/>
    </xf>
    <xf numFmtId="0" fontId="7" fillId="2" borderId="11" xfId="47" applyFont="1" applyFill="1" applyBorder="1" applyAlignment="1">
      <alignment vertical="center"/>
    </xf>
    <xf numFmtId="3" fontId="8" fillId="2" borderId="12" xfId="47" applyNumberFormat="1" applyFont="1" applyFill="1" applyBorder="1" applyAlignment="1">
      <alignment vertical="center"/>
    </xf>
    <xf numFmtId="3" fontId="7" fillId="2" borderId="10" xfId="47" applyNumberFormat="1" applyFont="1" applyFill="1" applyBorder="1" applyAlignment="1">
      <alignment vertical="center"/>
    </xf>
    <xf numFmtId="3" fontId="7" fillId="2" borderId="13" xfId="47" applyNumberFormat="1" applyFont="1" applyFill="1" applyBorder="1" applyAlignment="1">
      <alignment vertical="center"/>
    </xf>
    <xf numFmtId="0" fontId="36" fillId="0" borderId="0" xfId="35" applyFont="1" applyFill="1" applyBorder="1" applyAlignment="1">
      <alignment vertical="center"/>
    </xf>
    <xf numFmtId="171" fontId="36" fillId="0" borderId="0" xfId="7" applyNumberFormat="1" applyFont="1" applyFill="1" applyBorder="1" applyAlignment="1">
      <alignment vertical="center"/>
    </xf>
    <xf numFmtId="0" fontId="36" fillId="0" borderId="0" xfId="35" applyFont="1" applyFill="1" applyBorder="1" applyAlignment="1">
      <alignment horizontal="center" vertical="center"/>
    </xf>
    <xf numFmtId="3" fontId="36" fillId="0" borderId="0" xfId="35" applyNumberFormat="1" applyFont="1" applyFill="1" applyBorder="1" applyAlignment="1">
      <alignment vertical="center"/>
    </xf>
    <xf numFmtId="1" fontId="36" fillId="0" borderId="0" xfId="7" applyNumberFormat="1" applyFont="1" applyFill="1" applyBorder="1" applyAlignment="1">
      <alignment vertical="center"/>
    </xf>
    <xf numFmtId="170" fontId="8" fillId="2" borderId="0" xfId="20" applyNumberFormat="1" applyFont="1" applyFill="1" applyBorder="1" applyAlignment="1" applyProtection="1">
      <alignment vertical="center"/>
    </xf>
    <xf numFmtId="0" fontId="7" fillId="2" borderId="6" xfId="47" applyFont="1" applyFill="1" applyBorder="1" applyAlignment="1">
      <alignment vertical="center"/>
    </xf>
    <xf numFmtId="0" fontId="15" fillId="2" borderId="0" xfId="46" applyNumberFormat="1" applyFont="1" applyFill="1" applyBorder="1" applyAlignment="1">
      <alignment horizontal="justify" vertical="center" wrapText="1"/>
    </xf>
    <xf numFmtId="0" fontId="15" fillId="2" borderId="5" xfId="46" applyNumberFormat="1" applyFont="1" applyFill="1" applyBorder="1" applyAlignment="1">
      <alignment horizontal="justify" vertical="center" wrapText="1"/>
    </xf>
    <xf numFmtId="0" fontId="15" fillId="2" borderId="0" xfId="46" applyFont="1" applyFill="1" applyAlignment="1">
      <alignment vertical="center"/>
    </xf>
    <xf numFmtId="0" fontId="15" fillId="2" borderId="14" xfId="46" applyFont="1" applyFill="1" applyBorder="1" applyAlignment="1">
      <alignment vertical="center"/>
    </xf>
    <xf numFmtId="0" fontId="15" fillId="2" borderId="4" xfId="46" applyFont="1" applyFill="1" applyBorder="1" applyAlignment="1">
      <alignment vertical="center"/>
    </xf>
    <xf numFmtId="0" fontId="15" fillId="2" borderId="15" xfId="46" applyFont="1" applyFill="1" applyBorder="1" applyAlignment="1">
      <alignment vertical="center"/>
    </xf>
    <xf numFmtId="0" fontId="15" fillId="2" borderId="6" xfId="46" applyFont="1" applyFill="1" applyBorder="1" applyAlignment="1">
      <alignment vertical="center"/>
    </xf>
    <xf numFmtId="0" fontId="15" fillId="2" borderId="7" xfId="46" applyFont="1" applyFill="1" applyBorder="1" applyAlignment="1">
      <alignment vertical="center"/>
    </xf>
    <xf numFmtId="3" fontId="15" fillId="2" borderId="0" xfId="46" applyNumberFormat="1" applyFont="1" applyFill="1" applyAlignment="1">
      <alignment vertical="center"/>
    </xf>
    <xf numFmtId="0" fontId="37" fillId="2" borderId="0" xfId="46" applyFont="1" applyFill="1" applyAlignment="1">
      <alignment vertical="center"/>
    </xf>
    <xf numFmtId="0" fontId="37" fillId="2" borderId="0" xfId="46" applyFont="1" applyFill="1" applyBorder="1" applyAlignment="1">
      <alignment vertical="center"/>
    </xf>
    <xf numFmtId="4" fontId="38" fillId="2" borderId="0" xfId="34" applyNumberFormat="1" applyFont="1" applyFill="1" applyBorder="1" applyAlignment="1">
      <alignment horizontal="center" vertical="center"/>
    </xf>
    <xf numFmtId="4" fontId="10" fillId="2" borderId="0" xfId="34" applyNumberFormat="1" applyFont="1" applyFill="1" applyBorder="1" applyAlignment="1">
      <alignment horizontal="center" vertical="center"/>
    </xf>
    <xf numFmtId="0" fontId="10" fillId="2" borderId="4" xfId="34" applyFont="1" applyFill="1" applyBorder="1" applyAlignment="1">
      <alignment vertical="center"/>
    </xf>
    <xf numFmtId="0" fontId="10" fillId="2" borderId="0" xfId="34" applyFont="1" applyFill="1" applyBorder="1" applyAlignment="1">
      <alignment vertical="center"/>
    </xf>
    <xf numFmtId="0" fontId="15" fillId="2" borderId="5" xfId="46" applyFont="1" applyFill="1" applyBorder="1" applyAlignment="1">
      <alignment vertical="center"/>
    </xf>
    <xf numFmtId="0" fontId="15" fillId="2" borderId="16" xfId="46" applyFont="1" applyFill="1" applyBorder="1" applyAlignment="1">
      <alignment vertical="center"/>
    </xf>
    <xf numFmtId="0" fontId="15" fillId="2" borderId="17" xfId="46" applyFont="1" applyFill="1" applyBorder="1" applyAlignment="1">
      <alignment vertical="center"/>
    </xf>
    <xf numFmtId="0" fontId="15" fillId="2" borderId="0" xfId="46" applyFont="1" applyFill="1" applyBorder="1" applyAlignment="1">
      <alignment vertical="center"/>
    </xf>
    <xf numFmtId="0" fontId="1" fillId="2" borderId="18" xfId="34" applyFont="1" applyFill="1" applyBorder="1" applyAlignment="1">
      <alignment horizontal="center" vertical="center" wrapText="1"/>
    </xf>
    <xf numFmtId="0" fontId="1" fillId="2" borderId="10" xfId="34" applyFont="1" applyFill="1" applyBorder="1" applyAlignment="1">
      <alignment horizontal="center" vertical="center" wrapText="1"/>
    </xf>
    <xf numFmtId="0" fontId="1" fillId="2" borderId="19" xfId="34" applyFont="1" applyFill="1" applyBorder="1" applyAlignment="1">
      <alignment horizontal="center" vertical="center" wrapText="1"/>
    </xf>
    <xf numFmtId="0" fontId="1" fillId="2" borderId="20" xfId="34" applyFont="1" applyFill="1" applyBorder="1" applyAlignment="1">
      <alignment horizontal="center" vertical="center" wrapText="1"/>
    </xf>
    <xf numFmtId="0" fontId="13" fillId="2" borderId="0" xfId="46" applyFont="1" applyFill="1" applyBorder="1" applyAlignment="1">
      <alignment vertical="center"/>
    </xf>
    <xf numFmtId="0" fontId="14" fillId="2" borderId="5" xfId="46" applyFont="1" applyFill="1" applyBorder="1" applyAlignment="1">
      <alignment vertical="center"/>
    </xf>
    <xf numFmtId="0" fontId="13" fillId="2" borderId="5" xfId="46" applyFont="1" applyFill="1" applyBorder="1" applyAlignment="1">
      <alignment vertical="center"/>
    </xf>
    <xf numFmtId="4" fontId="7" fillId="0" borderId="0" xfId="47" applyNumberFormat="1" applyFont="1" applyAlignment="1">
      <alignment horizontal="center" vertical="center"/>
    </xf>
    <xf numFmtId="0" fontId="8" fillId="2" borderId="0" xfId="47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10" fillId="0" borderId="8" xfId="46" applyFont="1" applyFill="1" applyBorder="1" applyAlignment="1">
      <alignment vertical="center" wrapText="1"/>
    </xf>
    <xf numFmtId="0" fontId="11" fillId="0" borderId="8" xfId="0" applyFont="1" applyBorder="1" applyAlignment="1">
      <alignment horizontal="center"/>
    </xf>
    <xf numFmtId="0" fontId="11" fillId="2" borderId="8" xfId="46" applyFont="1" applyFill="1" applyBorder="1" applyAlignment="1">
      <alignment horizontal="center" vertical="center"/>
    </xf>
    <xf numFmtId="0" fontId="11" fillId="2" borderId="9" xfId="46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172" fontId="7" fillId="0" borderId="0" xfId="22" applyFont="1" applyAlignment="1">
      <alignment vertical="center"/>
    </xf>
    <xf numFmtId="186" fontId="7" fillId="0" borderId="0" xfId="22" applyNumberFormat="1" applyFont="1" applyAlignment="1">
      <alignment vertical="center"/>
    </xf>
    <xf numFmtId="0" fontId="8" fillId="2" borderId="0" xfId="47" applyFont="1" applyFill="1" applyBorder="1" applyAlignment="1">
      <alignment horizontal="center" vertical="center" wrapText="1"/>
    </xf>
    <xf numFmtId="0" fontId="8" fillId="2" borderId="22" xfId="47" applyFont="1" applyFill="1" applyBorder="1" applyAlignment="1">
      <alignment vertical="center"/>
    </xf>
    <xf numFmtId="0" fontId="8" fillId="2" borderId="5" xfId="47" applyFont="1" applyFill="1" applyBorder="1" applyAlignment="1">
      <alignment vertical="center" wrapText="1"/>
    </xf>
    <xf numFmtId="0" fontId="7" fillId="2" borderId="7" xfId="47" applyFont="1" applyFill="1" applyBorder="1" applyAlignment="1">
      <alignment vertical="center"/>
    </xf>
    <xf numFmtId="0" fontId="1" fillId="0" borderId="0" xfId="0" applyFont="1" applyFill="1" applyBorder="1"/>
    <xf numFmtId="0" fontId="7" fillId="0" borderId="0" xfId="0" applyFont="1" applyFill="1" applyBorder="1"/>
    <xf numFmtId="185" fontId="8" fillId="0" borderId="0" xfId="46" applyNumberFormat="1" applyFont="1" applyFill="1" applyBorder="1" applyAlignment="1">
      <alignment horizontal="right" vertical="center" wrapText="1"/>
    </xf>
    <xf numFmtId="185" fontId="7" fillId="0" borderId="0" xfId="4" applyNumberFormat="1" applyFont="1" applyFill="1" applyBorder="1"/>
    <xf numFmtId="185" fontId="8" fillId="0" borderId="0" xfId="0" applyNumberFormat="1" applyFont="1" applyFill="1" applyBorder="1"/>
    <xf numFmtId="0" fontId="8" fillId="2" borderId="17" xfId="47" applyFont="1" applyFill="1" applyBorder="1" applyAlignment="1">
      <alignment horizontal="center"/>
    </xf>
    <xf numFmtId="0" fontId="8" fillId="0" borderId="0" xfId="0" applyFont="1" applyBorder="1" applyAlignment="1">
      <alignment wrapText="1"/>
    </xf>
    <xf numFmtId="0" fontId="8" fillId="0" borderId="0" xfId="0" applyFont="1" applyAlignment="1">
      <alignment wrapText="1"/>
    </xf>
    <xf numFmtId="0" fontId="7" fillId="0" borderId="5" xfId="0" applyFont="1" applyBorder="1"/>
    <xf numFmtId="185" fontId="7" fillId="0" borderId="0" xfId="0" applyNumberFormat="1" applyFont="1"/>
    <xf numFmtId="0" fontId="7" fillId="0" borderId="0" xfId="0" applyFont="1"/>
    <xf numFmtId="0" fontId="8" fillId="0" borderId="5" xfId="0" applyFont="1" applyBorder="1"/>
    <xf numFmtId="0" fontId="8" fillId="0" borderId="0" xfId="0" applyFont="1" applyBorder="1"/>
    <xf numFmtId="0" fontId="8" fillId="0" borderId="0" xfId="0" applyFont="1"/>
    <xf numFmtId="185" fontId="8" fillId="0" borderId="5" xfId="0" applyNumberFormat="1" applyFont="1" applyBorder="1"/>
    <xf numFmtId="185" fontId="8" fillId="0" borderId="0" xfId="0" applyNumberFormat="1" applyFont="1" applyBorder="1"/>
    <xf numFmtId="186" fontId="15" fillId="2" borderId="18" xfId="22" applyNumberFormat="1" applyFont="1" applyFill="1" applyBorder="1" applyAlignment="1">
      <alignment vertical="center"/>
    </xf>
    <xf numFmtId="186" fontId="10" fillId="2" borderId="23" xfId="22" applyNumberFormat="1" applyFont="1" applyFill="1" applyBorder="1" applyAlignment="1">
      <alignment horizontal="right" vertical="center"/>
    </xf>
    <xf numFmtId="186" fontId="10" fillId="2" borderId="18" xfId="22" applyNumberFormat="1" applyFont="1" applyFill="1" applyBorder="1" applyAlignment="1">
      <alignment horizontal="right" vertical="center"/>
    </xf>
    <xf numFmtId="186" fontId="10" fillId="2" borderId="24" xfId="22" applyNumberFormat="1" applyFont="1" applyFill="1" applyBorder="1" applyAlignment="1">
      <alignment horizontal="right" vertical="center"/>
    </xf>
    <xf numFmtId="0" fontId="8" fillId="0" borderId="12" xfId="46" applyFont="1" applyFill="1" applyBorder="1" applyAlignment="1">
      <alignment horizontal="justify" vertical="justify" wrapText="1"/>
    </xf>
    <xf numFmtId="0" fontId="12" fillId="0" borderId="21" xfId="0" applyFont="1" applyBorder="1" applyAlignment="1">
      <alignment horizontal="center" vertical="center"/>
    </xf>
    <xf numFmtId="0" fontId="12" fillId="0" borderId="5" xfId="0" applyFont="1" applyBorder="1"/>
    <xf numFmtId="3" fontId="8" fillId="2" borderId="0" xfId="47" applyNumberFormat="1" applyFont="1" applyFill="1" applyBorder="1" applyAlignment="1">
      <alignment horizontal="center" vertical="center"/>
    </xf>
    <xf numFmtId="0" fontId="8" fillId="2" borderId="5" xfId="47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wrapText="1"/>
    </xf>
    <xf numFmtId="0" fontId="10" fillId="0" borderId="13" xfId="46" applyFont="1" applyFill="1" applyBorder="1" applyAlignment="1">
      <alignment vertical="center" wrapText="1"/>
    </xf>
    <xf numFmtId="0" fontId="1" fillId="0" borderId="4" xfId="0" applyFont="1" applyFill="1" applyBorder="1"/>
    <xf numFmtId="0" fontId="12" fillId="0" borderId="17" xfId="0" applyFont="1" applyFill="1" applyBorder="1"/>
    <xf numFmtId="0" fontId="10" fillId="3" borderId="21" xfId="0" applyFont="1" applyFill="1" applyBorder="1" applyAlignment="1">
      <alignment horizontal="center" vertical="center" wrapText="1"/>
    </xf>
    <xf numFmtId="0" fontId="12" fillId="3" borderId="10" xfId="34" applyFont="1" applyFill="1" applyBorder="1" applyAlignment="1">
      <alignment horizontal="justify" vertical="center" wrapText="1"/>
    </xf>
    <xf numFmtId="0" fontId="10" fillId="3" borderId="21" xfId="46" applyFont="1" applyFill="1" applyBorder="1" applyAlignment="1">
      <alignment vertical="center" wrapText="1"/>
    </xf>
    <xf numFmtId="0" fontId="10" fillId="3" borderId="8" xfId="46" applyFont="1" applyFill="1" applyBorder="1" applyAlignment="1">
      <alignment vertical="center" wrapText="1"/>
    </xf>
    <xf numFmtId="0" fontId="10" fillId="3" borderId="9" xfId="46" applyFont="1" applyFill="1" applyBorder="1" applyAlignment="1">
      <alignment vertical="center" wrapText="1"/>
    </xf>
    <xf numFmtId="0" fontId="10" fillId="3" borderId="26" xfId="46" applyFont="1" applyFill="1" applyBorder="1" applyAlignment="1">
      <alignment vertical="center" wrapText="1"/>
    </xf>
    <xf numFmtId="0" fontId="10" fillId="3" borderId="10" xfId="46" applyFont="1" applyFill="1" applyBorder="1" applyAlignment="1">
      <alignment vertical="center" wrapText="1"/>
    </xf>
    <xf numFmtId="0" fontId="10" fillId="3" borderId="21" xfId="46" applyFont="1" applyFill="1" applyBorder="1" applyAlignment="1">
      <alignment horizontal="center" vertical="center"/>
    </xf>
    <xf numFmtId="0" fontId="10" fillId="3" borderId="8" xfId="46" applyFont="1" applyFill="1" applyBorder="1" applyAlignment="1">
      <alignment horizontal="center" vertical="center"/>
    </xf>
    <xf numFmtId="0" fontId="10" fillId="3" borderId="9" xfId="46" applyFont="1" applyFill="1" applyBorder="1" applyAlignment="1">
      <alignment horizontal="center" vertical="center"/>
    </xf>
    <xf numFmtId="0" fontId="10" fillId="3" borderId="26" xfId="46" applyFont="1" applyFill="1" applyBorder="1" applyAlignment="1">
      <alignment horizontal="center" vertical="center"/>
    </xf>
    <xf numFmtId="0" fontId="10" fillId="3" borderId="10" xfId="46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2" fillId="0" borderId="8" xfId="34" applyFont="1" applyFill="1" applyBorder="1" applyAlignment="1">
      <alignment horizontal="justify" vertical="center" wrapText="1"/>
    </xf>
    <xf numFmtId="185" fontId="8" fillId="0" borderId="21" xfId="46" applyNumberFormat="1" applyFont="1" applyFill="1" applyBorder="1" applyAlignment="1">
      <alignment horizontal="right" vertical="center" wrapText="1"/>
    </xf>
    <xf numFmtId="2" fontId="8" fillId="0" borderId="9" xfId="46" applyNumberFormat="1" applyFont="1" applyFill="1" applyBorder="1" applyAlignment="1">
      <alignment horizontal="center" vertical="center" wrapText="1"/>
    </xf>
    <xf numFmtId="0" fontId="8" fillId="0" borderId="21" xfId="46" applyFont="1" applyFill="1" applyBorder="1" applyAlignment="1">
      <alignment horizontal="center" vertical="center" wrapText="1"/>
    </xf>
    <xf numFmtId="185" fontId="8" fillId="0" borderId="9" xfId="46" applyNumberFormat="1" applyFont="1" applyFill="1" applyBorder="1" applyAlignment="1">
      <alignment horizontal="right" vertical="center" wrapText="1"/>
    </xf>
    <xf numFmtId="185" fontId="8" fillId="0" borderId="18" xfId="46" applyNumberFormat="1" applyFont="1" applyFill="1" applyBorder="1" applyAlignment="1">
      <alignment vertical="center" wrapText="1"/>
    </xf>
    <xf numFmtId="185" fontId="8" fillId="0" borderId="27" xfId="46" applyNumberFormat="1" applyFont="1" applyFill="1" applyBorder="1" applyAlignment="1">
      <alignment vertical="center" wrapText="1"/>
    </xf>
    <xf numFmtId="0" fontId="8" fillId="0" borderId="5" xfId="0" applyFont="1" applyFill="1" applyBorder="1" applyAlignment="1">
      <alignment wrapText="1"/>
    </xf>
    <xf numFmtId="0" fontId="10" fillId="0" borderId="28" xfId="46" applyFont="1" applyFill="1" applyBorder="1" applyAlignment="1">
      <alignment horizontal="center" vertical="center"/>
    </xf>
    <xf numFmtId="185" fontId="8" fillId="0" borderId="5" xfId="0" applyNumberFormat="1" applyFont="1" applyFill="1" applyBorder="1"/>
    <xf numFmtId="0" fontId="7" fillId="0" borderId="5" xfId="0" applyFont="1" applyFill="1" applyBorder="1"/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/>
    <xf numFmtId="185" fontId="8" fillId="0" borderId="29" xfId="46" applyNumberFormat="1" applyFont="1" applyFill="1" applyBorder="1" applyAlignment="1">
      <alignment horizontal="right" vertical="center" wrapText="1"/>
    </xf>
    <xf numFmtId="185" fontId="8" fillId="0" borderId="18" xfId="46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/>
    <xf numFmtId="0" fontId="10" fillId="0" borderId="0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85" fontId="8" fillId="0" borderId="5" xfId="46" applyNumberFormat="1" applyFont="1" applyFill="1" applyBorder="1" applyAlignment="1">
      <alignment horizontal="right" vertical="center" wrapText="1"/>
    </xf>
    <xf numFmtId="185" fontId="7" fillId="0" borderId="5" xfId="4" applyNumberFormat="1" applyFont="1" applyFill="1" applyBorder="1"/>
    <xf numFmtId="0" fontId="24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/>
    <xf numFmtId="0" fontId="1" fillId="0" borderId="6" xfId="0" applyFont="1" applyFill="1" applyBorder="1"/>
    <xf numFmtId="0" fontId="1" fillId="0" borderId="15" xfId="0" applyFont="1" applyFill="1" applyBorder="1"/>
    <xf numFmtId="0" fontId="10" fillId="4" borderId="23" xfId="34" applyFont="1" applyFill="1" applyBorder="1" applyAlignment="1">
      <alignment horizontal="center" vertical="center" wrapText="1"/>
    </xf>
    <xf numFmtId="0" fontId="10" fillId="4" borderId="30" xfId="34" applyFont="1" applyFill="1" applyBorder="1" applyAlignment="1">
      <alignment horizontal="center" vertical="center" wrapText="1"/>
    </xf>
    <xf numFmtId="186" fontId="17" fillId="4" borderId="23" xfId="22" applyNumberFormat="1" applyFont="1" applyFill="1" applyBorder="1" applyAlignment="1">
      <alignment vertical="center"/>
    </xf>
    <xf numFmtId="0" fontId="10" fillId="4" borderId="18" xfId="34" applyFont="1" applyFill="1" applyBorder="1" applyAlignment="1">
      <alignment horizontal="center" vertical="center" wrapText="1"/>
    </xf>
    <xf numFmtId="0" fontId="10" fillId="4" borderId="10" xfId="34" applyFont="1" applyFill="1" applyBorder="1" applyAlignment="1">
      <alignment horizontal="center" vertical="center" wrapText="1"/>
    </xf>
    <xf numFmtId="186" fontId="17" fillId="4" borderId="18" xfId="22" applyNumberFormat="1" applyFont="1" applyFill="1" applyBorder="1" applyAlignment="1">
      <alignment vertical="center"/>
    </xf>
    <xf numFmtId="0" fontId="39" fillId="2" borderId="0" xfId="47" applyFont="1" applyFill="1" applyBorder="1" applyAlignment="1">
      <alignment horizontal="center" vertical="center"/>
    </xf>
    <xf numFmtId="172" fontId="40" fillId="0" borderId="0" xfId="22" applyFont="1" applyAlignment="1">
      <alignment vertical="center"/>
    </xf>
    <xf numFmtId="0" fontId="11" fillId="2" borderId="26" xfId="46" applyFont="1" applyFill="1" applyBorder="1" applyAlignment="1">
      <alignment horizontal="center" vertical="center"/>
    </xf>
    <xf numFmtId="0" fontId="11" fillId="0" borderId="21" xfId="46" applyFont="1" applyFill="1" applyBorder="1" applyAlignment="1">
      <alignment horizontal="center" vertical="center"/>
    </xf>
    <xf numFmtId="0" fontId="11" fillId="0" borderId="8" xfId="46" applyFont="1" applyFill="1" applyBorder="1" applyAlignment="1">
      <alignment horizontal="center" vertical="center"/>
    </xf>
    <xf numFmtId="0" fontId="11" fillId="0" borderId="28" xfId="46" applyFont="1" applyFill="1" applyBorder="1" applyAlignment="1">
      <alignment horizontal="center" vertical="center"/>
    </xf>
    <xf numFmtId="0" fontId="11" fillId="0" borderId="31" xfId="46" applyFont="1" applyFill="1" applyBorder="1" applyAlignment="1">
      <alignment horizontal="center" vertical="center"/>
    </xf>
    <xf numFmtId="0" fontId="21" fillId="2" borderId="0" xfId="46" applyFont="1" applyFill="1" applyBorder="1" applyAlignment="1">
      <alignment vertical="center"/>
    </xf>
    <xf numFmtId="0" fontId="14" fillId="2" borderId="0" xfId="46" applyFont="1" applyFill="1" applyBorder="1" applyAlignment="1">
      <alignment vertical="center"/>
    </xf>
    <xf numFmtId="10" fontId="1" fillId="0" borderId="0" xfId="48" applyNumberFormat="1" applyFont="1"/>
    <xf numFmtId="0" fontId="1" fillId="5" borderId="0" xfId="0" applyFont="1" applyFill="1"/>
    <xf numFmtId="0" fontId="22" fillId="2" borderId="0" xfId="46" applyFont="1" applyFill="1" applyBorder="1" applyAlignment="1">
      <alignment vertical="center"/>
    </xf>
    <xf numFmtId="0" fontId="22" fillId="2" borderId="6" xfId="46" applyFont="1" applyFill="1" applyBorder="1" applyAlignment="1">
      <alignment vertical="center"/>
    </xf>
    <xf numFmtId="0" fontId="8" fillId="0" borderId="0" xfId="47" applyFont="1" applyBorder="1" applyAlignment="1">
      <alignment vertical="center"/>
    </xf>
    <xf numFmtId="0" fontId="7" fillId="0" borderId="6" xfId="47" applyFont="1" applyBorder="1" applyAlignment="1">
      <alignment vertical="center"/>
    </xf>
    <xf numFmtId="0" fontId="18" fillId="2" borderId="4" xfId="46" applyFont="1" applyFill="1" applyBorder="1" applyAlignment="1">
      <alignment vertical="center"/>
    </xf>
    <xf numFmtId="0" fontId="16" fillId="2" borderId="4" xfId="46" applyFont="1" applyFill="1" applyBorder="1" applyAlignment="1">
      <alignment vertical="center"/>
    </xf>
    <xf numFmtId="0" fontId="16" fillId="2" borderId="15" xfId="46" applyFont="1" applyFill="1" applyBorder="1" applyAlignment="1">
      <alignment vertical="center"/>
    </xf>
    <xf numFmtId="0" fontId="27" fillId="2" borderId="0" xfId="46" applyFont="1" applyFill="1" applyBorder="1" applyAlignment="1">
      <alignment vertical="center"/>
    </xf>
    <xf numFmtId="0" fontId="16" fillId="2" borderId="6" xfId="46" applyFont="1" applyFill="1" applyBorder="1" applyAlignment="1">
      <alignment vertical="center"/>
    </xf>
    <xf numFmtId="0" fontId="16" fillId="2" borderId="0" xfId="46" applyFont="1" applyFill="1" applyBorder="1" applyAlignment="1">
      <alignment vertical="center"/>
    </xf>
    <xf numFmtId="10" fontId="7" fillId="0" borderId="0" xfId="48" applyNumberFormat="1" applyFont="1" applyAlignment="1">
      <alignment vertical="center"/>
    </xf>
    <xf numFmtId="173" fontId="7" fillId="0" borderId="0" xfId="21" applyFont="1" applyAlignment="1">
      <alignment vertical="center"/>
    </xf>
    <xf numFmtId="0" fontId="15" fillId="2" borderId="4" xfId="46" applyFont="1" applyFill="1" applyBorder="1" applyAlignment="1">
      <alignment horizontal="justify" vertical="justify" wrapText="1"/>
    </xf>
    <xf numFmtId="0" fontId="15" fillId="2" borderId="0" xfId="46" applyFont="1" applyFill="1" applyBorder="1" applyAlignment="1">
      <alignment horizontal="justify" vertical="justify" wrapText="1"/>
    </xf>
    <xf numFmtId="0" fontId="15" fillId="2" borderId="5" xfId="46" applyFont="1" applyFill="1" applyBorder="1" applyAlignment="1">
      <alignment horizontal="justify" vertical="justify" wrapText="1"/>
    </xf>
    <xf numFmtId="2" fontId="1" fillId="0" borderId="0" xfId="0" applyNumberFormat="1" applyFont="1"/>
    <xf numFmtId="0" fontId="28" fillId="2" borderId="0" xfId="47" applyFont="1" applyFill="1" applyBorder="1" applyAlignment="1">
      <alignment vertical="center"/>
    </xf>
    <xf numFmtId="0" fontId="29" fillId="2" borderId="0" xfId="46" applyFont="1" applyFill="1" applyBorder="1" applyAlignment="1">
      <alignment vertical="center"/>
    </xf>
    <xf numFmtId="0" fontId="30" fillId="2" borderId="0" xfId="46" applyFont="1" applyFill="1" applyBorder="1" applyAlignment="1">
      <alignment vertical="center"/>
    </xf>
    <xf numFmtId="0" fontId="1" fillId="0" borderId="15" xfId="0" applyFont="1" applyBorder="1"/>
    <xf numFmtId="0" fontId="1" fillId="0" borderId="7" xfId="0" applyFont="1" applyFill="1" applyBorder="1" applyAlignment="1"/>
    <xf numFmtId="0" fontId="10" fillId="0" borderId="21" xfId="46" applyFont="1" applyFill="1" applyBorder="1" applyAlignment="1">
      <alignment vertical="center" wrapText="1"/>
    </xf>
    <xf numFmtId="0" fontId="12" fillId="0" borderId="21" xfId="46" applyFont="1" applyFill="1" applyBorder="1" applyAlignment="1">
      <alignment horizontal="center" vertical="center"/>
    </xf>
    <xf numFmtId="0" fontId="10" fillId="0" borderId="21" xfId="46" applyFont="1" applyFill="1" applyBorder="1" applyAlignment="1">
      <alignment vertical="center"/>
    </xf>
    <xf numFmtId="0" fontId="10" fillId="0" borderId="21" xfId="46" applyFont="1" applyFill="1" applyBorder="1" applyAlignment="1">
      <alignment horizontal="center" vertical="center"/>
    </xf>
    <xf numFmtId="0" fontId="10" fillId="0" borderId="32" xfId="46" applyFont="1" applyFill="1" applyBorder="1" applyAlignment="1">
      <alignment horizontal="center" vertical="center"/>
    </xf>
    <xf numFmtId="187" fontId="15" fillId="2" borderId="0" xfId="46" applyNumberFormat="1" applyFont="1" applyFill="1" applyAlignment="1">
      <alignment vertical="center"/>
    </xf>
    <xf numFmtId="0" fontId="1" fillId="2" borderId="0" xfId="46" applyFont="1" applyFill="1" applyAlignment="1">
      <alignment vertical="center"/>
    </xf>
    <xf numFmtId="10" fontId="1" fillId="2" borderId="0" xfId="48" applyNumberFormat="1" applyFont="1" applyFill="1" applyAlignment="1">
      <alignment vertical="center"/>
    </xf>
    <xf numFmtId="0" fontId="8" fillId="2" borderId="0" xfId="47" applyFont="1" applyFill="1" applyBorder="1" applyAlignment="1">
      <alignment horizontal="left" vertical="center"/>
    </xf>
    <xf numFmtId="0" fontId="1" fillId="0" borderId="12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justify" vertical="justify"/>
    </xf>
    <xf numFmtId="0" fontId="1" fillId="0" borderId="12" xfId="46" applyFont="1" applyFill="1" applyBorder="1" applyAlignment="1">
      <alignment horizontal="justify" vertical="justify" wrapText="1"/>
    </xf>
    <xf numFmtId="0" fontId="1" fillId="0" borderId="12" xfId="46" applyFont="1" applyFill="1" applyBorder="1" applyAlignment="1">
      <alignment horizontal="justify" vertical="center" wrapText="1"/>
    </xf>
    <xf numFmtId="0" fontId="1" fillId="0" borderId="33" xfId="46" applyFont="1" applyFill="1" applyBorder="1" applyAlignment="1">
      <alignment horizontal="justify" vertical="center" wrapText="1"/>
    </xf>
    <xf numFmtId="0" fontId="25" fillId="2" borderId="8" xfId="34" applyFont="1" applyFill="1" applyBorder="1" applyAlignment="1">
      <alignment horizontal="left" vertical="center" wrapText="1"/>
    </xf>
    <xf numFmtId="0" fontId="25" fillId="2" borderId="8" xfId="46" applyFont="1" applyFill="1" applyBorder="1" applyAlignment="1">
      <alignment vertical="center"/>
    </xf>
    <xf numFmtId="0" fontId="25" fillId="2" borderId="31" xfId="34" applyFont="1" applyFill="1" applyBorder="1" applyAlignment="1">
      <alignment horizontal="left" vertical="center" wrapText="1"/>
    </xf>
    <xf numFmtId="0" fontId="12" fillId="0" borderId="4" xfId="0" applyFont="1" applyFill="1" applyBorder="1"/>
    <xf numFmtId="181" fontId="1" fillId="0" borderId="0" xfId="48" applyNumberFormat="1" applyFont="1"/>
    <xf numFmtId="2" fontId="1" fillId="0" borderId="0" xfId="0" applyNumberFormat="1" applyFont="1" applyAlignment="1">
      <alignment horizontal="left"/>
    </xf>
    <xf numFmtId="10" fontId="1" fillId="0" borderId="0" xfId="48" applyNumberFormat="1" applyFont="1" applyFill="1"/>
    <xf numFmtId="0" fontId="10" fillId="0" borderId="12" xfId="46" applyFont="1" applyFill="1" applyBorder="1" applyAlignment="1">
      <alignment vertical="center" wrapText="1"/>
    </xf>
    <xf numFmtId="0" fontId="11" fillId="0" borderId="6" xfId="0" applyFont="1" applyBorder="1"/>
    <xf numFmtId="1" fontId="41" fillId="2" borderId="8" xfId="47" applyNumberFormat="1" applyFont="1" applyFill="1" applyBorder="1" applyAlignment="1">
      <alignment horizontal="center" vertical="center"/>
    </xf>
    <xf numFmtId="2" fontId="1" fillId="2" borderId="8" xfId="47" applyNumberFormat="1" applyFont="1" applyFill="1" applyBorder="1" applyAlignment="1">
      <alignment horizontal="center" vertical="center"/>
    </xf>
    <xf numFmtId="9" fontId="1" fillId="2" borderId="8" xfId="47" applyNumberFormat="1" applyFont="1" applyFill="1" applyBorder="1" applyAlignment="1">
      <alignment horizontal="center" vertical="center" wrapText="1"/>
    </xf>
    <xf numFmtId="9" fontId="1" fillId="2" borderId="8" xfId="52" applyNumberFormat="1" applyFont="1" applyFill="1" applyBorder="1" applyAlignment="1">
      <alignment horizontal="center" vertical="center"/>
    </xf>
    <xf numFmtId="1" fontId="1" fillId="2" borderId="8" xfId="47" applyNumberFormat="1" applyFont="1" applyFill="1" applyBorder="1" applyAlignment="1">
      <alignment horizontal="center" vertical="center"/>
    </xf>
    <xf numFmtId="1" fontId="1" fillId="0" borderId="8" xfId="47" applyNumberFormat="1" applyFont="1" applyFill="1" applyBorder="1" applyAlignment="1">
      <alignment horizontal="center" vertical="center"/>
    </xf>
    <xf numFmtId="0" fontId="1" fillId="2" borderId="8" xfId="47" applyFont="1" applyFill="1" applyBorder="1" applyAlignment="1">
      <alignment horizontal="center" vertical="center" wrapText="1"/>
    </xf>
    <xf numFmtId="9" fontId="1" fillId="0" borderId="12" xfId="52" applyNumberFormat="1" applyFont="1" applyFill="1" applyBorder="1" applyAlignment="1">
      <alignment horizontal="center" vertical="center"/>
    </xf>
    <xf numFmtId="9" fontId="1" fillId="2" borderId="12" xfId="52" applyNumberFormat="1" applyFont="1" applyFill="1" applyBorder="1" applyAlignment="1">
      <alignment horizontal="center" vertical="center"/>
    </xf>
    <xf numFmtId="2" fontId="41" fillId="2" borderId="8" xfId="47" applyNumberFormat="1" applyFont="1" applyFill="1" applyBorder="1" applyAlignment="1">
      <alignment horizontal="center" vertical="center"/>
    </xf>
    <xf numFmtId="0" fontId="1" fillId="2" borderId="8" xfId="47" applyFont="1" applyFill="1" applyBorder="1" applyAlignment="1">
      <alignment horizontal="center" vertical="center"/>
    </xf>
    <xf numFmtId="0" fontId="1" fillId="0" borderId="8" xfId="47" applyFont="1" applyFill="1" applyBorder="1" applyAlignment="1">
      <alignment horizontal="center" vertical="center"/>
    </xf>
    <xf numFmtId="169" fontId="1" fillId="2" borderId="9" xfId="31" applyNumberFormat="1" applyFont="1" applyFill="1" applyBorder="1" applyAlignment="1">
      <alignment vertical="center"/>
    </xf>
    <xf numFmtId="0" fontId="11" fillId="2" borderId="12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center" vertical="center"/>
    </xf>
    <xf numFmtId="0" fontId="7" fillId="0" borderId="0" xfId="47" applyFont="1" applyAlignment="1">
      <alignment horizontal="right" vertical="center"/>
    </xf>
    <xf numFmtId="0" fontId="42" fillId="2" borderId="0" xfId="46" applyFont="1" applyFill="1" applyAlignment="1">
      <alignment vertical="center"/>
    </xf>
    <xf numFmtId="182" fontId="42" fillId="2" borderId="0" xfId="46" applyNumberFormat="1" applyFont="1" applyFill="1" applyBorder="1" applyAlignment="1">
      <alignment vertical="center"/>
    </xf>
    <xf numFmtId="182" fontId="42" fillId="2" borderId="0" xfId="46" applyNumberFormat="1" applyFont="1" applyFill="1" applyAlignment="1">
      <alignment vertical="center"/>
    </xf>
    <xf numFmtId="0" fontId="11" fillId="0" borderId="13" xfId="0" applyFont="1" applyBorder="1" applyAlignment="1">
      <alignment horizontal="center"/>
    </xf>
    <xf numFmtId="0" fontId="11" fillId="0" borderId="13" xfId="46" applyFont="1" applyFill="1" applyBorder="1" applyAlignment="1">
      <alignment horizontal="center" vertical="center"/>
    </xf>
    <xf numFmtId="0" fontId="11" fillId="2" borderId="10" xfId="46" applyFont="1" applyFill="1" applyBorder="1" applyAlignment="1">
      <alignment horizontal="center" vertical="center"/>
    </xf>
    <xf numFmtId="0" fontId="11" fillId="0" borderId="9" xfId="46" applyFont="1" applyFill="1" applyBorder="1" applyAlignment="1">
      <alignment horizontal="center" vertical="center"/>
    </xf>
    <xf numFmtId="0" fontId="11" fillId="0" borderId="34" xfId="46" applyFont="1" applyFill="1" applyBorder="1" applyAlignment="1">
      <alignment horizontal="center" vertical="center"/>
    </xf>
    <xf numFmtId="0" fontId="11" fillId="0" borderId="10" xfId="46" applyFont="1" applyFill="1" applyBorder="1" applyAlignment="1">
      <alignment horizontal="center" vertical="center"/>
    </xf>
    <xf numFmtId="0" fontId="10" fillId="3" borderId="12" xfId="46" applyFont="1" applyFill="1" applyBorder="1" applyAlignment="1">
      <alignment vertical="center" wrapText="1"/>
    </xf>
    <xf numFmtId="0" fontId="10" fillId="3" borderId="12" xfId="46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0" fillId="3" borderId="29" xfId="46" applyFont="1" applyFill="1" applyBorder="1" applyAlignment="1">
      <alignment vertical="center" wrapText="1"/>
    </xf>
    <xf numFmtId="0" fontId="10" fillId="3" borderId="29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center" vertical="center"/>
    </xf>
    <xf numFmtId="0" fontId="11" fillId="0" borderId="5" xfId="0" applyFont="1" applyBorder="1"/>
    <xf numFmtId="0" fontId="10" fillId="0" borderId="5" xfId="0" applyFont="1" applyBorder="1"/>
    <xf numFmtId="0" fontId="25" fillId="2" borderId="9" xfId="34" applyFont="1" applyFill="1" applyBorder="1" applyAlignment="1">
      <alignment horizontal="left" vertical="center" wrapText="1"/>
    </xf>
    <xf numFmtId="0" fontId="25" fillId="2" borderId="9" xfId="46" applyFont="1" applyFill="1" applyBorder="1" applyAlignment="1">
      <alignment vertical="center"/>
    </xf>
    <xf numFmtId="0" fontId="25" fillId="2" borderId="34" xfId="34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35" xfId="0" applyFont="1" applyBorder="1" applyAlignment="1">
      <alignment vertical="center"/>
    </xf>
    <xf numFmtId="0" fontId="1" fillId="0" borderId="0" xfId="0" applyFont="1" applyAlignment="1">
      <alignment horizontal="left"/>
    </xf>
    <xf numFmtId="186" fontId="10" fillId="2" borderId="19" xfId="22" applyNumberFormat="1" applyFont="1" applyFill="1" applyBorder="1" applyAlignment="1">
      <alignment horizontal="right" vertical="center"/>
    </xf>
    <xf numFmtId="0" fontId="11" fillId="0" borderId="33" xfId="46" applyFont="1" applyFill="1" applyBorder="1" applyAlignment="1">
      <alignment horizontal="center" vertical="center"/>
    </xf>
    <xf numFmtId="9" fontId="1" fillId="0" borderId="0" xfId="48" applyFont="1"/>
    <xf numFmtId="185" fontId="8" fillId="0" borderId="10" xfId="46" applyNumberFormat="1" applyFont="1" applyFill="1" applyBorder="1" applyAlignment="1">
      <alignment horizontal="right" vertical="center" wrapText="1"/>
    </xf>
    <xf numFmtId="173" fontId="15" fillId="2" borderId="0" xfId="21" applyFont="1" applyFill="1" applyAlignment="1">
      <alignment vertical="center"/>
    </xf>
    <xf numFmtId="185" fontId="43" fillId="0" borderId="9" xfId="46" applyNumberFormat="1" applyFont="1" applyFill="1" applyBorder="1" applyAlignment="1">
      <alignment horizontal="right" vertical="center" wrapText="1"/>
    </xf>
    <xf numFmtId="185" fontId="43" fillId="0" borderId="10" xfId="46" applyNumberFormat="1" applyFont="1" applyFill="1" applyBorder="1" applyAlignment="1">
      <alignment horizontal="right" vertical="center" wrapText="1"/>
    </xf>
    <xf numFmtId="0" fontId="39" fillId="2" borderId="0" xfId="47" applyFont="1" applyFill="1" applyBorder="1" applyAlignment="1">
      <alignment vertical="center"/>
    </xf>
    <xf numFmtId="0" fontId="44" fillId="2" borderId="0" xfId="46" applyFont="1" applyFill="1" applyBorder="1" applyAlignment="1">
      <alignment vertical="center"/>
    </xf>
    <xf numFmtId="0" fontId="45" fillId="2" borderId="0" xfId="46" applyFont="1" applyFill="1" applyBorder="1" applyAlignment="1">
      <alignment vertical="center"/>
    </xf>
    <xf numFmtId="0" fontId="39" fillId="2" borderId="15" xfId="47" applyFont="1" applyFill="1" applyBorder="1" applyAlignment="1">
      <alignment vertical="center"/>
    </xf>
    <xf numFmtId="0" fontId="39" fillId="2" borderId="6" xfId="47" applyFont="1" applyFill="1" applyBorder="1" applyAlignment="1">
      <alignment vertical="center"/>
    </xf>
    <xf numFmtId="0" fontId="11" fillId="0" borderId="36" xfId="46" applyFont="1" applyFill="1" applyBorder="1" applyAlignment="1">
      <alignment horizontal="center" vertical="center"/>
    </xf>
    <xf numFmtId="0" fontId="11" fillId="0" borderId="26" xfId="46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28" fillId="2" borderId="37" xfId="47" applyFont="1" applyFill="1" applyBorder="1" applyAlignment="1">
      <alignment vertical="center"/>
    </xf>
    <xf numFmtId="0" fontId="29" fillId="2" borderId="4" xfId="46" applyFont="1" applyFill="1" applyBorder="1" applyAlignment="1">
      <alignment vertical="center"/>
    </xf>
    <xf numFmtId="0" fontId="30" fillId="2" borderId="4" xfId="46" applyFont="1" applyFill="1" applyBorder="1" applyAlignment="1">
      <alignment vertical="center"/>
    </xf>
    <xf numFmtId="0" fontId="46" fillId="0" borderId="8" xfId="47" applyFont="1" applyFill="1" applyBorder="1" applyAlignment="1">
      <alignment horizontal="center" vertical="center" wrapText="1"/>
    </xf>
    <xf numFmtId="173" fontId="36" fillId="0" borderId="8" xfId="21" applyFont="1" applyFill="1" applyBorder="1" applyAlignment="1">
      <alignment horizontal="center" vertical="center" wrapText="1"/>
    </xf>
    <xf numFmtId="0" fontId="36" fillId="0" borderId="8" xfId="47" applyFont="1" applyFill="1" applyBorder="1" applyAlignment="1">
      <alignment horizontal="center" vertical="center"/>
    </xf>
    <xf numFmtId="173" fontId="36" fillId="0" borderId="8" xfId="21" applyFont="1" applyFill="1" applyBorder="1" applyAlignment="1">
      <alignment vertical="center"/>
    </xf>
    <xf numFmtId="184" fontId="36" fillId="0" borderId="8" xfId="36" applyNumberFormat="1" applyFont="1" applyFill="1" applyBorder="1" applyAlignment="1">
      <alignment horizontal="right" vertical="center"/>
    </xf>
    <xf numFmtId="0" fontId="7" fillId="6" borderId="0" xfId="47" applyFont="1" applyFill="1" applyBorder="1" applyAlignment="1">
      <alignment vertical="center"/>
    </xf>
    <xf numFmtId="169" fontId="8" fillId="6" borderId="9" xfId="31" applyNumberFormat="1" applyFont="1" applyFill="1" applyBorder="1" applyAlignment="1">
      <alignment vertical="center"/>
    </xf>
    <xf numFmtId="0" fontId="8" fillId="6" borderId="4" xfId="47" applyFont="1" applyFill="1" applyBorder="1" applyAlignment="1">
      <alignment vertical="center"/>
    </xf>
    <xf numFmtId="4" fontId="8" fillId="6" borderId="0" xfId="45" applyFont="1" applyFill="1" applyBorder="1" applyAlignment="1"/>
    <xf numFmtId="170" fontId="7" fillId="6" borderId="5" xfId="4" applyFont="1" applyFill="1" applyBorder="1" applyAlignment="1">
      <alignment vertical="center"/>
    </xf>
    <xf numFmtId="0" fontId="7" fillId="6" borderId="0" xfId="47" applyFont="1" applyFill="1" applyAlignment="1">
      <alignment vertical="center"/>
    </xf>
    <xf numFmtId="0" fontId="25" fillId="2" borderId="12" xfId="34" applyFont="1" applyFill="1" applyBorder="1" applyAlignment="1">
      <alignment horizontal="justify" vertical="top" wrapText="1"/>
    </xf>
    <xf numFmtId="44" fontId="25" fillId="2" borderId="13" xfId="34" applyNumberFormat="1" applyFont="1" applyFill="1" applyBorder="1" applyAlignment="1">
      <alignment horizontal="justify" vertical="center" wrapText="1"/>
    </xf>
    <xf numFmtId="185" fontId="25" fillId="0" borderId="9" xfId="4" applyNumberFormat="1" applyFont="1" applyBorder="1" applyAlignment="1">
      <alignment vertical="center"/>
    </xf>
    <xf numFmtId="2" fontId="25" fillId="0" borderId="21" xfId="0" applyNumberFormat="1" applyFont="1" applyBorder="1" applyAlignment="1">
      <alignment horizontal="center" vertical="center"/>
    </xf>
    <xf numFmtId="185" fontId="25" fillId="0" borderId="18" xfId="0" applyNumberFormat="1" applyFont="1" applyBorder="1" applyAlignment="1">
      <alignment vertical="center"/>
    </xf>
    <xf numFmtId="185" fontId="25" fillId="0" borderId="19" xfId="0" applyNumberFormat="1" applyFont="1" applyBorder="1" applyAlignment="1">
      <alignment vertical="center"/>
    </xf>
    <xf numFmtId="0" fontId="20" fillId="0" borderId="12" xfId="34" applyFont="1" applyFill="1" applyBorder="1" applyAlignment="1">
      <alignment horizontal="justify" vertical="center" wrapText="1"/>
    </xf>
    <xf numFmtId="2" fontId="25" fillId="0" borderId="21" xfId="46" applyNumberFormat="1" applyFont="1" applyFill="1" applyBorder="1" applyAlignment="1">
      <alignment horizontal="center" vertical="center"/>
    </xf>
    <xf numFmtId="0" fontId="25" fillId="2" borderId="12" xfId="34" applyFont="1" applyFill="1" applyBorder="1" applyAlignment="1">
      <alignment horizontal="left" vertical="center" wrapText="1"/>
    </xf>
    <xf numFmtId="0" fontId="25" fillId="2" borderId="12" xfId="46" applyFont="1" applyFill="1" applyBorder="1" applyAlignment="1">
      <alignment vertical="center"/>
    </xf>
    <xf numFmtId="0" fontId="25" fillId="2" borderId="38" xfId="34" applyFont="1" applyFill="1" applyBorder="1" applyAlignment="1">
      <alignment horizontal="left" vertical="center" wrapText="1"/>
    </xf>
    <xf numFmtId="2" fontId="25" fillId="0" borderId="32" xfId="0" applyNumberFormat="1" applyFont="1" applyBorder="1" applyAlignment="1">
      <alignment horizontal="center" vertical="center"/>
    </xf>
    <xf numFmtId="4" fontId="26" fillId="0" borderId="21" xfId="5" applyNumberFormat="1" applyFont="1" applyBorder="1" applyAlignment="1">
      <alignment horizontal="center" vertical="center"/>
    </xf>
    <xf numFmtId="185" fontId="26" fillId="0" borderId="9" xfId="4" applyNumberFormat="1" applyFont="1" applyBorder="1" applyAlignment="1">
      <alignment vertical="center"/>
    </xf>
    <xf numFmtId="2" fontId="26" fillId="0" borderId="21" xfId="0" applyNumberFormat="1" applyFont="1" applyBorder="1" applyAlignment="1">
      <alignment horizontal="center" vertical="center"/>
    </xf>
    <xf numFmtId="4" fontId="26" fillId="0" borderId="21" xfId="5" applyNumberFormat="1" applyFont="1" applyFill="1" applyBorder="1" applyAlignment="1">
      <alignment horizontal="center" vertical="center"/>
    </xf>
    <xf numFmtId="2" fontId="26" fillId="0" borderId="21" xfId="46" applyNumberFormat="1" applyFont="1" applyFill="1" applyBorder="1" applyAlignment="1">
      <alignment horizontal="center" vertical="center"/>
    </xf>
    <xf numFmtId="4" fontId="26" fillId="0" borderId="28" xfId="5" applyNumberFormat="1" applyFont="1" applyBorder="1" applyAlignment="1">
      <alignment horizontal="center" vertical="center"/>
    </xf>
    <xf numFmtId="0" fontId="25" fillId="0" borderId="0" xfId="0" applyFont="1" applyBorder="1"/>
    <xf numFmtId="0" fontId="25" fillId="0" borderId="5" xfId="0" applyFont="1" applyBorder="1"/>
    <xf numFmtId="0" fontId="25" fillId="0" borderId="4" xfId="0" applyFont="1" applyFill="1" applyBorder="1"/>
    <xf numFmtId="0" fontId="25" fillId="0" borderId="0" xfId="0" applyFont="1" applyFill="1" applyBorder="1"/>
    <xf numFmtId="0" fontId="25" fillId="0" borderId="17" xfId="0" applyFont="1" applyBorder="1"/>
    <xf numFmtId="0" fontId="25" fillId="2" borderId="12" xfId="34" applyFont="1" applyFill="1" applyBorder="1" applyAlignment="1">
      <alignment horizontal="justify" vertical="center" wrapText="1"/>
    </xf>
    <xf numFmtId="0" fontId="25" fillId="2" borderId="10" xfId="34" applyFont="1" applyFill="1" applyBorder="1" applyAlignment="1">
      <alignment horizontal="justify" vertical="center" wrapText="1"/>
    </xf>
    <xf numFmtId="0" fontId="25" fillId="2" borderId="9" xfId="34" applyFont="1" applyFill="1" applyBorder="1" applyAlignment="1">
      <alignment horizontal="justify" vertical="center" wrapText="1"/>
    </xf>
    <xf numFmtId="0" fontId="25" fillId="2" borderId="8" xfId="34" applyFont="1" applyFill="1" applyBorder="1" applyAlignment="1">
      <alignment horizontal="justify" vertical="center" wrapText="1"/>
    </xf>
    <xf numFmtId="0" fontId="25" fillId="2" borderId="8" xfId="34" applyFont="1" applyFill="1" applyBorder="1" applyAlignment="1">
      <alignment horizontal="justify" vertical="top" wrapText="1"/>
    </xf>
    <xf numFmtId="0" fontId="33" fillId="6" borderId="23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/>
    </xf>
    <xf numFmtId="0" fontId="12" fillId="6" borderId="39" xfId="0" applyFont="1" applyFill="1" applyBorder="1" applyAlignment="1">
      <alignment horizontal="center" vertical="center" wrapText="1"/>
    </xf>
    <xf numFmtId="0" fontId="10" fillId="6" borderId="39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/>
    </xf>
    <xf numFmtId="1" fontId="11" fillId="6" borderId="9" xfId="0" applyNumberFormat="1" applyFont="1" applyFill="1" applyBorder="1" applyAlignment="1">
      <alignment horizontal="center" wrapText="1"/>
    </xf>
    <xf numFmtId="0" fontId="20" fillId="6" borderId="40" xfId="0" applyFont="1" applyFill="1" applyBorder="1" applyAlignment="1">
      <alignment horizontal="center" vertical="center" wrapText="1"/>
    </xf>
    <xf numFmtId="3" fontId="11" fillId="6" borderId="21" xfId="22" applyNumberFormat="1" applyFont="1" applyFill="1" applyBorder="1" applyAlignment="1">
      <alignment horizontal="center" vertical="center" wrapText="1"/>
    </xf>
    <xf numFmtId="175" fontId="11" fillId="6" borderId="21" xfId="22" applyNumberFormat="1" applyFont="1" applyFill="1" applyBorder="1" applyAlignment="1">
      <alignment horizontal="center" vertical="center" wrapText="1"/>
    </xf>
    <xf numFmtId="185" fontId="20" fillId="6" borderId="41" xfId="0" applyNumberFormat="1" applyFont="1" applyFill="1" applyBorder="1"/>
    <xf numFmtId="185" fontId="20" fillId="6" borderId="41" xfId="0" applyNumberFormat="1" applyFont="1" applyFill="1" applyBorder="1" applyAlignment="1">
      <alignment horizontal="right"/>
    </xf>
    <xf numFmtId="0" fontId="20" fillId="6" borderId="42" xfId="0" applyFont="1" applyFill="1" applyBorder="1" applyAlignment="1">
      <alignment horizontal="center"/>
    </xf>
    <xf numFmtId="186" fontId="20" fillId="6" borderId="7" xfId="22" applyNumberFormat="1" applyFont="1" applyFill="1" applyBorder="1" applyAlignment="1">
      <alignment horizontal="right"/>
    </xf>
    <xf numFmtId="0" fontId="20" fillId="6" borderId="22" xfId="0" applyFont="1" applyFill="1" applyBorder="1" applyAlignment="1">
      <alignment vertical="center" wrapText="1"/>
    </xf>
    <xf numFmtId="185" fontId="20" fillId="6" borderId="43" xfId="0" applyNumberFormat="1" applyFont="1" applyFill="1" applyBorder="1" applyAlignment="1">
      <alignment vertical="center"/>
    </xf>
    <xf numFmtId="164" fontId="20" fillId="6" borderId="7" xfId="0" applyNumberFormat="1" applyFont="1" applyFill="1" applyBorder="1" applyAlignment="1">
      <alignment vertical="center"/>
    </xf>
    <xf numFmtId="0" fontId="25" fillId="6" borderId="22" xfId="0" applyFont="1" applyFill="1" applyBorder="1" applyAlignment="1">
      <alignment vertical="center" wrapText="1"/>
    </xf>
    <xf numFmtId="2" fontId="20" fillId="6" borderId="22" xfId="0" applyNumberFormat="1" applyFont="1" applyFill="1" applyBorder="1" applyAlignment="1">
      <alignment horizontal="center"/>
    </xf>
    <xf numFmtId="185" fontId="20" fillId="6" borderId="44" xfId="0" applyNumberFormat="1" applyFont="1" applyFill="1" applyBorder="1"/>
    <xf numFmtId="0" fontId="20" fillId="6" borderId="39" xfId="0" applyFont="1" applyFill="1" applyBorder="1"/>
    <xf numFmtId="0" fontId="20" fillId="6" borderId="40" xfId="0" applyFont="1" applyFill="1" applyBorder="1"/>
    <xf numFmtId="2" fontId="20" fillId="6" borderId="45" xfId="0" applyNumberFormat="1" applyFont="1" applyFill="1" applyBorder="1" applyAlignment="1">
      <alignment horizontal="center"/>
    </xf>
    <xf numFmtId="0" fontId="20" fillId="6" borderId="28" xfId="0" applyFont="1" applyFill="1" applyBorder="1"/>
    <xf numFmtId="0" fontId="20" fillId="6" borderId="34" xfId="0" applyFont="1" applyFill="1" applyBorder="1"/>
    <xf numFmtId="9" fontId="25" fillId="6" borderId="18" xfId="48" applyFont="1" applyFill="1" applyBorder="1" applyAlignment="1">
      <alignment horizontal="center"/>
    </xf>
    <xf numFmtId="0" fontId="25" fillId="6" borderId="24" xfId="0" applyFont="1" applyFill="1" applyBorder="1" applyAlignment="1">
      <alignment horizontal="center"/>
    </xf>
    <xf numFmtId="9" fontId="25" fillId="6" borderId="18" xfId="0" applyNumberFormat="1" applyFont="1" applyFill="1" applyBorder="1" applyAlignment="1">
      <alignment horizontal="center"/>
    </xf>
    <xf numFmtId="9" fontId="25" fillId="6" borderId="29" xfId="0" applyNumberFormat="1" applyFont="1" applyFill="1" applyBorder="1" applyAlignment="1">
      <alignment horizontal="center"/>
    </xf>
    <xf numFmtId="1" fontId="25" fillId="6" borderId="46" xfId="0" applyNumberFormat="1" applyFont="1" applyFill="1" applyBorder="1" applyAlignment="1">
      <alignment horizontal="center"/>
    </xf>
    <xf numFmtId="0" fontId="31" fillId="7" borderId="39" xfId="0" applyFont="1" applyFill="1" applyBorder="1" applyAlignment="1">
      <alignment horizontal="center" vertical="center"/>
    </xf>
    <xf numFmtId="0" fontId="31" fillId="7" borderId="40" xfId="0" applyFont="1" applyFill="1" applyBorder="1" applyAlignment="1">
      <alignment horizontal="center" vertical="center"/>
    </xf>
    <xf numFmtId="0" fontId="1" fillId="0" borderId="17" xfId="0" applyFont="1" applyFill="1" applyBorder="1"/>
    <xf numFmtId="0" fontId="10" fillId="0" borderId="17" xfId="0" applyFont="1" applyFill="1" applyBorder="1"/>
    <xf numFmtId="9" fontId="10" fillId="8" borderId="29" xfId="0" applyNumberFormat="1" applyFont="1" applyFill="1" applyBorder="1" applyAlignment="1">
      <alignment horizontal="center"/>
    </xf>
    <xf numFmtId="0" fontId="10" fillId="0" borderId="0" xfId="0" applyFont="1" applyFill="1" applyBorder="1"/>
    <xf numFmtId="186" fontId="26" fillId="0" borderId="9" xfId="22" applyNumberFormat="1" applyFont="1" applyBorder="1" applyAlignment="1">
      <alignment horizontal="center" vertical="center"/>
    </xf>
    <xf numFmtId="185" fontId="26" fillId="0" borderId="18" xfId="4" applyNumberFormat="1" applyFont="1" applyFill="1" applyBorder="1" applyAlignment="1">
      <alignment vertical="center"/>
    </xf>
    <xf numFmtId="185" fontId="26" fillId="0" borderId="29" xfId="4" applyNumberFormat="1" applyFont="1" applyFill="1" applyBorder="1" applyAlignment="1">
      <alignment vertical="center"/>
    </xf>
    <xf numFmtId="186" fontId="26" fillId="0" borderId="9" xfId="22" applyNumberFormat="1" applyFont="1" applyFill="1" applyBorder="1" applyAlignment="1">
      <alignment horizontal="center" vertical="center"/>
    </xf>
    <xf numFmtId="182" fontId="26" fillId="0" borderId="21" xfId="46" applyNumberFormat="1" applyFont="1" applyFill="1" applyBorder="1" applyAlignment="1">
      <alignment horizontal="center" vertical="center"/>
    </xf>
    <xf numFmtId="185" fontId="26" fillId="0" borderId="9" xfId="4" applyNumberFormat="1" applyFont="1" applyFill="1" applyBorder="1" applyAlignment="1">
      <alignment vertical="center"/>
    </xf>
    <xf numFmtId="186" fontId="26" fillId="0" borderId="34" xfId="22" applyNumberFormat="1" applyFont="1" applyBorder="1" applyAlignment="1">
      <alignment horizontal="center" vertical="center"/>
    </xf>
    <xf numFmtId="2" fontId="26" fillId="0" borderId="28" xfId="0" applyNumberFormat="1" applyFont="1" applyBorder="1" applyAlignment="1">
      <alignment horizontal="center" vertical="center"/>
    </xf>
    <xf numFmtId="185" fontId="26" fillId="0" borderId="34" xfId="4" applyNumberFormat="1" applyFont="1" applyBorder="1" applyAlignment="1">
      <alignment vertical="center"/>
    </xf>
    <xf numFmtId="4" fontId="20" fillId="7" borderId="47" xfId="5" applyNumberFormat="1" applyFont="1" applyFill="1" applyBorder="1" applyAlignment="1">
      <alignment horizontal="center" vertical="center"/>
    </xf>
    <xf numFmtId="186" fontId="20" fillId="7" borderId="48" xfId="22" applyNumberFormat="1" applyFont="1" applyFill="1" applyBorder="1" applyAlignment="1">
      <alignment horizontal="center" vertical="center"/>
    </xf>
    <xf numFmtId="2" fontId="20" fillId="7" borderId="47" xfId="0" applyNumberFormat="1" applyFont="1" applyFill="1" applyBorder="1" applyAlignment="1">
      <alignment horizontal="center" vertical="center"/>
    </xf>
    <xf numFmtId="185" fontId="20" fillId="7" borderId="48" xfId="0" applyNumberFormat="1" applyFont="1" applyFill="1" applyBorder="1" applyAlignment="1">
      <alignment vertical="center"/>
    </xf>
    <xf numFmtId="185" fontId="20" fillId="7" borderId="44" xfId="0" applyNumberFormat="1" applyFont="1" applyFill="1" applyBorder="1" applyAlignment="1">
      <alignment vertical="center"/>
    </xf>
    <xf numFmtId="185" fontId="20" fillId="7" borderId="41" xfId="0" applyNumberFormat="1" applyFont="1" applyFill="1" applyBorder="1" applyAlignment="1">
      <alignment vertical="center"/>
    </xf>
    <xf numFmtId="185" fontId="20" fillId="7" borderId="43" xfId="0" applyNumberFormat="1" applyFont="1" applyFill="1" applyBorder="1" applyAlignment="1">
      <alignment vertical="center"/>
    </xf>
    <xf numFmtId="198" fontId="20" fillId="8" borderId="29" xfId="0" applyNumberFormat="1" applyFont="1" applyFill="1" applyBorder="1" applyAlignment="1">
      <alignment horizontal="center"/>
    </xf>
    <xf numFmtId="2" fontId="20" fillId="0" borderId="14" xfId="0" applyNumberFormat="1" applyFont="1" applyFill="1" applyBorder="1" applyAlignment="1">
      <alignment horizontal="center"/>
    </xf>
    <xf numFmtId="0" fontId="25" fillId="0" borderId="14" xfId="0" applyFont="1" applyFill="1" applyBorder="1"/>
    <xf numFmtId="0" fontId="25" fillId="0" borderId="5" xfId="0" applyFont="1" applyFill="1" applyBorder="1"/>
    <xf numFmtId="0" fontId="25" fillId="0" borderId="17" xfId="0" applyFont="1" applyFill="1" applyBorder="1"/>
    <xf numFmtId="198" fontId="20" fillId="8" borderId="23" xfId="0" applyNumberFormat="1" applyFont="1" applyFill="1" applyBorder="1" applyAlignment="1">
      <alignment horizontal="center"/>
    </xf>
    <xf numFmtId="9" fontId="20" fillId="8" borderId="29" xfId="0" applyNumberFormat="1" applyFont="1" applyFill="1" applyBorder="1" applyAlignment="1">
      <alignment horizontal="center"/>
    </xf>
    <xf numFmtId="0" fontId="47" fillId="0" borderId="5" xfId="0" applyFont="1" applyBorder="1"/>
    <xf numFmtId="9" fontId="20" fillId="8" borderId="18" xfId="0" applyNumberFormat="1" applyFont="1" applyFill="1" applyBorder="1" applyAlignment="1">
      <alignment horizontal="center"/>
    </xf>
    <xf numFmtId="0" fontId="20" fillId="8" borderId="49" xfId="0" applyFont="1" applyFill="1" applyBorder="1" applyAlignment="1">
      <alignment horizontal="center"/>
    </xf>
    <xf numFmtId="0" fontId="20" fillId="8" borderId="24" xfId="0" applyFont="1" applyFill="1" applyBorder="1" applyAlignment="1">
      <alignment horizontal="center"/>
    </xf>
    <xf numFmtId="0" fontId="10" fillId="3" borderId="10" xfId="34" applyFont="1" applyFill="1" applyBorder="1" applyAlignment="1">
      <alignment horizontal="justify" vertical="center" wrapText="1"/>
    </xf>
    <xf numFmtId="0" fontId="10" fillId="3" borderId="29" xfId="34" applyFont="1" applyFill="1" applyBorder="1" applyAlignment="1">
      <alignment horizontal="justify" vertical="center" wrapText="1"/>
    </xf>
    <xf numFmtId="4" fontId="26" fillId="0" borderId="21" xfId="46" applyNumberFormat="1" applyFont="1" applyFill="1" applyBorder="1" applyAlignment="1">
      <alignment horizontal="center" vertical="center"/>
    </xf>
    <xf numFmtId="4" fontId="26" fillId="0" borderId="21" xfId="0" applyNumberFormat="1" applyFont="1" applyBorder="1" applyAlignment="1">
      <alignment horizontal="center" vertical="center"/>
    </xf>
    <xf numFmtId="4" fontId="26" fillId="0" borderId="28" xfId="0" applyNumberFormat="1" applyFont="1" applyBorder="1" applyAlignment="1">
      <alignment horizontal="center" vertical="center"/>
    </xf>
    <xf numFmtId="172" fontId="37" fillId="0" borderId="5" xfId="22" applyFont="1" applyFill="1" applyBorder="1"/>
    <xf numFmtId="0" fontId="41" fillId="2" borderId="0" xfId="46" applyFont="1" applyFill="1" applyAlignment="1">
      <alignment vertical="center"/>
    </xf>
    <xf numFmtId="2" fontId="41" fillId="2" borderId="0" xfId="46" applyNumberFormat="1" applyFont="1" applyFill="1" applyAlignment="1">
      <alignment vertical="center"/>
    </xf>
    <xf numFmtId="0" fontId="31" fillId="7" borderId="50" xfId="46" applyFont="1" applyFill="1" applyBorder="1" applyAlignment="1">
      <alignment horizontal="center" vertical="center"/>
    </xf>
    <xf numFmtId="0" fontId="31" fillId="7" borderId="44" xfId="46" applyFont="1" applyFill="1" applyBorder="1" applyAlignment="1">
      <alignment horizontal="center" vertical="center"/>
    </xf>
    <xf numFmtId="0" fontId="10" fillId="6" borderId="42" xfId="0" applyFont="1" applyFill="1" applyBorder="1" applyAlignment="1">
      <alignment vertical="center" wrapText="1"/>
    </xf>
    <xf numFmtId="9" fontId="1" fillId="6" borderId="21" xfId="48" applyFont="1" applyFill="1" applyBorder="1" applyAlignment="1">
      <alignment horizontal="center" vertical="center" wrapText="1"/>
    </xf>
    <xf numFmtId="186" fontId="1" fillId="6" borderId="9" xfId="22" applyNumberFormat="1" applyFont="1" applyFill="1" applyBorder="1" applyAlignment="1">
      <alignment vertical="center" wrapText="1"/>
    </xf>
    <xf numFmtId="182" fontId="1" fillId="0" borderId="0" xfId="0" applyNumberFormat="1" applyFont="1" applyAlignment="1">
      <alignment horizontal="left"/>
    </xf>
    <xf numFmtId="0" fontId="31" fillId="7" borderId="61" xfId="46" applyFont="1" applyFill="1" applyBorder="1" applyAlignment="1">
      <alignment horizontal="center" vertical="center" wrapText="1"/>
    </xf>
    <xf numFmtId="0" fontId="31" fillId="7" borderId="2" xfId="46" applyFont="1" applyFill="1" applyBorder="1" applyAlignment="1">
      <alignment horizontal="center" vertical="center" wrapText="1"/>
    </xf>
    <xf numFmtId="0" fontId="31" fillId="7" borderId="3" xfId="46" applyFont="1" applyFill="1" applyBorder="1" applyAlignment="1">
      <alignment horizontal="center" vertical="center" wrapText="1"/>
    </xf>
    <xf numFmtId="0" fontId="31" fillId="7" borderId="69" xfId="46" applyFont="1" applyFill="1" applyBorder="1" applyAlignment="1">
      <alignment horizontal="center" vertical="center" wrapText="1"/>
    </xf>
    <xf numFmtId="0" fontId="31" fillId="7" borderId="59" xfId="46" applyFont="1" applyFill="1" applyBorder="1" applyAlignment="1">
      <alignment horizontal="center" vertical="center" wrapText="1"/>
    </xf>
    <xf numFmtId="0" fontId="31" fillId="7" borderId="60" xfId="46" applyFont="1" applyFill="1" applyBorder="1" applyAlignment="1">
      <alignment horizontal="center" vertical="center" wrapText="1"/>
    </xf>
    <xf numFmtId="0" fontId="31" fillId="7" borderId="33" xfId="0" applyFont="1" applyFill="1" applyBorder="1" applyAlignment="1">
      <alignment horizontal="center" vertical="center"/>
    </xf>
    <xf numFmtId="0" fontId="31" fillId="7" borderId="53" xfId="0" applyFont="1" applyFill="1" applyBorder="1" applyAlignment="1">
      <alignment horizontal="center" vertical="center"/>
    </xf>
    <xf numFmtId="0" fontId="31" fillId="7" borderId="22" xfId="46" applyFont="1" applyFill="1" applyBorder="1" applyAlignment="1">
      <alignment horizontal="center" vertical="center"/>
    </xf>
    <xf numFmtId="0" fontId="26" fillId="7" borderId="51" xfId="46" applyFont="1" applyFill="1" applyBorder="1" applyAlignment="1">
      <alignment vertical="center"/>
    </xf>
    <xf numFmtId="0" fontId="31" fillId="7" borderId="52" xfId="46" applyFont="1" applyFill="1" applyBorder="1" applyAlignment="1">
      <alignment horizontal="center" vertical="center" wrapText="1"/>
    </xf>
    <xf numFmtId="0" fontId="31" fillId="7" borderId="39" xfId="46" applyFont="1" applyFill="1" applyBorder="1" applyAlignment="1">
      <alignment horizontal="center" vertical="center" wrapText="1"/>
    </xf>
    <xf numFmtId="0" fontId="31" fillId="7" borderId="55" xfId="46" applyFont="1" applyFill="1" applyBorder="1" applyAlignment="1">
      <alignment horizontal="center" vertical="center" wrapText="1"/>
    </xf>
    <xf numFmtId="0" fontId="31" fillId="7" borderId="40" xfId="46" applyFont="1" applyFill="1" applyBorder="1" applyAlignment="1">
      <alignment horizontal="center" vertical="center" wrapText="1"/>
    </xf>
    <xf numFmtId="0" fontId="31" fillId="7" borderId="66" xfId="46" applyFont="1" applyFill="1" applyBorder="1" applyAlignment="1">
      <alignment horizontal="center" vertical="center"/>
    </xf>
    <xf numFmtId="0" fontId="31" fillId="7" borderId="71" xfId="46" applyFont="1" applyFill="1" applyBorder="1" applyAlignment="1">
      <alignment horizontal="center" vertical="center"/>
    </xf>
    <xf numFmtId="0" fontId="31" fillId="7" borderId="54" xfId="46" applyFont="1" applyFill="1" applyBorder="1" applyAlignment="1">
      <alignment horizontal="center" vertical="center"/>
    </xf>
    <xf numFmtId="0" fontId="31" fillId="7" borderId="72" xfId="46" applyFont="1" applyFill="1" applyBorder="1" applyAlignment="1">
      <alignment horizontal="center" vertical="center" wrapText="1"/>
    </xf>
    <xf numFmtId="0" fontId="31" fillId="7" borderId="39" xfId="0" applyFont="1" applyFill="1" applyBorder="1" applyAlignment="1">
      <alignment horizontal="center" vertical="center"/>
    </xf>
    <xf numFmtId="0" fontId="31" fillId="7" borderId="40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31" fillId="5" borderId="4" xfId="0" applyFont="1" applyFill="1" applyBorder="1" applyAlignment="1">
      <alignment horizontal="center" vertical="top" wrapText="1"/>
    </xf>
    <xf numFmtId="0" fontId="31" fillId="5" borderId="0" xfId="0" applyFont="1" applyFill="1" applyBorder="1" applyAlignment="1">
      <alignment horizontal="center" vertical="top" wrapText="1"/>
    </xf>
    <xf numFmtId="0" fontId="31" fillId="5" borderId="4" xfId="0" applyFont="1" applyFill="1" applyBorder="1" applyAlignment="1">
      <alignment horizontal="center" vertical="center" wrapText="1"/>
    </xf>
    <xf numFmtId="0" fontId="26" fillId="5" borderId="0" xfId="0" applyFont="1" applyFill="1" applyBorder="1" applyAlignment="1">
      <alignment horizontal="center" vertical="center" wrapText="1"/>
    </xf>
    <xf numFmtId="0" fontId="26" fillId="5" borderId="5" xfId="0" applyFont="1" applyFill="1" applyBorder="1" applyAlignment="1">
      <alignment horizontal="center" vertical="center" wrapText="1"/>
    </xf>
    <xf numFmtId="0" fontId="10" fillId="7" borderId="5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59" xfId="0" applyFont="1" applyFill="1" applyBorder="1" applyAlignment="1">
      <alignment horizontal="center" vertical="center"/>
    </xf>
    <xf numFmtId="0" fontId="31" fillId="7" borderId="56" xfId="0" applyFont="1" applyFill="1" applyBorder="1" applyAlignment="1">
      <alignment horizontal="justify" vertical="center" wrapText="1"/>
    </xf>
    <xf numFmtId="0" fontId="26" fillId="7" borderId="58" xfId="0" applyFont="1" applyFill="1" applyBorder="1" applyAlignment="1">
      <alignment horizontal="justify" vertical="center" wrapText="1"/>
    </xf>
    <xf numFmtId="0" fontId="25" fillId="7" borderId="56" xfId="0" applyFont="1" applyFill="1" applyBorder="1" applyAlignment="1">
      <alignment horizontal="justify" vertical="center" wrapText="1"/>
    </xf>
    <xf numFmtId="0" fontId="25" fillId="7" borderId="58" xfId="0" applyFont="1" applyFill="1" applyBorder="1" applyAlignment="1">
      <alignment horizontal="justify" vertical="center" wrapText="1"/>
    </xf>
    <xf numFmtId="0" fontId="31" fillId="7" borderId="32" xfId="0" applyFont="1" applyFill="1" applyBorder="1" applyAlignment="1">
      <alignment horizontal="center" vertical="center"/>
    </xf>
    <xf numFmtId="0" fontId="31" fillId="7" borderId="52" xfId="0" applyFont="1" applyFill="1" applyBorder="1" applyAlignment="1">
      <alignment horizontal="center" vertical="center"/>
    </xf>
    <xf numFmtId="0" fontId="31" fillId="7" borderId="1" xfId="46" applyFont="1" applyFill="1" applyBorder="1" applyAlignment="1">
      <alignment horizontal="center" vertical="center" wrapText="1"/>
    </xf>
    <xf numFmtId="2" fontId="31" fillId="7" borderId="21" xfId="0" applyNumberFormat="1" applyFont="1" applyFill="1" applyBorder="1" applyAlignment="1">
      <alignment horizontal="center"/>
    </xf>
    <xf numFmtId="0" fontId="31" fillId="7" borderId="9" xfId="0" applyFont="1" applyFill="1" applyBorder="1" applyAlignment="1">
      <alignment horizontal="center"/>
    </xf>
    <xf numFmtId="186" fontId="26" fillId="7" borderId="21" xfId="22" applyNumberFormat="1" applyFont="1" applyFill="1" applyBorder="1" applyAlignment="1">
      <alignment horizontal="center" vertical="center" wrapText="1"/>
    </xf>
    <xf numFmtId="186" fontId="26" fillId="7" borderId="9" xfId="22" applyNumberFormat="1" applyFont="1" applyFill="1" applyBorder="1" applyAlignment="1">
      <alignment horizontal="center" vertical="center" wrapText="1"/>
    </xf>
    <xf numFmtId="0" fontId="31" fillId="7" borderId="70" xfId="46" applyFont="1" applyFill="1" applyBorder="1" applyAlignment="1">
      <alignment horizontal="center" vertical="center" wrapText="1"/>
    </xf>
    <xf numFmtId="0" fontId="31" fillId="7" borderId="47" xfId="46" applyFont="1" applyFill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1" fillId="7" borderId="56" xfId="0" applyFont="1" applyFill="1" applyBorder="1" applyAlignment="1">
      <alignment horizontal="justify" vertical="center" wrapText="1"/>
    </xf>
    <xf numFmtId="0" fontId="1" fillId="7" borderId="58" xfId="0" applyFont="1" applyFill="1" applyBorder="1" applyAlignment="1">
      <alignment horizontal="justify" vertical="center" wrapText="1"/>
    </xf>
    <xf numFmtId="0" fontId="10" fillId="7" borderId="68" xfId="46" applyFont="1" applyFill="1" applyBorder="1" applyAlignment="1">
      <alignment horizontal="center" vertical="center" wrapText="1"/>
    </xf>
    <xf numFmtId="0" fontId="10" fillId="7" borderId="12" xfId="46" applyFont="1" applyFill="1" applyBorder="1" applyAlignment="1">
      <alignment horizontal="center" vertical="center" wrapText="1"/>
    </xf>
    <xf numFmtId="0" fontId="26" fillId="7" borderId="56" xfId="0" applyFont="1" applyFill="1" applyBorder="1" applyAlignment="1">
      <alignment horizontal="justify" vertical="center" wrapText="1"/>
    </xf>
    <xf numFmtId="0" fontId="32" fillId="6" borderId="63" xfId="0" applyFont="1" applyFill="1" applyBorder="1" applyAlignment="1">
      <alignment horizontal="center" vertical="center" wrapText="1"/>
    </xf>
    <xf numFmtId="0" fontId="32" fillId="6" borderId="64" xfId="0" applyFont="1" applyFill="1" applyBorder="1" applyAlignment="1">
      <alignment horizontal="center" vertical="center" wrapText="1"/>
    </xf>
    <xf numFmtId="0" fontId="33" fillId="6" borderId="56" xfId="46" applyFont="1" applyFill="1" applyBorder="1" applyAlignment="1">
      <alignment horizontal="center" vertical="center"/>
    </xf>
    <xf numFmtId="0" fontId="33" fillId="6" borderId="21" xfId="46" applyFont="1" applyFill="1" applyBorder="1" applyAlignment="1">
      <alignment horizontal="center" vertical="center"/>
    </xf>
    <xf numFmtId="0" fontId="33" fillId="6" borderId="57" xfId="46" applyFont="1" applyFill="1" applyBorder="1" applyAlignment="1">
      <alignment horizontal="center" vertical="center"/>
    </xf>
    <xf numFmtId="0" fontId="33" fillId="6" borderId="8" xfId="46" applyFont="1" applyFill="1" applyBorder="1" applyAlignment="1">
      <alignment horizontal="center" vertical="center"/>
    </xf>
    <xf numFmtId="0" fontId="12" fillId="6" borderId="67" xfId="0" applyFont="1" applyFill="1" applyBorder="1" applyAlignment="1">
      <alignment horizontal="center" vertical="center" wrapText="1"/>
    </xf>
    <xf numFmtId="0" fontId="12" fillId="6" borderId="40" xfId="0" applyFont="1" applyFill="1" applyBorder="1" applyAlignment="1">
      <alignment horizontal="center" vertical="center" wrapText="1"/>
    </xf>
    <xf numFmtId="186" fontId="26" fillId="6" borderId="67" xfId="22" applyNumberFormat="1" applyFont="1" applyFill="1" applyBorder="1" applyAlignment="1">
      <alignment horizontal="center" vertical="center"/>
    </xf>
    <xf numFmtId="186" fontId="26" fillId="6" borderId="40" xfId="22" applyNumberFormat="1" applyFont="1" applyFill="1" applyBorder="1" applyAlignment="1">
      <alignment horizontal="center" vertical="center"/>
    </xf>
    <xf numFmtId="0" fontId="33" fillId="6" borderId="65" xfId="0" applyFont="1" applyFill="1" applyBorder="1" applyAlignment="1">
      <alignment horizontal="center" vertical="center" wrapText="1"/>
    </xf>
    <xf numFmtId="0" fontId="33" fillId="6" borderId="27" xfId="0" applyFont="1" applyFill="1" applyBorder="1" applyAlignment="1">
      <alignment horizontal="center" vertical="center" wrapText="1"/>
    </xf>
    <xf numFmtId="0" fontId="33" fillId="6" borderId="45" xfId="0" applyFont="1" applyFill="1" applyBorder="1" applyAlignment="1">
      <alignment horizontal="center" vertical="center" wrapText="1"/>
    </xf>
    <xf numFmtId="0" fontId="10" fillId="7" borderId="56" xfId="46" applyFont="1" applyFill="1" applyBorder="1" applyAlignment="1">
      <alignment horizontal="center" vertical="center"/>
    </xf>
    <xf numFmtId="0" fontId="10" fillId="7" borderId="21" xfId="46" applyFont="1" applyFill="1" applyBorder="1" applyAlignment="1">
      <alignment horizontal="center" vertical="center"/>
    </xf>
    <xf numFmtId="0" fontId="10" fillId="7" borderId="57" xfId="46" applyFont="1" applyFill="1" applyBorder="1" applyAlignment="1">
      <alignment horizontal="center" vertical="center"/>
    </xf>
    <xf numFmtId="0" fontId="10" fillId="7" borderId="8" xfId="46" applyFont="1" applyFill="1" applyBorder="1" applyAlignment="1">
      <alignment horizontal="center" vertical="center"/>
    </xf>
    <xf numFmtId="0" fontId="12" fillId="7" borderId="45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34" fillId="6" borderId="66" xfId="0" applyFont="1" applyFill="1" applyBorder="1" applyAlignment="1">
      <alignment horizontal="center" vertical="center" wrapText="1"/>
    </xf>
    <xf numFmtId="0" fontId="34" fillId="6" borderId="43" xfId="0" applyFont="1" applyFill="1" applyBorder="1" applyAlignment="1">
      <alignment horizontal="center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31" fillId="7" borderId="48" xfId="46" applyFont="1" applyFill="1" applyBorder="1" applyAlignment="1">
      <alignment horizontal="center" vertical="center" wrapText="1"/>
    </xf>
    <xf numFmtId="186" fontId="26" fillId="7" borderId="26" xfId="22" applyNumberFormat="1" applyFont="1" applyFill="1" applyBorder="1" applyAlignment="1">
      <alignment horizontal="center" vertical="center" wrapText="1"/>
    </xf>
    <xf numFmtId="186" fontId="26" fillId="7" borderId="29" xfId="22" applyNumberFormat="1" applyFont="1" applyFill="1" applyBorder="1" applyAlignment="1">
      <alignment horizontal="center" vertical="center" wrapText="1"/>
    </xf>
    <xf numFmtId="0" fontId="12" fillId="0" borderId="62" xfId="0" applyFont="1" applyFill="1" applyBorder="1" applyAlignment="1">
      <alignment horizontal="center"/>
    </xf>
    <xf numFmtId="0" fontId="12" fillId="0" borderId="61" xfId="0" applyFont="1" applyFill="1" applyBorder="1" applyAlignment="1">
      <alignment horizontal="center"/>
    </xf>
    <xf numFmtId="0" fontId="20" fillId="8" borderId="56" xfId="0" applyFont="1" applyFill="1" applyBorder="1" applyAlignment="1">
      <alignment horizontal="right"/>
    </xf>
    <xf numFmtId="0" fontId="20" fillId="8" borderId="57" xfId="0" applyFont="1" applyFill="1" applyBorder="1" applyAlignment="1">
      <alignment horizontal="right"/>
    </xf>
    <xf numFmtId="0" fontId="20" fillId="8" borderId="58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20" fillId="8" borderId="39" xfId="0" applyFont="1" applyFill="1" applyBorder="1" applyAlignment="1">
      <alignment horizontal="right"/>
    </xf>
    <xf numFmtId="0" fontId="20" fillId="8" borderId="3" xfId="0" applyFont="1" applyFill="1" applyBorder="1" applyAlignment="1">
      <alignment horizontal="right"/>
    </xf>
    <xf numFmtId="0" fontId="20" fillId="8" borderId="40" xfId="0" applyFont="1" applyFill="1" applyBorder="1" applyAlignment="1">
      <alignment horizontal="right"/>
    </xf>
    <xf numFmtId="0" fontId="20" fillId="8" borderId="26" xfId="0" applyFont="1" applyFill="1" applyBorder="1" applyAlignment="1">
      <alignment horizontal="right" vertical="center"/>
    </xf>
    <xf numFmtId="0" fontId="20" fillId="8" borderId="10" xfId="0" applyFont="1" applyFill="1" applyBorder="1" applyAlignment="1">
      <alignment horizontal="right" vertical="center"/>
    </xf>
    <xf numFmtId="0" fontId="20" fillId="8" borderId="29" xfId="0" applyFont="1" applyFill="1" applyBorder="1" applyAlignment="1">
      <alignment horizontal="right" vertical="center"/>
    </xf>
    <xf numFmtId="0" fontId="20" fillId="8" borderId="35" xfId="0" applyFont="1" applyFill="1" applyBorder="1" applyAlignment="1">
      <alignment horizontal="right" vertical="center"/>
    </xf>
    <xf numFmtId="0" fontId="20" fillId="8" borderId="53" xfId="0" applyFont="1" applyFill="1" applyBorder="1" applyAlignment="1">
      <alignment horizontal="right" vertical="center"/>
    </xf>
    <xf numFmtId="0" fontId="20" fillId="8" borderId="49" xfId="0" applyFont="1" applyFill="1" applyBorder="1" applyAlignment="1">
      <alignment horizontal="right" vertical="center"/>
    </xf>
    <xf numFmtId="0" fontId="8" fillId="6" borderId="21" xfId="47" applyFont="1" applyFill="1" applyBorder="1" applyAlignment="1">
      <alignment horizontal="left" vertical="center"/>
    </xf>
    <xf numFmtId="0" fontId="8" fillId="6" borderId="8" xfId="47" applyFont="1" applyFill="1" applyBorder="1" applyAlignment="1">
      <alignment horizontal="left" vertical="center"/>
    </xf>
    <xf numFmtId="0" fontId="8" fillId="0" borderId="0" xfId="47" applyFont="1" applyAlignment="1">
      <alignment horizontal="center" vertical="center" wrapText="1"/>
    </xf>
    <xf numFmtId="0" fontId="36" fillId="0" borderId="26" xfId="47" applyFont="1" applyFill="1" applyBorder="1" applyAlignment="1">
      <alignment horizontal="left" vertical="center" wrapText="1"/>
    </xf>
    <xf numFmtId="0" fontId="36" fillId="0" borderId="10" xfId="47" applyFont="1" applyFill="1" applyBorder="1" applyAlignment="1">
      <alignment horizontal="left" vertical="center" wrapText="1"/>
    </xf>
    <xf numFmtId="0" fontId="36" fillId="0" borderId="13" xfId="47" applyFont="1" applyFill="1" applyBorder="1" applyAlignment="1">
      <alignment horizontal="left" vertical="center" wrapText="1"/>
    </xf>
    <xf numFmtId="169" fontId="1" fillId="2" borderId="8" xfId="31" applyNumberFormat="1" applyFont="1" applyFill="1" applyBorder="1" applyAlignment="1">
      <alignment horizontal="center" vertical="center"/>
    </xf>
    <xf numFmtId="0" fontId="19" fillId="6" borderId="38" xfId="47" applyFont="1" applyFill="1" applyBorder="1" applyAlignment="1">
      <alignment horizontal="center" vertical="center" wrapText="1"/>
    </xf>
    <xf numFmtId="0" fontId="19" fillId="6" borderId="60" xfId="47" applyFont="1" applyFill="1" applyBorder="1" applyAlignment="1">
      <alignment horizontal="center" vertical="center" wrapText="1"/>
    </xf>
    <xf numFmtId="0" fontId="36" fillId="2" borderId="26" xfId="47" applyFont="1" applyFill="1" applyBorder="1" applyAlignment="1">
      <alignment horizontal="justify" vertical="center"/>
    </xf>
    <xf numFmtId="0" fontId="36" fillId="2" borderId="10" xfId="47" applyFont="1" applyFill="1" applyBorder="1" applyAlignment="1">
      <alignment horizontal="justify" vertical="center"/>
    </xf>
    <xf numFmtId="0" fontId="36" fillId="2" borderId="13" xfId="47" applyFont="1" applyFill="1" applyBorder="1" applyAlignment="1">
      <alignment horizontal="justify" vertical="center"/>
    </xf>
    <xf numFmtId="169" fontId="7" fillId="2" borderId="8" xfId="31" applyNumberFormat="1" applyFont="1" applyFill="1" applyBorder="1" applyAlignment="1">
      <alignment horizontal="center" vertical="center"/>
    </xf>
    <xf numFmtId="0" fontId="36" fillId="2" borderId="26" xfId="47" applyFont="1" applyFill="1" applyBorder="1" applyAlignment="1">
      <alignment horizontal="justify" vertical="center" wrapText="1"/>
    </xf>
    <xf numFmtId="0" fontId="20" fillId="2" borderId="16" xfId="47" applyFont="1" applyFill="1" applyBorder="1" applyAlignment="1">
      <alignment horizontal="center" vertical="center"/>
    </xf>
    <xf numFmtId="0" fontId="20" fillId="2" borderId="17" xfId="47" applyFont="1" applyFill="1" applyBorder="1" applyAlignment="1">
      <alignment horizontal="center" vertical="center"/>
    </xf>
    <xf numFmtId="0" fontId="20" fillId="2" borderId="14" xfId="47" applyFont="1" applyFill="1" applyBorder="1" applyAlignment="1">
      <alignment horizontal="center" vertical="center"/>
    </xf>
    <xf numFmtId="0" fontId="11" fillId="0" borderId="51" xfId="47" applyFont="1" applyFill="1" applyBorder="1" applyAlignment="1">
      <alignment horizontal="justify" vertical="center" wrapText="1"/>
    </xf>
    <xf numFmtId="0" fontId="11" fillId="0" borderId="44" xfId="47" applyFont="1" applyFill="1" applyBorder="1" applyAlignment="1">
      <alignment horizontal="justify" vertical="center" wrapText="1"/>
    </xf>
    <xf numFmtId="0" fontId="7" fillId="2" borderId="17" xfId="47" applyFont="1" applyFill="1" applyBorder="1" applyAlignment="1">
      <alignment horizontal="justify" vertical="center" wrapText="1"/>
    </xf>
    <xf numFmtId="0" fontId="7" fillId="2" borderId="25" xfId="47" applyFont="1" applyFill="1" applyBorder="1" applyAlignment="1">
      <alignment horizontal="justify" vertical="center" wrapText="1"/>
    </xf>
    <xf numFmtId="0" fontId="8" fillId="6" borderId="9" xfId="47" applyFont="1" applyFill="1" applyBorder="1" applyAlignment="1">
      <alignment horizontal="left" vertical="center"/>
    </xf>
    <xf numFmtId="0" fontId="8" fillId="6" borderId="37" xfId="47" applyFont="1" applyFill="1" applyBorder="1" applyAlignment="1">
      <alignment horizontal="left" vertical="center" wrapText="1"/>
    </xf>
    <xf numFmtId="0" fontId="8" fillId="6" borderId="20" xfId="47" applyFont="1" applyFill="1" applyBorder="1" applyAlignment="1">
      <alignment horizontal="left" vertical="center" wrapText="1"/>
    </xf>
    <xf numFmtId="0" fontId="8" fillId="6" borderId="73" xfId="47" applyFont="1" applyFill="1" applyBorder="1" applyAlignment="1">
      <alignment horizontal="left" vertical="center" wrapText="1"/>
    </xf>
    <xf numFmtId="0" fontId="8" fillId="6" borderId="74" xfId="47" applyFont="1" applyFill="1" applyBorder="1" applyAlignment="1">
      <alignment horizontal="left" vertical="center" wrapText="1"/>
    </xf>
    <xf numFmtId="0" fontId="8" fillId="6" borderId="25" xfId="47" applyFont="1" applyFill="1" applyBorder="1" applyAlignment="1">
      <alignment horizontal="left" vertical="center" wrapText="1"/>
    </xf>
    <xf numFmtId="0" fontId="8" fillId="6" borderId="47" xfId="47" applyFont="1" applyFill="1" applyBorder="1" applyAlignment="1">
      <alignment horizontal="left" vertical="center" wrapText="1"/>
    </xf>
    <xf numFmtId="0" fontId="36" fillId="2" borderId="10" xfId="47" applyFont="1" applyFill="1" applyBorder="1" applyAlignment="1">
      <alignment horizontal="justify" vertical="center" wrapText="1"/>
    </xf>
    <xf numFmtId="0" fontId="36" fillId="2" borderId="13" xfId="47" applyFont="1" applyFill="1" applyBorder="1" applyAlignment="1">
      <alignment horizontal="justify" vertical="center" wrapText="1"/>
    </xf>
    <xf numFmtId="0" fontId="8" fillId="6" borderId="8" xfId="47" applyFont="1" applyFill="1" applyBorder="1" applyAlignment="1">
      <alignment horizontal="center" vertical="center" wrapText="1"/>
    </xf>
    <xf numFmtId="0" fontId="8" fillId="6" borderId="1" xfId="47" applyFont="1" applyFill="1" applyBorder="1" applyAlignment="1">
      <alignment horizontal="center" vertical="center" wrapText="1"/>
    </xf>
    <xf numFmtId="0" fontId="8" fillId="6" borderId="3" xfId="47" applyFont="1" applyFill="1" applyBorder="1" applyAlignment="1">
      <alignment horizontal="center" vertical="center" wrapText="1"/>
    </xf>
    <xf numFmtId="4" fontId="8" fillId="0" borderId="0" xfId="47" applyNumberFormat="1" applyFont="1" applyAlignment="1">
      <alignment horizontal="center" vertical="center"/>
    </xf>
    <xf numFmtId="0" fontId="19" fillId="6" borderId="8" xfId="47" applyFont="1" applyFill="1" applyBorder="1" applyAlignment="1">
      <alignment horizontal="center" vertical="center" wrapText="1"/>
    </xf>
    <xf numFmtId="0" fontId="8" fillId="6" borderId="9" xfId="47" applyFont="1" applyFill="1" applyBorder="1" applyAlignment="1">
      <alignment horizontal="center" vertical="center" wrapText="1"/>
    </xf>
    <xf numFmtId="170" fontId="8" fillId="0" borderId="0" xfId="4" applyFont="1" applyAlignment="1">
      <alignment horizontal="center" vertical="center"/>
    </xf>
    <xf numFmtId="169" fontId="7" fillId="2" borderId="12" xfId="31" applyNumberFormat="1" applyFont="1" applyFill="1" applyBorder="1" applyAlignment="1">
      <alignment horizontal="center" vertical="center"/>
    </xf>
    <xf numFmtId="169" fontId="7" fillId="2" borderId="13" xfId="31" applyNumberFormat="1" applyFont="1" applyFill="1" applyBorder="1" applyAlignment="1">
      <alignment horizontal="center" vertical="center"/>
    </xf>
    <xf numFmtId="0" fontId="8" fillId="2" borderId="8" xfId="47" applyFont="1" applyFill="1" applyBorder="1" applyAlignment="1">
      <alignment horizontal="center" vertical="center" wrapText="1"/>
    </xf>
    <xf numFmtId="3" fontId="8" fillId="2" borderId="12" xfId="47" applyNumberFormat="1" applyFont="1" applyFill="1" applyBorder="1" applyAlignment="1">
      <alignment horizontal="center" vertical="center"/>
    </xf>
    <xf numFmtId="3" fontId="8" fillId="2" borderId="10" xfId="47" applyNumberFormat="1" applyFont="1" applyFill="1" applyBorder="1" applyAlignment="1">
      <alignment horizontal="center" vertical="center"/>
    </xf>
    <xf numFmtId="3" fontId="8" fillId="2" borderId="13" xfId="47" applyNumberFormat="1" applyFont="1" applyFill="1" applyBorder="1" applyAlignment="1">
      <alignment horizontal="center" vertical="center"/>
    </xf>
    <xf numFmtId="0" fontId="8" fillId="9" borderId="10" xfId="47" applyFont="1" applyFill="1" applyBorder="1" applyAlignment="1">
      <alignment horizontal="left" vertical="center"/>
    </xf>
    <xf numFmtId="0" fontId="8" fillId="9" borderId="13" xfId="47" applyFont="1" applyFill="1" applyBorder="1" applyAlignment="1">
      <alignment horizontal="left" vertical="center"/>
    </xf>
    <xf numFmtId="0" fontId="36" fillId="0" borderId="26" xfId="47" applyFont="1" applyFill="1" applyBorder="1" applyAlignment="1">
      <alignment horizontal="justify" vertical="center" wrapText="1"/>
    </xf>
    <xf numFmtId="0" fontId="36" fillId="0" borderId="10" xfId="47" applyFont="1" applyFill="1" applyBorder="1" applyAlignment="1">
      <alignment horizontal="justify" vertical="center" wrapText="1"/>
    </xf>
    <xf numFmtId="0" fontId="36" fillId="0" borderId="13" xfId="47" applyFont="1" applyFill="1" applyBorder="1" applyAlignment="1">
      <alignment horizontal="justify" vertical="center" wrapText="1"/>
    </xf>
    <xf numFmtId="0" fontId="8" fillId="2" borderId="37" xfId="47" applyFont="1" applyFill="1" applyBorder="1" applyAlignment="1">
      <alignment horizontal="left" vertical="center" wrapText="1"/>
    </xf>
    <xf numFmtId="0" fontId="8" fillId="2" borderId="20" xfId="47" applyFont="1" applyFill="1" applyBorder="1" applyAlignment="1">
      <alignment horizontal="left" vertical="center" wrapText="1"/>
    </xf>
    <xf numFmtId="0" fontId="8" fillId="2" borderId="73" xfId="47" applyFont="1" applyFill="1" applyBorder="1" applyAlignment="1">
      <alignment horizontal="left" vertical="center" wrapText="1"/>
    </xf>
    <xf numFmtId="0" fontId="8" fillId="2" borderId="74" xfId="47" applyFont="1" applyFill="1" applyBorder="1" applyAlignment="1">
      <alignment horizontal="left" vertical="center" wrapText="1"/>
    </xf>
    <xf numFmtId="0" fontId="8" fillId="2" borderId="25" xfId="47" applyFont="1" applyFill="1" applyBorder="1" applyAlignment="1">
      <alignment horizontal="left" vertical="center" wrapText="1"/>
    </xf>
    <xf numFmtId="0" fontId="8" fillId="2" borderId="47" xfId="47" applyFont="1" applyFill="1" applyBorder="1" applyAlignment="1">
      <alignment horizontal="left" vertical="center" wrapText="1"/>
    </xf>
    <xf numFmtId="0" fontId="8" fillId="2" borderId="1" xfId="47" applyFont="1" applyFill="1" applyBorder="1" applyAlignment="1">
      <alignment horizontal="center" vertical="center" wrapText="1"/>
    </xf>
    <xf numFmtId="0" fontId="8" fillId="2" borderId="3" xfId="47" applyFont="1" applyFill="1" applyBorder="1" applyAlignment="1">
      <alignment horizontal="center" vertical="center" wrapText="1"/>
    </xf>
    <xf numFmtId="0" fontId="19" fillId="2" borderId="8" xfId="47" applyFont="1" applyFill="1" applyBorder="1" applyAlignment="1">
      <alignment horizontal="center" vertical="center" wrapText="1"/>
    </xf>
    <xf numFmtId="0" fontId="7" fillId="2" borderId="8" xfId="47" applyFont="1" applyFill="1" applyBorder="1" applyAlignment="1">
      <alignment horizontal="center" vertical="center" wrapText="1"/>
    </xf>
    <xf numFmtId="0" fontId="8" fillId="2" borderId="26" xfId="47" applyFont="1" applyFill="1" applyBorder="1" applyAlignment="1">
      <alignment horizontal="left" vertical="center"/>
    </xf>
    <xf numFmtId="0" fontId="8" fillId="2" borderId="10" xfId="47" applyFont="1" applyFill="1" applyBorder="1" applyAlignment="1">
      <alignment horizontal="left" vertical="center"/>
    </xf>
    <xf numFmtId="0" fontId="8" fillId="2" borderId="13" xfId="47" applyFont="1" applyFill="1" applyBorder="1" applyAlignment="1">
      <alignment horizontal="left" vertical="center"/>
    </xf>
    <xf numFmtId="0" fontId="8" fillId="2" borderId="21" xfId="47" applyFont="1" applyFill="1" applyBorder="1" applyAlignment="1">
      <alignment horizontal="left" vertical="center"/>
    </xf>
    <xf numFmtId="0" fontId="8" fillId="2" borderId="8" xfId="47" applyFont="1" applyFill="1" applyBorder="1" applyAlignment="1">
      <alignment horizontal="left" vertical="center"/>
    </xf>
    <xf numFmtId="0" fontId="10" fillId="2" borderId="16" xfId="34" applyFont="1" applyFill="1" applyBorder="1" applyAlignment="1">
      <alignment horizontal="center" vertical="center" wrapText="1"/>
    </xf>
    <xf numFmtId="0" fontId="10" fillId="2" borderId="17" xfId="34" applyFont="1" applyFill="1" applyBorder="1" applyAlignment="1">
      <alignment horizontal="center" vertical="center" wrapText="1"/>
    </xf>
    <xf numFmtId="0" fontId="18" fillId="2" borderId="0" xfId="46" applyFont="1" applyFill="1" applyBorder="1" applyAlignment="1">
      <alignment horizontal="center" vertical="center"/>
    </xf>
    <xf numFmtId="0" fontId="18" fillId="2" borderId="5" xfId="46" applyFont="1" applyFill="1" applyBorder="1" applyAlignment="1">
      <alignment horizontal="center" vertical="center"/>
    </xf>
    <xf numFmtId="0" fontId="18" fillId="5" borderId="0" xfId="46" applyNumberFormat="1" applyFont="1" applyFill="1" applyBorder="1" applyAlignment="1">
      <alignment horizontal="justify" vertical="center" wrapText="1"/>
    </xf>
    <xf numFmtId="0" fontId="16" fillId="5" borderId="0" xfId="46" applyNumberFormat="1" applyFont="1" applyFill="1" applyBorder="1" applyAlignment="1">
      <alignment horizontal="justify" vertical="center" wrapText="1"/>
    </xf>
    <xf numFmtId="0" fontId="16" fillId="5" borderId="5" xfId="46" applyNumberFormat="1" applyFont="1" applyFill="1" applyBorder="1" applyAlignment="1">
      <alignment horizontal="justify" vertical="center" wrapText="1"/>
    </xf>
    <xf numFmtId="0" fontId="16" fillId="5" borderId="76" xfId="46" applyNumberFormat="1" applyFont="1" applyFill="1" applyBorder="1" applyAlignment="1">
      <alignment horizontal="justify" vertical="center" wrapText="1"/>
    </xf>
    <xf numFmtId="0" fontId="16" fillId="5" borderId="77" xfId="46" applyNumberFormat="1" applyFont="1" applyFill="1" applyBorder="1" applyAlignment="1">
      <alignment horizontal="justify" vertical="center" wrapText="1"/>
    </xf>
    <xf numFmtId="0" fontId="17" fillId="2" borderId="4" xfId="46" applyFont="1" applyFill="1" applyBorder="1" applyAlignment="1">
      <alignment horizontal="center" vertical="center"/>
    </xf>
    <xf numFmtId="0" fontId="17" fillId="2" borderId="0" xfId="46" applyFont="1" applyFill="1" applyBorder="1" applyAlignment="1">
      <alignment horizontal="center" vertical="center"/>
    </xf>
    <xf numFmtId="0" fontId="17" fillId="2" borderId="5" xfId="46" applyFont="1" applyFill="1" applyBorder="1" applyAlignment="1">
      <alignment horizontal="center" vertical="center"/>
    </xf>
    <xf numFmtId="0" fontId="17" fillId="6" borderId="16" xfId="46" applyFont="1" applyFill="1" applyBorder="1" applyAlignment="1">
      <alignment horizontal="center" vertical="center"/>
    </xf>
    <xf numFmtId="0" fontId="17" fillId="6" borderId="17" xfId="46" applyFont="1" applyFill="1" applyBorder="1" applyAlignment="1">
      <alignment horizontal="center" vertical="center"/>
    </xf>
    <xf numFmtId="0" fontId="17" fillId="6" borderId="4" xfId="46" applyFont="1" applyFill="1" applyBorder="1" applyAlignment="1">
      <alignment horizontal="center" vertical="center"/>
    </xf>
    <xf numFmtId="0" fontId="17" fillId="6" borderId="0" xfId="46" applyFont="1" applyFill="1" applyBorder="1" applyAlignment="1">
      <alignment horizontal="center" vertical="center"/>
    </xf>
    <xf numFmtId="0" fontId="17" fillId="6" borderId="65" xfId="46" applyFont="1" applyFill="1" applyBorder="1" applyAlignment="1">
      <alignment horizontal="center" vertical="center"/>
    </xf>
    <xf numFmtId="0" fontId="17" fillId="6" borderId="27" xfId="46" applyFont="1" applyFill="1" applyBorder="1" applyAlignment="1">
      <alignment horizontal="center" vertical="center"/>
    </xf>
    <xf numFmtId="0" fontId="17" fillId="6" borderId="65" xfId="46" applyFont="1" applyFill="1" applyBorder="1" applyAlignment="1">
      <alignment horizontal="center" vertical="center" wrapText="1"/>
    </xf>
    <xf numFmtId="0" fontId="17" fillId="6" borderId="27" xfId="46" applyFont="1" applyFill="1" applyBorder="1" applyAlignment="1">
      <alignment horizontal="center" vertical="center" wrapText="1"/>
    </xf>
    <xf numFmtId="0" fontId="17" fillId="6" borderId="78" xfId="46" applyFont="1" applyFill="1" applyBorder="1" applyAlignment="1">
      <alignment horizontal="center" vertical="center" wrapText="1"/>
    </xf>
    <xf numFmtId="0" fontId="10" fillId="4" borderId="63" xfId="34" applyFont="1" applyFill="1" applyBorder="1" applyAlignment="1">
      <alignment horizontal="left" vertical="center" wrapText="1"/>
    </xf>
    <xf numFmtId="0" fontId="10" fillId="4" borderId="30" xfId="34" applyFont="1" applyFill="1" applyBorder="1" applyAlignment="1">
      <alignment horizontal="left" vertical="center" wrapText="1"/>
    </xf>
    <xf numFmtId="0" fontId="11" fillId="2" borderId="26" xfId="34" applyFont="1" applyFill="1" applyBorder="1" applyAlignment="1">
      <alignment horizontal="left" vertical="center" wrapText="1"/>
    </xf>
    <xf numFmtId="0" fontId="11" fillId="2" borderId="10" xfId="34" applyFont="1" applyFill="1" applyBorder="1" applyAlignment="1">
      <alignment horizontal="left" vertical="center" wrapText="1"/>
    </xf>
    <xf numFmtId="0" fontId="11" fillId="2" borderId="29" xfId="34" applyFont="1" applyFill="1" applyBorder="1" applyAlignment="1">
      <alignment horizontal="left" vertical="center" wrapText="1"/>
    </xf>
    <xf numFmtId="0" fontId="11" fillId="2" borderId="26" xfId="34" applyFont="1" applyFill="1" applyBorder="1" applyAlignment="1">
      <alignment horizontal="justify" vertical="center" wrapText="1"/>
    </xf>
    <xf numFmtId="0" fontId="11" fillId="2" borderId="10" xfId="34" applyFont="1" applyFill="1" applyBorder="1" applyAlignment="1">
      <alignment horizontal="justify" vertical="center" wrapText="1"/>
    </xf>
    <xf numFmtId="0" fontId="11" fillId="2" borderId="29" xfId="34" applyFont="1" applyFill="1" applyBorder="1" applyAlignment="1">
      <alignment horizontal="justify" vertical="center" wrapText="1"/>
    </xf>
    <xf numFmtId="0" fontId="10" fillId="4" borderId="26" xfId="34" applyFont="1" applyFill="1" applyBorder="1" applyAlignment="1">
      <alignment horizontal="left" vertical="center" wrapText="1"/>
    </xf>
    <xf numFmtId="0" fontId="10" fillId="4" borderId="10" xfId="34" applyFont="1" applyFill="1" applyBorder="1" applyAlignment="1">
      <alignment horizontal="left" vertical="center" wrapText="1"/>
    </xf>
    <xf numFmtId="0" fontId="10" fillId="2" borderId="32" xfId="34" applyFont="1" applyFill="1" applyBorder="1" applyAlignment="1">
      <alignment horizontal="right" vertical="center" wrapText="1"/>
    </xf>
    <xf numFmtId="0" fontId="10" fillId="2" borderId="73" xfId="34" applyFont="1" applyFill="1" applyBorder="1" applyAlignment="1">
      <alignment horizontal="right" vertical="center" wrapText="1"/>
    </xf>
    <xf numFmtId="0" fontId="10" fillId="2" borderId="1" xfId="34" applyFont="1" applyFill="1" applyBorder="1" applyAlignment="1">
      <alignment horizontal="right" vertical="center" wrapText="1"/>
    </xf>
    <xf numFmtId="0" fontId="10" fillId="2" borderId="38" xfId="34" applyFont="1" applyFill="1" applyBorder="1" applyAlignment="1">
      <alignment horizontal="right" vertical="center" wrapText="1"/>
    </xf>
    <xf numFmtId="0" fontId="15" fillId="2" borderId="4" xfId="46" applyFont="1" applyFill="1" applyBorder="1" applyAlignment="1">
      <alignment horizontal="justify" vertical="justify" wrapText="1"/>
    </xf>
    <xf numFmtId="0" fontId="15" fillId="2" borderId="0" xfId="46" applyFont="1" applyFill="1" applyBorder="1" applyAlignment="1">
      <alignment horizontal="justify" vertical="justify" wrapText="1"/>
    </xf>
    <xf numFmtId="0" fontId="15" fillId="2" borderId="5" xfId="46" applyFont="1" applyFill="1" applyBorder="1" applyAlignment="1">
      <alignment horizontal="justify" vertical="justify" wrapText="1"/>
    </xf>
    <xf numFmtId="0" fontId="10" fillId="2" borderId="56" xfId="34" applyFont="1" applyFill="1" applyBorder="1" applyAlignment="1">
      <alignment horizontal="right" vertical="center" wrapText="1"/>
    </xf>
    <xf numFmtId="0" fontId="10" fillId="2" borderId="75" xfId="34" applyFont="1" applyFill="1" applyBorder="1" applyAlignment="1">
      <alignment horizontal="right" vertical="center" wrapText="1"/>
    </xf>
    <xf numFmtId="0" fontId="10" fillId="2" borderId="57" xfId="34" applyFont="1" applyFill="1" applyBorder="1" applyAlignment="1">
      <alignment horizontal="right" vertical="center" wrapText="1"/>
    </xf>
    <xf numFmtId="0" fontId="10" fillId="2" borderId="68" xfId="34" applyFont="1" applyFill="1" applyBorder="1" applyAlignment="1">
      <alignment horizontal="right" vertical="center" wrapText="1"/>
    </xf>
    <xf numFmtId="0" fontId="10" fillId="2" borderId="21" xfId="34" applyFont="1" applyFill="1" applyBorder="1" applyAlignment="1">
      <alignment horizontal="right" vertical="center" wrapText="1"/>
    </xf>
    <xf numFmtId="0" fontId="10" fillId="2" borderId="13" xfId="34" applyFont="1" applyFill="1" applyBorder="1" applyAlignment="1">
      <alignment horizontal="right" vertical="center" wrapText="1"/>
    </xf>
    <xf numFmtId="0" fontId="10" fillId="2" borderId="8" xfId="34" applyFont="1" applyFill="1" applyBorder="1" applyAlignment="1">
      <alignment horizontal="right" vertical="center" wrapText="1"/>
    </xf>
    <xf numFmtId="0" fontId="10" fillId="2" borderId="12" xfId="34" applyFont="1" applyFill="1" applyBorder="1" applyAlignment="1">
      <alignment horizontal="right" vertical="center" wrapText="1"/>
    </xf>
    <xf numFmtId="0" fontId="10" fillId="2" borderId="28" xfId="34" applyFont="1" applyFill="1" applyBorder="1" applyAlignment="1">
      <alignment horizontal="right" vertical="center" wrapText="1"/>
    </xf>
    <xf numFmtId="0" fontId="10" fillId="2" borderId="36" xfId="34" applyFont="1" applyFill="1" applyBorder="1" applyAlignment="1">
      <alignment horizontal="right" vertical="center" wrapText="1"/>
    </xf>
    <xf numFmtId="0" fontId="10" fillId="2" borderId="31" xfId="34" applyFont="1" applyFill="1" applyBorder="1" applyAlignment="1">
      <alignment horizontal="right" vertical="center" wrapText="1"/>
    </xf>
    <xf numFmtId="0" fontId="10" fillId="2" borderId="33" xfId="34" applyFont="1" applyFill="1" applyBorder="1" applyAlignment="1">
      <alignment horizontal="right" vertical="center" wrapText="1"/>
    </xf>
  </cellXfs>
  <cellStyles count="55">
    <cellStyle name="CUADRO1" xfId="1"/>
    <cellStyle name="Estilo 1" xfId="2"/>
    <cellStyle name="Euro" xfId="3"/>
    <cellStyle name="Millares" xfId="4" builtinId="3"/>
    <cellStyle name="Millares [0]" xfId="5" builtinId="6"/>
    <cellStyle name="Millares [0] 2" xfId="6"/>
    <cellStyle name="Millares 10 2" xfId="7"/>
    <cellStyle name="Millares 11" xfId="8"/>
    <cellStyle name="Millares 2" xfId="9"/>
    <cellStyle name="Millares 2 2" xfId="10"/>
    <cellStyle name="Millares 2 3" xfId="11"/>
    <cellStyle name="Millares 27" xfId="12"/>
    <cellStyle name="Millares 3" xfId="13"/>
    <cellStyle name="Millares 3 2" xfId="14"/>
    <cellStyle name="Millares 3 3" xfId="15"/>
    <cellStyle name="Millares 4" xfId="16"/>
    <cellStyle name="Millares 5" xfId="17"/>
    <cellStyle name="Millares 6" xfId="18"/>
    <cellStyle name="Millares 6 3" xfId="19"/>
    <cellStyle name="Millares_Presup consultoria la Mesa PZA" xfId="20"/>
    <cellStyle name="Moneda" xfId="21" builtinId="4"/>
    <cellStyle name="Moneda [0]" xfId="22" builtinId="7"/>
    <cellStyle name="Moneda 2" xfId="23"/>
    <cellStyle name="Moneda 2 2 2" xfId="24"/>
    <cellStyle name="Moneda 3" xfId="25"/>
    <cellStyle name="Moneda 4" xfId="26"/>
    <cellStyle name="Moneda 4 4" xfId="27"/>
    <cellStyle name="Moneda 5" xfId="28"/>
    <cellStyle name="Moneda 5 2 2" xfId="29"/>
    <cellStyle name="Moneda 6" xfId="30"/>
    <cellStyle name="Moneda 7 2" xfId="31"/>
    <cellStyle name="Normal" xfId="0" builtinId="0"/>
    <cellStyle name="Normal 10 2" xfId="32"/>
    <cellStyle name="Normal 11" xfId="33"/>
    <cellStyle name="Normal 12" xfId="34"/>
    <cellStyle name="Normal 12 2" xfId="35"/>
    <cellStyle name="Normal 2" xfId="36"/>
    <cellStyle name="Normal 2 2" xfId="37"/>
    <cellStyle name="Normal 2 2 2" xfId="38"/>
    <cellStyle name="Normal 2 3 3 2" xfId="39"/>
    <cellStyle name="Normal 3" xfId="40"/>
    <cellStyle name="Normal 4" xfId="41"/>
    <cellStyle name="Normal 5 2" xfId="42"/>
    <cellStyle name="Normal 7" xfId="43"/>
    <cellStyle name="Normal 8 2 2" xfId="44"/>
    <cellStyle name="Normal_CENTRO INTEGRAL 1" xfId="45"/>
    <cellStyle name="Normal_ESTABLECIMIENTO Y MANTENIMIENTO" xfId="46"/>
    <cellStyle name="Normal_Presup consultoria la Mesa PZA" xfId="47"/>
    <cellStyle name="Porcentaje" xfId="48" builtinId="5"/>
    <cellStyle name="Porcentual 2" xfId="49"/>
    <cellStyle name="Porcentual 2 2" xfId="50"/>
    <cellStyle name="Porcentual 3" xfId="51"/>
    <cellStyle name="Porcentual 3 2" xfId="52"/>
    <cellStyle name="Porcentual 4" xfId="53"/>
    <cellStyle name="Währung" xfId="54"/>
  </cellStyles>
  <dxfs count="89"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  <dxf>
      <font>
        <condense val="0"/>
        <extend val="0"/>
        <color indexed="55"/>
      </font>
      <fill>
        <patternFill patternType="darkUp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1</xdr:row>
      <xdr:rowOff>47625</xdr:rowOff>
    </xdr:from>
    <xdr:to>
      <xdr:col>1</xdr:col>
      <xdr:colOff>1133475</xdr:colOff>
      <xdr:row>5</xdr:row>
      <xdr:rowOff>457200</xdr:rowOff>
    </xdr:to>
    <xdr:pic>
      <xdr:nvPicPr>
        <xdr:cNvPr id="47563" name="Imagen 3" descr="escudo">
          <a:extLst>
            <a:ext uri="{FF2B5EF4-FFF2-40B4-BE49-F238E27FC236}">
              <a16:creationId xmlns:a16="http://schemas.microsoft.com/office/drawing/2014/main" id="{EFD9A739-E082-5EDC-186C-47DA5C09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52400"/>
          <a:ext cx="876300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1285875</xdr:colOff>
      <xdr:row>5</xdr:row>
      <xdr:rowOff>1152525</xdr:rowOff>
    </xdr:from>
    <xdr:to>
      <xdr:col>33</xdr:col>
      <xdr:colOff>171463</xdr:colOff>
      <xdr:row>5</xdr:row>
      <xdr:rowOff>1634414</xdr:rowOff>
    </xdr:to>
    <xdr:sp macro="" textlink="">
      <xdr:nvSpPr>
        <xdr:cNvPr id="2" name="Flecha abajo 1">
          <a:extLst>
            <a:ext uri="{FF2B5EF4-FFF2-40B4-BE49-F238E27FC236}">
              <a16:creationId xmlns:a16="http://schemas.microsoft.com/office/drawing/2014/main" id="{91F80C3A-2E99-F0B9-0A13-615EA46ED581}"/>
            </a:ext>
          </a:extLst>
        </xdr:cNvPr>
        <xdr:cNvSpPr/>
      </xdr:nvSpPr>
      <xdr:spPr>
        <a:xfrm rot="16200000">
          <a:off x="13671257" y="2012608"/>
          <a:ext cx="472440" cy="151452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>
    <xdr:from>
      <xdr:col>32</xdr:col>
      <xdr:colOff>1922145</xdr:colOff>
      <xdr:row>6</xdr:row>
      <xdr:rowOff>133350</xdr:rowOff>
    </xdr:from>
    <xdr:to>
      <xdr:col>32</xdr:col>
      <xdr:colOff>2337527</xdr:colOff>
      <xdr:row>9</xdr:row>
      <xdr:rowOff>76292</xdr:rowOff>
    </xdr:to>
    <xdr:sp macro="" textlink="">
      <xdr:nvSpPr>
        <xdr:cNvPr id="3" name="Flecha abajo 2">
          <a:extLst>
            <a:ext uri="{FF2B5EF4-FFF2-40B4-BE49-F238E27FC236}">
              <a16:creationId xmlns:a16="http://schemas.microsoft.com/office/drawing/2014/main" id="{DD6F2D5A-7F40-C1D1-D506-C7719FBECB4A}"/>
            </a:ext>
          </a:extLst>
        </xdr:cNvPr>
        <xdr:cNvSpPr/>
      </xdr:nvSpPr>
      <xdr:spPr>
        <a:xfrm>
          <a:off x="13801725" y="4966335"/>
          <a:ext cx="426720" cy="64960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>
    <xdr:from>
      <xdr:col>57</xdr:col>
      <xdr:colOff>361322</xdr:colOff>
      <xdr:row>5</xdr:row>
      <xdr:rowOff>816609</xdr:rowOff>
    </xdr:from>
    <xdr:to>
      <xdr:col>57</xdr:col>
      <xdr:colOff>1995647</xdr:colOff>
      <xdr:row>5</xdr:row>
      <xdr:rowOff>1309974</xdr:rowOff>
    </xdr:to>
    <xdr:sp macro="" textlink="">
      <xdr:nvSpPr>
        <xdr:cNvPr id="4" name="Flecha abajo 7">
          <a:extLst>
            <a:ext uri="{FF2B5EF4-FFF2-40B4-BE49-F238E27FC236}">
              <a16:creationId xmlns:a16="http://schemas.microsoft.com/office/drawing/2014/main" id="{D5DA75BE-DDC8-934D-9B29-B5E96886161F}"/>
            </a:ext>
          </a:extLst>
        </xdr:cNvPr>
        <xdr:cNvSpPr/>
      </xdr:nvSpPr>
      <xdr:spPr>
        <a:xfrm rot="16200000">
          <a:off x="34290277" y="1608184"/>
          <a:ext cx="493486" cy="168401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>
    <xdr:from>
      <xdr:col>57</xdr:col>
      <xdr:colOff>1898016</xdr:colOff>
      <xdr:row>6</xdr:row>
      <xdr:rowOff>127001</xdr:rowOff>
    </xdr:from>
    <xdr:to>
      <xdr:col>57</xdr:col>
      <xdr:colOff>2233971</xdr:colOff>
      <xdr:row>9</xdr:row>
      <xdr:rowOff>88901</xdr:rowOff>
    </xdr:to>
    <xdr:sp macro="" textlink="">
      <xdr:nvSpPr>
        <xdr:cNvPr id="5" name="Flecha abajo 8">
          <a:extLst>
            <a:ext uri="{FF2B5EF4-FFF2-40B4-BE49-F238E27FC236}">
              <a16:creationId xmlns:a16="http://schemas.microsoft.com/office/drawing/2014/main" id="{B4F5C936-A043-37B3-DEB3-54070B4CF465}"/>
            </a:ext>
          </a:extLst>
        </xdr:cNvPr>
        <xdr:cNvSpPr/>
      </xdr:nvSpPr>
      <xdr:spPr>
        <a:xfrm>
          <a:off x="35279331" y="4950461"/>
          <a:ext cx="339271" cy="67818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 editAs="oneCell">
    <xdr:from>
      <xdr:col>56</xdr:col>
      <xdr:colOff>57150</xdr:colOff>
      <xdr:row>1</xdr:row>
      <xdr:rowOff>19050</xdr:rowOff>
    </xdr:from>
    <xdr:to>
      <xdr:col>57</xdr:col>
      <xdr:colOff>190500</xdr:colOff>
      <xdr:row>2</xdr:row>
      <xdr:rowOff>85725</xdr:rowOff>
    </xdr:to>
    <xdr:pic>
      <xdr:nvPicPr>
        <xdr:cNvPr id="50748" name="Imagen 10" descr="escudo">
          <a:extLst>
            <a:ext uri="{FF2B5EF4-FFF2-40B4-BE49-F238E27FC236}">
              <a16:creationId xmlns:a16="http://schemas.microsoft.com/office/drawing/2014/main" id="{BE152BE8-2AFC-FA66-E400-E06C68150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34075" y="85725"/>
          <a:ext cx="561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85725</xdr:colOff>
      <xdr:row>1</xdr:row>
      <xdr:rowOff>57150</xdr:rowOff>
    </xdr:from>
    <xdr:to>
      <xdr:col>32</xdr:col>
      <xdr:colOff>314325</xdr:colOff>
      <xdr:row>2</xdr:row>
      <xdr:rowOff>123825</xdr:rowOff>
    </xdr:to>
    <xdr:pic>
      <xdr:nvPicPr>
        <xdr:cNvPr id="50749" name="Imagen 11" descr="escudo">
          <a:extLst>
            <a:ext uri="{FF2B5EF4-FFF2-40B4-BE49-F238E27FC236}">
              <a16:creationId xmlns:a16="http://schemas.microsoft.com/office/drawing/2014/main" id="{C8526A0E-E0A7-8217-E416-CDB1E9E44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83225" y="123825"/>
          <a:ext cx="5524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</xdr:colOff>
      <xdr:row>1</xdr:row>
      <xdr:rowOff>19050</xdr:rowOff>
    </xdr:from>
    <xdr:to>
      <xdr:col>2</xdr:col>
      <xdr:colOff>371475</xdr:colOff>
      <xdr:row>2</xdr:row>
      <xdr:rowOff>85725</xdr:rowOff>
    </xdr:to>
    <xdr:pic>
      <xdr:nvPicPr>
        <xdr:cNvPr id="50750" name="Imagen 12" descr="escudo">
          <a:extLst>
            <a:ext uri="{FF2B5EF4-FFF2-40B4-BE49-F238E27FC236}">
              <a16:creationId xmlns:a16="http://schemas.microsoft.com/office/drawing/2014/main" id="{AECB6996-0E99-19C3-905C-C8FEAFE05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85725"/>
          <a:ext cx="5524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38100</xdr:rowOff>
    </xdr:from>
    <xdr:to>
      <xdr:col>1</xdr:col>
      <xdr:colOff>619125</xdr:colOff>
      <xdr:row>1</xdr:row>
      <xdr:rowOff>676275</xdr:rowOff>
    </xdr:to>
    <xdr:pic>
      <xdr:nvPicPr>
        <xdr:cNvPr id="46425" name="Imagen 2" descr="escudo">
          <a:extLst>
            <a:ext uri="{FF2B5EF4-FFF2-40B4-BE49-F238E27FC236}">
              <a16:creationId xmlns:a16="http://schemas.microsoft.com/office/drawing/2014/main" id="{15FE2BFC-0CBB-795B-0EED-CB1345912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33350"/>
          <a:ext cx="5524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Documents%20and%20Settings\CR.PC124572064106\Desktop\CD103\Documents%20and%20Settings\CR.PC124572064106\Desktop\Anexos%20TD%20CAS-SO-OAJ-op-LP-012-200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Escritorio\PRESUPUESTOS%202013\MAYO\MANTENIMIENTO%20MUSEO%20LLANERO\Cantidades%20%20y%20Presupuesto%20Pavimentacion%20v&#237;a%20pore%20trinida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Florelia.ALCALDIA\Desktop\unidad%20contratacion\2.013\Secretar&#237;a%20de%20Obras\Concurso%20de%20M&#233;ritos\13%20Inter%20Dise&#241;o%20Puentes\Pliegos\3.PPTO%20-%20PC%20-%20F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Florelia.ALCALDIA\Desktop\unidad%20contratacion\2.013\Secretar&#237;a%20de%20Obras\Concurso%20de%20M&#233;ritos\09%20Inter%20V&#237;a%20San%20Rafael\Varios\INTERVENTORIA%20+%20PLAN%20CARG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BILIDAD\mcjc\Documents%20and%20Settings\Administrador\Mis%20documentos\Freed\Informacion%20tecnica\RED%20PALMARITO%20LA%20PAZ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Documents%20and%20Settings\USER\My%20Documents\CR\PROGRAMACIONES\CASANARE\DEPARTAMENTO\LP33\Programa%20LP33\LP33%20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BASE"/>
      <sheetName val="PE-02"/>
      <sheetName val="PE_02"/>
      <sheetName val="Listado"/>
      <sheetName val="Estruc_ Tarif"/>
      <sheetName val="PRECIOS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ESOS"/>
      <sheetName val="PRESUPUESTO"/>
      <sheetName val="5. MODIFICATORIA"/>
      <sheetName val="CRA.MODI"/>
      <sheetName val="Insum"/>
      <sheetName val="PRESUP. RESUMEN"/>
      <sheetName val="Formato"/>
      <sheetName val="Parámetros"/>
      <sheetName val="Anexo 13"/>
      <sheetName val="RECURSOS"/>
      <sheetName val="ANALISIS DE PRECIOS UNITARIOS"/>
      <sheetName val="\Documents and Settings\Adminis"/>
      <sheetName val="\Users\Juan\Downloads\Users\USU"/>
      <sheetName val="\Users\user\Library\Mail Downlo"/>
      <sheetName val="glvc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LSAL"/>
      <sheetName val="Jornales"/>
      <sheetName val="LIQUIDACION"/>
      <sheetName val="NOMINA"/>
      <sheetName val="ANEXO 9 (MATERIAL)"/>
      <sheetName val="UNITARIOS_GENERALES"/>
      <sheetName val="5__MODIFICATORIA"/>
      <sheetName val="Personalizar"/>
      <sheetName val="PU"/>
      <sheetName val="BD"/>
      <sheetName val="Hoja1"/>
      <sheetName val="AIUsan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TABLAS"/>
      <sheetName val="Formato No. 9"/>
      <sheetName val="Formato No. 7"/>
      <sheetName val="Formato No. 8"/>
      <sheetName val="Formato No. 10"/>
      <sheetName val="Formato No. 11"/>
      <sheetName val="A.I.U."/>
      <sheetName val="PRESTACIONES SOC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total "/>
      <sheetName val="Presupuesto Pavimentacion"/>
      <sheetName val="Cantidades Diseño"/>
      <sheetName val="Inventario Parcheo"/>
      <sheetName val="Cantidades calculadas "/>
      <sheetName val="Programación"/>
      <sheetName val="#¡REF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OL-752"/>
      <sheetName val="RESOL-062"/>
      <sheetName val="PRESUPUESTO"/>
      <sheetName val="PLAN CARG"/>
      <sheetName val="#¡REF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>
        <row r="8">
          <cell r="A8" t="str">
            <v>Camilla comercial</v>
          </cell>
          <cell r="B8" t="str">
            <v>M2</v>
          </cell>
          <cell r="C8">
            <v>40</v>
          </cell>
        </row>
        <row r="9">
          <cell r="A9" t="str">
            <v>Cargador</v>
          </cell>
          <cell r="C9">
            <v>45000</v>
          </cell>
        </row>
        <row r="10">
          <cell r="A10" t="str">
            <v>Bulldozer</v>
          </cell>
          <cell r="B10" t="str">
            <v>D6-D</v>
          </cell>
          <cell r="C10">
            <v>41391</v>
          </cell>
        </row>
        <row r="11">
          <cell r="A11" t="str">
            <v>Formaleta</v>
          </cell>
          <cell r="B11" t="str">
            <v>M2</v>
          </cell>
          <cell r="C11">
            <v>350</v>
          </cell>
        </row>
        <row r="12">
          <cell r="A12" t="str">
            <v>Carrotanque</v>
          </cell>
          <cell r="B12" t="str">
            <v>1000 Gl</v>
          </cell>
          <cell r="C12">
            <v>30000.128200000003</v>
          </cell>
        </row>
        <row r="13">
          <cell r="A13" t="str">
            <v>Compactador de llantas</v>
          </cell>
          <cell r="C13">
            <v>42000</v>
          </cell>
        </row>
        <row r="14">
          <cell r="A14" t="str">
            <v>Equipo de soldadura</v>
          </cell>
          <cell r="C14">
            <v>5000</v>
          </cell>
        </row>
        <row r="15">
          <cell r="A15" t="str">
            <v>Equipo de topografía</v>
          </cell>
          <cell r="B15" t="str">
            <v>Electrónico</v>
          </cell>
          <cell r="C15">
            <v>5000</v>
          </cell>
        </row>
        <row r="16">
          <cell r="A16" t="str">
            <v>Herramienta menor</v>
          </cell>
          <cell r="B16" t="str">
            <v>GL</v>
          </cell>
          <cell r="C16">
            <v>10000</v>
          </cell>
        </row>
        <row r="17">
          <cell r="A17" t="str">
            <v>Motoniveladora</v>
          </cell>
          <cell r="B17" t="str">
            <v>CAT</v>
          </cell>
          <cell r="C17">
            <v>50000</v>
          </cell>
        </row>
        <row r="18">
          <cell r="A18" t="str">
            <v>Mezcladora</v>
          </cell>
          <cell r="B18" t="str">
            <v>6´cubicos</v>
          </cell>
          <cell r="C18">
            <v>5000</v>
          </cell>
        </row>
        <row r="19">
          <cell r="A19" t="str">
            <v>Motobomba</v>
          </cell>
          <cell r="B19" t="str">
            <v>3"</v>
          </cell>
          <cell r="C19">
            <v>5000</v>
          </cell>
        </row>
        <row r="20">
          <cell r="A20" t="str">
            <v>Paral metálico</v>
          </cell>
          <cell r="C20">
            <v>30</v>
          </cell>
        </row>
        <row r="21">
          <cell r="A21" t="str">
            <v>Planta de trituración</v>
          </cell>
          <cell r="C21">
            <v>95000</v>
          </cell>
        </row>
        <row r="22">
          <cell r="A22" t="str">
            <v>Planta de asfalto</v>
          </cell>
          <cell r="C22">
            <v>105000</v>
          </cell>
        </row>
        <row r="23">
          <cell r="A23" t="str">
            <v>Planta electrica</v>
          </cell>
          <cell r="C23">
            <v>60000</v>
          </cell>
        </row>
        <row r="24">
          <cell r="A24" t="str">
            <v>Retroexcavadora sobre llantas</v>
          </cell>
          <cell r="B24" t="str">
            <v>510C</v>
          </cell>
          <cell r="C24">
            <v>35000</v>
          </cell>
        </row>
        <row r="25">
          <cell r="A25" t="str">
            <v>Retroexcavadora de orugas</v>
          </cell>
          <cell r="B25" t="str">
            <v>CAT-320</v>
          </cell>
          <cell r="C25">
            <v>60000</v>
          </cell>
        </row>
        <row r="26">
          <cell r="A26" t="str">
            <v>Terminadora de asfalto</v>
          </cell>
          <cell r="C26">
            <v>50000</v>
          </cell>
        </row>
        <row r="27">
          <cell r="A27" t="str">
            <v>Vehiculo demarcación</v>
          </cell>
          <cell r="C27">
            <v>35000</v>
          </cell>
        </row>
        <row r="28">
          <cell r="A28" t="str">
            <v>Irrigador de asfalto</v>
          </cell>
          <cell r="B28" t="str">
            <v>1000 Gl</v>
          </cell>
          <cell r="C28">
            <v>35000</v>
          </cell>
        </row>
        <row r="29">
          <cell r="A29" t="str">
            <v>Vibrador</v>
          </cell>
          <cell r="B29" t="str">
            <v>Electrico</v>
          </cell>
          <cell r="C29">
            <v>3500</v>
          </cell>
        </row>
        <row r="30">
          <cell r="A30" t="str">
            <v>Rana</v>
          </cell>
          <cell r="C30">
            <v>3500</v>
          </cell>
        </row>
        <row r="31">
          <cell r="A31" t="str">
            <v>Andamio tubular</v>
          </cell>
          <cell r="B31" t="str">
            <v>Sección</v>
          </cell>
          <cell r="C31">
            <v>40</v>
          </cell>
        </row>
        <row r="32">
          <cell r="A32" t="str">
            <v>Pluma</v>
          </cell>
          <cell r="B32" t="str">
            <v>A gasolina</v>
          </cell>
          <cell r="C32">
            <v>7500</v>
          </cell>
        </row>
        <row r="33">
          <cell r="A33" t="str">
            <v>Taladro</v>
          </cell>
          <cell r="C33">
            <v>2500</v>
          </cell>
        </row>
        <row r="34">
          <cell r="A34" t="str">
            <v>Planta eléctrica</v>
          </cell>
          <cell r="C34">
            <v>7500</v>
          </cell>
        </row>
        <row r="35">
          <cell r="A35" t="str">
            <v>Volqueta</v>
          </cell>
          <cell r="B35" t="str">
            <v>6 M3</v>
          </cell>
          <cell r="C35">
            <v>30000</v>
          </cell>
        </row>
        <row r="36">
          <cell r="A36" t="str">
            <v>Compresor</v>
          </cell>
          <cell r="C36">
            <v>20000</v>
          </cell>
        </row>
        <row r="37">
          <cell r="A37" t="str">
            <v>Vibrocompactador</v>
          </cell>
          <cell r="C37">
            <v>42000</v>
          </cell>
        </row>
      </sheetData>
      <sheetData sheetId="3" refreshError="1">
        <row r="1">
          <cell r="A1" t="str">
            <v xml:space="preserve">DEPARTAMENTO DE ANTIOQUIA </v>
          </cell>
        </row>
        <row r="2">
          <cell r="A2" t="str">
            <v>SECRETARIA DE OBRAS PUBLICAS</v>
          </cell>
        </row>
        <row r="3">
          <cell r="A3" t="str">
            <v>MANTENIMIENTO Y MEJORAMIENTO DE LA CARRETERA GUARNE - SAN PEDRO ALTIPLANO NORTE, SECTOR LA BANCA LA CHINA</v>
          </cell>
        </row>
        <row r="5">
          <cell r="A5" t="str">
            <v>RELACION DE MATERIALES</v>
          </cell>
        </row>
        <row r="8">
          <cell r="A8" t="str">
            <v>DESCRIPCION</v>
          </cell>
          <cell r="C8" t="str">
            <v>UNIDAD</v>
          </cell>
          <cell r="D8" t="str">
            <v>V/UNITARIO</v>
          </cell>
        </row>
        <row r="9">
          <cell r="A9" t="str">
            <v>Abono triple 15</v>
          </cell>
          <cell r="C9" t="str">
            <v>Kl</v>
          </cell>
          <cell r="D9">
            <v>84</v>
          </cell>
        </row>
        <row r="10">
          <cell r="A10" t="str">
            <v>Acero PDR 60</v>
          </cell>
          <cell r="C10" t="str">
            <v>KG</v>
          </cell>
          <cell r="D10">
            <v>900</v>
          </cell>
        </row>
        <row r="11">
          <cell r="A11" t="str">
            <v>Agua</v>
          </cell>
          <cell r="C11" t="str">
            <v>LT</v>
          </cell>
          <cell r="D11">
            <v>8.4</v>
          </cell>
        </row>
        <row r="12">
          <cell r="A12" t="str">
            <v>Agromanto</v>
          </cell>
          <cell r="C12" t="str">
            <v>M2</v>
          </cell>
          <cell r="D12">
            <v>900</v>
          </cell>
        </row>
        <row r="13">
          <cell r="A13" t="str">
            <v>Alambre de puas</v>
          </cell>
          <cell r="C13" t="str">
            <v>Ml</v>
          </cell>
          <cell r="D13">
            <v>336</v>
          </cell>
        </row>
        <row r="14">
          <cell r="A14" t="str">
            <v>Alambre galvanizado Cal. 12</v>
          </cell>
          <cell r="C14" t="str">
            <v>KG</v>
          </cell>
          <cell r="D14">
            <v>960</v>
          </cell>
        </row>
        <row r="15">
          <cell r="A15" t="str">
            <v>Alambre negro</v>
          </cell>
          <cell r="C15" t="str">
            <v>KG</v>
          </cell>
          <cell r="D15">
            <v>960</v>
          </cell>
        </row>
        <row r="16">
          <cell r="A16" t="str">
            <v>Arena</v>
          </cell>
          <cell r="C16" t="str">
            <v>M3</v>
          </cell>
          <cell r="D16">
            <v>20400</v>
          </cell>
        </row>
        <row r="17">
          <cell r="A17" t="str">
            <v>Asfalto sólido</v>
          </cell>
          <cell r="C17" t="str">
            <v>KG</v>
          </cell>
          <cell r="D17">
            <v>384</v>
          </cell>
        </row>
        <row r="18">
          <cell r="A18" t="str">
            <v>Base triturada</v>
          </cell>
          <cell r="C18" t="str">
            <v>M3</v>
          </cell>
          <cell r="D18">
            <v>10333</v>
          </cell>
        </row>
        <row r="19">
          <cell r="A19" t="str">
            <v>Cemento</v>
          </cell>
          <cell r="C19" t="str">
            <v>KG</v>
          </cell>
          <cell r="D19">
            <v>312</v>
          </cell>
        </row>
        <row r="20">
          <cell r="A20" t="str">
            <v>Concreto asfaltico</v>
          </cell>
          <cell r="C20" t="str">
            <v>M3</v>
          </cell>
          <cell r="D20">
            <v>89310</v>
          </cell>
        </row>
        <row r="21">
          <cell r="A21" t="str">
            <v>Concreto clase D</v>
          </cell>
          <cell r="C21" t="str">
            <v>M3</v>
          </cell>
          <cell r="D21">
            <v>175643</v>
          </cell>
        </row>
        <row r="22">
          <cell r="A22" t="str">
            <v>Concreto clase E</v>
          </cell>
          <cell r="C22" t="str">
            <v>M3</v>
          </cell>
          <cell r="D22">
            <v>139176</v>
          </cell>
        </row>
        <row r="23">
          <cell r="A23" t="str">
            <v>Concreto clase F 140 Kg/Cm2</v>
          </cell>
          <cell r="C23" t="str">
            <v>M3</v>
          </cell>
          <cell r="D23">
            <v>146418</v>
          </cell>
        </row>
        <row r="24">
          <cell r="A24" t="str">
            <v>Concreto clase G</v>
          </cell>
          <cell r="C24" t="str">
            <v>M3</v>
          </cell>
          <cell r="D24">
            <v>136810</v>
          </cell>
        </row>
        <row r="25">
          <cell r="A25" t="str">
            <v>Costal de fique</v>
          </cell>
          <cell r="C25" t="str">
            <v>UN</v>
          </cell>
          <cell r="D25">
            <v>360</v>
          </cell>
        </row>
        <row r="26">
          <cell r="A26" t="str">
            <v>Defensa metalica y pedestal</v>
          </cell>
          <cell r="C26" t="str">
            <v>ML</v>
          </cell>
          <cell r="D26">
            <v>26400</v>
          </cell>
        </row>
        <row r="27">
          <cell r="A27" t="str">
            <v>Emulsión CRL-1</v>
          </cell>
          <cell r="C27" t="str">
            <v>KG</v>
          </cell>
          <cell r="D27">
            <v>414</v>
          </cell>
        </row>
        <row r="28">
          <cell r="A28" t="str">
            <v>Especie nativa</v>
          </cell>
          <cell r="C28" t="str">
            <v>UN</v>
          </cell>
          <cell r="D28">
            <v>54</v>
          </cell>
        </row>
        <row r="29">
          <cell r="A29" t="str">
            <v>Explosivos</v>
          </cell>
          <cell r="C29" t="str">
            <v>KG</v>
          </cell>
          <cell r="D29">
            <v>24000</v>
          </cell>
        </row>
        <row r="30">
          <cell r="A30" t="str">
            <v>Gallinaza</v>
          </cell>
          <cell r="C30" t="str">
            <v>KG</v>
          </cell>
          <cell r="D30">
            <v>180</v>
          </cell>
        </row>
        <row r="31">
          <cell r="A31" t="str">
            <v>Geotextil no tejido NT 1400</v>
          </cell>
          <cell r="C31" t="str">
            <v>M2</v>
          </cell>
          <cell r="D31">
            <v>1320</v>
          </cell>
        </row>
        <row r="32">
          <cell r="A32" t="str">
            <v>Geotextil no tejido 1600</v>
          </cell>
          <cell r="C32" t="str">
            <v>M2</v>
          </cell>
          <cell r="D32">
            <v>1320</v>
          </cell>
        </row>
        <row r="33">
          <cell r="A33" t="str">
            <v>Geored</v>
          </cell>
          <cell r="C33" t="str">
            <v>ML</v>
          </cell>
          <cell r="D33">
            <v>24000</v>
          </cell>
        </row>
        <row r="34">
          <cell r="A34" t="str">
            <v>Gravilla</v>
          </cell>
          <cell r="C34" t="str">
            <v>M3</v>
          </cell>
          <cell r="D34">
            <v>26400</v>
          </cell>
        </row>
        <row r="35">
          <cell r="A35" t="str">
            <v>Guadua</v>
          </cell>
          <cell r="C35" t="str">
            <v>M2</v>
          </cell>
          <cell r="D35">
            <v>1800</v>
          </cell>
        </row>
        <row r="36">
          <cell r="A36" t="str">
            <v>Hidroretenedor</v>
          </cell>
          <cell r="C36" t="str">
            <v>KG</v>
          </cell>
          <cell r="D36">
            <v>1800</v>
          </cell>
        </row>
        <row r="37">
          <cell r="A37" t="str">
            <v>Madera rolliza</v>
          </cell>
          <cell r="C37" t="str">
            <v>UN</v>
          </cell>
          <cell r="D37">
            <v>3720</v>
          </cell>
        </row>
        <row r="38">
          <cell r="A38" t="str">
            <v>Malla triple torsión</v>
          </cell>
          <cell r="C38" t="str">
            <v>UN</v>
          </cell>
          <cell r="D38">
            <v>32400</v>
          </cell>
        </row>
        <row r="39">
          <cell r="A39" t="str">
            <v>Material para trituración</v>
          </cell>
          <cell r="C39" t="str">
            <v>M3</v>
          </cell>
          <cell r="D39">
            <v>3000</v>
          </cell>
        </row>
        <row r="40">
          <cell r="A40" t="str">
            <v>Piedra de río</v>
          </cell>
          <cell r="C40" t="str">
            <v>UN</v>
          </cell>
          <cell r="D40">
            <v>22200</v>
          </cell>
        </row>
        <row r="41">
          <cell r="A41" t="str">
            <v>Pintura trafico</v>
          </cell>
          <cell r="C41" t="str">
            <v>Gl</v>
          </cell>
          <cell r="D41">
            <v>11400</v>
          </cell>
        </row>
        <row r="42">
          <cell r="A42" t="str">
            <v>Poste de concreto para cerca</v>
          </cell>
          <cell r="C42" t="str">
            <v>UN</v>
          </cell>
          <cell r="D42">
            <v>4200</v>
          </cell>
        </row>
        <row r="43">
          <cell r="A43" t="str">
            <v>Rajón</v>
          </cell>
          <cell r="C43" t="str">
            <v>M3</v>
          </cell>
          <cell r="D43">
            <v>25200</v>
          </cell>
        </row>
        <row r="44">
          <cell r="A44" t="str">
            <v>Sacos de fibra</v>
          </cell>
          <cell r="C44" t="str">
            <v>UN</v>
          </cell>
          <cell r="D44">
            <v>300</v>
          </cell>
        </row>
        <row r="45">
          <cell r="A45" t="str">
            <v>Señal metalica de trafico</v>
          </cell>
          <cell r="C45" t="str">
            <v>UN</v>
          </cell>
          <cell r="D45">
            <v>90000</v>
          </cell>
        </row>
        <row r="46">
          <cell r="A46" t="str">
            <v>Semilla brachiaria</v>
          </cell>
          <cell r="C46" t="str">
            <v>KG</v>
          </cell>
          <cell r="D46">
            <v>15600</v>
          </cell>
        </row>
        <row r="47">
          <cell r="A47" t="str">
            <v>Subbase triturada</v>
          </cell>
          <cell r="C47" t="str">
            <v>M3</v>
          </cell>
          <cell r="D47">
            <v>8718</v>
          </cell>
        </row>
        <row r="48">
          <cell r="A48" t="str">
            <v>Tabla burra</v>
          </cell>
          <cell r="C48" t="str">
            <v>UN</v>
          </cell>
          <cell r="D48">
            <v>7500</v>
          </cell>
        </row>
        <row r="49">
          <cell r="A49" t="str">
            <v>Tierra organica</v>
          </cell>
          <cell r="C49" t="str">
            <v>M3</v>
          </cell>
          <cell r="D49">
            <v>1000</v>
          </cell>
        </row>
        <row r="50">
          <cell r="A50" t="str">
            <v>Tubería de concreto D= 0.90 m.</v>
          </cell>
          <cell r="C50" t="str">
            <v>ML</v>
          </cell>
          <cell r="D50">
            <v>93600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</sheetNames>
    <sheetDataSet>
      <sheetData sheetId="0"/>
      <sheetData sheetId="1"/>
      <sheetData sheetId="2" refreshError="1"/>
      <sheetData sheetId="3" refreshError="1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guimaro"/>
      <sheetName val="ALTAMIRA"/>
      <sheetName val="plan de carga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"/>
      <sheetName val="CRONO 3M"/>
      <sheetName val="PRESUPUESTO DETALLADO"/>
      <sheetName val="Listado"/>
      <sheetName val="FICHA EBI 1 de 6 "/>
      <sheetName val="letra"/>
      <sheetName val="CONSEJO MCPAL"/>
      <sheetName val="ITEMS"/>
      <sheetName val="AULA"/>
      <sheetName val="RED PALMARITO LA PAZ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EQUIPOS Y MATERIALES"/>
      <sheetName val="PRE. OFICIAL"/>
      <sheetName val="ANEXO 8 "/>
      <sheetName val="1.1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3.1"/>
      <sheetName val="3.2"/>
      <sheetName val="3.3"/>
      <sheetName val="3.4"/>
      <sheetName val="4.1"/>
      <sheetName val="4.2"/>
      <sheetName val="4.3"/>
      <sheetName val="5.1"/>
      <sheetName val="5.2"/>
      <sheetName val="5.3"/>
      <sheetName val="CONCRETO 5000 PSI"/>
      <sheetName val="CONCRETO 3000 PSI"/>
      <sheetName val="LECHADA MORTERO 12"/>
      <sheetName val="FORMALETA 1 USO"/>
      <sheetName val="Formato No. 7"/>
      <sheetName val="A.I.U."/>
      <sheetName val="Formato No. 10"/>
      <sheetName val="Formato No. 11"/>
      <sheetName val="PRESTACIONES SOCIALES"/>
      <sheetName val="Formato No. 8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"/>
  <sheetViews>
    <sheetView tabSelected="1" workbookViewId="0">
      <selection activeCell="B2" sqref="B2:G36"/>
    </sheetView>
  </sheetViews>
  <sheetFormatPr baseColWidth="10" defaultRowHeight="12.75" x14ac:dyDescent="0.2"/>
  <cols>
    <col min="1" max="1" width="1.28515625" style="66" customWidth="1"/>
    <col min="2" max="2" width="21.7109375" style="66" customWidth="1"/>
    <col min="3" max="3" width="8" style="66" customWidth="1"/>
    <col min="4" max="4" width="13.42578125" style="66" customWidth="1"/>
    <col min="5" max="5" width="9.42578125" style="66" customWidth="1"/>
    <col min="6" max="6" width="11.28515625" style="66" customWidth="1"/>
    <col min="7" max="7" width="18.28515625" style="66" bestFit="1" customWidth="1"/>
    <col min="8" max="8" width="11.42578125" style="66" customWidth="1"/>
    <col min="9" max="10" width="0" style="66" hidden="1" customWidth="1"/>
    <col min="11" max="11" width="21.7109375" style="66" hidden="1" customWidth="1"/>
    <col min="12" max="12" width="16.85546875" style="66" customWidth="1"/>
    <col min="13" max="13" width="11.42578125" style="66"/>
    <col min="14" max="14" width="16.140625" style="66" bestFit="1" customWidth="1"/>
    <col min="15" max="16384" width="11.42578125" style="66"/>
  </cols>
  <sheetData>
    <row r="1" spans="2:14" ht="8.25" customHeight="1" thickBot="1" x14ac:dyDescent="0.25"/>
    <row r="2" spans="2:14" x14ac:dyDescent="0.2">
      <c r="B2" s="569"/>
      <c r="C2" s="570"/>
      <c r="D2" s="570"/>
      <c r="E2" s="570"/>
      <c r="F2" s="570"/>
      <c r="G2" s="67"/>
    </row>
    <row r="3" spans="2:14" ht="15.75" customHeight="1" x14ac:dyDescent="0.2">
      <c r="B3" s="68"/>
      <c r="C3" s="82"/>
      <c r="D3" s="571" t="s">
        <v>151</v>
      </c>
      <c r="E3" s="571"/>
      <c r="F3" s="571"/>
      <c r="G3" s="572"/>
    </row>
    <row r="4" spans="2:14" ht="14.1" customHeight="1" x14ac:dyDescent="0.2">
      <c r="B4" s="68"/>
      <c r="C4" s="82"/>
      <c r="D4" s="573" t="s">
        <v>130</v>
      </c>
      <c r="E4" s="574"/>
      <c r="F4" s="574"/>
      <c r="G4" s="575"/>
    </row>
    <row r="5" spans="2:14" ht="15" customHeight="1" x14ac:dyDescent="0.2">
      <c r="B5" s="68"/>
      <c r="C5" s="82"/>
      <c r="D5" s="574"/>
      <c r="E5" s="574"/>
      <c r="F5" s="574"/>
      <c r="G5" s="575"/>
    </row>
    <row r="6" spans="2:14" ht="40.15" customHeight="1" thickBot="1" x14ac:dyDescent="0.25">
      <c r="B6" s="68"/>
      <c r="C6" s="82"/>
      <c r="D6" s="576"/>
      <c r="E6" s="576"/>
      <c r="F6" s="576"/>
      <c r="G6" s="577"/>
    </row>
    <row r="7" spans="2:14" ht="18" customHeight="1" thickTop="1" x14ac:dyDescent="0.2">
      <c r="B7" s="68"/>
      <c r="C7" s="82"/>
      <c r="D7" s="64"/>
      <c r="E7" s="64"/>
      <c r="F7" s="64"/>
      <c r="G7" s="65"/>
    </row>
    <row r="8" spans="2:14" ht="12.75" customHeight="1" x14ac:dyDescent="0.2">
      <c r="B8" s="578" t="s">
        <v>34</v>
      </c>
      <c r="C8" s="579"/>
      <c r="D8" s="579"/>
      <c r="E8" s="579"/>
      <c r="F8" s="579"/>
      <c r="G8" s="580"/>
    </row>
    <row r="9" spans="2:14" ht="9" customHeight="1" thickBot="1" x14ac:dyDescent="0.25">
      <c r="B9" s="69"/>
      <c r="C9" s="70"/>
      <c r="D9" s="70"/>
      <c r="E9" s="70"/>
      <c r="F9" s="70"/>
      <c r="G9" s="71"/>
    </row>
    <row r="10" spans="2:14" ht="15" customHeight="1" x14ac:dyDescent="0.2">
      <c r="B10" s="581" t="s">
        <v>23</v>
      </c>
      <c r="C10" s="582"/>
      <c r="D10" s="582"/>
      <c r="E10" s="585" t="s">
        <v>35</v>
      </c>
      <c r="F10" s="582" t="s">
        <v>32</v>
      </c>
      <c r="G10" s="587" t="s">
        <v>36</v>
      </c>
    </row>
    <row r="11" spans="2:14" x14ac:dyDescent="0.2">
      <c r="B11" s="583"/>
      <c r="C11" s="584"/>
      <c r="D11" s="584"/>
      <c r="E11" s="586"/>
      <c r="F11" s="584"/>
      <c r="G11" s="588"/>
    </row>
    <row r="12" spans="2:14" ht="13.5" thickBot="1" x14ac:dyDescent="0.25">
      <c r="B12" s="583"/>
      <c r="C12" s="584"/>
      <c r="D12" s="584"/>
      <c r="E12" s="586"/>
      <c r="F12" s="584"/>
      <c r="G12" s="589"/>
    </row>
    <row r="13" spans="2:14" x14ac:dyDescent="0.2">
      <c r="B13" s="590" t="s">
        <v>29</v>
      </c>
      <c r="C13" s="591"/>
      <c r="D13" s="591"/>
      <c r="E13" s="175" t="s">
        <v>11</v>
      </c>
      <c r="F13" s="176">
        <v>1</v>
      </c>
      <c r="G13" s="177"/>
      <c r="H13" s="72"/>
      <c r="L13" s="73"/>
      <c r="M13" s="73"/>
      <c r="N13" s="73"/>
    </row>
    <row r="14" spans="2:14" ht="22.15" customHeight="1" x14ac:dyDescent="0.2">
      <c r="B14" s="592" t="s">
        <v>31</v>
      </c>
      <c r="C14" s="593"/>
      <c r="D14" s="594"/>
      <c r="E14" s="83" t="s">
        <v>11</v>
      </c>
      <c r="F14" s="84">
        <v>1</v>
      </c>
      <c r="G14" s="121"/>
      <c r="H14" s="72"/>
      <c r="K14" s="73"/>
      <c r="L14" s="73"/>
      <c r="M14" s="73"/>
      <c r="N14" s="402"/>
    </row>
    <row r="15" spans="2:14" ht="37.5" customHeight="1" x14ac:dyDescent="0.2">
      <c r="B15" s="595" t="s">
        <v>117</v>
      </c>
      <c r="C15" s="596"/>
      <c r="D15" s="597"/>
      <c r="E15" s="83" t="s">
        <v>11</v>
      </c>
      <c r="F15" s="84">
        <v>1</v>
      </c>
      <c r="G15" s="121"/>
      <c r="H15" s="72"/>
      <c r="K15" s="73"/>
      <c r="L15" s="74"/>
      <c r="M15" s="74"/>
      <c r="N15" s="402"/>
    </row>
    <row r="16" spans="2:14" x14ac:dyDescent="0.2">
      <c r="B16" s="598" t="s">
        <v>39</v>
      </c>
      <c r="C16" s="599"/>
      <c r="D16" s="599"/>
      <c r="E16" s="178" t="s">
        <v>11</v>
      </c>
      <c r="F16" s="179">
        <v>1</v>
      </c>
      <c r="G16" s="180"/>
      <c r="H16" s="72"/>
      <c r="K16" s="73"/>
      <c r="L16" s="75"/>
      <c r="M16" s="74"/>
    </row>
    <row r="17" spans="2:14" x14ac:dyDescent="0.2">
      <c r="B17" s="592" t="s">
        <v>24</v>
      </c>
      <c r="C17" s="593"/>
      <c r="D17" s="594"/>
      <c r="E17" s="83" t="s">
        <v>11</v>
      </c>
      <c r="F17" s="84">
        <v>1</v>
      </c>
      <c r="G17" s="121"/>
      <c r="H17" s="72"/>
      <c r="K17" s="73"/>
      <c r="L17" s="253"/>
      <c r="M17" s="74"/>
      <c r="N17" s="403"/>
    </row>
    <row r="18" spans="2:14" ht="14.1" customHeight="1" x14ac:dyDescent="0.2">
      <c r="B18" s="592" t="s">
        <v>25</v>
      </c>
      <c r="C18" s="593"/>
      <c r="D18" s="594"/>
      <c r="E18" s="83" t="s">
        <v>11</v>
      </c>
      <c r="F18" s="84">
        <v>1</v>
      </c>
      <c r="G18" s="121"/>
      <c r="H18" s="72"/>
      <c r="K18" s="73"/>
      <c r="L18" s="253"/>
      <c r="M18" s="74"/>
      <c r="N18" s="403"/>
    </row>
    <row r="19" spans="2:14" ht="14.1" customHeight="1" x14ac:dyDescent="0.2">
      <c r="B19" s="592" t="s">
        <v>26</v>
      </c>
      <c r="C19" s="593"/>
      <c r="D19" s="594"/>
      <c r="E19" s="83" t="s">
        <v>11</v>
      </c>
      <c r="F19" s="84">
        <v>1</v>
      </c>
      <c r="G19" s="121"/>
      <c r="H19" s="72"/>
      <c r="K19" s="73"/>
      <c r="L19" s="253"/>
      <c r="M19" s="74"/>
      <c r="N19" s="403"/>
    </row>
    <row r="20" spans="2:14" ht="14.1" customHeight="1" x14ac:dyDescent="0.2">
      <c r="B20" s="592" t="s">
        <v>30</v>
      </c>
      <c r="C20" s="593"/>
      <c r="D20" s="594"/>
      <c r="E20" s="83" t="s">
        <v>11</v>
      </c>
      <c r="F20" s="84">
        <v>1</v>
      </c>
      <c r="G20" s="121"/>
      <c r="H20" s="72"/>
      <c r="K20" s="219">
        <v>7793213502</v>
      </c>
      <c r="L20" s="253"/>
      <c r="M20" s="74"/>
      <c r="N20" s="403"/>
    </row>
    <row r="21" spans="2:14" ht="14.1" customHeight="1" x14ac:dyDescent="0.2">
      <c r="B21" s="592" t="s">
        <v>27</v>
      </c>
      <c r="C21" s="593"/>
      <c r="D21" s="594"/>
      <c r="E21" s="83" t="s">
        <v>11</v>
      </c>
      <c r="F21" s="84">
        <v>1</v>
      </c>
      <c r="G21" s="121"/>
      <c r="H21" s="72"/>
      <c r="K21" s="220">
        <f>+G25/K20</f>
        <v>0</v>
      </c>
      <c r="L21" s="254"/>
      <c r="M21" s="73"/>
      <c r="N21" s="403"/>
    </row>
    <row r="22" spans="2:14" ht="13.5" thickBot="1" x14ac:dyDescent="0.25">
      <c r="B22" s="592" t="s">
        <v>28</v>
      </c>
      <c r="C22" s="593"/>
      <c r="D22" s="594"/>
      <c r="E22" s="85" t="s">
        <v>11</v>
      </c>
      <c r="F22" s="86">
        <v>1</v>
      </c>
      <c r="G22" s="121"/>
      <c r="H22" s="72"/>
      <c r="K22" s="73"/>
      <c r="L22" s="254"/>
      <c r="M22" s="73"/>
      <c r="N22" s="403"/>
    </row>
    <row r="23" spans="2:14" x14ac:dyDescent="0.2">
      <c r="B23" s="607" t="s">
        <v>37</v>
      </c>
      <c r="C23" s="608"/>
      <c r="D23" s="609"/>
      <c r="E23" s="609"/>
      <c r="F23" s="610"/>
      <c r="G23" s="122"/>
      <c r="H23" s="76"/>
      <c r="K23" s="73"/>
      <c r="L23" s="252"/>
      <c r="M23" s="73"/>
    </row>
    <row r="24" spans="2:14" x14ac:dyDescent="0.2">
      <c r="B24" s="611" t="s">
        <v>38</v>
      </c>
      <c r="C24" s="612"/>
      <c r="D24" s="613"/>
      <c r="E24" s="613"/>
      <c r="F24" s="614"/>
      <c r="G24" s="123"/>
      <c r="H24" s="76"/>
    </row>
    <row r="25" spans="2:14" x14ac:dyDescent="0.2">
      <c r="B25" s="600" t="s">
        <v>102</v>
      </c>
      <c r="C25" s="601"/>
      <c r="D25" s="602"/>
      <c r="E25" s="602"/>
      <c r="F25" s="603"/>
      <c r="G25" s="277"/>
      <c r="H25" s="76"/>
      <c r="I25" s="66">
        <v>0.44030000000000002</v>
      </c>
    </row>
    <row r="26" spans="2:14" x14ac:dyDescent="0.2">
      <c r="B26" s="611" t="s">
        <v>103</v>
      </c>
      <c r="C26" s="612"/>
      <c r="D26" s="613"/>
      <c r="E26" s="613"/>
      <c r="F26" s="614"/>
      <c r="G26" s="123"/>
      <c r="H26" s="76"/>
    </row>
    <row r="27" spans="2:14" ht="13.5" thickBot="1" x14ac:dyDescent="0.25">
      <c r="B27" s="615" t="s">
        <v>111</v>
      </c>
      <c r="C27" s="616"/>
      <c r="D27" s="617"/>
      <c r="E27" s="617"/>
      <c r="F27" s="618"/>
      <c r="G27" s="124"/>
      <c r="H27" s="76"/>
      <c r="N27" s="281"/>
    </row>
    <row r="28" spans="2:14" ht="13.5" thickBot="1" x14ac:dyDescent="0.25">
      <c r="B28" s="77" t="s">
        <v>33</v>
      </c>
      <c r="C28" s="78"/>
      <c r="D28" s="78"/>
      <c r="E28" s="78"/>
      <c r="F28" s="78"/>
      <c r="G28" s="79"/>
      <c r="I28" s="66">
        <v>0.49709999999999999</v>
      </c>
      <c r="J28" s="66">
        <f>+I25+I28</f>
        <v>0.93740000000000001</v>
      </c>
      <c r="K28" s="218">
        <f>+J28*G25</f>
        <v>0</v>
      </c>
    </row>
    <row r="29" spans="2:14" x14ac:dyDescent="0.2">
      <c r="B29" s="80" t="s">
        <v>40</v>
      </c>
      <c r="C29" s="81"/>
      <c r="D29" s="81"/>
      <c r="E29" s="81"/>
      <c r="F29" s="81"/>
      <c r="G29" s="67"/>
      <c r="I29" s="66">
        <v>6.2600000000000003E-2</v>
      </c>
      <c r="J29" s="66">
        <f>+I29</f>
        <v>6.2600000000000003E-2</v>
      </c>
      <c r="K29" s="218">
        <f>+J29*G25</f>
        <v>0</v>
      </c>
    </row>
    <row r="30" spans="2:14" ht="26.25" customHeight="1" x14ac:dyDescent="0.2">
      <c r="B30" s="604"/>
      <c r="C30" s="605"/>
      <c r="D30" s="605"/>
      <c r="E30" s="605"/>
      <c r="F30" s="605"/>
      <c r="G30" s="606"/>
    </row>
    <row r="31" spans="2:14" ht="12" customHeight="1" x14ac:dyDescent="0.2">
      <c r="B31" s="204"/>
      <c r="C31" s="205"/>
      <c r="D31" s="205"/>
      <c r="E31" s="205"/>
      <c r="F31" s="205"/>
      <c r="G31" s="206"/>
    </row>
    <row r="32" spans="2:14" ht="12" customHeight="1" x14ac:dyDescent="0.2">
      <c r="B32" s="204"/>
      <c r="C32" s="205"/>
      <c r="D32" s="205"/>
      <c r="E32" s="205"/>
      <c r="F32" s="205"/>
      <c r="G32" s="206"/>
    </row>
    <row r="33" spans="2:11" ht="12" customHeight="1" x14ac:dyDescent="0.2">
      <c r="B33" s="204"/>
      <c r="C33" s="205"/>
      <c r="D33" s="205"/>
      <c r="E33" s="205"/>
      <c r="F33" s="205"/>
      <c r="G33" s="206"/>
    </row>
    <row r="34" spans="2:11" ht="13.5" x14ac:dyDescent="0.2">
      <c r="B34" s="196"/>
      <c r="C34" s="189"/>
      <c r="D34" s="82"/>
      <c r="E34" s="199"/>
      <c r="F34" s="189"/>
      <c r="G34" s="88"/>
      <c r="H34" s="189"/>
      <c r="I34" s="189"/>
      <c r="J34" s="189"/>
      <c r="K34" s="189"/>
    </row>
    <row r="35" spans="2:11" ht="13.5" x14ac:dyDescent="0.2">
      <c r="B35" s="197"/>
      <c r="C35" s="87"/>
      <c r="D35" s="82"/>
      <c r="E35" s="201"/>
      <c r="F35" s="87"/>
      <c r="G35" s="89"/>
      <c r="H35" s="87"/>
      <c r="I35" s="87"/>
      <c r="J35" s="87"/>
      <c r="K35" s="87"/>
    </row>
    <row r="36" spans="2:11" ht="13.5" thickBot="1" x14ac:dyDescent="0.25">
      <c r="B36" s="198"/>
      <c r="C36" s="70"/>
      <c r="D36" s="70"/>
      <c r="E36" s="200"/>
      <c r="F36" s="70"/>
      <c r="G36" s="71"/>
    </row>
  </sheetData>
  <mergeCells count="24">
    <mergeCell ref="B25:F25"/>
    <mergeCell ref="B30:G30"/>
    <mergeCell ref="B19:D19"/>
    <mergeCell ref="B20:D20"/>
    <mergeCell ref="B21:D21"/>
    <mergeCell ref="B22:D22"/>
    <mergeCell ref="B23:F23"/>
    <mergeCell ref="B24:F24"/>
    <mergeCell ref="B26:F26"/>
    <mergeCell ref="B27:F27"/>
    <mergeCell ref="B13:D13"/>
    <mergeCell ref="B14:D14"/>
    <mergeCell ref="B15:D15"/>
    <mergeCell ref="B16:D16"/>
    <mergeCell ref="B17:D17"/>
    <mergeCell ref="B18:D18"/>
    <mergeCell ref="B2:F2"/>
    <mergeCell ref="D3:G3"/>
    <mergeCell ref="D4:G6"/>
    <mergeCell ref="B8:G8"/>
    <mergeCell ref="B10:D12"/>
    <mergeCell ref="E10:E12"/>
    <mergeCell ref="F10:F12"/>
    <mergeCell ref="G10:G1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S52"/>
  <sheetViews>
    <sheetView topLeftCell="AZ6" zoomScale="90" zoomScaleNormal="90" workbookViewId="0">
      <selection activeCell="AE34" sqref="AE34"/>
    </sheetView>
  </sheetViews>
  <sheetFormatPr baseColWidth="10" defaultRowHeight="12.75" x14ac:dyDescent="0.2"/>
  <cols>
    <col min="1" max="1" width="2.7109375" style="13" customWidth="1"/>
    <col min="2" max="2" width="5.140625" style="13" customWidth="1"/>
    <col min="3" max="3" width="51.28515625" style="13" customWidth="1"/>
    <col min="4" max="4" width="7.28515625" style="13" bestFit="1" customWidth="1"/>
    <col min="5" max="7" width="7.7109375" style="13" bestFit="1" customWidth="1"/>
    <col min="8" max="8" width="7.28515625" style="13" customWidth="1"/>
    <col min="9" max="9" width="7.7109375" style="13" customWidth="1"/>
    <col min="10" max="10" width="7.7109375" style="13" bestFit="1" customWidth="1"/>
    <col min="11" max="11" width="8.28515625" style="13" customWidth="1"/>
    <col min="12" max="12" width="7.28515625" style="13" customWidth="1"/>
    <col min="13" max="14" width="7.7109375" style="13" customWidth="1"/>
    <col min="15" max="15" width="7.7109375" style="13" bestFit="1" customWidth="1"/>
    <col min="16" max="16" width="7.28515625" style="13" customWidth="1"/>
    <col min="17" max="18" width="7.7109375" style="13" customWidth="1"/>
    <col min="19" max="19" width="7.7109375" style="13" bestFit="1" customWidth="1"/>
    <col min="20" max="20" width="7.28515625" style="13" bestFit="1" customWidth="1"/>
    <col min="21" max="23" width="7.7109375" style="13" bestFit="1" customWidth="1"/>
    <col min="24" max="24" width="7.28515625" style="13" bestFit="1" customWidth="1"/>
    <col min="25" max="26" width="7.7109375" style="13" bestFit="1" customWidth="1"/>
    <col min="27" max="29" width="7.28515625" style="13" customWidth="1"/>
    <col min="30" max="30" width="7.7109375" style="13" bestFit="1" customWidth="1"/>
    <col min="31" max="31" width="7.28515625" style="13" customWidth="1"/>
    <col min="32" max="32" width="4.85546875" style="13" customWidth="1"/>
    <col min="33" max="33" width="38.85546875" style="13" customWidth="1"/>
    <col min="34" max="34" width="27.42578125" style="13" customWidth="1"/>
    <col min="35" max="35" width="6.7109375" style="13" customWidth="1"/>
    <col min="36" max="36" width="25" style="13" customWidth="1"/>
    <col min="37" max="37" width="8.5703125" style="13" customWidth="1"/>
    <col min="38" max="38" width="21.28515625" style="13" customWidth="1"/>
    <col min="39" max="39" width="7.5703125" style="13" customWidth="1"/>
    <col min="40" max="40" width="20.42578125" style="13" customWidth="1"/>
    <col min="41" max="41" width="8.42578125" style="13" customWidth="1"/>
    <col min="42" max="42" width="20.5703125" style="13" customWidth="1"/>
    <col min="43" max="43" width="7.42578125" style="13" customWidth="1"/>
    <col min="44" max="44" width="23.42578125" style="13" customWidth="1"/>
    <col min="45" max="45" width="8.28515625" style="13" customWidth="1"/>
    <col min="46" max="46" width="21.5703125" style="13" customWidth="1"/>
    <col min="47" max="47" width="7.42578125" style="13" customWidth="1"/>
    <col min="48" max="48" width="22.140625" style="13" customWidth="1"/>
    <col min="49" max="49" width="7.5703125" style="13" customWidth="1"/>
    <col min="50" max="50" width="21.140625" style="13" customWidth="1"/>
    <col min="51" max="51" width="7.42578125" style="13" customWidth="1"/>
    <col min="52" max="52" width="20.7109375" style="13" customWidth="1"/>
    <col min="53" max="53" width="23.85546875" style="105" customWidth="1"/>
    <col min="54" max="54" width="24.7109375" style="105" customWidth="1"/>
    <col min="55" max="55" width="1.42578125" style="105" customWidth="1"/>
    <col min="56" max="56" width="1.28515625" style="105" customWidth="1"/>
    <col min="57" max="57" width="6.42578125" style="105" customWidth="1"/>
    <col min="58" max="58" width="37.7109375" style="105" customWidth="1"/>
    <col min="59" max="59" width="12.140625" style="105" customWidth="1"/>
    <col min="60" max="60" width="21.42578125" style="105" customWidth="1"/>
    <col min="61" max="61" width="11.85546875" style="13" customWidth="1"/>
    <col min="62" max="62" width="19.42578125" style="13" customWidth="1"/>
    <col min="63" max="63" width="11.85546875" style="13" customWidth="1"/>
    <col min="64" max="64" width="20.5703125" style="13" customWidth="1"/>
    <col min="65" max="65" width="15" style="13" customWidth="1"/>
    <col min="66" max="66" width="21.85546875" style="13" customWidth="1"/>
    <col min="67" max="67" width="22.85546875" style="13" customWidth="1"/>
    <col min="68" max="68" width="23.7109375" style="13" customWidth="1"/>
    <col min="69" max="69" width="1" style="13" customWidth="1"/>
    <col min="70" max="70" width="5.85546875" style="13" customWidth="1"/>
    <col min="71" max="71" width="13.7109375" style="13" bestFit="1" customWidth="1"/>
    <col min="72" max="16384" width="11.42578125" style="13"/>
  </cols>
  <sheetData>
    <row r="1" spans="1:71" ht="5.25" customHeight="1" thickBot="1" x14ac:dyDescent="0.25">
      <c r="BE1" s="173"/>
      <c r="BF1" s="173"/>
    </row>
    <row r="2" spans="1:71" ht="45" customHeight="1" x14ac:dyDescent="0.2">
      <c r="B2" s="454" t="s">
        <v>41</v>
      </c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6" t="s">
        <v>89</v>
      </c>
      <c r="AG2" s="457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  <c r="AT2" s="457"/>
      <c r="AU2" s="457"/>
      <c r="AV2" s="457"/>
      <c r="AW2" s="457"/>
      <c r="AX2" s="457"/>
      <c r="AY2" s="457"/>
      <c r="AZ2" s="457"/>
      <c r="BA2" s="457"/>
      <c r="BB2" s="458"/>
      <c r="BC2" s="165"/>
      <c r="BD2" s="170"/>
      <c r="BE2" s="430" t="s">
        <v>92</v>
      </c>
      <c r="BF2" s="431"/>
      <c r="BG2" s="431"/>
      <c r="BH2" s="431"/>
      <c r="BI2" s="431"/>
      <c r="BJ2" s="431"/>
      <c r="BK2" s="431"/>
      <c r="BL2" s="431"/>
      <c r="BM2" s="431"/>
      <c r="BN2" s="431"/>
      <c r="BO2" s="431"/>
      <c r="BP2" s="431"/>
      <c r="BQ2" s="432"/>
      <c r="BR2" s="22"/>
    </row>
    <row r="3" spans="1:71" x14ac:dyDescent="0.2">
      <c r="B3" s="23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3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B3" s="25"/>
      <c r="BC3" s="132"/>
      <c r="BD3" s="25"/>
      <c r="BE3" s="132"/>
      <c r="BI3" s="22"/>
      <c r="BJ3" s="22"/>
      <c r="BK3" s="22"/>
      <c r="BL3" s="22"/>
      <c r="BM3" s="22"/>
      <c r="BN3" s="22"/>
      <c r="BO3" s="22"/>
      <c r="BP3" s="22"/>
      <c r="BQ3" s="24"/>
      <c r="BR3" s="22"/>
    </row>
    <row r="4" spans="1:71" s="17" customFormat="1" ht="46.9" customHeight="1" x14ac:dyDescent="0.2">
      <c r="B4" s="433" t="s">
        <v>130</v>
      </c>
      <c r="C4" s="434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4"/>
      <c r="T4" s="434"/>
      <c r="U4" s="434"/>
      <c r="V4" s="434"/>
      <c r="W4" s="434"/>
      <c r="X4" s="434"/>
      <c r="Y4" s="434"/>
      <c r="Z4" s="434"/>
      <c r="AA4" s="434"/>
      <c r="AB4" s="434"/>
      <c r="AC4" s="434"/>
      <c r="AD4" s="434"/>
      <c r="AE4" s="434"/>
      <c r="AF4" s="435" t="s">
        <v>131</v>
      </c>
      <c r="AG4" s="436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  <c r="AT4" s="436"/>
      <c r="AU4" s="436"/>
      <c r="AV4" s="436"/>
      <c r="AW4" s="436"/>
      <c r="AX4" s="436"/>
      <c r="AY4" s="436"/>
      <c r="AZ4" s="436"/>
      <c r="BA4" s="436"/>
      <c r="BB4" s="437"/>
      <c r="BC4" s="159"/>
      <c r="BD4" s="171"/>
      <c r="BE4" s="435" t="s">
        <v>131</v>
      </c>
      <c r="BF4" s="436"/>
      <c r="BG4" s="436"/>
      <c r="BH4" s="436"/>
      <c r="BI4" s="436"/>
      <c r="BJ4" s="436"/>
      <c r="BK4" s="436"/>
      <c r="BL4" s="436"/>
      <c r="BM4" s="436"/>
      <c r="BN4" s="436"/>
      <c r="BO4" s="436"/>
      <c r="BP4" s="436"/>
      <c r="BQ4" s="437"/>
      <c r="BR4" s="105"/>
    </row>
    <row r="5" spans="1:71" s="17" customFormat="1" ht="9" customHeight="1" thickBot="1" x14ac:dyDescent="0.25">
      <c r="B5" s="132"/>
      <c r="C5" s="130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146"/>
      <c r="AG5" s="147"/>
      <c r="AH5" s="147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160"/>
      <c r="BB5" s="212"/>
      <c r="BC5" s="163"/>
      <c r="BD5" s="172"/>
      <c r="BE5" s="16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25"/>
      <c r="BR5" s="105"/>
    </row>
    <row r="6" spans="1:71" ht="322.14999999999998" customHeight="1" thickBot="1" x14ac:dyDescent="0.25">
      <c r="B6" s="445" t="s">
        <v>43</v>
      </c>
      <c r="C6" s="447" t="s">
        <v>44</v>
      </c>
      <c r="D6" s="416" t="s">
        <v>68</v>
      </c>
      <c r="E6" s="417"/>
      <c r="F6" s="417"/>
      <c r="G6" s="417"/>
      <c r="H6" s="417"/>
      <c r="I6" s="417"/>
      <c r="J6" s="417"/>
      <c r="K6" s="417"/>
      <c r="L6" s="417"/>
      <c r="M6" s="417"/>
      <c r="N6" s="417"/>
      <c r="O6" s="417"/>
      <c r="P6" s="417"/>
      <c r="Q6" s="417"/>
      <c r="R6" s="417"/>
      <c r="S6" s="417"/>
      <c r="T6" s="417"/>
      <c r="U6" s="417"/>
      <c r="V6" s="417"/>
      <c r="W6" s="417"/>
      <c r="X6" s="417"/>
      <c r="Y6" s="417"/>
      <c r="Z6" s="417"/>
      <c r="AA6" s="417"/>
      <c r="AB6" s="417"/>
      <c r="AC6" s="417"/>
      <c r="AD6" s="417"/>
      <c r="AE6" s="417"/>
      <c r="AF6" s="438" t="s">
        <v>69</v>
      </c>
      <c r="AG6" s="439"/>
      <c r="AH6" s="440"/>
      <c r="AI6" s="459" t="s">
        <v>124</v>
      </c>
      <c r="AJ6" s="460"/>
      <c r="AK6" s="443" t="s">
        <v>137</v>
      </c>
      <c r="AL6" s="444"/>
      <c r="AM6" s="443" t="s">
        <v>138</v>
      </c>
      <c r="AN6" s="444"/>
      <c r="AO6" s="443" t="s">
        <v>139</v>
      </c>
      <c r="AP6" s="444"/>
      <c r="AQ6" s="463" t="s">
        <v>140</v>
      </c>
      <c r="AR6" s="442"/>
      <c r="AS6" s="463" t="s">
        <v>133</v>
      </c>
      <c r="AT6" s="442"/>
      <c r="AU6" s="463" t="s">
        <v>134</v>
      </c>
      <c r="AV6" s="442"/>
      <c r="AW6" s="463" t="s">
        <v>135</v>
      </c>
      <c r="AX6" s="442"/>
      <c r="AY6" s="441" t="s">
        <v>136</v>
      </c>
      <c r="AZ6" s="442"/>
      <c r="BA6" s="481" t="s">
        <v>79</v>
      </c>
      <c r="BB6" s="483" t="s">
        <v>108</v>
      </c>
      <c r="BC6" s="166"/>
      <c r="BD6" s="167"/>
      <c r="BE6" s="485" t="s">
        <v>90</v>
      </c>
      <c r="BF6" s="486"/>
      <c r="BG6" s="464" t="s">
        <v>107</v>
      </c>
      <c r="BH6" s="465"/>
      <c r="BI6" s="464" t="s">
        <v>129</v>
      </c>
      <c r="BJ6" s="465"/>
      <c r="BK6" s="464" t="s">
        <v>95</v>
      </c>
      <c r="BL6" s="465"/>
      <c r="BM6" s="464" t="s">
        <v>115</v>
      </c>
      <c r="BN6" s="465"/>
      <c r="BO6" s="334" t="s">
        <v>84</v>
      </c>
      <c r="BP6" s="474" t="s">
        <v>86</v>
      </c>
      <c r="BQ6" s="24"/>
      <c r="BR6" s="22"/>
    </row>
    <row r="7" spans="1:71" ht="28.5" customHeight="1" thickBot="1" x14ac:dyDescent="0.25">
      <c r="B7" s="446"/>
      <c r="C7" s="414"/>
      <c r="D7" s="418" t="s">
        <v>6</v>
      </c>
      <c r="E7" s="419"/>
      <c r="F7" s="419"/>
      <c r="G7" s="404">
        <v>1</v>
      </c>
      <c r="H7" s="418" t="s">
        <v>6</v>
      </c>
      <c r="I7" s="419"/>
      <c r="J7" s="419"/>
      <c r="K7" s="405">
        <v>2</v>
      </c>
      <c r="L7" s="418" t="s">
        <v>6</v>
      </c>
      <c r="M7" s="419"/>
      <c r="N7" s="419"/>
      <c r="O7" s="405">
        <v>3</v>
      </c>
      <c r="P7" s="418" t="s">
        <v>6</v>
      </c>
      <c r="Q7" s="419"/>
      <c r="R7" s="419"/>
      <c r="S7" s="405">
        <v>4</v>
      </c>
      <c r="T7" s="426" t="s">
        <v>6</v>
      </c>
      <c r="U7" s="419"/>
      <c r="V7" s="419"/>
      <c r="W7" s="404">
        <v>5</v>
      </c>
      <c r="X7" s="418" t="s">
        <v>6</v>
      </c>
      <c r="Y7" s="419"/>
      <c r="Z7" s="419"/>
      <c r="AA7" s="405">
        <v>6</v>
      </c>
      <c r="AB7" s="424" t="s">
        <v>6</v>
      </c>
      <c r="AC7" s="425"/>
      <c r="AD7" s="426"/>
      <c r="AE7" s="404">
        <v>7</v>
      </c>
      <c r="AF7" s="477" t="s">
        <v>42</v>
      </c>
      <c r="AG7" s="479" t="s">
        <v>70</v>
      </c>
      <c r="AH7" s="461" t="s">
        <v>71</v>
      </c>
      <c r="AI7" s="428" t="s">
        <v>6</v>
      </c>
      <c r="AJ7" s="429"/>
      <c r="AK7" s="363" t="s">
        <v>6</v>
      </c>
      <c r="AL7" s="364"/>
      <c r="AM7" s="428" t="s">
        <v>6</v>
      </c>
      <c r="AN7" s="429"/>
      <c r="AO7" s="428" t="s">
        <v>6</v>
      </c>
      <c r="AP7" s="429"/>
      <c r="AQ7" s="428" t="s">
        <v>6</v>
      </c>
      <c r="AR7" s="429"/>
      <c r="AS7" s="428" t="s">
        <v>6</v>
      </c>
      <c r="AT7" s="429"/>
      <c r="AU7" s="428" t="s">
        <v>6</v>
      </c>
      <c r="AV7" s="429"/>
      <c r="AW7" s="428" t="s">
        <v>6</v>
      </c>
      <c r="AX7" s="429"/>
      <c r="AY7" s="428" t="s">
        <v>6</v>
      </c>
      <c r="AZ7" s="429"/>
      <c r="BA7" s="482"/>
      <c r="BB7" s="484"/>
      <c r="BC7" s="164"/>
      <c r="BD7" s="167"/>
      <c r="BE7" s="466" t="s">
        <v>42</v>
      </c>
      <c r="BF7" s="468" t="s">
        <v>70</v>
      </c>
      <c r="BG7" s="335" t="s">
        <v>83</v>
      </c>
      <c r="BH7" s="470" t="s">
        <v>82</v>
      </c>
      <c r="BI7" s="335" t="s">
        <v>83</v>
      </c>
      <c r="BJ7" s="470" t="s">
        <v>82</v>
      </c>
      <c r="BK7" s="335" t="s">
        <v>35</v>
      </c>
      <c r="BL7" s="470" t="s">
        <v>82</v>
      </c>
      <c r="BM7" s="336" t="s">
        <v>2</v>
      </c>
      <c r="BN7" s="337" t="s">
        <v>94</v>
      </c>
      <c r="BO7" s="487" t="s">
        <v>85</v>
      </c>
      <c r="BP7" s="475"/>
      <c r="BQ7" s="24"/>
      <c r="BR7" s="22"/>
    </row>
    <row r="8" spans="1:71" ht="13.5" customHeight="1" x14ac:dyDescent="0.25">
      <c r="B8" s="446"/>
      <c r="C8" s="414"/>
      <c r="D8" s="420" t="s">
        <v>62</v>
      </c>
      <c r="E8" s="411" t="s">
        <v>63</v>
      </c>
      <c r="F8" s="410" t="s">
        <v>64</v>
      </c>
      <c r="G8" s="413" t="s">
        <v>65</v>
      </c>
      <c r="H8" s="420" t="s">
        <v>62</v>
      </c>
      <c r="I8" s="411" t="s">
        <v>63</v>
      </c>
      <c r="J8" s="410" t="s">
        <v>64</v>
      </c>
      <c r="K8" s="488" t="s">
        <v>65</v>
      </c>
      <c r="L8" s="420" t="s">
        <v>62</v>
      </c>
      <c r="M8" s="411" t="s">
        <v>63</v>
      </c>
      <c r="N8" s="411" t="s">
        <v>64</v>
      </c>
      <c r="O8" s="422" t="s">
        <v>65</v>
      </c>
      <c r="P8" s="420" t="s">
        <v>62</v>
      </c>
      <c r="Q8" s="411" t="s">
        <v>63</v>
      </c>
      <c r="R8" s="411" t="s">
        <v>64</v>
      </c>
      <c r="S8" s="422" t="s">
        <v>65</v>
      </c>
      <c r="T8" s="452" t="s">
        <v>62</v>
      </c>
      <c r="U8" s="411" t="s">
        <v>63</v>
      </c>
      <c r="V8" s="411" t="s">
        <v>64</v>
      </c>
      <c r="W8" s="414" t="s">
        <v>65</v>
      </c>
      <c r="X8" s="420" t="s">
        <v>62</v>
      </c>
      <c r="Y8" s="411" t="s">
        <v>63</v>
      </c>
      <c r="Z8" s="411" t="s">
        <v>64</v>
      </c>
      <c r="AA8" s="422" t="s">
        <v>65</v>
      </c>
      <c r="AB8" s="427" t="s">
        <v>62</v>
      </c>
      <c r="AC8" s="410" t="s">
        <v>63</v>
      </c>
      <c r="AD8" s="410" t="s">
        <v>64</v>
      </c>
      <c r="AE8" s="413" t="s">
        <v>65</v>
      </c>
      <c r="AF8" s="478"/>
      <c r="AG8" s="480"/>
      <c r="AH8" s="462"/>
      <c r="AI8" s="448">
        <f>+'Anexo No. 5 P.E. (2)'!H9</f>
        <v>7</v>
      </c>
      <c r="AJ8" s="449"/>
      <c r="AK8" s="448">
        <f>+'Anexo No. 5 P.E. (2)'!H9</f>
        <v>7</v>
      </c>
      <c r="AL8" s="449"/>
      <c r="AM8" s="448">
        <f>+'Anexo No. 5 P.E. (2)'!L5</f>
        <v>7</v>
      </c>
      <c r="AN8" s="449"/>
      <c r="AO8" s="448">
        <f>+'Anexo No. 5 P.E. (2)'!L5</f>
        <v>7</v>
      </c>
      <c r="AP8" s="449"/>
      <c r="AQ8" s="448">
        <f>+'Anexo No. 5 P.E. (2)'!H13</f>
        <v>7</v>
      </c>
      <c r="AR8" s="449"/>
      <c r="AS8" s="448">
        <f>+'Anexo No. 5 P.E. (2)'!H14</f>
        <v>7</v>
      </c>
      <c r="AT8" s="449"/>
      <c r="AU8" s="448">
        <f>+'Anexo No. 5 P.E. (2)'!H15</f>
        <v>7</v>
      </c>
      <c r="AV8" s="449"/>
      <c r="AW8" s="448">
        <f>+'Anexo No. 5 P.E. (2)'!H15</f>
        <v>7</v>
      </c>
      <c r="AX8" s="449"/>
      <c r="AY8" s="448">
        <f>+'Anexo No. 5 P.E. (2)'!L5</f>
        <v>7</v>
      </c>
      <c r="AZ8" s="449"/>
      <c r="BA8" s="482"/>
      <c r="BB8" s="484"/>
      <c r="BC8" s="164"/>
      <c r="BD8" s="167"/>
      <c r="BE8" s="467"/>
      <c r="BF8" s="469"/>
      <c r="BG8" s="338" t="s">
        <v>150</v>
      </c>
      <c r="BH8" s="471"/>
      <c r="BI8" s="338" t="s">
        <v>150</v>
      </c>
      <c r="BJ8" s="471"/>
      <c r="BK8" s="338" t="s">
        <v>150</v>
      </c>
      <c r="BL8" s="471"/>
      <c r="BM8" s="338" t="s">
        <v>150</v>
      </c>
      <c r="BN8" s="339">
        <v>5</v>
      </c>
      <c r="BO8" s="475"/>
      <c r="BP8" s="475"/>
      <c r="BQ8" s="24"/>
      <c r="BR8" s="22"/>
    </row>
    <row r="9" spans="1:71" s="17" customFormat="1" ht="34.5" customHeight="1" x14ac:dyDescent="0.2">
      <c r="B9" s="446"/>
      <c r="C9" s="414"/>
      <c r="D9" s="420"/>
      <c r="E9" s="411"/>
      <c r="F9" s="411"/>
      <c r="G9" s="414"/>
      <c r="H9" s="420"/>
      <c r="I9" s="411"/>
      <c r="J9" s="411"/>
      <c r="K9" s="422"/>
      <c r="L9" s="420"/>
      <c r="M9" s="411"/>
      <c r="N9" s="411"/>
      <c r="O9" s="422"/>
      <c r="P9" s="420"/>
      <c r="Q9" s="411"/>
      <c r="R9" s="411"/>
      <c r="S9" s="422"/>
      <c r="T9" s="452"/>
      <c r="U9" s="411"/>
      <c r="V9" s="411"/>
      <c r="W9" s="414"/>
      <c r="X9" s="420"/>
      <c r="Y9" s="411"/>
      <c r="Z9" s="411"/>
      <c r="AA9" s="422"/>
      <c r="AB9" s="420"/>
      <c r="AC9" s="411"/>
      <c r="AD9" s="411"/>
      <c r="AE9" s="414"/>
      <c r="AF9" s="478"/>
      <c r="AG9" s="480"/>
      <c r="AH9" s="462"/>
      <c r="AI9" s="428" t="s">
        <v>74</v>
      </c>
      <c r="AJ9" s="429"/>
      <c r="AK9" s="428" t="s">
        <v>74</v>
      </c>
      <c r="AL9" s="429"/>
      <c r="AM9" s="428" t="s">
        <v>74</v>
      </c>
      <c r="AN9" s="429"/>
      <c r="AO9" s="428" t="s">
        <v>74</v>
      </c>
      <c r="AP9" s="429"/>
      <c r="AQ9" s="428" t="s">
        <v>74</v>
      </c>
      <c r="AR9" s="429"/>
      <c r="AS9" s="428" t="s">
        <v>74</v>
      </c>
      <c r="AT9" s="429"/>
      <c r="AU9" s="428" t="s">
        <v>74</v>
      </c>
      <c r="AV9" s="429"/>
      <c r="AW9" s="428" t="s">
        <v>74</v>
      </c>
      <c r="AX9" s="429"/>
      <c r="AY9" s="428" t="s">
        <v>74</v>
      </c>
      <c r="AZ9" s="429"/>
      <c r="BA9" s="482"/>
      <c r="BB9" s="484"/>
      <c r="BC9" s="164"/>
      <c r="BD9" s="167"/>
      <c r="BE9" s="467"/>
      <c r="BF9" s="469"/>
      <c r="BG9" s="336" t="s">
        <v>94</v>
      </c>
      <c r="BH9" s="472"/>
      <c r="BI9" s="336" t="s">
        <v>94</v>
      </c>
      <c r="BJ9" s="472"/>
      <c r="BK9" s="336" t="s">
        <v>94</v>
      </c>
      <c r="BL9" s="472"/>
      <c r="BM9" s="336" t="s">
        <v>80</v>
      </c>
      <c r="BN9" s="340" t="s">
        <v>81</v>
      </c>
      <c r="BO9" s="475"/>
      <c r="BP9" s="475"/>
      <c r="BQ9" s="25"/>
      <c r="BR9" s="105"/>
    </row>
    <row r="10" spans="1:71" s="17" customFormat="1" ht="13.5" customHeight="1" x14ac:dyDescent="0.2">
      <c r="B10" s="428"/>
      <c r="C10" s="415"/>
      <c r="D10" s="421"/>
      <c r="E10" s="412"/>
      <c r="F10" s="412"/>
      <c r="G10" s="415"/>
      <c r="H10" s="421"/>
      <c r="I10" s="412"/>
      <c r="J10" s="412"/>
      <c r="K10" s="423"/>
      <c r="L10" s="421"/>
      <c r="M10" s="412"/>
      <c r="N10" s="412"/>
      <c r="O10" s="423"/>
      <c r="P10" s="421"/>
      <c r="Q10" s="412"/>
      <c r="R10" s="412"/>
      <c r="S10" s="423"/>
      <c r="T10" s="453"/>
      <c r="U10" s="412"/>
      <c r="V10" s="412"/>
      <c r="W10" s="415"/>
      <c r="X10" s="421"/>
      <c r="Y10" s="412"/>
      <c r="Z10" s="412"/>
      <c r="AA10" s="423"/>
      <c r="AB10" s="421"/>
      <c r="AC10" s="412"/>
      <c r="AD10" s="412"/>
      <c r="AE10" s="415"/>
      <c r="AF10" s="478"/>
      <c r="AG10" s="480"/>
      <c r="AH10" s="462"/>
      <c r="AI10" s="450"/>
      <c r="AJ10" s="451"/>
      <c r="AK10" s="489"/>
      <c r="AL10" s="490"/>
      <c r="AM10" s="489"/>
      <c r="AN10" s="490"/>
      <c r="AO10" s="489"/>
      <c r="AP10" s="490"/>
      <c r="AQ10" s="450"/>
      <c r="AR10" s="451"/>
      <c r="AS10" s="450"/>
      <c r="AT10" s="451"/>
      <c r="AU10" s="450"/>
      <c r="AV10" s="451"/>
      <c r="AW10" s="450"/>
      <c r="AX10" s="451"/>
      <c r="AY10" s="450"/>
      <c r="AZ10" s="451"/>
      <c r="BA10" s="482"/>
      <c r="BB10" s="484"/>
      <c r="BC10" s="164"/>
      <c r="BD10" s="167"/>
      <c r="BE10" s="467"/>
      <c r="BF10" s="469"/>
      <c r="BG10" s="341">
        <v>24</v>
      </c>
      <c r="BH10" s="473"/>
      <c r="BI10" s="342">
        <v>1</v>
      </c>
      <c r="BJ10" s="473"/>
      <c r="BK10" s="342">
        <v>1</v>
      </c>
      <c r="BL10" s="473"/>
      <c r="BM10" s="407">
        <f>+'Anexo No. 5 P.E. (2)'!I26</f>
        <v>1</v>
      </c>
      <c r="BN10" s="408"/>
      <c r="BO10" s="476"/>
      <c r="BP10" s="476"/>
      <c r="BQ10" s="25"/>
      <c r="BR10" s="105"/>
    </row>
    <row r="11" spans="1:71" s="18" customFormat="1" ht="25.15" customHeight="1" x14ac:dyDescent="0.2">
      <c r="B11" s="134" t="s">
        <v>45</v>
      </c>
      <c r="C11" s="396" t="s">
        <v>66</v>
      </c>
      <c r="D11" s="135"/>
      <c r="E11" s="137"/>
      <c r="F11" s="137"/>
      <c r="G11" s="261"/>
      <c r="H11" s="136"/>
      <c r="I11" s="137"/>
      <c r="J11" s="137"/>
      <c r="K11" s="138"/>
      <c r="L11" s="139"/>
      <c r="M11" s="261"/>
      <c r="N11" s="140"/>
      <c r="O11" s="264"/>
      <c r="P11" s="139"/>
      <c r="Q11" s="261"/>
      <c r="R11" s="140"/>
      <c r="S11" s="264"/>
      <c r="T11" s="140"/>
      <c r="U11" s="261"/>
      <c r="V11" s="140"/>
      <c r="W11" s="140"/>
      <c r="X11" s="139"/>
      <c r="Y11" s="140"/>
      <c r="Z11" s="140"/>
      <c r="AA11" s="264"/>
      <c r="AB11" s="140"/>
      <c r="AC11" s="140"/>
      <c r="AD11" s="140"/>
      <c r="AE11" s="140"/>
      <c r="AF11" s="213"/>
      <c r="AG11" s="94"/>
      <c r="AH11" s="125"/>
      <c r="AI11" s="149"/>
      <c r="AJ11" s="150"/>
      <c r="AK11" s="151"/>
      <c r="AL11" s="282"/>
      <c r="AM11" s="151"/>
      <c r="AN11" s="282"/>
      <c r="AO11" s="280"/>
      <c r="AP11" s="283"/>
      <c r="AQ11" s="151"/>
      <c r="AR11" s="152"/>
      <c r="AS11" s="151"/>
      <c r="AT11" s="152"/>
      <c r="AU11" s="151"/>
      <c r="AV11" s="152"/>
      <c r="AW11" s="151"/>
      <c r="AX11" s="152"/>
      <c r="AY11" s="151"/>
      <c r="AZ11" s="161"/>
      <c r="BA11" s="162"/>
      <c r="BB11" s="161"/>
      <c r="BC11" s="107"/>
      <c r="BD11" s="168"/>
      <c r="BE11" s="213"/>
      <c r="BF11" s="234"/>
      <c r="BG11" s="213"/>
      <c r="BH11" s="131"/>
      <c r="BI11" s="151"/>
      <c r="BJ11" s="152"/>
      <c r="BK11" s="151"/>
      <c r="BL11" s="152"/>
      <c r="BM11" s="151"/>
      <c r="BN11" s="152"/>
      <c r="BO11" s="153"/>
      <c r="BP11" s="154"/>
      <c r="BQ11" s="155"/>
      <c r="BR11" s="111"/>
      <c r="BS11" s="112"/>
    </row>
    <row r="12" spans="1:71" s="14" customFormat="1" ht="36" customHeight="1" x14ac:dyDescent="0.2">
      <c r="B12" s="126" t="s">
        <v>47</v>
      </c>
      <c r="C12" s="330" t="s">
        <v>55</v>
      </c>
      <c r="D12" s="183">
        <v>1</v>
      </c>
      <c r="E12" s="96">
        <v>1</v>
      </c>
      <c r="F12" s="96"/>
      <c r="G12" s="249"/>
      <c r="H12" s="183"/>
      <c r="I12" s="96"/>
      <c r="J12" s="96"/>
      <c r="K12" s="97"/>
      <c r="L12" s="183"/>
      <c r="M12" s="95"/>
      <c r="N12" s="255"/>
      <c r="O12" s="291"/>
      <c r="P12" s="183"/>
      <c r="Q12" s="95"/>
      <c r="R12" s="255"/>
      <c r="S12" s="291"/>
      <c r="T12" s="257"/>
      <c r="U12" s="95"/>
      <c r="V12" s="255"/>
      <c r="W12" s="263"/>
      <c r="X12" s="98"/>
      <c r="Y12" s="96"/>
      <c r="Z12" s="249"/>
      <c r="AA12" s="97"/>
      <c r="AB12" s="98"/>
      <c r="AC12" s="96"/>
      <c r="AD12" s="249"/>
      <c r="AE12" s="249"/>
      <c r="AF12" s="214">
        <v>1</v>
      </c>
      <c r="AG12" s="332" t="s">
        <v>55</v>
      </c>
      <c r="AH12" s="222" t="s">
        <v>88</v>
      </c>
      <c r="AI12" s="318"/>
      <c r="AJ12" s="369"/>
      <c r="AK12" s="318"/>
      <c r="AL12" s="319"/>
      <c r="AM12" s="318"/>
      <c r="AN12" s="319"/>
      <c r="AO12" s="318"/>
      <c r="AP12" s="319"/>
      <c r="AQ12" s="318"/>
      <c r="AR12" s="319"/>
      <c r="AS12" s="318"/>
      <c r="AT12" s="319"/>
      <c r="AU12" s="318"/>
      <c r="AV12" s="319"/>
      <c r="AW12" s="318"/>
      <c r="AX12" s="319"/>
      <c r="AY12" s="318"/>
      <c r="AZ12" s="319"/>
      <c r="BA12" s="370"/>
      <c r="BB12" s="371"/>
      <c r="BC12" s="108"/>
      <c r="BD12" s="169"/>
      <c r="BE12" s="214">
        <v>1</v>
      </c>
      <c r="BF12" s="329" t="s">
        <v>55</v>
      </c>
      <c r="BG12" s="318">
        <v>0.34</v>
      </c>
      <c r="BH12" s="307"/>
      <c r="BI12" s="318"/>
      <c r="BJ12" s="308"/>
      <c r="BK12" s="318"/>
      <c r="BL12" s="308"/>
      <c r="BM12" s="309"/>
      <c r="BN12" s="308"/>
      <c r="BO12" s="310"/>
      <c r="BP12" s="311"/>
      <c r="BQ12" s="113"/>
      <c r="BR12" s="26"/>
      <c r="BS12" s="114"/>
    </row>
    <row r="13" spans="1:71" s="14" customFormat="1" ht="76.5" customHeight="1" x14ac:dyDescent="0.2">
      <c r="A13" s="267"/>
      <c r="B13" s="272" t="s">
        <v>53</v>
      </c>
      <c r="C13" s="331" t="s">
        <v>118</v>
      </c>
      <c r="D13" s="183">
        <v>1</v>
      </c>
      <c r="E13" s="96">
        <v>1</v>
      </c>
      <c r="F13" s="96"/>
      <c r="G13" s="249"/>
      <c r="H13" s="183"/>
      <c r="I13" s="96"/>
      <c r="J13" s="96"/>
      <c r="K13" s="97"/>
      <c r="L13" s="183"/>
      <c r="M13" s="95"/>
      <c r="N13" s="255"/>
      <c r="O13" s="291"/>
      <c r="P13" s="183"/>
      <c r="Q13" s="95"/>
      <c r="R13" s="255"/>
      <c r="S13" s="291"/>
      <c r="T13" s="257"/>
      <c r="U13" s="95"/>
      <c r="V13" s="255"/>
      <c r="W13" s="263"/>
      <c r="X13" s="98"/>
      <c r="Y13" s="96"/>
      <c r="Z13" s="249"/>
      <c r="AA13" s="97"/>
      <c r="AB13" s="98"/>
      <c r="AC13" s="96"/>
      <c r="AD13" s="249"/>
      <c r="AE13" s="249"/>
      <c r="AF13" s="214">
        <v>2</v>
      </c>
      <c r="AG13" s="333" t="s">
        <v>118</v>
      </c>
      <c r="AH13" s="222" t="s">
        <v>88</v>
      </c>
      <c r="AI13" s="318"/>
      <c r="AJ13" s="369"/>
      <c r="AK13" s="318"/>
      <c r="AL13" s="319"/>
      <c r="AM13" s="318"/>
      <c r="AN13" s="319"/>
      <c r="AO13" s="318"/>
      <c r="AP13" s="319"/>
      <c r="AQ13" s="318"/>
      <c r="AR13" s="319"/>
      <c r="AS13" s="318"/>
      <c r="AT13" s="319"/>
      <c r="AU13" s="318"/>
      <c r="AV13" s="319"/>
      <c r="AW13" s="318"/>
      <c r="AX13" s="319"/>
      <c r="AY13" s="318"/>
      <c r="AZ13" s="319"/>
      <c r="BA13" s="370"/>
      <c r="BB13" s="371"/>
      <c r="BC13" s="108"/>
      <c r="BD13" s="169"/>
      <c r="BE13" s="214">
        <v>2</v>
      </c>
      <c r="BF13" s="306" t="s">
        <v>118</v>
      </c>
      <c r="BG13" s="318">
        <v>0.34</v>
      </c>
      <c r="BH13" s="307"/>
      <c r="BI13" s="318"/>
      <c r="BJ13" s="308"/>
      <c r="BK13" s="318"/>
      <c r="BL13" s="308"/>
      <c r="BM13" s="309"/>
      <c r="BN13" s="308"/>
      <c r="BO13" s="310"/>
      <c r="BP13" s="311"/>
      <c r="BQ13" s="113"/>
      <c r="BR13" s="26"/>
      <c r="BS13" s="115"/>
    </row>
    <row r="14" spans="1:71" s="19" customFormat="1" ht="27" customHeight="1" x14ac:dyDescent="0.2">
      <c r="A14" s="268"/>
      <c r="B14" s="134" t="s">
        <v>46</v>
      </c>
      <c r="C14" s="397" t="s">
        <v>67</v>
      </c>
      <c r="D14" s="135"/>
      <c r="E14" s="142"/>
      <c r="F14" s="142"/>
      <c r="G14" s="262"/>
      <c r="H14" s="141"/>
      <c r="I14" s="142"/>
      <c r="J14" s="142"/>
      <c r="K14" s="143"/>
      <c r="L14" s="144"/>
      <c r="M14" s="262"/>
      <c r="N14" s="145"/>
      <c r="O14" s="265"/>
      <c r="P14" s="144"/>
      <c r="Q14" s="262"/>
      <c r="R14" s="145"/>
      <c r="S14" s="265"/>
      <c r="T14" s="145"/>
      <c r="U14" s="262"/>
      <c r="V14" s="145"/>
      <c r="W14" s="145"/>
      <c r="X14" s="144"/>
      <c r="Y14" s="145"/>
      <c r="Z14" s="145"/>
      <c r="AA14" s="265"/>
      <c r="AB14" s="145"/>
      <c r="AC14" s="145"/>
      <c r="AD14" s="145"/>
      <c r="AE14" s="145"/>
      <c r="AF14" s="215"/>
      <c r="AG14" s="148"/>
      <c r="AH14" s="223"/>
      <c r="AI14" s="321"/>
      <c r="AJ14" s="372"/>
      <c r="AK14" s="373"/>
      <c r="AL14" s="319"/>
      <c r="AM14" s="373"/>
      <c r="AN14" s="319"/>
      <c r="AO14" s="373"/>
      <c r="AP14" s="319"/>
      <c r="AQ14" s="322"/>
      <c r="AR14" s="374"/>
      <c r="AS14" s="398"/>
      <c r="AT14" s="374"/>
      <c r="AU14" s="322"/>
      <c r="AV14" s="374"/>
      <c r="AW14" s="322"/>
      <c r="AX14" s="374"/>
      <c r="AY14" s="321"/>
      <c r="AZ14" s="319"/>
      <c r="BA14" s="370"/>
      <c r="BB14" s="371"/>
      <c r="BC14" s="108"/>
      <c r="BD14" s="169"/>
      <c r="BE14" s="215"/>
      <c r="BF14" s="312"/>
      <c r="BG14" s="322">
        <v>0</v>
      </c>
      <c r="BH14" s="307"/>
      <c r="BI14" s="321"/>
      <c r="BJ14" s="308"/>
      <c r="BK14" s="321"/>
      <c r="BL14" s="308"/>
      <c r="BM14" s="313"/>
      <c r="BN14" s="308"/>
      <c r="BO14" s="310"/>
      <c r="BP14" s="311"/>
      <c r="BQ14" s="116"/>
      <c r="BR14" s="117"/>
      <c r="BS14" s="118"/>
    </row>
    <row r="15" spans="1:71" s="14" customFormat="1" ht="51" x14ac:dyDescent="0.2">
      <c r="A15" s="267"/>
      <c r="B15" s="273" t="s">
        <v>48</v>
      </c>
      <c r="C15" s="269" t="s">
        <v>56</v>
      </c>
      <c r="D15" s="184">
        <v>1</v>
      </c>
      <c r="E15" s="185">
        <v>1</v>
      </c>
      <c r="F15" s="185">
        <v>1</v>
      </c>
      <c r="G15" s="250">
        <v>1</v>
      </c>
      <c r="H15" s="184">
        <v>1</v>
      </c>
      <c r="I15" s="185">
        <v>1</v>
      </c>
      <c r="J15" s="185">
        <v>1</v>
      </c>
      <c r="K15" s="258">
        <v>1</v>
      </c>
      <c r="L15" s="184">
        <v>1</v>
      </c>
      <c r="M15" s="185">
        <v>1</v>
      </c>
      <c r="N15" s="185">
        <v>1</v>
      </c>
      <c r="O15" s="258">
        <v>1</v>
      </c>
      <c r="P15" s="184">
        <v>1</v>
      </c>
      <c r="Q15" s="185">
        <v>1</v>
      </c>
      <c r="R15" s="185">
        <v>1</v>
      </c>
      <c r="S15" s="258">
        <v>1</v>
      </c>
      <c r="T15" s="256">
        <v>1</v>
      </c>
      <c r="U15" s="185">
        <v>1</v>
      </c>
      <c r="V15" s="185">
        <v>1</v>
      </c>
      <c r="W15" s="250">
        <v>1</v>
      </c>
      <c r="X15" s="184">
        <v>1</v>
      </c>
      <c r="Y15" s="185">
        <v>1</v>
      </c>
      <c r="Z15" s="185">
        <v>1</v>
      </c>
      <c r="AA15" s="258">
        <v>1</v>
      </c>
      <c r="AB15" s="184">
        <v>1</v>
      </c>
      <c r="AC15" s="185">
        <v>1</v>
      </c>
      <c r="AD15" s="185">
        <v>1</v>
      </c>
      <c r="AE15" s="250">
        <v>1</v>
      </c>
      <c r="AF15" s="214">
        <v>3</v>
      </c>
      <c r="AG15" s="227" t="s">
        <v>56</v>
      </c>
      <c r="AH15" s="224" t="s">
        <v>101</v>
      </c>
      <c r="AI15" s="318"/>
      <c r="AJ15" s="369"/>
      <c r="AK15" s="320"/>
      <c r="AL15" s="319"/>
      <c r="AM15" s="320"/>
      <c r="AN15" s="319"/>
      <c r="AO15" s="320"/>
      <c r="AP15" s="319"/>
      <c r="AQ15" s="320"/>
      <c r="AR15" s="319"/>
      <c r="AS15" s="399"/>
      <c r="AT15" s="319"/>
      <c r="AU15" s="320"/>
      <c r="AV15" s="319"/>
      <c r="AW15" s="320"/>
      <c r="AX15" s="319"/>
      <c r="AY15" s="318"/>
      <c r="AZ15" s="319"/>
      <c r="BA15" s="370"/>
      <c r="BB15" s="371"/>
      <c r="BC15" s="108"/>
      <c r="BD15" s="169"/>
      <c r="BE15" s="214">
        <v>3</v>
      </c>
      <c r="BF15" s="314" t="s">
        <v>56</v>
      </c>
      <c r="BG15" s="320">
        <v>4.78</v>
      </c>
      <c r="BH15" s="307"/>
      <c r="BI15" s="318"/>
      <c r="BJ15" s="308"/>
      <c r="BK15" s="318"/>
      <c r="BL15" s="308"/>
      <c r="BM15" s="309"/>
      <c r="BN15" s="308"/>
      <c r="BO15" s="310"/>
      <c r="BP15" s="311"/>
      <c r="BQ15" s="113"/>
      <c r="BR15" s="26"/>
      <c r="BS15" s="115"/>
    </row>
    <row r="16" spans="1:71" s="14" customFormat="1" ht="63.75" x14ac:dyDescent="0.2">
      <c r="A16" s="267"/>
      <c r="B16" s="273" t="s">
        <v>49</v>
      </c>
      <c r="C16" s="269" t="s">
        <v>57</v>
      </c>
      <c r="D16" s="184">
        <v>1</v>
      </c>
      <c r="E16" s="185">
        <v>1</v>
      </c>
      <c r="F16" s="185">
        <v>1</v>
      </c>
      <c r="G16" s="250">
        <v>1</v>
      </c>
      <c r="H16" s="184">
        <v>1</v>
      </c>
      <c r="I16" s="185">
        <v>1</v>
      </c>
      <c r="J16" s="185">
        <v>1</v>
      </c>
      <c r="K16" s="258">
        <v>1</v>
      </c>
      <c r="L16" s="184">
        <v>1</v>
      </c>
      <c r="M16" s="185">
        <v>1</v>
      </c>
      <c r="N16" s="185">
        <v>1</v>
      </c>
      <c r="O16" s="258">
        <v>1</v>
      </c>
      <c r="P16" s="184">
        <v>1</v>
      </c>
      <c r="Q16" s="185">
        <v>1</v>
      </c>
      <c r="R16" s="185">
        <v>1</v>
      </c>
      <c r="S16" s="258">
        <v>1</v>
      </c>
      <c r="T16" s="256">
        <v>1</v>
      </c>
      <c r="U16" s="185">
        <v>1</v>
      </c>
      <c r="V16" s="185">
        <v>1</v>
      </c>
      <c r="W16" s="250">
        <v>1</v>
      </c>
      <c r="X16" s="184">
        <v>1</v>
      </c>
      <c r="Y16" s="185">
        <v>1</v>
      </c>
      <c r="Z16" s="185">
        <v>1</v>
      </c>
      <c r="AA16" s="258">
        <v>1</v>
      </c>
      <c r="AB16" s="184">
        <v>1</v>
      </c>
      <c r="AC16" s="185">
        <v>1</v>
      </c>
      <c r="AD16" s="185">
        <v>1</v>
      </c>
      <c r="AE16" s="250">
        <v>1</v>
      </c>
      <c r="AF16" s="214">
        <v>4</v>
      </c>
      <c r="AG16" s="227" t="s">
        <v>57</v>
      </c>
      <c r="AH16" s="224" t="s">
        <v>97</v>
      </c>
      <c r="AI16" s="318"/>
      <c r="AJ16" s="369"/>
      <c r="AK16" s="320"/>
      <c r="AL16" s="319"/>
      <c r="AM16" s="320"/>
      <c r="AN16" s="319"/>
      <c r="AO16" s="320"/>
      <c r="AP16" s="319"/>
      <c r="AQ16" s="320"/>
      <c r="AR16" s="319"/>
      <c r="AS16" s="399"/>
      <c r="AT16" s="319"/>
      <c r="AU16" s="320"/>
      <c r="AV16" s="319"/>
      <c r="AW16" s="320"/>
      <c r="AX16" s="319"/>
      <c r="AY16" s="318"/>
      <c r="AZ16" s="319"/>
      <c r="BA16" s="370"/>
      <c r="BB16" s="371"/>
      <c r="BC16" s="108"/>
      <c r="BD16" s="169"/>
      <c r="BE16" s="214">
        <v>4</v>
      </c>
      <c r="BF16" s="314" t="s">
        <v>57</v>
      </c>
      <c r="BG16" s="320">
        <v>0</v>
      </c>
      <c r="BH16" s="307"/>
      <c r="BI16" s="318"/>
      <c r="BJ16" s="308"/>
      <c r="BK16" s="318"/>
      <c r="BL16" s="308"/>
      <c r="BM16" s="309"/>
      <c r="BN16" s="308"/>
      <c r="BO16" s="310"/>
      <c r="BP16" s="311"/>
      <c r="BQ16" s="113"/>
      <c r="BR16" s="26"/>
      <c r="BS16" s="115"/>
    </row>
    <row r="17" spans="1:71" s="14" customFormat="1" ht="38.25" x14ac:dyDescent="0.2">
      <c r="A17" s="267"/>
      <c r="B17" s="274" t="s">
        <v>50</v>
      </c>
      <c r="C17" s="269" t="s">
        <v>58</v>
      </c>
      <c r="D17" s="184">
        <v>1</v>
      </c>
      <c r="E17" s="185"/>
      <c r="F17" s="185"/>
      <c r="G17" s="250">
        <v>1</v>
      </c>
      <c r="H17" s="184">
        <v>1</v>
      </c>
      <c r="I17" s="185"/>
      <c r="J17" s="185"/>
      <c r="K17" s="258">
        <v>1</v>
      </c>
      <c r="L17" s="184">
        <v>1</v>
      </c>
      <c r="M17" s="185"/>
      <c r="N17" s="185"/>
      <c r="O17" s="258">
        <v>1</v>
      </c>
      <c r="P17" s="184">
        <v>1</v>
      </c>
      <c r="Q17" s="185"/>
      <c r="R17" s="185"/>
      <c r="S17" s="258">
        <v>1</v>
      </c>
      <c r="T17" s="256">
        <v>1</v>
      </c>
      <c r="U17" s="185"/>
      <c r="V17" s="185"/>
      <c r="W17" s="250">
        <v>1</v>
      </c>
      <c r="X17" s="184">
        <v>1</v>
      </c>
      <c r="Y17" s="185"/>
      <c r="Z17" s="185"/>
      <c r="AA17" s="258">
        <v>1</v>
      </c>
      <c r="AB17" s="184">
        <v>1</v>
      </c>
      <c r="AC17" s="260"/>
      <c r="AD17" s="260"/>
      <c r="AE17" s="250">
        <v>1</v>
      </c>
      <c r="AF17" s="216">
        <v>5</v>
      </c>
      <c r="AG17" s="227" t="s">
        <v>58</v>
      </c>
      <c r="AH17" s="224" t="s">
        <v>112</v>
      </c>
      <c r="AI17" s="318"/>
      <c r="AJ17" s="369"/>
      <c r="AK17" s="320"/>
      <c r="AL17" s="319"/>
      <c r="AM17" s="320"/>
      <c r="AN17" s="319"/>
      <c r="AO17" s="320"/>
      <c r="AP17" s="319"/>
      <c r="AQ17" s="320"/>
      <c r="AR17" s="319"/>
      <c r="AS17" s="399"/>
      <c r="AT17" s="319"/>
      <c r="AU17" s="320"/>
      <c r="AV17" s="319"/>
      <c r="AW17" s="320"/>
      <c r="AX17" s="319"/>
      <c r="AY17" s="318"/>
      <c r="AZ17" s="319"/>
      <c r="BA17" s="370"/>
      <c r="BB17" s="371"/>
      <c r="BC17" s="108"/>
      <c r="BD17" s="169"/>
      <c r="BE17" s="216">
        <v>5</v>
      </c>
      <c r="BF17" s="314" t="s">
        <v>58</v>
      </c>
      <c r="BG17" s="320">
        <v>0</v>
      </c>
      <c r="BH17" s="307"/>
      <c r="BI17" s="318"/>
      <c r="BJ17" s="308"/>
      <c r="BK17" s="318"/>
      <c r="BL17" s="308"/>
      <c r="BM17" s="309"/>
      <c r="BN17" s="308"/>
      <c r="BO17" s="310"/>
      <c r="BP17" s="311"/>
      <c r="BQ17" s="113"/>
      <c r="BR17" s="26"/>
      <c r="BS17" s="115"/>
    </row>
    <row r="18" spans="1:71" s="14" customFormat="1" ht="38.25" x14ac:dyDescent="0.2">
      <c r="A18" s="267"/>
      <c r="B18" s="273" t="s">
        <v>54</v>
      </c>
      <c r="C18" s="270" t="s">
        <v>59</v>
      </c>
      <c r="D18" s="185">
        <v>1</v>
      </c>
      <c r="E18" s="185"/>
      <c r="F18" s="185">
        <v>1</v>
      </c>
      <c r="G18" s="250">
        <v>1</v>
      </c>
      <c r="H18" s="184"/>
      <c r="I18" s="185"/>
      <c r="J18" s="185">
        <v>1</v>
      </c>
      <c r="K18" s="258">
        <v>1</v>
      </c>
      <c r="L18" s="184"/>
      <c r="M18" s="185"/>
      <c r="N18" s="185">
        <v>1</v>
      </c>
      <c r="O18" s="258">
        <v>1</v>
      </c>
      <c r="P18" s="184"/>
      <c r="Q18" s="185"/>
      <c r="R18" s="185">
        <v>1</v>
      </c>
      <c r="S18" s="258">
        <v>1</v>
      </c>
      <c r="T18" s="256"/>
      <c r="U18" s="185"/>
      <c r="V18" s="185">
        <v>1</v>
      </c>
      <c r="W18" s="250">
        <v>1</v>
      </c>
      <c r="X18" s="184"/>
      <c r="Y18" s="185"/>
      <c r="Z18" s="185">
        <v>1</v>
      </c>
      <c r="AA18" s="258">
        <v>1</v>
      </c>
      <c r="AB18" s="184"/>
      <c r="AC18" s="185"/>
      <c r="AD18" s="185">
        <v>1</v>
      </c>
      <c r="AE18" s="250">
        <v>1</v>
      </c>
      <c r="AF18" s="214">
        <v>6</v>
      </c>
      <c r="AG18" s="228" t="s">
        <v>59</v>
      </c>
      <c r="AH18" s="225" t="s">
        <v>100</v>
      </c>
      <c r="AI18" s="318"/>
      <c r="AJ18" s="369"/>
      <c r="AK18" s="320"/>
      <c r="AL18" s="319"/>
      <c r="AM18" s="320"/>
      <c r="AN18" s="319"/>
      <c r="AO18" s="320"/>
      <c r="AP18" s="319"/>
      <c r="AQ18" s="320"/>
      <c r="AR18" s="319"/>
      <c r="AS18" s="399"/>
      <c r="AT18" s="319"/>
      <c r="AU18" s="320"/>
      <c r="AV18" s="319"/>
      <c r="AW18" s="320"/>
      <c r="AX18" s="319"/>
      <c r="AY18" s="318"/>
      <c r="AZ18" s="319"/>
      <c r="BA18" s="370"/>
      <c r="BB18" s="371"/>
      <c r="BC18" s="108"/>
      <c r="BD18" s="169"/>
      <c r="BE18" s="214">
        <v>6</v>
      </c>
      <c r="BF18" s="315" t="s">
        <v>59</v>
      </c>
      <c r="BG18" s="320">
        <v>0</v>
      </c>
      <c r="BH18" s="307"/>
      <c r="BI18" s="318"/>
      <c r="BJ18" s="308"/>
      <c r="BK18" s="318"/>
      <c r="BL18" s="308"/>
      <c r="BM18" s="309"/>
      <c r="BN18" s="308"/>
      <c r="BO18" s="310"/>
      <c r="BP18" s="311"/>
      <c r="BQ18" s="113"/>
      <c r="BR18" s="26"/>
      <c r="BS18" s="115"/>
    </row>
    <row r="19" spans="1:71" s="14" customFormat="1" ht="65.45" customHeight="1" x14ac:dyDescent="0.2">
      <c r="A19" s="267"/>
      <c r="B19" s="273" t="s">
        <v>51</v>
      </c>
      <c r="C19" s="269" t="s">
        <v>60</v>
      </c>
      <c r="D19" s="184">
        <v>1</v>
      </c>
      <c r="E19" s="185">
        <v>1</v>
      </c>
      <c r="F19" s="256"/>
      <c r="G19" s="250"/>
      <c r="H19" s="290"/>
      <c r="I19" s="185">
        <v>1</v>
      </c>
      <c r="J19" s="256"/>
      <c r="K19" s="258"/>
      <c r="L19" s="290"/>
      <c r="M19" s="185">
        <v>1</v>
      </c>
      <c r="N19" s="256"/>
      <c r="O19" s="258"/>
      <c r="P19" s="290"/>
      <c r="Q19" s="185">
        <v>1</v>
      </c>
      <c r="R19" s="256"/>
      <c r="S19" s="258"/>
      <c r="T19" s="260"/>
      <c r="U19" s="185">
        <v>1</v>
      </c>
      <c r="V19" s="256"/>
      <c r="W19" s="250"/>
      <c r="X19" s="184"/>
      <c r="Y19" s="185">
        <v>1</v>
      </c>
      <c r="Z19" s="256"/>
      <c r="AA19" s="250"/>
      <c r="AB19" s="184">
        <v>1</v>
      </c>
      <c r="AC19" s="185"/>
      <c r="AD19" s="185"/>
      <c r="AE19" s="250">
        <v>1</v>
      </c>
      <c r="AF19" s="214">
        <v>7</v>
      </c>
      <c r="AG19" s="227" t="s">
        <v>60</v>
      </c>
      <c r="AH19" s="224" t="s">
        <v>98</v>
      </c>
      <c r="AI19" s="318"/>
      <c r="AJ19" s="369"/>
      <c r="AK19" s="320"/>
      <c r="AL19" s="319"/>
      <c r="AM19" s="320"/>
      <c r="AN19" s="319"/>
      <c r="AO19" s="320"/>
      <c r="AP19" s="319"/>
      <c r="AQ19" s="320"/>
      <c r="AR19" s="319"/>
      <c r="AS19" s="399"/>
      <c r="AT19" s="319"/>
      <c r="AU19" s="320"/>
      <c r="AV19" s="319"/>
      <c r="AW19" s="320"/>
      <c r="AX19" s="319"/>
      <c r="AY19" s="318"/>
      <c r="AZ19" s="319"/>
      <c r="BA19" s="370"/>
      <c r="BB19" s="371"/>
      <c r="BC19" s="108"/>
      <c r="BD19" s="169"/>
      <c r="BE19" s="214">
        <v>7</v>
      </c>
      <c r="BF19" s="314" t="s">
        <v>60</v>
      </c>
      <c r="BG19" s="320">
        <v>1.54</v>
      </c>
      <c r="BH19" s="307"/>
      <c r="BI19" s="318"/>
      <c r="BJ19" s="308"/>
      <c r="BK19" s="318"/>
      <c r="BL19" s="308"/>
      <c r="BM19" s="309"/>
      <c r="BN19" s="308"/>
      <c r="BO19" s="310"/>
      <c r="BP19" s="311"/>
      <c r="BQ19" s="113"/>
      <c r="BR19" s="26"/>
      <c r="BS19" s="115"/>
    </row>
    <row r="20" spans="1:71" s="14" customFormat="1" ht="51.75" customHeight="1" thickBot="1" x14ac:dyDescent="0.25">
      <c r="A20" s="267"/>
      <c r="B20" s="275" t="s">
        <v>52</v>
      </c>
      <c r="C20" s="271" t="s">
        <v>61</v>
      </c>
      <c r="D20" s="186">
        <v>1</v>
      </c>
      <c r="E20" s="187"/>
      <c r="F20" s="187"/>
      <c r="G20" s="278">
        <v>1</v>
      </c>
      <c r="H20" s="186">
        <v>1</v>
      </c>
      <c r="I20" s="187"/>
      <c r="J20" s="187"/>
      <c r="K20" s="259">
        <v>1</v>
      </c>
      <c r="L20" s="186">
        <v>1</v>
      </c>
      <c r="M20" s="187"/>
      <c r="N20" s="187"/>
      <c r="O20" s="259">
        <v>1</v>
      </c>
      <c r="P20" s="186">
        <v>1</v>
      </c>
      <c r="Q20" s="187"/>
      <c r="R20" s="187"/>
      <c r="S20" s="259">
        <v>1</v>
      </c>
      <c r="T20" s="289">
        <v>1</v>
      </c>
      <c r="U20" s="187"/>
      <c r="V20" s="187"/>
      <c r="W20" s="259">
        <v>1</v>
      </c>
      <c r="X20" s="186">
        <v>1</v>
      </c>
      <c r="Y20" s="187"/>
      <c r="Z20" s="187"/>
      <c r="AA20" s="259">
        <v>1</v>
      </c>
      <c r="AB20" s="186">
        <v>1</v>
      </c>
      <c r="AC20" s="187"/>
      <c r="AD20" s="187"/>
      <c r="AE20" s="278">
        <v>1</v>
      </c>
      <c r="AF20" s="156">
        <v>8</v>
      </c>
      <c r="AG20" s="229" t="s">
        <v>61</v>
      </c>
      <c r="AH20" s="226" t="s">
        <v>99</v>
      </c>
      <c r="AI20" s="323"/>
      <c r="AJ20" s="375"/>
      <c r="AK20" s="376"/>
      <c r="AL20" s="319"/>
      <c r="AM20" s="376"/>
      <c r="AN20" s="319"/>
      <c r="AO20" s="376"/>
      <c r="AP20" s="319"/>
      <c r="AQ20" s="376"/>
      <c r="AR20" s="377"/>
      <c r="AS20" s="400"/>
      <c r="AT20" s="377"/>
      <c r="AU20" s="376"/>
      <c r="AV20" s="377"/>
      <c r="AW20" s="376"/>
      <c r="AX20" s="377"/>
      <c r="AY20" s="323"/>
      <c r="AZ20" s="319"/>
      <c r="BA20" s="370"/>
      <c r="BB20" s="371"/>
      <c r="BC20" s="108"/>
      <c r="BD20" s="169"/>
      <c r="BE20" s="217">
        <v>8</v>
      </c>
      <c r="BF20" s="316" t="s">
        <v>61</v>
      </c>
      <c r="BG20" s="376">
        <v>0</v>
      </c>
      <c r="BH20" s="307"/>
      <c r="BI20" s="323"/>
      <c r="BJ20" s="308"/>
      <c r="BK20" s="323"/>
      <c r="BL20" s="308"/>
      <c r="BM20" s="317"/>
      <c r="BN20" s="308"/>
      <c r="BO20" s="310"/>
      <c r="BP20" s="311"/>
      <c r="BQ20" s="113"/>
      <c r="BR20" s="26"/>
      <c r="BS20" s="115"/>
    </row>
    <row r="21" spans="1:71" s="20" customFormat="1" ht="15.75" thickBot="1" x14ac:dyDescent="0.3">
      <c r="A21" s="127"/>
      <c r="B21" s="230"/>
      <c r="C21" s="133"/>
      <c r="D21" s="133"/>
      <c r="E21" s="133"/>
      <c r="F21" s="133"/>
      <c r="G21" s="133"/>
      <c r="H21" s="491"/>
      <c r="I21" s="492"/>
      <c r="J21" s="492"/>
      <c r="K21" s="492"/>
      <c r="L21" s="492"/>
      <c r="M21" s="492"/>
      <c r="N21" s="492"/>
      <c r="O21" s="492"/>
      <c r="P21" s="492"/>
      <c r="Q21" s="492"/>
      <c r="R21" s="492"/>
      <c r="S21" s="492"/>
      <c r="T21" s="492"/>
      <c r="U21" s="492"/>
      <c r="V21" s="492"/>
      <c r="W21" s="492"/>
      <c r="X21" s="492"/>
      <c r="Y21" s="492"/>
      <c r="Z21" s="492"/>
      <c r="AA21" s="492"/>
      <c r="AB21" s="492"/>
      <c r="AC21" s="492"/>
      <c r="AD21" s="492"/>
      <c r="AE21" s="492"/>
      <c r="AF21" s="493" t="s">
        <v>72</v>
      </c>
      <c r="AG21" s="494"/>
      <c r="AH21" s="495"/>
      <c r="AI21" s="378"/>
      <c r="AJ21" s="379"/>
      <c r="AK21" s="380"/>
      <c r="AL21" s="381"/>
      <c r="AM21" s="380"/>
      <c r="AN21" s="381"/>
      <c r="AO21" s="380"/>
      <c r="AP21" s="381"/>
      <c r="AQ21" s="380"/>
      <c r="AR21" s="382"/>
      <c r="AS21" s="380"/>
      <c r="AT21" s="381"/>
      <c r="AU21" s="380"/>
      <c r="AV21" s="382"/>
      <c r="AW21" s="380"/>
      <c r="AX21" s="382"/>
      <c r="AY21" s="380"/>
      <c r="AZ21" s="382"/>
      <c r="BA21" s="383"/>
      <c r="BB21" s="384"/>
      <c r="BC21" s="109"/>
      <c r="BD21" s="157"/>
      <c r="BE21" s="343" t="s">
        <v>91</v>
      </c>
      <c r="BF21" s="343"/>
      <c r="BG21" s="351">
        <f>SUM(BG12:BG20)</f>
        <v>7</v>
      </c>
      <c r="BH21" s="352"/>
      <c r="BI21" s="351"/>
      <c r="BJ21" s="352"/>
      <c r="BK21" s="351"/>
      <c r="BL21" s="352"/>
      <c r="BM21" s="351"/>
      <c r="BN21" s="352"/>
      <c r="BO21" s="343"/>
      <c r="BP21" s="344"/>
      <c r="BQ21" s="119"/>
      <c r="BR21" s="120"/>
      <c r="BS21" s="118"/>
    </row>
    <row r="22" spans="1:71" ht="15.75" thickBot="1" x14ac:dyDescent="0.3">
      <c r="A22" s="24"/>
      <c r="B22" s="132"/>
      <c r="C22" s="105"/>
      <c r="D22" s="105"/>
      <c r="E22" s="105"/>
      <c r="F22" s="105"/>
      <c r="G22" s="105"/>
      <c r="H22" s="496"/>
      <c r="I22" s="496"/>
      <c r="J22" s="496"/>
      <c r="K22" s="496"/>
      <c r="L22" s="496"/>
      <c r="M22" s="496"/>
      <c r="N22" s="496"/>
      <c r="O22" s="496"/>
      <c r="P22" s="496"/>
      <c r="Q22" s="496"/>
      <c r="R22" s="496"/>
      <c r="S22" s="496"/>
      <c r="T22" s="496"/>
      <c r="U22" s="496"/>
      <c r="V22" s="496"/>
      <c r="W22" s="496"/>
      <c r="X22" s="496"/>
      <c r="Y22" s="496"/>
      <c r="Z22" s="496"/>
      <c r="AA22" s="496"/>
      <c r="AB22" s="496"/>
      <c r="AC22" s="496"/>
      <c r="AD22" s="496"/>
      <c r="AE22" s="496"/>
      <c r="AF22" s="497" t="s">
        <v>73</v>
      </c>
      <c r="AG22" s="498"/>
      <c r="AH22" s="499"/>
      <c r="AI22" s="385"/>
      <c r="AJ22" s="386"/>
      <c r="AK22" s="385"/>
      <c r="AL22" s="387"/>
      <c r="AM22" s="385"/>
      <c r="AN22" s="387"/>
      <c r="AO22" s="385"/>
      <c r="AP22" s="387"/>
      <c r="AQ22" s="385"/>
      <c r="AR22" s="388"/>
      <c r="AS22" s="385"/>
      <c r="AT22" s="387"/>
      <c r="AU22" s="385"/>
      <c r="AV22" s="387"/>
      <c r="AW22" s="385"/>
      <c r="AX22" s="389"/>
      <c r="AY22" s="390"/>
      <c r="AZ22" s="365"/>
      <c r="BA22" s="366"/>
      <c r="BB22" s="25"/>
      <c r="BC22" s="106"/>
      <c r="BD22" s="158"/>
      <c r="BE22" s="353" t="s">
        <v>73</v>
      </c>
      <c r="BF22" s="354"/>
      <c r="BG22" s="355">
        <f>+BG21</f>
        <v>7</v>
      </c>
      <c r="BH22" s="324"/>
      <c r="BI22" s="355">
        <f>+'Anexo No. 5 P.E. (2)'!H24</f>
        <v>7</v>
      </c>
      <c r="BJ22" s="324"/>
      <c r="BK22" s="355">
        <f>+'Anexo No. 5 P.E. (2)'!H25</f>
        <v>7</v>
      </c>
      <c r="BL22" s="325"/>
      <c r="BM22" s="355">
        <f>+'Anexo No. 5 P.E. (2)'!H26</f>
        <v>7</v>
      </c>
      <c r="BN22" s="325"/>
      <c r="BO22" s="345" t="s">
        <v>87</v>
      </c>
      <c r="BP22" s="346"/>
      <c r="BQ22" s="113"/>
      <c r="BR22" s="26"/>
      <c r="BS22" s="115"/>
    </row>
    <row r="23" spans="1:71" ht="18" customHeight="1" thickBot="1" x14ac:dyDescent="0.3">
      <c r="A23" s="24"/>
      <c r="B23" s="23"/>
      <c r="C23" s="22"/>
      <c r="D23" s="22"/>
      <c r="E23" s="22"/>
      <c r="F23" s="22"/>
      <c r="G23" s="22"/>
      <c r="H23" s="22"/>
      <c r="I23" s="22"/>
      <c r="J23" s="22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266"/>
      <c r="AF23" s="500" t="s">
        <v>114</v>
      </c>
      <c r="AG23" s="501"/>
      <c r="AH23" s="502"/>
      <c r="AI23" s="367"/>
      <c r="AJ23" s="392"/>
      <c r="AK23" s="391"/>
      <c r="AL23" s="388"/>
      <c r="AM23" s="391"/>
      <c r="AN23" s="388"/>
      <c r="AO23" s="391"/>
      <c r="AP23" s="388"/>
      <c r="AQ23" s="391"/>
      <c r="AR23" s="388"/>
      <c r="AS23" s="391"/>
      <c r="AT23" s="388"/>
      <c r="AU23" s="391"/>
      <c r="AV23" s="388"/>
      <c r="AW23" s="391"/>
      <c r="AX23" s="327"/>
      <c r="AY23" s="393"/>
      <c r="AZ23" s="105"/>
      <c r="BA23" s="368"/>
      <c r="BB23" s="401">
        <v>1042492000</v>
      </c>
      <c r="BC23" s="106"/>
      <c r="BD23" s="158"/>
      <c r="BE23" s="356" t="s">
        <v>114</v>
      </c>
      <c r="BF23" s="357"/>
      <c r="BG23" s="358">
        <v>1</v>
      </c>
      <c r="BH23" s="324"/>
      <c r="BI23" s="358">
        <v>1</v>
      </c>
      <c r="BJ23" s="324"/>
      <c r="BK23" s="360">
        <v>1</v>
      </c>
      <c r="BL23" s="325"/>
      <c r="BM23" s="361">
        <f>+BM10</f>
        <v>1</v>
      </c>
      <c r="BN23" s="324"/>
      <c r="BO23" s="347" t="s">
        <v>106</v>
      </c>
      <c r="BP23" s="348"/>
      <c r="BQ23" s="113"/>
      <c r="BR23" s="26"/>
      <c r="BS23" s="115"/>
    </row>
    <row r="24" spans="1:71" ht="19.5" customHeight="1" thickBot="1" x14ac:dyDescent="0.3">
      <c r="A24" s="24"/>
      <c r="B24" s="23"/>
      <c r="C24" s="21"/>
      <c r="D24" s="21"/>
      <c r="E24" s="21"/>
      <c r="F24" s="21"/>
      <c r="G24" s="21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105"/>
      <c r="AD24" s="105"/>
      <c r="AE24" s="105"/>
      <c r="AF24" s="503" t="s">
        <v>113</v>
      </c>
      <c r="AG24" s="504"/>
      <c r="AH24" s="505"/>
      <c r="AI24" s="394"/>
      <c r="AJ24" s="325"/>
      <c r="AK24" s="394"/>
      <c r="AL24" s="388"/>
      <c r="AM24" s="394"/>
      <c r="AN24" s="388"/>
      <c r="AO24" s="394"/>
      <c r="AP24" s="388"/>
      <c r="AQ24" s="394"/>
      <c r="AR24" s="388"/>
      <c r="AS24" s="394"/>
      <c r="AT24" s="388"/>
      <c r="AU24" s="394"/>
      <c r="AV24" s="388"/>
      <c r="AW24" s="394"/>
      <c r="AX24" s="327"/>
      <c r="AY24" s="395"/>
      <c r="AZ24" s="105"/>
      <c r="BA24" s="368"/>
      <c r="BB24" s="25"/>
      <c r="BC24" s="106"/>
      <c r="BD24" s="158"/>
      <c r="BE24" s="356" t="s">
        <v>116</v>
      </c>
      <c r="BF24" s="357"/>
      <c r="BG24" s="359">
        <v>24</v>
      </c>
      <c r="BH24" s="324"/>
      <c r="BI24" s="359">
        <v>1</v>
      </c>
      <c r="BJ24" s="324"/>
      <c r="BK24" s="359">
        <v>1</v>
      </c>
      <c r="BL24" s="325"/>
      <c r="BM24" s="362">
        <f>+BN8</f>
        <v>5</v>
      </c>
      <c r="BN24" s="324"/>
      <c r="BO24" s="406" t="s">
        <v>105</v>
      </c>
      <c r="BP24" s="349"/>
      <c r="BQ24" s="113"/>
      <c r="BR24" s="26"/>
      <c r="BS24" s="115"/>
    </row>
    <row r="25" spans="1:71" ht="30.75" thickBot="1" x14ac:dyDescent="0.25">
      <c r="A25" s="24"/>
      <c r="B25" s="23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2"/>
      <c r="Z25" s="22"/>
      <c r="AA25" s="22"/>
      <c r="AB25" s="22"/>
      <c r="AC25" s="22"/>
      <c r="AD25" s="22"/>
      <c r="AE25" s="22"/>
      <c r="AF25" s="23"/>
      <c r="AG25" s="22"/>
      <c r="AH25" s="22"/>
      <c r="AI25" s="26"/>
      <c r="AJ25" s="2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58"/>
      <c r="BC25" s="106"/>
      <c r="BD25" s="158"/>
      <c r="BE25" s="326"/>
      <c r="BF25" s="327"/>
      <c r="BG25" s="327"/>
      <c r="BH25" s="327"/>
      <c r="BI25" s="324"/>
      <c r="BJ25" s="324"/>
      <c r="BK25" s="324"/>
      <c r="BL25" s="324"/>
      <c r="BM25" s="328"/>
      <c r="BN25" s="324"/>
      <c r="BO25" s="350" t="s">
        <v>132</v>
      </c>
      <c r="BP25" s="348"/>
      <c r="BQ25" s="113"/>
      <c r="BR25" s="26"/>
      <c r="BS25" s="115"/>
    </row>
    <row r="26" spans="1:71" x14ac:dyDescent="0.2">
      <c r="A26" s="24"/>
      <c r="B26" s="23"/>
      <c r="C26" s="21"/>
      <c r="D26" s="21"/>
      <c r="E26" s="21"/>
      <c r="F26" s="21"/>
      <c r="G26" s="21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3"/>
      <c r="AG26" s="22"/>
      <c r="AH26" s="22"/>
      <c r="AI26" s="22"/>
      <c r="AJ26" s="22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B26" s="25"/>
      <c r="BD26" s="25"/>
      <c r="BE26" s="132"/>
      <c r="BI26" s="22"/>
      <c r="BJ26" s="22"/>
      <c r="BK26" s="22"/>
      <c r="BL26" s="22"/>
      <c r="BM26" s="22"/>
      <c r="BN26" s="22"/>
      <c r="BO26" s="22"/>
      <c r="BP26" s="22"/>
      <c r="BQ26" s="24"/>
      <c r="BR26" s="22"/>
    </row>
    <row r="27" spans="1:71" x14ac:dyDescent="0.2">
      <c r="A27" s="24"/>
      <c r="B27" s="23"/>
      <c r="C27" s="30"/>
      <c r="D27" s="30"/>
      <c r="E27" s="30"/>
      <c r="F27" s="30"/>
      <c r="G27" s="30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2"/>
      <c r="Z27" s="22"/>
      <c r="AA27" s="22"/>
      <c r="AB27" s="22"/>
      <c r="AC27" s="22"/>
      <c r="AD27" s="22"/>
      <c r="AE27" s="22"/>
      <c r="AF27" s="23"/>
      <c r="AG27" s="30"/>
      <c r="AH27" s="22"/>
      <c r="AI27" s="22"/>
      <c r="AJ27" s="22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22"/>
      <c r="AV27" s="30"/>
      <c r="AW27" s="22"/>
      <c r="AX27" s="22"/>
      <c r="AY27" s="22"/>
      <c r="AZ27" s="22"/>
      <c r="BA27" s="22"/>
      <c r="BB27" s="24"/>
      <c r="BC27" s="22"/>
      <c r="BD27" s="22"/>
      <c r="BE27" s="132"/>
      <c r="BI27" s="22"/>
      <c r="BJ27" s="30"/>
      <c r="BK27" s="22"/>
      <c r="BL27" s="22"/>
      <c r="BM27" s="22"/>
      <c r="BN27" s="30"/>
      <c r="BO27" s="22"/>
      <c r="BP27" s="22"/>
      <c r="BQ27" s="24"/>
      <c r="BR27" s="22"/>
    </row>
    <row r="28" spans="1:71" x14ac:dyDescent="0.2">
      <c r="A28" s="24"/>
      <c r="B28" s="23"/>
      <c r="C28" s="188"/>
      <c r="D28" s="188"/>
      <c r="E28" s="188"/>
      <c r="F28" s="188"/>
      <c r="G28" s="188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2"/>
      <c r="Z28" s="22"/>
      <c r="AA28" s="22"/>
      <c r="AB28" s="22"/>
      <c r="AC28" s="22"/>
      <c r="AD28" s="22"/>
      <c r="AE28" s="22"/>
      <c r="AF28" s="23"/>
      <c r="AG28" s="188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188"/>
      <c r="AW28" s="22"/>
      <c r="AX28" s="22"/>
      <c r="AY28" s="22"/>
      <c r="AZ28" s="22"/>
      <c r="BA28" s="22"/>
      <c r="BB28" s="24"/>
      <c r="BC28" s="22"/>
      <c r="BD28" s="22"/>
      <c r="BE28" s="132"/>
      <c r="BF28" s="194"/>
      <c r="BG28" s="194"/>
      <c r="BH28" s="194"/>
      <c r="BI28" s="22"/>
      <c r="BJ28" s="188"/>
      <c r="BK28" s="22"/>
      <c r="BL28" s="22"/>
      <c r="BM28" s="22"/>
      <c r="BN28" s="188"/>
      <c r="BO28" s="22"/>
      <c r="BP28" s="22"/>
      <c r="BQ28" s="24"/>
      <c r="BR28" s="22"/>
    </row>
    <row r="29" spans="1:71" ht="19.899999999999999" customHeight="1" thickBot="1" x14ac:dyDescent="0.25">
      <c r="A29" s="24"/>
      <c r="B29" s="211"/>
      <c r="C29" s="193"/>
      <c r="D29" s="193"/>
      <c r="E29" s="193"/>
      <c r="F29" s="193"/>
      <c r="G29" s="193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7"/>
      <c r="Z29" s="27"/>
      <c r="AA29" s="27"/>
      <c r="AB29" s="27"/>
      <c r="AC29" s="27"/>
      <c r="AD29" s="27"/>
      <c r="AE29" s="27"/>
      <c r="AF29" s="211"/>
      <c r="AG29" s="193"/>
      <c r="AH29" s="193"/>
      <c r="AI29" s="193"/>
      <c r="AJ29" s="193"/>
      <c r="AK29" s="193"/>
      <c r="AL29" s="63"/>
      <c r="AM29" s="63"/>
      <c r="AN29" s="63"/>
      <c r="AO29" s="63"/>
      <c r="AP29" s="63"/>
      <c r="AQ29" s="27"/>
      <c r="AR29" s="63"/>
      <c r="AS29" s="27"/>
      <c r="AT29" s="27"/>
      <c r="AU29" s="27"/>
      <c r="AV29" s="193"/>
      <c r="AW29" s="27"/>
      <c r="AX29" s="27"/>
      <c r="AY29" s="27"/>
      <c r="AZ29" s="27"/>
      <c r="BA29" s="27"/>
      <c r="BB29" s="28"/>
      <c r="BC29" s="22"/>
      <c r="BD29" s="22"/>
      <c r="BE29" s="174"/>
      <c r="BF29" s="195"/>
      <c r="BG29" s="195"/>
      <c r="BH29" s="195"/>
      <c r="BI29" s="27"/>
      <c r="BJ29" s="193"/>
      <c r="BK29" s="27"/>
      <c r="BL29" s="27"/>
      <c r="BM29" s="27"/>
      <c r="BN29" s="193"/>
      <c r="BO29" s="27"/>
      <c r="BP29" s="27"/>
      <c r="BQ29" s="28"/>
      <c r="BR29" s="22"/>
    </row>
    <row r="30" spans="1:71" x14ac:dyDescent="0.2"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</row>
    <row r="31" spans="1:71" x14ac:dyDescent="0.2"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1:71" x14ac:dyDescent="0.2">
      <c r="AL32" s="232"/>
      <c r="AM32" s="232"/>
      <c r="AN32" s="232"/>
      <c r="AO32" s="232"/>
      <c r="AP32" s="232"/>
      <c r="AR32" s="276"/>
      <c r="AT32" s="232"/>
      <c r="AV32" s="232"/>
      <c r="AX32" s="232"/>
      <c r="AY32" s="232"/>
      <c r="AZ32" s="232"/>
    </row>
    <row r="33" spans="33:66" x14ac:dyDescent="0.2">
      <c r="AH33" s="190"/>
      <c r="AI33" s="207"/>
      <c r="AK33" s="190"/>
      <c r="AL33" s="232"/>
      <c r="AM33" s="190"/>
      <c r="AN33" s="232"/>
      <c r="AO33" s="190"/>
      <c r="AP33" s="409"/>
      <c r="AQ33" s="190"/>
      <c r="AR33" s="409"/>
      <c r="AS33" s="190"/>
      <c r="AT33" s="232"/>
      <c r="AU33" s="231"/>
      <c r="AV33" s="232"/>
      <c r="AW33" s="233"/>
      <c r="AX33" s="232"/>
      <c r="AY33" s="232"/>
      <c r="AZ33" s="232"/>
    </row>
    <row r="34" spans="33:66" x14ac:dyDescent="0.2">
      <c r="AH34" s="190"/>
      <c r="AI34" s="207"/>
      <c r="AK34" s="190"/>
      <c r="AL34" s="232"/>
      <c r="AM34" s="190"/>
      <c r="AN34" s="232"/>
      <c r="AO34" s="190"/>
      <c r="AP34" s="409"/>
      <c r="AQ34" s="190"/>
      <c r="AR34" s="409"/>
      <c r="AS34" s="190"/>
      <c r="AT34" s="232"/>
      <c r="AU34" s="231"/>
      <c r="AV34" s="232"/>
      <c r="AW34" s="233"/>
      <c r="AX34" s="232"/>
      <c r="AY34" s="232"/>
      <c r="AZ34" s="232"/>
    </row>
    <row r="35" spans="33:66" x14ac:dyDescent="0.2">
      <c r="AH35" s="190"/>
      <c r="AI35" s="207"/>
      <c r="AK35" s="190"/>
      <c r="AL35" s="232"/>
      <c r="AM35" s="190"/>
      <c r="AN35" s="232"/>
      <c r="AO35" s="190"/>
      <c r="AP35" s="409"/>
      <c r="AQ35" s="190"/>
      <c r="AR35" s="409"/>
      <c r="AS35" s="190"/>
      <c r="AT35" s="232"/>
      <c r="AU35" s="231"/>
      <c r="AV35" s="232"/>
      <c r="AW35" s="233"/>
      <c r="AX35" s="232"/>
      <c r="AY35" s="232"/>
      <c r="AZ35" s="232"/>
    </row>
    <row r="36" spans="33:66" x14ac:dyDescent="0.2">
      <c r="AH36" s="190"/>
      <c r="AI36" s="207"/>
      <c r="AK36" s="190"/>
      <c r="AL36" s="232"/>
      <c r="AM36" s="190"/>
      <c r="AN36" s="232"/>
      <c r="AO36" s="190"/>
      <c r="AP36" s="409"/>
      <c r="AQ36" s="190"/>
      <c r="AR36" s="409"/>
      <c r="AS36" s="190"/>
      <c r="AT36" s="232"/>
      <c r="AU36" s="231"/>
      <c r="AV36" s="232"/>
      <c r="AW36" s="233"/>
      <c r="AX36" s="232"/>
      <c r="AY36" s="232"/>
      <c r="AZ36" s="232"/>
    </row>
    <row r="37" spans="33:66" x14ac:dyDescent="0.2">
      <c r="AH37" s="190"/>
      <c r="AI37" s="207"/>
      <c r="AK37" s="190"/>
      <c r="AL37" s="232"/>
      <c r="AM37" s="190"/>
      <c r="AN37" s="232"/>
      <c r="AO37" s="190"/>
      <c r="AP37" s="409"/>
      <c r="AQ37" s="190"/>
      <c r="AR37" s="409"/>
      <c r="AS37" s="190"/>
      <c r="AT37" s="232"/>
      <c r="AU37" s="231"/>
      <c r="AV37" s="232"/>
      <c r="AW37" s="233"/>
      <c r="AX37" s="232"/>
      <c r="AY37" s="232"/>
      <c r="AZ37" s="232"/>
    </row>
    <row r="38" spans="33:66" x14ac:dyDescent="0.2">
      <c r="AG38" s="191"/>
      <c r="AH38" s="190"/>
      <c r="AI38" s="207"/>
      <c r="AK38" s="190"/>
      <c r="AL38" s="232"/>
      <c r="AM38" s="190"/>
      <c r="AN38" s="232"/>
      <c r="AO38" s="190"/>
      <c r="AP38" s="409"/>
      <c r="AQ38" s="190"/>
      <c r="AR38" s="409"/>
      <c r="AS38" s="190"/>
      <c r="AT38" s="232"/>
      <c r="AU38" s="231"/>
      <c r="AV38" s="232"/>
      <c r="AW38" s="233"/>
      <c r="AX38" s="232"/>
      <c r="AY38" s="232"/>
      <c r="AZ38" s="232"/>
    </row>
    <row r="39" spans="33:66" x14ac:dyDescent="0.2">
      <c r="AG39" s="191"/>
      <c r="AH39" s="190"/>
      <c r="AI39" s="207"/>
      <c r="AK39" s="190"/>
      <c r="AL39" s="232"/>
      <c r="AM39" s="190"/>
      <c r="AN39" s="232"/>
      <c r="AO39" s="190"/>
      <c r="AP39" s="409"/>
      <c r="AQ39" s="190"/>
      <c r="AR39" s="409"/>
      <c r="AS39" s="190"/>
      <c r="AT39" s="232"/>
      <c r="AU39" s="231"/>
      <c r="AV39" s="232"/>
      <c r="AW39" s="233"/>
      <c r="AX39" s="232"/>
      <c r="AY39" s="232"/>
      <c r="AZ39" s="232"/>
      <c r="BL39" s="17"/>
      <c r="BM39" s="279"/>
      <c r="BN39" s="207"/>
    </row>
    <row r="40" spans="33:66" x14ac:dyDescent="0.2">
      <c r="AH40" s="190"/>
      <c r="AI40" s="207"/>
      <c r="AK40" s="190"/>
      <c r="AL40" s="232"/>
      <c r="AM40" s="190"/>
      <c r="AN40" s="232"/>
      <c r="AO40" s="190"/>
      <c r="AP40" s="409"/>
      <c r="AQ40" s="190"/>
      <c r="AR40" s="409"/>
      <c r="AS40" s="190"/>
      <c r="AT40" s="232"/>
      <c r="AU40" s="231"/>
      <c r="AV40" s="232"/>
      <c r="AW40" s="233"/>
      <c r="AX40" s="232"/>
      <c r="AY40" s="232"/>
      <c r="AZ40" s="232"/>
      <c r="BL40" s="17"/>
      <c r="BM40" s="279"/>
      <c r="BN40" s="207"/>
    </row>
    <row r="41" spans="33:66" x14ac:dyDescent="0.2">
      <c r="AG41" s="191"/>
      <c r="AH41" s="190"/>
      <c r="AI41" s="207"/>
      <c r="AK41" s="190"/>
      <c r="AL41" s="232"/>
      <c r="AM41" s="190"/>
      <c r="AN41" s="232"/>
      <c r="AO41" s="190"/>
      <c r="AP41" s="409"/>
      <c r="AQ41" s="190"/>
      <c r="AR41" s="409"/>
      <c r="AS41" s="190"/>
      <c r="AT41" s="232"/>
      <c r="AU41" s="231"/>
      <c r="AV41" s="232"/>
      <c r="AW41" s="233"/>
      <c r="AX41" s="232"/>
      <c r="AY41" s="232"/>
      <c r="AZ41" s="232"/>
      <c r="BL41" s="17"/>
      <c r="BM41" s="279"/>
      <c r="BN41" s="207"/>
    </row>
    <row r="42" spans="33:66" x14ac:dyDescent="0.2">
      <c r="BA42" s="13"/>
      <c r="BL42" s="17"/>
      <c r="BM42" s="279"/>
      <c r="BN42" s="207"/>
    </row>
    <row r="43" spans="33:66" x14ac:dyDescent="0.2">
      <c r="AI43" s="207"/>
      <c r="AU43" s="17"/>
      <c r="BA43" s="207"/>
      <c r="BL43" s="17"/>
      <c r="BM43" s="279"/>
      <c r="BN43" s="207"/>
    </row>
    <row r="44" spans="33:66" x14ac:dyDescent="0.2">
      <c r="AI44" s="207"/>
      <c r="AU44" s="17"/>
      <c r="BA44" s="207"/>
      <c r="BL44" s="17"/>
      <c r="BM44" s="279"/>
      <c r="BN44" s="207"/>
    </row>
    <row r="45" spans="33:66" x14ac:dyDescent="0.2">
      <c r="AI45" s="207"/>
      <c r="AU45" s="17"/>
      <c r="BA45" s="207"/>
      <c r="BL45" s="17"/>
      <c r="BM45" s="279"/>
      <c r="BN45" s="207"/>
    </row>
    <row r="46" spans="33:66" x14ac:dyDescent="0.2">
      <c r="AI46" s="207"/>
      <c r="AU46" s="17"/>
      <c r="BA46" s="207"/>
      <c r="BL46" s="17"/>
      <c r="BM46" s="279"/>
      <c r="BN46" s="207"/>
    </row>
    <row r="47" spans="33:66" x14ac:dyDescent="0.2">
      <c r="AI47" s="207"/>
      <c r="AU47" s="17"/>
      <c r="BA47" s="207"/>
      <c r="BL47" s="17"/>
      <c r="BM47" s="279"/>
      <c r="BN47" s="207"/>
    </row>
    <row r="48" spans="33:66" x14ac:dyDescent="0.2">
      <c r="AI48" s="207"/>
      <c r="AU48" s="17"/>
      <c r="BA48" s="207"/>
      <c r="BM48" s="279"/>
    </row>
    <row r="49" spans="35:53" x14ac:dyDescent="0.2">
      <c r="AI49" s="207"/>
      <c r="AU49" s="17"/>
      <c r="BA49" s="207"/>
    </row>
    <row r="50" spans="35:53" x14ac:dyDescent="0.2">
      <c r="AI50" s="207"/>
      <c r="AU50" s="17"/>
      <c r="BA50" s="207"/>
    </row>
    <row r="51" spans="35:53" x14ac:dyDescent="0.2">
      <c r="AI51" s="207"/>
      <c r="AU51" s="17"/>
      <c r="BA51" s="207"/>
    </row>
    <row r="52" spans="35:53" x14ac:dyDescent="0.2">
      <c r="BA52" s="13"/>
    </row>
  </sheetData>
  <mergeCells count="115">
    <mergeCell ref="P7:R7"/>
    <mergeCell ref="D8:D10"/>
    <mergeCell ref="AF23:AH23"/>
    <mergeCell ref="AF24:AH24"/>
    <mergeCell ref="T7:V7"/>
    <mergeCell ref="X7:Z7"/>
    <mergeCell ref="Z8:Z10"/>
    <mergeCell ref="AA8:AA10"/>
    <mergeCell ref="V8:V10"/>
    <mergeCell ref="X8:X10"/>
    <mergeCell ref="AF21:AH21"/>
    <mergeCell ref="AQ9:AR9"/>
    <mergeCell ref="AS9:AT9"/>
    <mergeCell ref="AU9:AV9"/>
    <mergeCell ref="H22:AE22"/>
    <mergeCell ref="AK8:AL8"/>
    <mergeCell ref="AQ8:AR8"/>
    <mergeCell ref="Y8:Y10"/>
    <mergeCell ref="AF22:AH22"/>
    <mergeCell ref="H8:H10"/>
    <mergeCell ref="I8:I10"/>
    <mergeCell ref="U8:U10"/>
    <mergeCell ref="W8:W10"/>
    <mergeCell ref="J8:J10"/>
    <mergeCell ref="AC8:AC10"/>
    <mergeCell ref="AD8:AD10"/>
    <mergeCell ref="H21:AE21"/>
    <mergeCell ref="AY7:AZ7"/>
    <mergeCell ref="AQ10:AR10"/>
    <mergeCell ref="AS10:AT10"/>
    <mergeCell ref="AU10:AV10"/>
    <mergeCell ref="AK9:AL9"/>
    <mergeCell ref="AO10:AP10"/>
    <mergeCell ref="AW8:AX8"/>
    <mergeCell ref="AO9:AP9"/>
    <mergeCell ref="AK10:AL10"/>
    <mergeCell ref="AW10:AX10"/>
    <mergeCell ref="AW9:AX9"/>
    <mergeCell ref="K8:K10"/>
    <mergeCell ref="P8:P10"/>
    <mergeCell ref="Q8:Q10"/>
    <mergeCell ref="R8:R10"/>
    <mergeCell ref="S8:S10"/>
    <mergeCell ref="AM10:AN10"/>
    <mergeCell ref="AM9:AN9"/>
    <mergeCell ref="BM6:BN6"/>
    <mergeCell ref="BP6:BP10"/>
    <mergeCell ref="H7:J7"/>
    <mergeCell ref="AF7:AF10"/>
    <mergeCell ref="AG7:AG10"/>
    <mergeCell ref="BA6:BA10"/>
    <mergeCell ref="BB6:BB10"/>
    <mergeCell ref="BE6:BF6"/>
    <mergeCell ref="BI6:BJ6"/>
    <mergeCell ref="BO7:BO10"/>
    <mergeCell ref="BK6:BL6"/>
    <mergeCell ref="BE7:BE10"/>
    <mergeCell ref="BF7:BF10"/>
    <mergeCell ref="BJ7:BJ8"/>
    <mergeCell ref="BG6:BH6"/>
    <mergeCell ref="BH7:BH8"/>
    <mergeCell ref="BL7:BL8"/>
    <mergeCell ref="BL9:BL10"/>
    <mergeCell ref="BH9:BH10"/>
    <mergeCell ref="BJ9:BJ10"/>
    <mergeCell ref="AQ6:AR6"/>
    <mergeCell ref="AS6:AT6"/>
    <mergeCell ref="AU6:AV6"/>
    <mergeCell ref="AW6:AX6"/>
    <mergeCell ref="AU8:AV8"/>
    <mergeCell ref="AM6:AN6"/>
    <mergeCell ref="AM7:AN7"/>
    <mergeCell ref="AM8:AN8"/>
    <mergeCell ref="AW7:AX7"/>
    <mergeCell ref="AS8:AT8"/>
    <mergeCell ref="B2:AE2"/>
    <mergeCell ref="AF2:BB2"/>
    <mergeCell ref="AY8:AZ8"/>
    <mergeCell ref="AY9:AZ9"/>
    <mergeCell ref="AY10:AZ10"/>
    <mergeCell ref="AI6:AJ6"/>
    <mergeCell ref="AH7:AH10"/>
    <mergeCell ref="AI7:AJ7"/>
    <mergeCell ref="AI9:AJ9"/>
    <mergeCell ref="AI8:AJ8"/>
    <mergeCell ref="B6:B10"/>
    <mergeCell ref="C6:C10"/>
    <mergeCell ref="AQ7:AR7"/>
    <mergeCell ref="AS7:AT7"/>
    <mergeCell ref="AU7:AV7"/>
    <mergeCell ref="AO8:AP8"/>
    <mergeCell ref="AE8:AE10"/>
    <mergeCell ref="AI10:AJ10"/>
    <mergeCell ref="T8:T10"/>
    <mergeCell ref="AK6:AL6"/>
    <mergeCell ref="AB7:AD7"/>
    <mergeCell ref="AB8:AB10"/>
    <mergeCell ref="AO7:AP7"/>
    <mergeCell ref="BE2:BQ2"/>
    <mergeCell ref="B4:AE4"/>
    <mergeCell ref="AF4:BB4"/>
    <mergeCell ref="BE4:BQ4"/>
    <mergeCell ref="AF6:AH6"/>
    <mergeCell ref="AY6:AZ6"/>
    <mergeCell ref="AO6:AP6"/>
    <mergeCell ref="F8:F10"/>
    <mergeCell ref="G8:G10"/>
    <mergeCell ref="D6:AE6"/>
    <mergeCell ref="L7:N7"/>
    <mergeCell ref="L8:L10"/>
    <mergeCell ref="M8:M10"/>
    <mergeCell ref="N8:N10"/>
    <mergeCell ref="O8:O10"/>
    <mergeCell ref="D7:F7"/>
    <mergeCell ref="E8:E10"/>
  </mergeCells>
  <conditionalFormatting sqref="AI10 AF13 BA11:BD11 V19:W19 AF11:AJ11 T14 R19:S19 P14 N19:O19 E14:L14 BO11:BP11">
    <cfRule type="cellIs" dxfId="88" priority="156" stopIfTrue="1" operator="equal">
      <formula>1</formula>
    </cfRule>
  </conditionalFormatting>
  <conditionalFormatting sqref="D15">
    <cfRule type="cellIs" dxfId="87" priority="158" stopIfTrue="1" operator="equal">
      <formula>1</formula>
    </cfRule>
  </conditionalFormatting>
  <conditionalFormatting sqref="U11:AA11 Y12:AA13">
    <cfRule type="cellIs" dxfId="86" priority="155" stopIfTrue="1" operator="equal">
      <formula>1</formula>
    </cfRule>
  </conditionalFormatting>
  <conditionalFormatting sqref="J12:K13 T11:T13 P11:P13 L11:L13 E11:K11 F12:G13">
    <cfRule type="cellIs" dxfId="85" priority="157" stopIfTrue="1" operator="equal">
      <formula>1</formula>
    </cfRule>
  </conditionalFormatting>
  <conditionalFormatting sqref="U14:AA14">
    <cfRule type="cellIs" dxfId="84" priority="154" stopIfTrue="1" operator="equal">
      <formula>1</formula>
    </cfRule>
  </conditionalFormatting>
  <conditionalFormatting sqref="AF15:AF16 AF18:AF19 AH12:AH13">
    <cfRule type="cellIs" dxfId="83" priority="151" stopIfTrue="1" operator="equal">
      <formula>1</formula>
    </cfRule>
  </conditionalFormatting>
  <conditionalFormatting sqref="AF17 AF20 AH14">
    <cfRule type="cellIs" dxfId="82" priority="150" stopIfTrue="1" operator="equal">
      <formula>1</formula>
    </cfRule>
  </conditionalFormatting>
  <conditionalFormatting sqref="AK11:AL11">
    <cfRule type="cellIs" dxfId="81" priority="146" stopIfTrue="1" operator="equal">
      <formula>1</formula>
    </cfRule>
  </conditionalFormatting>
  <conditionalFormatting sqref="AK14">
    <cfRule type="cellIs" dxfId="80" priority="147" stopIfTrue="1" operator="equal">
      <formula>1</formula>
    </cfRule>
  </conditionalFormatting>
  <conditionalFormatting sqref="AQ11:AR11">
    <cfRule type="cellIs" dxfId="79" priority="142" stopIfTrue="1" operator="equal">
      <formula>1</formula>
    </cfRule>
  </conditionalFormatting>
  <conditionalFormatting sqref="AQ14">
    <cfRule type="cellIs" dxfId="78" priority="143" stopIfTrue="1" operator="equal">
      <formula>1</formula>
    </cfRule>
  </conditionalFormatting>
  <conditionalFormatting sqref="AS11:AT11">
    <cfRule type="cellIs" dxfId="77" priority="140" stopIfTrue="1" operator="equal">
      <formula>1</formula>
    </cfRule>
  </conditionalFormatting>
  <conditionalFormatting sqref="AS14">
    <cfRule type="cellIs" dxfId="76" priority="141" stopIfTrue="1" operator="equal">
      <formula>1</formula>
    </cfRule>
  </conditionalFormatting>
  <conditionalFormatting sqref="AU11:AV11">
    <cfRule type="cellIs" dxfId="75" priority="138" stopIfTrue="1" operator="equal">
      <formula>1</formula>
    </cfRule>
  </conditionalFormatting>
  <conditionalFormatting sqref="AU14">
    <cfRule type="cellIs" dxfId="74" priority="139" stopIfTrue="1" operator="equal">
      <formula>1</formula>
    </cfRule>
  </conditionalFormatting>
  <conditionalFormatting sqref="AW11:AX11 AZ11">
    <cfRule type="cellIs" dxfId="73" priority="136" stopIfTrue="1" operator="equal">
      <formula>1</formula>
    </cfRule>
  </conditionalFormatting>
  <conditionalFormatting sqref="AW14">
    <cfRule type="cellIs" dxfId="72" priority="137" stopIfTrue="1" operator="equal">
      <formula>1</formula>
    </cfRule>
  </conditionalFormatting>
  <conditionalFormatting sqref="BK11:BL11">
    <cfRule type="cellIs" dxfId="71" priority="133" stopIfTrue="1" operator="equal">
      <formula>1</formula>
    </cfRule>
  </conditionalFormatting>
  <conditionalFormatting sqref="BM11:BN11">
    <cfRule type="cellIs" dxfId="70" priority="131" stopIfTrue="1" operator="equal">
      <formula>1</formula>
    </cfRule>
  </conditionalFormatting>
  <conditionalFormatting sqref="BM14">
    <cfRule type="cellIs" dxfId="69" priority="132" stopIfTrue="1" operator="equal">
      <formula>1</formula>
    </cfRule>
  </conditionalFormatting>
  <conditionalFormatting sqref="AH20">
    <cfRule type="cellIs" dxfId="68" priority="122" stopIfTrue="1" operator="equal">
      <formula>1</formula>
    </cfRule>
  </conditionalFormatting>
  <conditionalFormatting sqref="D20">
    <cfRule type="cellIs" dxfId="67" priority="123" stopIfTrue="1" operator="equal">
      <formula>1</formula>
    </cfRule>
  </conditionalFormatting>
  <conditionalFormatting sqref="AH15 AH19">
    <cfRule type="cellIs" dxfId="66" priority="129" stopIfTrue="1" operator="equal">
      <formula>1</formula>
    </cfRule>
  </conditionalFormatting>
  <conditionalFormatting sqref="D18:D19 T19 H19">
    <cfRule type="cellIs" dxfId="65" priority="128" stopIfTrue="1" operator="equal">
      <formula>1</formula>
    </cfRule>
  </conditionalFormatting>
  <conditionalFormatting sqref="D17">
    <cfRule type="cellIs" dxfId="64" priority="125" stopIfTrue="1" operator="equal">
      <formula>1</formula>
    </cfRule>
  </conditionalFormatting>
  <conditionalFormatting sqref="BI11:BJ11">
    <cfRule type="cellIs" dxfId="63" priority="120" stopIfTrue="1" operator="equal">
      <formula>1</formula>
    </cfRule>
  </conditionalFormatting>
  <conditionalFormatting sqref="AF14">
    <cfRule type="cellIs" dxfId="62" priority="119" stopIfTrue="1" operator="equal">
      <formula>1</formula>
    </cfRule>
  </conditionalFormatting>
  <conditionalFormatting sqref="AK10">
    <cfRule type="cellIs" dxfId="61" priority="117" stopIfTrue="1" operator="equal">
      <formula>1</formula>
    </cfRule>
  </conditionalFormatting>
  <conditionalFormatting sqref="AQ10">
    <cfRule type="cellIs" dxfId="60" priority="115" stopIfTrue="1" operator="equal">
      <formula>1</formula>
    </cfRule>
  </conditionalFormatting>
  <conditionalFormatting sqref="AS10">
    <cfRule type="cellIs" dxfId="59" priority="114" stopIfTrue="1" operator="equal">
      <formula>1</formula>
    </cfRule>
  </conditionalFormatting>
  <conditionalFormatting sqref="AU10">
    <cfRule type="cellIs" dxfId="58" priority="113" stopIfTrue="1" operator="equal">
      <formula>1</formula>
    </cfRule>
  </conditionalFormatting>
  <conditionalFormatting sqref="AW10">
    <cfRule type="cellIs" dxfId="57" priority="112" stopIfTrue="1" operator="equal">
      <formula>1</formula>
    </cfRule>
  </conditionalFormatting>
  <conditionalFormatting sqref="BE11:BH11 BE13 BE15:BE16 BE18:BE19">
    <cfRule type="cellIs" dxfId="56" priority="110" stopIfTrue="1" operator="equal">
      <formula>1</formula>
    </cfRule>
  </conditionalFormatting>
  <conditionalFormatting sqref="BE17 BE20">
    <cfRule type="cellIs" dxfId="55" priority="109" stopIfTrue="1" operator="equal">
      <formula>1</formula>
    </cfRule>
  </conditionalFormatting>
  <conditionalFormatting sqref="BE14">
    <cfRule type="cellIs" dxfId="54" priority="108" stopIfTrue="1" operator="equal">
      <formula>1</formula>
    </cfRule>
  </conditionalFormatting>
  <conditionalFormatting sqref="AH16">
    <cfRule type="cellIs" dxfId="53" priority="87" stopIfTrue="1" operator="equal">
      <formula>1</formula>
    </cfRule>
  </conditionalFormatting>
  <conditionalFormatting sqref="AH17">
    <cfRule type="cellIs" dxfId="52" priority="86" stopIfTrue="1" operator="equal">
      <formula>1</formula>
    </cfRule>
  </conditionalFormatting>
  <conditionalFormatting sqref="AH18">
    <cfRule type="cellIs" dxfId="51" priority="85" stopIfTrue="1" operator="equal">
      <formula>1</formula>
    </cfRule>
  </conditionalFormatting>
  <conditionalFormatting sqref="E15:W15">
    <cfRule type="cellIs" dxfId="50" priority="79" stopIfTrue="1" operator="equal">
      <formula>1</formula>
    </cfRule>
  </conditionalFormatting>
  <conditionalFormatting sqref="X15:AA15">
    <cfRule type="cellIs" dxfId="49" priority="78" stopIfTrue="1" operator="equal">
      <formula>1</formula>
    </cfRule>
  </conditionalFormatting>
  <conditionalFormatting sqref="X17:AA17">
    <cfRule type="cellIs" dxfId="48" priority="71" stopIfTrue="1" operator="equal">
      <formula>1</formula>
    </cfRule>
  </conditionalFormatting>
  <conditionalFormatting sqref="D16">
    <cfRule type="cellIs" dxfId="47" priority="76" stopIfTrue="1" operator="equal">
      <formula>1</formula>
    </cfRule>
  </conditionalFormatting>
  <conditionalFormatting sqref="E16:W16">
    <cfRule type="cellIs" dxfId="46" priority="75" stopIfTrue="1" operator="equal">
      <formula>1</formula>
    </cfRule>
  </conditionalFormatting>
  <conditionalFormatting sqref="X16:AA16">
    <cfRule type="cellIs" dxfId="45" priority="74" stopIfTrue="1" operator="equal">
      <formula>1</formula>
    </cfRule>
  </conditionalFormatting>
  <conditionalFormatting sqref="E17:W17">
    <cfRule type="cellIs" dxfId="44" priority="72" stopIfTrue="1" operator="equal">
      <formula>1</formula>
    </cfRule>
  </conditionalFormatting>
  <conditionalFormatting sqref="E18:W18">
    <cfRule type="cellIs" dxfId="43" priority="67" stopIfTrue="1" operator="equal">
      <formula>1</formula>
    </cfRule>
  </conditionalFormatting>
  <conditionalFormatting sqref="X18:AA18">
    <cfRule type="cellIs" dxfId="42" priority="66" stopIfTrue="1" operator="equal">
      <formula>1</formula>
    </cfRule>
  </conditionalFormatting>
  <conditionalFormatting sqref="U19">
    <cfRule type="cellIs" dxfId="41" priority="63" stopIfTrue="1" operator="equal">
      <formula>1</formula>
    </cfRule>
  </conditionalFormatting>
  <conditionalFormatting sqref="E20:W20">
    <cfRule type="cellIs" dxfId="40" priority="56" stopIfTrue="1" operator="equal">
      <formula>1</formula>
    </cfRule>
  </conditionalFormatting>
  <conditionalFormatting sqref="X20:AA20">
    <cfRule type="cellIs" dxfId="39" priority="55" stopIfTrue="1" operator="equal">
      <formula>1</formula>
    </cfRule>
  </conditionalFormatting>
  <conditionalFormatting sqref="Z19:AA19">
    <cfRule type="cellIs" dxfId="38" priority="59" stopIfTrue="1" operator="equal">
      <formula>1</formula>
    </cfRule>
  </conditionalFormatting>
  <conditionalFormatting sqref="X19">
    <cfRule type="cellIs" dxfId="37" priority="58" stopIfTrue="1" operator="equal">
      <formula>1</formula>
    </cfRule>
  </conditionalFormatting>
  <conditionalFormatting sqref="Y19">
    <cfRule type="cellIs" dxfId="36" priority="57" stopIfTrue="1" operator="equal">
      <formula>1</formula>
    </cfRule>
  </conditionalFormatting>
  <conditionalFormatting sqref="AM11:AP11">
    <cfRule type="cellIs" dxfId="35" priority="52" stopIfTrue="1" operator="equal">
      <formula>1</formula>
    </cfRule>
  </conditionalFormatting>
  <conditionalFormatting sqref="AM14">
    <cfRule type="cellIs" dxfId="34" priority="53" stopIfTrue="1" operator="equal">
      <formula>1</formula>
    </cfRule>
  </conditionalFormatting>
  <conditionalFormatting sqref="AM10">
    <cfRule type="cellIs" dxfId="33" priority="51" stopIfTrue="1" operator="equal">
      <formula>1</formula>
    </cfRule>
  </conditionalFormatting>
  <conditionalFormatting sqref="AY10">
    <cfRule type="cellIs" dxfId="32" priority="50" stopIfTrue="1" operator="equal">
      <formula>1</formula>
    </cfRule>
  </conditionalFormatting>
  <conditionalFormatting sqref="AY11">
    <cfRule type="cellIs" dxfId="31" priority="48" stopIfTrue="1" operator="equal">
      <formula>1</formula>
    </cfRule>
  </conditionalFormatting>
  <conditionalFormatting sqref="AB20:AE20">
    <cfRule type="cellIs" dxfId="30" priority="24" stopIfTrue="1" operator="equal">
      <formula>1</formula>
    </cfRule>
  </conditionalFormatting>
  <conditionalFormatting sqref="AE23 AC17:AE17">
    <cfRule type="cellIs" dxfId="29" priority="35" stopIfTrue="1" operator="equal">
      <formula>1</formula>
    </cfRule>
  </conditionalFormatting>
  <conditionalFormatting sqref="AE12:AE13 AB11:AE11">
    <cfRule type="cellIs" dxfId="28" priority="34" stopIfTrue="1" operator="equal">
      <formula>1</formula>
    </cfRule>
  </conditionalFormatting>
  <conditionalFormatting sqref="AB14:AE14">
    <cfRule type="cellIs" dxfId="27" priority="33" stopIfTrue="1" operator="equal">
      <formula>1</formula>
    </cfRule>
  </conditionalFormatting>
  <conditionalFormatting sqref="AC12:AD13">
    <cfRule type="cellIs" dxfId="26" priority="32" stopIfTrue="1" operator="equal">
      <formula>1</formula>
    </cfRule>
  </conditionalFormatting>
  <conditionalFormatting sqref="AB15:AC15">
    <cfRule type="cellIs" dxfId="25" priority="31" stopIfTrue="1" operator="equal">
      <formula>1</formula>
    </cfRule>
  </conditionalFormatting>
  <conditionalFormatting sqref="AB16:AC16">
    <cfRule type="cellIs" dxfId="24" priority="30" stopIfTrue="1" operator="equal">
      <formula>1</formula>
    </cfRule>
  </conditionalFormatting>
  <conditionalFormatting sqref="AD15:AE15">
    <cfRule type="cellIs" dxfId="23" priority="29" stopIfTrue="1" operator="equal">
      <formula>1</formula>
    </cfRule>
  </conditionalFormatting>
  <conditionalFormatting sqref="AD16:AE16">
    <cfRule type="cellIs" dxfId="22" priority="28" stopIfTrue="1" operator="equal">
      <formula>1</formula>
    </cfRule>
  </conditionalFormatting>
  <conditionalFormatting sqref="AB17">
    <cfRule type="cellIs" dxfId="21" priority="27" stopIfTrue="1" operator="equal">
      <formula>1</formula>
    </cfRule>
  </conditionalFormatting>
  <conditionalFormatting sqref="AB18:AE18">
    <cfRule type="cellIs" dxfId="20" priority="26" stopIfTrue="1" operator="equal">
      <formula>1</formula>
    </cfRule>
  </conditionalFormatting>
  <conditionalFormatting sqref="AB19:AE19">
    <cfRule type="cellIs" dxfId="19" priority="25" stopIfTrue="1" operator="equal">
      <formula>1</formula>
    </cfRule>
  </conditionalFormatting>
  <conditionalFormatting sqref="AO10">
    <cfRule type="cellIs" dxfId="18" priority="20" stopIfTrue="1" operator="equal">
      <formula>1</formula>
    </cfRule>
  </conditionalFormatting>
  <conditionalFormatting sqref="AO14">
    <cfRule type="cellIs" dxfId="17" priority="19" stopIfTrue="1" operator="equal">
      <formula>1</formula>
    </cfRule>
  </conditionalFormatting>
  <conditionalFormatting sqref="D12:D13">
    <cfRule type="cellIs" dxfId="16" priority="18" stopIfTrue="1" operator="equal">
      <formula>1</formula>
    </cfRule>
  </conditionalFormatting>
  <conditionalFormatting sqref="I12:I13">
    <cfRule type="cellIs" dxfId="15" priority="17" stopIfTrue="1" operator="equal">
      <formula>1</formula>
    </cfRule>
  </conditionalFormatting>
  <conditionalFormatting sqref="H12:H13">
    <cfRule type="cellIs" dxfId="14" priority="16" stopIfTrue="1" operator="equal">
      <formula>1</formula>
    </cfRule>
  </conditionalFormatting>
  <conditionalFormatting sqref="J19:K19">
    <cfRule type="cellIs" dxfId="13" priority="15" stopIfTrue="1" operator="equal">
      <formula>1</formula>
    </cfRule>
  </conditionalFormatting>
  <conditionalFormatting sqref="I19">
    <cfRule type="cellIs" dxfId="12" priority="14" stopIfTrue="1" operator="equal">
      <formula>1</formula>
    </cfRule>
  </conditionalFormatting>
  <conditionalFormatting sqref="Q11:S11">
    <cfRule type="cellIs" dxfId="11" priority="13" stopIfTrue="1" operator="equal">
      <formula>1</formula>
    </cfRule>
  </conditionalFormatting>
  <conditionalFormatting sqref="Q14:S14">
    <cfRule type="cellIs" dxfId="10" priority="12" stopIfTrue="1" operator="equal">
      <formula>1</formula>
    </cfRule>
  </conditionalFormatting>
  <conditionalFormatting sqref="P19">
    <cfRule type="cellIs" dxfId="9" priority="11" stopIfTrue="1" operator="equal">
      <formula>1</formula>
    </cfRule>
  </conditionalFormatting>
  <conditionalFormatting sqref="Q19">
    <cfRule type="cellIs" dxfId="8" priority="10" stopIfTrue="1" operator="equal">
      <formula>1</formula>
    </cfRule>
  </conditionalFormatting>
  <conditionalFormatting sqref="M11:O11">
    <cfRule type="cellIs" dxfId="7" priority="9" stopIfTrue="1" operator="equal">
      <formula>1</formula>
    </cfRule>
  </conditionalFormatting>
  <conditionalFormatting sqref="M14:O14">
    <cfRule type="cellIs" dxfId="6" priority="8" stopIfTrue="1" operator="equal">
      <formula>1</formula>
    </cfRule>
  </conditionalFormatting>
  <conditionalFormatting sqref="L19">
    <cfRule type="cellIs" dxfId="5" priority="7" stopIfTrue="1" operator="equal">
      <formula>1</formula>
    </cfRule>
  </conditionalFormatting>
  <conditionalFormatting sqref="M19">
    <cfRule type="cellIs" dxfId="4" priority="6" stopIfTrue="1" operator="equal">
      <formula>1</formula>
    </cfRule>
  </conditionalFormatting>
  <conditionalFormatting sqref="F19:G19">
    <cfRule type="cellIs" dxfId="3" priority="4" stopIfTrue="1" operator="equal">
      <formula>1</formula>
    </cfRule>
  </conditionalFormatting>
  <conditionalFormatting sqref="E19">
    <cfRule type="cellIs" dxfId="2" priority="3" stopIfTrue="1" operator="equal">
      <formula>1</formula>
    </cfRule>
  </conditionalFormatting>
  <conditionalFormatting sqref="E12:E13">
    <cfRule type="cellIs" dxfId="1" priority="2" stopIfTrue="1" operator="equal">
      <formula>1</formula>
    </cfRule>
  </conditionalFormatting>
  <conditionalFormatting sqref="BG14">
    <cfRule type="cellIs" dxfId="0" priority="1" stopIfTrue="1" operator="equal">
      <formula>1</formula>
    </cfRule>
  </conditionalFormatting>
  <printOptions horizontalCentered="1" verticalCentered="1"/>
  <pageMargins left="1.17" right="0.57999999999999996" top="0" bottom="0" header="0" footer="0"/>
  <pageSetup paperSize="5" scale="41" orientation="landscape" horizontalDpi="300" verticalDpi="300" r:id="rId1"/>
  <colBreaks count="2" manualBreakCount="2">
    <brk id="31" max="1048575" man="1"/>
    <brk id="5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M43"/>
  <sheetViews>
    <sheetView zoomScale="85" zoomScaleNormal="85" workbookViewId="0">
      <selection activeCell="K46" sqref="K46"/>
    </sheetView>
  </sheetViews>
  <sheetFormatPr baseColWidth="10" defaultColWidth="10.85546875" defaultRowHeight="11.25" x14ac:dyDescent="0.2"/>
  <cols>
    <col min="1" max="1" width="0.85546875" style="12" customWidth="1"/>
    <col min="2" max="2" width="15.140625" style="1" customWidth="1"/>
    <col min="3" max="3" width="14.5703125" style="1" customWidth="1"/>
    <col min="4" max="4" width="4.85546875" style="1" customWidth="1"/>
    <col min="5" max="5" width="6.5703125" style="1" customWidth="1"/>
    <col min="6" max="6" width="12.28515625" style="1" customWidth="1"/>
    <col min="7" max="7" width="6.5703125" style="1" customWidth="1"/>
    <col min="8" max="8" width="8" style="1" customWidth="1"/>
    <col min="9" max="9" width="12.140625" style="1" customWidth="1"/>
    <col min="10" max="10" width="7.85546875" style="1" customWidth="1"/>
    <col min="11" max="11" width="6.85546875" style="1" customWidth="1"/>
    <col min="12" max="12" width="11.42578125" style="1" customWidth="1"/>
    <col min="13" max="13" width="21" style="1" customWidth="1"/>
    <col min="14" max="14" width="4.28515625" style="1" customWidth="1"/>
    <col min="15" max="15" width="17.28515625" style="15" customWidth="1"/>
    <col min="16" max="16" width="10.28515625" style="1" customWidth="1"/>
    <col min="17" max="17" width="15.5703125" style="1" customWidth="1"/>
    <col min="18" max="18" width="15" style="2" customWidth="1"/>
    <col min="19" max="19" width="14.28515625" style="2" hidden="1" customWidth="1"/>
    <col min="20" max="20" width="4.140625" style="1" hidden="1" customWidth="1"/>
    <col min="21" max="21" width="3.42578125" style="1" customWidth="1"/>
    <col min="22" max="22" width="13.42578125" style="1" bestFit="1" customWidth="1"/>
    <col min="23" max="23" width="18.7109375" style="1" customWidth="1"/>
    <col min="24" max="50" width="3.42578125" style="1" customWidth="1"/>
    <col min="51" max="16384" width="10.85546875" style="1"/>
  </cols>
  <sheetData>
    <row r="1" spans="1:30" ht="7.5" customHeight="1" thickBot="1" x14ac:dyDescent="0.25"/>
    <row r="2" spans="1:30" ht="56.25" customHeight="1" thickBot="1" x14ac:dyDescent="0.25">
      <c r="A2" s="10"/>
      <c r="B2" s="520" t="s">
        <v>75</v>
      </c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2"/>
    </row>
    <row r="3" spans="1:30" ht="37.9" customHeight="1" thickBot="1" x14ac:dyDescent="0.25">
      <c r="A3" s="10"/>
      <c r="B3" s="102" t="s">
        <v>76</v>
      </c>
      <c r="C3" s="523" t="s">
        <v>130</v>
      </c>
      <c r="D3" s="523"/>
      <c r="E3" s="523"/>
      <c r="F3" s="523"/>
      <c r="G3" s="523"/>
      <c r="H3" s="523"/>
      <c r="I3" s="523"/>
      <c r="J3" s="523"/>
      <c r="K3" s="523"/>
      <c r="L3" s="523"/>
      <c r="M3" s="524"/>
    </row>
    <row r="4" spans="1:30" ht="16.5" customHeight="1" x14ac:dyDescent="0.2">
      <c r="A4" s="30"/>
      <c r="B4" s="44"/>
      <c r="C4" s="41" t="s">
        <v>96</v>
      </c>
      <c r="E4" s="30"/>
      <c r="F4" s="525" t="s">
        <v>77</v>
      </c>
      <c r="G4" s="525"/>
      <c r="H4" s="525"/>
      <c r="I4" s="525"/>
      <c r="J4" s="110">
        <v>2.09</v>
      </c>
      <c r="K4" s="30"/>
      <c r="L4" s="30"/>
      <c r="M4" s="29"/>
      <c r="N4" s="31"/>
    </row>
    <row r="5" spans="1:30" ht="9.75" customHeight="1" x14ac:dyDescent="0.2">
      <c r="A5" s="91"/>
      <c r="B5" s="32"/>
      <c r="C5" s="33"/>
      <c r="D5" s="33"/>
      <c r="E5" s="30"/>
      <c r="F5" s="526"/>
      <c r="G5" s="526"/>
      <c r="H5" s="526"/>
      <c r="I5" s="526"/>
      <c r="J5" s="91"/>
      <c r="K5" s="221" t="s">
        <v>12</v>
      </c>
      <c r="L5" s="101">
        <v>7</v>
      </c>
      <c r="M5" s="103" t="s">
        <v>22</v>
      </c>
      <c r="N5" s="31"/>
      <c r="P5" s="3"/>
      <c r="Q5" s="3"/>
      <c r="R5" s="4"/>
      <c r="S5" s="4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13.5" customHeight="1" x14ac:dyDescent="0.2">
      <c r="A6" s="91"/>
      <c r="B6" s="506" t="s">
        <v>0</v>
      </c>
      <c r="C6" s="507"/>
      <c r="D6" s="507"/>
      <c r="E6" s="507"/>
      <c r="F6" s="507"/>
      <c r="G6" s="507"/>
      <c r="H6" s="507"/>
      <c r="I6" s="507"/>
      <c r="J6" s="507"/>
      <c r="K6" s="507"/>
      <c r="L6" s="507"/>
      <c r="M6" s="527"/>
      <c r="N6" s="31"/>
      <c r="P6" s="3"/>
      <c r="Q6" s="3"/>
      <c r="R6" s="4"/>
      <c r="S6" s="4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1.6" customHeight="1" x14ac:dyDescent="0.2">
      <c r="A7" s="300"/>
      <c r="B7" s="528" t="s">
        <v>1</v>
      </c>
      <c r="C7" s="529"/>
      <c r="D7" s="530"/>
      <c r="E7" s="536" t="s">
        <v>13</v>
      </c>
      <c r="F7" s="536" t="s">
        <v>14</v>
      </c>
      <c r="G7" s="537" t="s">
        <v>7</v>
      </c>
      <c r="H7" s="536" t="s">
        <v>2</v>
      </c>
      <c r="I7" s="513" t="s">
        <v>15</v>
      </c>
      <c r="J7" s="536" t="s">
        <v>10</v>
      </c>
      <c r="K7" s="536"/>
      <c r="L7" s="540" t="s">
        <v>78</v>
      </c>
      <c r="M7" s="541" t="s">
        <v>3</v>
      </c>
      <c r="N7" s="31"/>
      <c r="O7" s="542"/>
      <c r="P7" s="508"/>
      <c r="Q7" s="508"/>
      <c r="R7" s="539"/>
    </row>
    <row r="8" spans="1:30" ht="34.15" customHeight="1" x14ac:dyDescent="0.2">
      <c r="A8" s="300"/>
      <c r="B8" s="531"/>
      <c r="C8" s="532"/>
      <c r="D8" s="533"/>
      <c r="E8" s="536"/>
      <c r="F8" s="536"/>
      <c r="G8" s="538"/>
      <c r="H8" s="536"/>
      <c r="I8" s="514"/>
      <c r="J8" s="536"/>
      <c r="K8" s="536"/>
      <c r="L8" s="540"/>
      <c r="M8" s="541"/>
      <c r="N8" s="31"/>
      <c r="O8" s="542"/>
      <c r="P8" s="508"/>
      <c r="Q8" s="508"/>
      <c r="R8" s="539"/>
      <c r="S8" s="5" t="s">
        <v>7</v>
      </c>
    </row>
    <row r="9" spans="1:30" ht="188.25" customHeight="1" x14ac:dyDescent="0.2">
      <c r="A9" s="34"/>
      <c r="B9" s="519" t="s">
        <v>123</v>
      </c>
      <c r="C9" s="516" t="s">
        <v>16</v>
      </c>
      <c r="D9" s="517" t="s">
        <v>16</v>
      </c>
      <c r="E9" s="246">
        <v>1</v>
      </c>
      <c r="F9" s="38"/>
      <c r="G9" s="236">
        <f t="shared" ref="G9:G17" si="0">+(H9*30)*I9</f>
        <v>210</v>
      </c>
      <c r="H9" s="237">
        <f>+L5</f>
        <v>7</v>
      </c>
      <c r="I9" s="243">
        <v>1</v>
      </c>
      <c r="J9" s="518"/>
      <c r="K9" s="518"/>
      <c r="L9" s="245"/>
      <c r="M9" s="248"/>
      <c r="N9" s="39"/>
      <c r="O9" s="99"/>
      <c r="P9" s="90"/>
      <c r="Q9" s="100"/>
      <c r="R9" s="100"/>
      <c r="S9" s="6">
        <f>H9*30*I9</f>
        <v>210</v>
      </c>
    </row>
    <row r="10" spans="1:30" ht="133.5" customHeight="1" x14ac:dyDescent="0.2">
      <c r="A10" s="34"/>
      <c r="B10" s="519" t="s">
        <v>125</v>
      </c>
      <c r="C10" s="516"/>
      <c r="D10" s="517"/>
      <c r="E10" s="246">
        <v>1</v>
      </c>
      <c r="F10" s="38"/>
      <c r="G10" s="236">
        <f t="shared" si="0"/>
        <v>157.5</v>
      </c>
      <c r="H10" s="237">
        <f>+L5</f>
        <v>7</v>
      </c>
      <c r="I10" s="243">
        <v>0.75</v>
      </c>
      <c r="J10" s="543"/>
      <c r="K10" s="544"/>
      <c r="L10" s="245"/>
      <c r="M10" s="248"/>
      <c r="N10" s="39"/>
      <c r="O10" s="99"/>
      <c r="P10" s="90"/>
      <c r="Q10" s="100"/>
      <c r="R10" s="100"/>
      <c r="S10" s="6"/>
    </row>
    <row r="11" spans="1:30" ht="116.25" customHeight="1" x14ac:dyDescent="0.2">
      <c r="A11" s="34"/>
      <c r="B11" s="519" t="s">
        <v>126</v>
      </c>
      <c r="C11" s="534"/>
      <c r="D11" s="535"/>
      <c r="E11" s="246">
        <v>1</v>
      </c>
      <c r="F11" s="38"/>
      <c r="G11" s="236">
        <f>+(H11*30)*I11</f>
        <v>157.5</v>
      </c>
      <c r="H11" s="237">
        <f>+L5</f>
        <v>7</v>
      </c>
      <c r="I11" s="243">
        <v>0.75</v>
      </c>
      <c r="J11" s="518"/>
      <c r="K11" s="518"/>
      <c r="L11" s="245"/>
      <c r="M11" s="248"/>
      <c r="N11" s="39"/>
      <c r="O11" s="99"/>
      <c r="P11" s="90"/>
      <c r="Q11" s="100"/>
      <c r="R11" s="100"/>
      <c r="S11" s="6"/>
    </row>
    <row r="12" spans="1:30" ht="130.15" customHeight="1" x14ac:dyDescent="0.2">
      <c r="A12" s="34"/>
      <c r="B12" s="519" t="s">
        <v>127</v>
      </c>
      <c r="C12" s="534"/>
      <c r="D12" s="535"/>
      <c r="E12" s="246">
        <v>1</v>
      </c>
      <c r="F12" s="38"/>
      <c r="G12" s="236">
        <f>+(H12*30)*I12</f>
        <v>157.5</v>
      </c>
      <c r="H12" s="237">
        <f>+L5</f>
        <v>7</v>
      </c>
      <c r="I12" s="243">
        <v>0.75</v>
      </c>
      <c r="J12" s="518"/>
      <c r="K12" s="518"/>
      <c r="L12" s="245"/>
      <c r="M12" s="248"/>
      <c r="N12" s="39"/>
      <c r="O12" s="99"/>
      <c r="P12" s="90"/>
      <c r="Q12" s="100"/>
      <c r="R12" s="100"/>
      <c r="S12" s="6"/>
    </row>
    <row r="13" spans="1:30" ht="83.45" customHeight="1" x14ac:dyDescent="0.2">
      <c r="A13" s="34"/>
      <c r="B13" s="519" t="s">
        <v>119</v>
      </c>
      <c r="C13" s="534"/>
      <c r="D13" s="535"/>
      <c r="E13" s="247">
        <v>5</v>
      </c>
      <c r="F13" s="38"/>
      <c r="G13" s="236">
        <f t="shared" si="0"/>
        <v>210</v>
      </c>
      <c r="H13" s="237">
        <f>+L5</f>
        <v>7</v>
      </c>
      <c r="I13" s="244">
        <v>1</v>
      </c>
      <c r="J13" s="518"/>
      <c r="K13" s="518"/>
      <c r="L13" s="245"/>
      <c r="M13" s="248"/>
      <c r="N13" s="39"/>
      <c r="O13" s="99"/>
      <c r="P13" s="90"/>
      <c r="Q13" s="100"/>
      <c r="R13" s="100"/>
      <c r="S13" s="6"/>
    </row>
    <row r="14" spans="1:30" ht="72" customHeight="1" x14ac:dyDescent="0.2">
      <c r="A14" s="34"/>
      <c r="B14" s="515" t="s">
        <v>120</v>
      </c>
      <c r="C14" s="516"/>
      <c r="D14" s="517"/>
      <c r="E14" s="246">
        <v>1</v>
      </c>
      <c r="F14" s="38"/>
      <c r="G14" s="236">
        <f t="shared" si="0"/>
        <v>157.5</v>
      </c>
      <c r="H14" s="237">
        <f>+H9</f>
        <v>7</v>
      </c>
      <c r="I14" s="244">
        <v>0.75</v>
      </c>
      <c r="J14" s="518"/>
      <c r="K14" s="518"/>
      <c r="L14" s="245"/>
      <c r="M14" s="248"/>
      <c r="N14" s="39"/>
      <c r="O14" s="99"/>
      <c r="P14" s="90"/>
      <c r="Q14" s="100"/>
      <c r="R14" s="100"/>
      <c r="S14" s="6"/>
      <c r="W14" s="203"/>
    </row>
    <row r="15" spans="1:30" ht="61.9" customHeight="1" x14ac:dyDescent="0.2">
      <c r="A15" s="34"/>
      <c r="B15" s="519" t="s">
        <v>128</v>
      </c>
      <c r="C15" s="534"/>
      <c r="D15" s="535"/>
      <c r="E15" s="246">
        <v>1</v>
      </c>
      <c r="F15" s="38"/>
      <c r="G15" s="236">
        <f t="shared" si="0"/>
        <v>157.5</v>
      </c>
      <c r="H15" s="237">
        <f>+L5</f>
        <v>7</v>
      </c>
      <c r="I15" s="244">
        <v>0.75</v>
      </c>
      <c r="J15" s="518"/>
      <c r="K15" s="518"/>
      <c r="L15" s="245"/>
      <c r="M15" s="248"/>
      <c r="N15" s="39"/>
      <c r="O15" s="99"/>
      <c r="P15" s="90"/>
      <c r="Q15" s="100"/>
      <c r="R15" s="100"/>
      <c r="S15" s="6"/>
      <c r="W15" s="203"/>
    </row>
    <row r="16" spans="1:30" ht="60.75" customHeight="1" x14ac:dyDescent="0.2">
      <c r="A16" s="34"/>
      <c r="B16" s="519" t="s">
        <v>121</v>
      </c>
      <c r="C16" s="534"/>
      <c r="D16" s="535"/>
      <c r="E16" s="246">
        <v>5</v>
      </c>
      <c r="F16" s="38"/>
      <c r="G16" s="236">
        <f t="shared" si="0"/>
        <v>210</v>
      </c>
      <c r="H16" s="237">
        <f>+L5</f>
        <v>7</v>
      </c>
      <c r="I16" s="244">
        <v>1</v>
      </c>
      <c r="J16" s="518"/>
      <c r="K16" s="518"/>
      <c r="L16" s="245"/>
      <c r="M16" s="248"/>
      <c r="N16" s="39"/>
      <c r="O16" s="99"/>
      <c r="P16" s="90"/>
      <c r="Q16" s="100"/>
      <c r="R16" s="100"/>
      <c r="S16" s="6"/>
      <c r="W16" s="202"/>
    </row>
    <row r="17" spans="1:65" ht="46.15" customHeight="1" x14ac:dyDescent="0.2">
      <c r="A17" s="34"/>
      <c r="B17" s="519" t="s">
        <v>122</v>
      </c>
      <c r="C17" s="534"/>
      <c r="D17" s="535"/>
      <c r="E17" s="246">
        <v>2</v>
      </c>
      <c r="F17" s="38"/>
      <c r="G17" s="236">
        <f t="shared" si="0"/>
        <v>210</v>
      </c>
      <c r="H17" s="237">
        <f>+L5</f>
        <v>7</v>
      </c>
      <c r="I17" s="244">
        <v>1</v>
      </c>
      <c r="J17" s="518"/>
      <c r="K17" s="518"/>
      <c r="L17" s="245"/>
      <c r="M17" s="248"/>
      <c r="N17" s="39"/>
      <c r="P17" s="90"/>
      <c r="Q17" s="100"/>
      <c r="R17" s="100"/>
      <c r="S17" s="6"/>
    </row>
    <row r="18" spans="1:65" ht="13.9" customHeight="1" x14ac:dyDescent="0.2">
      <c r="A18" s="30"/>
      <c r="B18" s="44"/>
      <c r="C18" s="30"/>
      <c r="D18" s="30"/>
      <c r="E18" s="181">
        <f>SUM(E9:E17)</f>
        <v>18</v>
      </c>
      <c r="F18" s="36"/>
      <c r="G18" s="36"/>
      <c r="H18" s="36"/>
      <c r="I18" s="546" t="s">
        <v>8</v>
      </c>
      <c r="J18" s="547"/>
      <c r="K18" s="547"/>
      <c r="L18" s="548"/>
      <c r="M18" s="45"/>
      <c r="N18" s="39"/>
      <c r="P18" s="2"/>
      <c r="S18" s="6"/>
    </row>
    <row r="19" spans="1:65" ht="15" customHeight="1" x14ac:dyDescent="0.2">
      <c r="A19" s="29"/>
      <c r="B19" s="30"/>
      <c r="C19" s="30"/>
      <c r="D19" s="30"/>
      <c r="E19" s="34"/>
      <c r="F19" s="36"/>
      <c r="G19" s="36"/>
      <c r="H19" s="36"/>
      <c r="I19" s="128"/>
      <c r="J19" s="128"/>
      <c r="K19" s="128"/>
      <c r="L19" s="128"/>
      <c r="M19" s="46"/>
      <c r="N19" s="39"/>
      <c r="P19" s="2"/>
      <c r="S19" s="6"/>
    </row>
    <row r="20" spans="1:65" x14ac:dyDescent="0.2">
      <c r="A20" s="129"/>
      <c r="B20" s="549" t="s">
        <v>4</v>
      </c>
      <c r="C20" s="549"/>
      <c r="D20" s="549"/>
      <c r="E20" s="549"/>
      <c r="F20" s="549"/>
      <c r="G20" s="549"/>
      <c r="H20" s="549"/>
      <c r="I20" s="549"/>
      <c r="J20" s="549"/>
      <c r="K20" s="549"/>
      <c r="L20" s="550"/>
      <c r="M20" s="29"/>
      <c r="N20" s="39"/>
      <c r="P20" s="2"/>
      <c r="S20" s="6"/>
    </row>
    <row r="21" spans="1:65" ht="12.75" customHeight="1" x14ac:dyDescent="0.2">
      <c r="A21" s="30"/>
      <c r="B21" s="554" t="s">
        <v>5</v>
      </c>
      <c r="C21" s="555"/>
      <c r="D21" s="556"/>
      <c r="E21" s="545" t="s">
        <v>11</v>
      </c>
      <c r="F21" s="545" t="s">
        <v>9</v>
      </c>
      <c r="G21" s="560" t="s">
        <v>7</v>
      </c>
      <c r="H21" s="545" t="s">
        <v>2</v>
      </c>
      <c r="I21" s="545" t="s">
        <v>80</v>
      </c>
      <c r="J21" s="562" t="s">
        <v>93</v>
      </c>
      <c r="K21" s="545" t="s">
        <v>3</v>
      </c>
      <c r="L21" s="563"/>
      <c r="M21" s="47"/>
      <c r="N21" s="39"/>
      <c r="P21" s="2"/>
      <c r="Q21" s="2"/>
      <c r="R21" s="1"/>
      <c r="S21" s="7"/>
    </row>
    <row r="22" spans="1:65" ht="9.75" customHeight="1" x14ac:dyDescent="0.2">
      <c r="A22" s="30"/>
      <c r="B22" s="557"/>
      <c r="C22" s="558"/>
      <c r="D22" s="559"/>
      <c r="E22" s="545"/>
      <c r="F22" s="545" t="s">
        <v>6</v>
      </c>
      <c r="G22" s="561"/>
      <c r="H22" s="545"/>
      <c r="I22" s="545"/>
      <c r="J22" s="562"/>
      <c r="K22" s="545"/>
      <c r="L22" s="563"/>
      <c r="M22" s="29"/>
      <c r="N22" s="39"/>
      <c r="P22" s="2"/>
      <c r="Q22" s="2"/>
      <c r="R22" s="1"/>
      <c r="S22" s="7"/>
    </row>
    <row r="23" spans="1:65" ht="56.45" customHeight="1" x14ac:dyDescent="0.2">
      <c r="A23" s="30"/>
      <c r="B23" s="509" t="s">
        <v>107</v>
      </c>
      <c r="C23" s="510"/>
      <c r="D23" s="511"/>
      <c r="E23" s="295" t="s">
        <v>35</v>
      </c>
      <c r="F23" s="296"/>
      <c r="G23" s="236">
        <f>+(H23*30)*I23</f>
        <v>210</v>
      </c>
      <c r="H23" s="237">
        <f>+L5</f>
        <v>7</v>
      </c>
      <c r="I23" s="238">
        <v>1</v>
      </c>
      <c r="J23" s="242">
        <v>24</v>
      </c>
      <c r="K23" s="512"/>
      <c r="L23" s="512"/>
      <c r="M23" s="29"/>
      <c r="N23" s="39"/>
      <c r="P23" s="2"/>
      <c r="Q23" s="2"/>
      <c r="R23" s="1"/>
      <c r="S23" s="7"/>
      <c r="W23" s="203"/>
    </row>
    <row r="24" spans="1:65" ht="43.15" customHeight="1" x14ac:dyDescent="0.2">
      <c r="A24" s="30"/>
      <c r="B24" s="551" t="s">
        <v>129</v>
      </c>
      <c r="C24" s="552"/>
      <c r="D24" s="553"/>
      <c r="E24" s="297" t="s">
        <v>6</v>
      </c>
      <c r="F24" s="298"/>
      <c r="G24" s="236">
        <f>+(H24*30)*I24</f>
        <v>210</v>
      </c>
      <c r="H24" s="237">
        <f>+L5</f>
        <v>7</v>
      </c>
      <c r="I24" s="239">
        <v>1</v>
      </c>
      <c r="J24" s="240">
        <v>1</v>
      </c>
      <c r="K24" s="512"/>
      <c r="L24" s="512"/>
      <c r="M24" s="29"/>
      <c r="N24" s="39"/>
      <c r="P24" s="2"/>
      <c r="Q24" s="2"/>
      <c r="R24" s="1"/>
      <c r="S24" s="7"/>
      <c r="W24" s="202"/>
    </row>
    <row r="25" spans="1:65" ht="73.150000000000006" customHeight="1" x14ac:dyDescent="0.2">
      <c r="A25" s="30"/>
      <c r="B25" s="551" t="s">
        <v>95</v>
      </c>
      <c r="C25" s="552" t="s">
        <v>17</v>
      </c>
      <c r="D25" s="553" t="s">
        <v>17</v>
      </c>
      <c r="E25" s="297" t="s">
        <v>6</v>
      </c>
      <c r="F25" s="298"/>
      <c r="G25" s="236">
        <f>+(H25*30)*I25</f>
        <v>210</v>
      </c>
      <c r="H25" s="237">
        <f>+L5</f>
        <v>7</v>
      </c>
      <c r="I25" s="239">
        <v>1</v>
      </c>
      <c r="J25" s="240">
        <v>1</v>
      </c>
      <c r="K25" s="512"/>
      <c r="L25" s="512"/>
      <c r="M25" s="29"/>
      <c r="N25" s="39"/>
      <c r="P25" s="2"/>
      <c r="Q25" s="2"/>
      <c r="R25" s="202"/>
      <c r="S25" s="7"/>
      <c r="W25" s="251"/>
    </row>
    <row r="26" spans="1:65" ht="61.15" customHeight="1" x14ac:dyDescent="0.2">
      <c r="A26" s="30"/>
      <c r="B26" s="551" t="s">
        <v>115</v>
      </c>
      <c r="C26" s="552" t="s">
        <v>18</v>
      </c>
      <c r="D26" s="553" t="s">
        <v>18</v>
      </c>
      <c r="E26" s="295" t="s">
        <v>35</v>
      </c>
      <c r="F26" s="299"/>
      <c r="G26" s="236">
        <f>+(H26*30)*I26</f>
        <v>210</v>
      </c>
      <c r="H26" s="237">
        <f>+L5</f>
        <v>7</v>
      </c>
      <c r="I26" s="239">
        <v>1</v>
      </c>
      <c r="J26" s="241">
        <v>5</v>
      </c>
      <c r="K26" s="512"/>
      <c r="L26" s="512"/>
      <c r="M26" s="29"/>
      <c r="N26" s="39"/>
      <c r="P26" s="2"/>
      <c r="Q26" s="2"/>
      <c r="R26" s="1"/>
      <c r="S26" s="8"/>
      <c r="W26" s="203"/>
    </row>
    <row r="27" spans="1:65" ht="5.25" customHeight="1" x14ac:dyDescent="0.2">
      <c r="A27" s="30"/>
      <c r="B27" s="40"/>
      <c r="C27" s="48"/>
      <c r="D27" s="48"/>
      <c r="E27" s="49"/>
      <c r="F27" s="42"/>
      <c r="G27" s="42"/>
      <c r="H27" s="37"/>
      <c r="I27" s="50"/>
      <c r="J27" s="51"/>
      <c r="K27" s="52"/>
      <c r="L27" s="52"/>
      <c r="M27" s="53"/>
      <c r="N27" s="39"/>
      <c r="P27" s="2"/>
      <c r="Q27" s="2"/>
      <c r="R27" s="1"/>
      <c r="S27" s="3"/>
    </row>
    <row r="28" spans="1:65" x14ac:dyDescent="0.2">
      <c r="A28" s="30"/>
      <c r="B28" s="44"/>
      <c r="C28" s="30"/>
      <c r="D28" s="30"/>
      <c r="E28" s="36"/>
      <c r="F28" s="36"/>
      <c r="G28" s="36"/>
      <c r="H28" s="36"/>
      <c r="I28" s="54" t="s">
        <v>19</v>
      </c>
      <c r="J28" s="55"/>
      <c r="K28" s="55"/>
      <c r="L28" s="56"/>
      <c r="M28" s="45"/>
      <c r="N28" s="39"/>
      <c r="P28" s="2"/>
      <c r="Q28" s="202"/>
      <c r="R28" s="203"/>
      <c r="S28" s="9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</row>
    <row r="29" spans="1:65" ht="5.25" customHeight="1" x14ac:dyDescent="0.2">
      <c r="A29" s="30"/>
      <c r="B29" s="44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43"/>
      <c r="N29" s="39"/>
      <c r="P29" s="2"/>
      <c r="S29" s="57"/>
      <c r="T29" s="57"/>
      <c r="U29" s="57"/>
      <c r="V29" s="58"/>
      <c r="W29" s="58"/>
      <c r="X29" s="11"/>
      <c r="Y29" s="59"/>
      <c r="Z29" s="59"/>
      <c r="AA29" s="59"/>
      <c r="AB29" s="59"/>
      <c r="AC29" s="59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10"/>
      <c r="AX29" s="10"/>
      <c r="AY29" s="10"/>
      <c r="AZ29" s="10"/>
      <c r="BA29" s="10"/>
      <c r="BB29" s="10"/>
      <c r="BC29" s="10"/>
      <c r="BD29" s="10"/>
      <c r="BE29" s="10"/>
    </row>
    <row r="30" spans="1:65" x14ac:dyDescent="0.2">
      <c r="A30" s="91"/>
      <c r="B30" s="564" t="s">
        <v>20</v>
      </c>
      <c r="C30" s="565"/>
      <c r="D30" s="565"/>
      <c r="E30" s="565"/>
      <c r="F30" s="565"/>
      <c r="G30" s="565"/>
      <c r="H30" s="565"/>
      <c r="I30" s="565"/>
      <c r="J30" s="565"/>
      <c r="K30" s="565"/>
      <c r="L30" s="566"/>
      <c r="M30" s="45"/>
      <c r="N30" s="39"/>
      <c r="P30" s="2"/>
      <c r="S30" s="60"/>
      <c r="T30" s="60"/>
    </row>
    <row r="31" spans="1:65" s="3" customFormat="1" ht="4.9000000000000004" customHeight="1" x14ac:dyDescent="0.2">
      <c r="A31" s="91"/>
      <c r="B31" s="32"/>
      <c r="C31" s="33"/>
      <c r="D31" s="33"/>
      <c r="E31" s="30"/>
      <c r="F31" s="30"/>
      <c r="G31" s="30"/>
      <c r="H31" s="30"/>
      <c r="I31" s="30"/>
      <c r="J31" s="30"/>
      <c r="K31" s="30"/>
      <c r="L31" s="30"/>
      <c r="M31" s="46"/>
      <c r="N31" s="35"/>
      <c r="O31" s="16"/>
      <c r="P31" s="4"/>
      <c r="S31" s="61"/>
      <c r="T31" s="6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</row>
    <row r="32" spans="1:65" x14ac:dyDescent="0.2">
      <c r="A32" s="91"/>
      <c r="B32" s="567" t="s">
        <v>21</v>
      </c>
      <c r="C32" s="568"/>
      <c r="D32" s="568"/>
      <c r="E32" s="568"/>
      <c r="F32" s="568"/>
      <c r="G32" s="568"/>
      <c r="H32" s="568"/>
      <c r="I32" s="568"/>
      <c r="J32" s="568"/>
      <c r="K32" s="568"/>
      <c r="L32" s="568"/>
      <c r="M32" s="45"/>
      <c r="N32" s="39"/>
      <c r="P32" s="2"/>
      <c r="Q32" s="15"/>
      <c r="S32" s="60"/>
      <c r="T32" s="60"/>
    </row>
    <row r="33" spans="1:23" ht="6.6" customHeight="1" x14ac:dyDescent="0.2">
      <c r="A33" s="30"/>
      <c r="B33" s="44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43"/>
      <c r="N33" s="39"/>
      <c r="P33" s="2"/>
      <c r="R33" s="1"/>
      <c r="S33" s="60"/>
      <c r="T33" s="60"/>
    </row>
    <row r="34" spans="1:23" x14ac:dyDescent="0.2">
      <c r="A34" s="91"/>
      <c r="B34" s="506" t="s">
        <v>104</v>
      </c>
      <c r="C34" s="507"/>
      <c r="D34" s="507"/>
      <c r="E34" s="507"/>
      <c r="F34" s="507"/>
      <c r="G34" s="507"/>
      <c r="H34" s="507"/>
      <c r="I34" s="507"/>
      <c r="J34" s="507"/>
      <c r="K34" s="507"/>
      <c r="L34" s="507"/>
      <c r="M34" s="301"/>
      <c r="N34" s="62"/>
      <c r="P34" s="2"/>
      <c r="Q34" s="99"/>
      <c r="R34" s="4"/>
      <c r="S34" s="60"/>
      <c r="T34" s="60"/>
    </row>
    <row r="35" spans="1:23" ht="6" customHeight="1" x14ac:dyDescent="0.2">
      <c r="A35" s="30"/>
      <c r="B35" s="302"/>
      <c r="C35" s="303"/>
      <c r="D35" s="303"/>
      <c r="E35" s="303"/>
      <c r="F35" s="303"/>
      <c r="G35" s="303"/>
      <c r="H35" s="303"/>
      <c r="I35" s="303"/>
      <c r="J35" s="300"/>
      <c r="K35" s="300"/>
      <c r="L35" s="300"/>
      <c r="M35" s="304"/>
      <c r="N35" s="31"/>
      <c r="Q35" s="182"/>
      <c r="R35" s="1"/>
      <c r="S35" s="10"/>
      <c r="T35" s="10"/>
    </row>
    <row r="36" spans="1:23" x14ac:dyDescent="0.2">
      <c r="A36" s="30"/>
      <c r="B36" s="506" t="s">
        <v>109</v>
      </c>
      <c r="C36" s="507"/>
      <c r="D36" s="507"/>
      <c r="E36" s="507"/>
      <c r="F36" s="507"/>
      <c r="G36" s="507"/>
      <c r="H36" s="507"/>
      <c r="I36" s="507"/>
      <c r="J36" s="507"/>
      <c r="K36" s="507"/>
      <c r="L36" s="507"/>
      <c r="M36" s="301"/>
      <c r="N36" s="31"/>
      <c r="Q36" s="182"/>
      <c r="R36" s="1"/>
      <c r="S36" s="10"/>
      <c r="T36" s="10"/>
    </row>
    <row r="37" spans="1:23" ht="5.45" customHeight="1" x14ac:dyDescent="0.2">
      <c r="A37" s="30"/>
      <c r="B37" s="302"/>
      <c r="C37" s="303"/>
      <c r="D37" s="303"/>
      <c r="E37" s="303"/>
      <c r="F37" s="303"/>
      <c r="G37" s="303"/>
      <c r="H37" s="303"/>
      <c r="I37" s="303"/>
      <c r="J37" s="300"/>
      <c r="K37" s="300"/>
      <c r="L37" s="305"/>
      <c r="M37" s="304"/>
      <c r="N37" s="31"/>
      <c r="Q37" s="182"/>
      <c r="R37" s="1"/>
      <c r="S37" s="10"/>
      <c r="T37" s="10"/>
    </row>
    <row r="38" spans="1:23" x14ac:dyDescent="0.2">
      <c r="A38" s="30"/>
      <c r="B38" s="506" t="s">
        <v>110</v>
      </c>
      <c r="C38" s="507"/>
      <c r="D38" s="507"/>
      <c r="E38" s="507"/>
      <c r="F38" s="507"/>
      <c r="G38" s="507"/>
      <c r="H38" s="507"/>
      <c r="I38" s="507"/>
      <c r="J38" s="507"/>
      <c r="K38" s="507"/>
      <c r="L38" s="507"/>
      <c r="M38" s="301"/>
      <c r="N38" s="31"/>
      <c r="Q38" s="99"/>
      <c r="R38" s="1"/>
      <c r="S38" s="10"/>
      <c r="T38" s="10"/>
    </row>
    <row r="39" spans="1:23" ht="24" customHeight="1" x14ac:dyDescent="0.2">
      <c r="B39" s="292"/>
      <c r="C39" s="284"/>
      <c r="D39" s="284"/>
      <c r="E39" s="284"/>
      <c r="F39" s="284"/>
      <c r="G39" s="208"/>
      <c r="H39" s="30"/>
      <c r="I39" s="30"/>
      <c r="J39" s="30"/>
      <c r="K39" s="208"/>
      <c r="L39" s="30"/>
      <c r="M39" s="29"/>
    </row>
    <row r="40" spans="1:23" ht="12" x14ac:dyDescent="0.2">
      <c r="B40" s="293"/>
      <c r="C40" s="285"/>
      <c r="D40" s="285"/>
      <c r="E40" s="285"/>
      <c r="F40" s="285"/>
      <c r="G40" s="209"/>
      <c r="H40" s="188"/>
      <c r="I40" s="30"/>
      <c r="J40" s="30"/>
      <c r="K40" s="209"/>
      <c r="M40" s="29"/>
    </row>
    <row r="41" spans="1:23" ht="12" x14ac:dyDescent="0.2">
      <c r="B41" s="294"/>
      <c r="C41" s="286"/>
      <c r="D41" s="286"/>
      <c r="E41" s="286"/>
      <c r="F41" s="286"/>
      <c r="G41" s="210"/>
      <c r="H41" s="192"/>
      <c r="I41" s="30"/>
      <c r="J41" s="30"/>
      <c r="K41" s="210"/>
      <c r="M41" s="29"/>
      <c r="W41" s="2"/>
    </row>
    <row r="42" spans="1:23" ht="12.6" customHeight="1" thickBot="1" x14ac:dyDescent="0.25">
      <c r="B42" s="287"/>
      <c r="C42" s="288"/>
      <c r="D42" s="288"/>
      <c r="E42" s="288"/>
      <c r="F42" s="288"/>
      <c r="G42" s="63"/>
      <c r="H42" s="63"/>
      <c r="I42" s="63"/>
      <c r="J42" s="63"/>
      <c r="K42" s="63"/>
      <c r="L42" s="63"/>
      <c r="M42" s="104"/>
      <c r="W42" s="2"/>
    </row>
    <row r="43" spans="1:23" ht="18" customHeight="1" x14ac:dyDescent="0.2">
      <c r="W43" s="2"/>
    </row>
  </sheetData>
  <mergeCells count="58">
    <mergeCell ref="K21:L22"/>
    <mergeCell ref="B30:L30"/>
    <mergeCell ref="B32:L32"/>
    <mergeCell ref="B34:L34"/>
    <mergeCell ref="B24:D24"/>
    <mergeCell ref="K24:L24"/>
    <mergeCell ref="B25:D25"/>
    <mergeCell ref="K25:L25"/>
    <mergeCell ref="B17:D17"/>
    <mergeCell ref="J17:K17"/>
    <mergeCell ref="B26:D26"/>
    <mergeCell ref="B21:D22"/>
    <mergeCell ref="E21:E22"/>
    <mergeCell ref="F21:F22"/>
    <mergeCell ref="G21:G22"/>
    <mergeCell ref="H21:H22"/>
    <mergeCell ref="K26:L26"/>
    <mergeCell ref="J21:J22"/>
    <mergeCell ref="J10:K10"/>
    <mergeCell ref="B12:D12"/>
    <mergeCell ref="J12:K12"/>
    <mergeCell ref="I21:I22"/>
    <mergeCell ref="B15:D15"/>
    <mergeCell ref="J15:K15"/>
    <mergeCell ref="B16:D16"/>
    <mergeCell ref="J16:K16"/>
    <mergeCell ref="I18:L18"/>
    <mergeCell ref="B20:L20"/>
    <mergeCell ref="R7:R8"/>
    <mergeCell ref="J7:K8"/>
    <mergeCell ref="L7:L8"/>
    <mergeCell ref="M7:M8"/>
    <mergeCell ref="O7:O8"/>
    <mergeCell ref="B13:D13"/>
    <mergeCell ref="J13:K13"/>
    <mergeCell ref="B9:D9"/>
    <mergeCell ref="J9:K9"/>
    <mergeCell ref="J11:K11"/>
    <mergeCell ref="B2:M2"/>
    <mergeCell ref="C3:M3"/>
    <mergeCell ref="F4:I5"/>
    <mergeCell ref="B6:M6"/>
    <mergeCell ref="B7:D8"/>
    <mergeCell ref="B11:D11"/>
    <mergeCell ref="E7:E8"/>
    <mergeCell ref="F7:F8"/>
    <mergeCell ref="G7:G8"/>
    <mergeCell ref="H7:H8"/>
    <mergeCell ref="B36:L36"/>
    <mergeCell ref="B38:L38"/>
    <mergeCell ref="P7:P8"/>
    <mergeCell ref="Q7:Q8"/>
    <mergeCell ref="B23:D23"/>
    <mergeCell ref="K23:L23"/>
    <mergeCell ref="I7:I8"/>
    <mergeCell ref="B14:D14"/>
    <mergeCell ref="J14:K14"/>
    <mergeCell ref="B10:D10"/>
  </mergeCells>
  <printOptions horizontalCentered="1" verticalCentered="1"/>
  <pageMargins left="0.26" right="0.22" top="7.0000000000000007E-2" bottom="0.87" header="0" footer="0.45"/>
  <pageSetup fitToHeight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1"/>
  <sheetViews>
    <sheetView workbookViewId="0">
      <selection activeCell="D11" sqref="D11"/>
    </sheetView>
  </sheetViews>
  <sheetFormatPr baseColWidth="10" defaultRowHeight="12.75" x14ac:dyDescent="0.2"/>
  <sheetData>
    <row r="2" spans="2:4" x14ac:dyDescent="0.2">
      <c r="B2" s="13" t="s">
        <v>141</v>
      </c>
      <c r="C2">
        <v>2</v>
      </c>
    </row>
    <row r="3" spans="2:4" x14ac:dyDescent="0.2">
      <c r="B3" s="13" t="s">
        <v>142</v>
      </c>
      <c r="C3">
        <v>2</v>
      </c>
    </row>
    <row r="4" spans="2:4" x14ac:dyDescent="0.2">
      <c r="B4" s="13" t="s">
        <v>143</v>
      </c>
      <c r="C4">
        <v>3</v>
      </c>
    </row>
    <row r="5" spans="2:4" x14ac:dyDescent="0.2">
      <c r="B5" s="13" t="s">
        <v>144</v>
      </c>
      <c r="C5">
        <v>3</v>
      </c>
    </row>
    <row r="6" spans="2:4" x14ac:dyDescent="0.2">
      <c r="B6" s="13" t="s">
        <v>145</v>
      </c>
      <c r="C6">
        <v>4</v>
      </c>
    </row>
    <row r="7" spans="2:4" x14ac:dyDescent="0.2">
      <c r="B7" s="13" t="s">
        <v>146</v>
      </c>
      <c r="C7">
        <v>5</v>
      </c>
    </row>
    <row r="8" spans="2:4" x14ac:dyDescent="0.2">
      <c r="B8" s="13" t="s">
        <v>147</v>
      </c>
      <c r="C8">
        <v>3</v>
      </c>
    </row>
    <row r="9" spans="2:4" x14ac:dyDescent="0.2">
      <c r="B9" s="13" t="s">
        <v>148</v>
      </c>
      <c r="C9">
        <v>4</v>
      </c>
    </row>
    <row r="10" spans="2:4" x14ac:dyDescent="0.2">
      <c r="B10" s="13" t="s">
        <v>149</v>
      </c>
      <c r="C10">
        <v>2</v>
      </c>
    </row>
    <row r="11" spans="2:4" x14ac:dyDescent="0.2">
      <c r="C11">
        <f>+SUM(C2:C10)</f>
        <v>28</v>
      </c>
      <c r="D11">
        <f>+C11/4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P.O. X ACTV (2)</vt:lpstr>
      <vt:lpstr>PLAN DE CARGAS (2)</vt:lpstr>
      <vt:lpstr>Anexo No. 5 P.E. (2)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HP6</dc:creator>
  <cp:lastModifiedBy>LUIS_RODRIGUEZ</cp:lastModifiedBy>
  <cp:lastPrinted>2023-02-24T20:22:58Z</cp:lastPrinted>
  <dcterms:created xsi:type="dcterms:W3CDTF">2003-03-22T18:56:14Z</dcterms:created>
  <dcterms:modified xsi:type="dcterms:W3CDTF">2023-03-06T20:29:55Z</dcterms:modified>
</cp:coreProperties>
</file>