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I:\AVISO INVIAS\ARCHIVOS FINALES\"/>
    </mc:Choice>
  </mc:AlternateContent>
  <xr:revisionPtr revIDLastSave="0" documentId="10_ncr:100000_{E1740E96-E55C-4B8B-A176-ED8D69A922EE}" xr6:coauthVersionLast="31" xr6:coauthVersionMax="31" xr10:uidLastSave="{00000000-0000-0000-0000-000000000000}"/>
  <bookViews>
    <workbookView xWindow="0" yWindow="0" windowWidth="24000" windowHeight="9735" xr2:uid="{00000000-000D-0000-FFFF-FFFF00000000}"/>
  </bookViews>
  <sheets>
    <sheet name="SONDEO DE MERCADO" sheetId="17" r:id="rId1"/>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8" i="17" l="1"/>
  <c r="M9" i="17"/>
  <c r="M10" i="17" s="1"/>
  <c r="I10" i="17" l="1"/>
  <c r="E10" i="17"/>
  <c r="N9" i="17" l="1"/>
  <c r="O9" i="17" s="1"/>
  <c r="P9" i="17" s="1"/>
  <c r="J9" i="17"/>
  <c r="K9" i="17" s="1"/>
  <c r="L9" i="17" s="1"/>
  <c r="F9" i="17"/>
  <c r="J8" i="17"/>
  <c r="F8" i="17"/>
  <c r="G8" i="17" s="1"/>
  <c r="H8" i="17" l="1"/>
  <c r="K8" i="17"/>
  <c r="J10" i="17"/>
  <c r="G9" i="17"/>
  <c r="G10" i="17" s="1"/>
  <c r="F10" i="17"/>
  <c r="N8" i="17"/>
  <c r="O8" i="17" l="1"/>
  <c r="N10" i="17"/>
  <c r="L8" i="17"/>
  <c r="L10" i="17" s="1"/>
  <c r="K10" i="17"/>
  <c r="H9" i="17"/>
  <c r="H10" i="17" s="1"/>
  <c r="P8" i="17" l="1"/>
  <c r="P10" i="17" s="1"/>
  <c r="O10" i="17"/>
</calcChain>
</file>

<file path=xl/sharedStrings.xml><?xml version="1.0" encoding="utf-8"?>
<sst xmlns="http://schemas.openxmlformats.org/spreadsheetml/2006/main" count="31" uniqueCount="23">
  <si>
    <t>ITEMS</t>
  </si>
  <si>
    <t>DESCRIPCION DE MATERIAL</t>
  </si>
  <si>
    <t>UNIDAD</t>
  </si>
  <si>
    <t>UN</t>
  </si>
  <si>
    <t>CANTIDAD</t>
  </si>
  <si>
    <t xml:space="preserve">VALOR UNITARIO </t>
  </si>
  <si>
    <t>VR. UNIT. INCLUIDO IVA</t>
  </si>
  <si>
    <t xml:space="preserve">VALOR TOTAL  </t>
  </si>
  <si>
    <t>SUBTOTAL</t>
  </si>
  <si>
    <t>VALOR IVA 19%</t>
  </si>
  <si>
    <t>VALOR TOTAL CON IVA</t>
  </si>
  <si>
    <t>ESPECIFICACIONES</t>
  </si>
  <si>
    <t xml:space="preserve">COTIZACIÓN No. 1   Serdigital </t>
  </si>
  <si>
    <t xml:space="preserve">COTIZACIÓN No. 2   Multimedios Branding S.A.S </t>
  </si>
  <si>
    <t>NOTA 1:</t>
  </si>
  <si>
    <t xml:space="preserve"> </t>
  </si>
  <si>
    <t xml:space="preserve">VALOR PROMEDIO DEL MERCADO </t>
  </si>
  <si>
    <t>ANEXO No. 3   SONDEO DE MERCADO</t>
  </si>
  <si>
    <t xml:space="preserve">“SERVICIO DE DISEÑO, ELABORACIÓN E INSTALACIÓN DE AVISOS LUMINOSOS PARA LA IDENTIFICACIÓN DE FACHADA DE LA SEDE CENTRAL DEL INVIAS EN LA CALLE 25G NO. 73B – 90, CENTRO EMPRESARIAL CENTRAL POINT”. </t>
  </si>
  <si>
    <r>
      <rPr>
        <b/>
        <u/>
        <sz val="12"/>
        <color theme="1"/>
        <rFont val="Arial Narrow"/>
        <family val="2"/>
      </rPr>
      <t>Diseño, elaboración e instalación de aviso exterior INVÍAS.</t>
    </r>
    <r>
      <rPr>
        <sz val="12"/>
        <color theme="1"/>
        <rFont val="Arial Narrow"/>
        <family val="2"/>
      </rPr>
      <t xml:space="preserve"> </t>
    </r>
    <r>
      <rPr>
        <b/>
        <sz val="12"/>
        <color theme="1"/>
        <rFont val="Arial Narrow"/>
        <family val="2"/>
      </rPr>
      <t>Diseño y Diagramación:</t>
    </r>
    <r>
      <rPr>
        <sz val="12"/>
        <color theme="1"/>
        <rFont val="Arial Narrow"/>
        <family val="2"/>
      </rPr>
      <t xml:space="preserve"> incluye todos los diseños, diagramación y planos técnicos de los avisos, asi como los foto montajes que sean necesarios y visita al sitio para levantamiento de medidas e información. </t>
    </r>
    <r>
      <rPr>
        <b/>
        <sz val="12"/>
        <color theme="1"/>
        <rFont val="Arial Narrow"/>
        <family val="2"/>
      </rPr>
      <t>Ubicación:</t>
    </r>
    <r>
      <rPr>
        <sz val="12"/>
        <color theme="1"/>
        <rFont val="Arial Narrow"/>
        <family val="2"/>
      </rPr>
      <t xml:space="preserve"> sobre la fachada en último piso de la Torre ubicada en el Centro Empresarial Central Point en la ciudad de Bogotá. </t>
    </r>
    <r>
      <rPr>
        <b/>
        <sz val="12"/>
        <color theme="1"/>
        <rFont val="Arial Narrow"/>
        <family val="2"/>
      </rPr>
      <t xml:space="preserve">Dimensión Total: </t>
    </r>
    <r>
      <rPr>
        <sz val="12"/>
        <color theme="1"/>
        <rFont val="Arial Narrow"/>
        <family val="2"/>
      </rPr>
      <t>Largo 7,60 x alto 2,10 metros. Incluye:</t>
    </r>
    <r>
      <rPr>
        <b/>
        <sz val="12"/>
        <color theme="1"/>
        <rFont val="Arial Narrow"/>
        <family val="2"/>
      </rPr>
      <t xml:space="preserve"> Letras: </t>
    </r>
    <r>
      <rPr>
        <sz val="12"/>
        <color theme="1"/>
        <rFont val="Arial Narrow"/>
        <family val="2"/>
      </rPr>
      <t xml:space="preserve">en acrílico 3mm con cantonera de 15 cms con iluminación módulos Led de alto brillo y fuentes de poder, texto: </t>
    </r>
    <r>
      <rPr>
        <b/>
        <sz val="12"/>
        <color theme="1"/>
        <rFont val="Arial Narrow"/>
        <family val="2"/>
      </rPr>
      <t>INVÍAS.</t>
    </r>
    <r>
      <rPr>
        <sz val="12"/>
        <color theme="1"/>
        <rFont val="Arial Narrow"/>
        <family val="2"/>
      </rPr>
      <t xml:space="preserve">  medidas: largo 522 x alto 140 cm con frente en color negro y cantoneras blancas translucidas para que permita el paso de la luz o frentes blancos y cantoneras negras (segun diseño definitivo seleccionado por INVÍAS). </t>
    </r>
    <r>
      <rPr>
        <b/>
        <sz val="12"/>
        <color theme="1"/>
        <rFont val="Arial Narrow"/>
        <family val="2"/>
      </rPr>
      <t xml:space="preserve">Rombo Logo símbolo INVÍAS: </t>
    </r>
    <r>
      <rPr>
        <sz val="12"/>
        <color theme="1"/>
        <rFont val="Arial Narrow"/>
        <family val="2"/>
      </rPr>
      <t>medida: 210 x 210 cm, con frentes en vinilos translucidos Película en PVC con plastificación monomérica de 80 micras de espesor de color institucional y cantos color negro.</t>
    </r>
    <r>
      <rPr>
        <b/>
        <sz val="12"/>
        <color theme="1"/>
        <rFont val="Arial Narrow"/>
        <family val="2"/>
      </rPr>
      <t xml:space="preserve"> Soporte del aviso: </t>
    </r>
    <r>
      <rPr>
        <sz val="12"/>
        <color theme="1"/>
        <rFont val="Arial Narrow"/>
        <family val="2"/>
      </rPr>
      <t xml:space="preserve">En estructura tubular CR de 2" con acabado en pintura electrostática (incluye estructura de anclaje al edificio). </t>
    </r>
    <r>
      <rPr>
        <b/>
        <sz val="12"/>
        <color theme="1"/>
        <rFont val="Arial Narrow"/>
        <family val="2"/>
      </rPr>
      <t xml:space="preserve">Instalación: </t>
    </r>
    <r>
      <rPr>
        <sz val="12"/>
        <color theme="1"/>
        <rFont val="Arial Narrow"/>
        <family val="2"/>
      </rPr>
      <t xml:space="preserve">La estructuras del aviso estarán adosadas a la última placa del edifcio. Por medio de descenso a partir de punto de anclaje existente. </t>
    </r>
    <r>
      <rPr>
        <b/>
        <sz val="12"/>
        <color theme="1"/>
        <rFont val="Arial Narrow"/>
        <family val="2"/>
      </rPr>
      <t>Punto  Eléctrico:</t>
    </r>
    <r>
      <rPr>
        <sz val="12"/>
        <color theme="1"/>
        <rFont val="Arial Narrow"/>
        <family val="2"/>
      </rPr>
      <t xml:space="preserve"> suministro e instalación tubería emt 3/4" certificada tipo pesado 164 metros lineales terraza principal incluye cableado # 10 por fase, neutro y tierra. Incluye: material auxiliar necesario para su correcta instalación y funcionamiento. </t>
    </r>
  </si>
  <si>
    <r>
      <rPr>
        <b/>
        <u/>
        <sz val="12"/>
        <color theme="1"/>
        <rFont val="Arial Narrow"/>
        <family val="2"/>
      </rPr>
      <t xml:space="preserve">Diseño, elaboración e instalación de Aviso INVIAS Local. </t>
    </r>
    <r>
      <rPr>
        <b/>
        <sz val="12"/>
        <color theme="1"/>
        <rFont val="Arial Narrow"/>
        <family val="2"/>
      </rPr>
      <t>Diseño y Diagramación:</t>
    </r>
    <r>
      <rPr>
        <sz val="12"/>
        <color theme="1"/>
        <rFont val="Arial Narrow"/>
        <family val="2"/>
      </rPr>
      <t xml:space="preserve"> incluye todos los diseños, diagramacion y planos tecnicos de los avisos, asi como los foto montajes que sean necesarios y visita al sitio para levantamiento de medidas e informacion. </t>
    </r>
    <r>
      <rPr>
        <b/>
        <sz val="12"/>
        <color theme="1"/>
        <rFont val="Arial Narrow"/>
        <family val="2"/>
      </rPr>
      <t>Ubicación:</t>
    </r>
    <r>
      <rPr>
        <sz val="12"/>
        <color theme="1"/>
        <rFont val="Arial Narrow"/>
        <family val="2"/>
      </rPr>
      <t xml:space="preserve"> piso 1 (fachada sobre plazoleta) en el Centro Empresarial Central Point en la ciudad de Bogotá. </t>
    </r>
    <r>
      <rPr>
        <b/>
        <sz val="12"/>
        <color theme="1"/>
        <rFont val="Arial Narrow"/>
        <family val="2"/>
      </rPr>
      <t xml:space="preserve">Dimensión Total: </t>
    </r>
    <r>
      <rPr>
        <sz val="12"/>
        <color theme="1"/>
        <rFont val="Arial Narrow"/>
        <family val="2"/>
      </rPr>
      <t xml:space="preserve">Largo 537cms x alto 45cms. Incluye: Letras: Ancladas a la estructura de soporte con espaldar y cantonera en aluminio de 5 cms de profundidad y frente en acrílico 3mm blanco translucido tipo trim e iluminación led interna. </t>
    </r>
    <r>
      <rPr>
        <b/>
        <sz val="12"/>
        <color theme="1"/>
        <rFont val="Arial Narrow"/>
        <family val="2"/>
      </rPr>
      <t>Texto:</t>
    </r>
    <r>
      <rPr>
        <sz val="12"/>
        <color theme="1"/>
        <rFont val="Arial Narrow"/>
        <family val="2"/>
      </rPr>
      <t xml:space="preserve"> Centro de Servicio al Ciudadano.</t>
    </r>
    <r>
      <rPr>
        <b/>
        <sz val="12"/>
        <color theme="1"/>
        <rFont val="Arial Narrow"/>
        <family val="2"/>
      </rPr>
      <t xml:space="preserve"> Dimensión:</t>
    </r>
    <r>
      <rPr>
        <sz val="12"/>
        <color theme="1"/>
        <rFont val="Arial Narrow"/>
        <family val="2"/>
      </rPr>
      <t xml:space="preserve"> largo 480cms x alto 22 cms. </t>
    </r>
    <r>
      <rPr>
        <b/>
        <sz val="12"/>
        <color theme="1"/>
        <rFont val="Arial Narrow"/>
        <family val="2"/>
      </rPr>
      <t xml:space="preserve">Rombo Logo símbolo INVÍAS: </t>
    </r>
    <r>
      <rPr>
        <sz val="12"/>
        <color theme="1"/>
        <rFont val="Arial Narrow"/>
        <family val="2"/>
      </rPr>
      <t xml:space="preserve">medidas: de 45 x 45 cms, con frentes en vinilos translucidos Película en PVC con plastificación monomérica de 80 micras de espesor de color escala de grises y canto en aluminio. </t>
    </r>
    <r>
      <rPr>
        <b/>
        <sz val="12"/>
        <color theme="1"/>
        <rFont val="Arial Narrow"/>
        <family val="2"/>
      </rPr>
      <t xml:space="preserve">Soporte: </t>
    </r>
    <r>
      <rPr>
        <sz val="12"/>
        <color theme="1"/>
        <rFont val="Arial Narrow"/>
        <family val="2"/>
      </rPr>
      <t xml:space="preserve">en estructura tubular CR de 1" con acabado en pintura electrostática. </t>
    </r>
    <r>
      <rPr>
        <b/>
        <sz val="12"/>
        <color theme="1"/>
        <rFont val="Arial Narrow"/>
        <family val="2"/>
      </rPr>
      <t xml:space="preserve">Instalación: </t>
    </r>
    <r>
      <rPr>
        <sz val="12"/>
        <color theme="1"/>
        <rFont val="Arial Narrow"/>
        <family val="2"/>
      </rPr>
      <t xml:space="preserve">la estructura de soporte deberá ir anclada sobre la perfilería exterior de la ventana. </t>
    </r>
    <r>
      <rPr>
        <b/>
        <sz val="12"/>
        <color theme="1"/>
        <rFont val="Arial Narrow"/>
        <family val="2"/>
      </rPr>
      <t xml:space="preserve"> Punto Eléctrico: </t>
    </r>
    <r>
      <rPr>
        <sz val="12"/>
        <color theme="1"/>
        <rFont val="Arial Narrow"/>
        <family val="2"/>
      </rPr>
      <t xml:space="preserve"> suministro e instalación caja de 30 x 30 para intemperie para fuentes de alimentación. Incluye:material auxiliar necesario para su correcta instalación y funcionamiento. 
</t>
    </r>
  </si>
  <si>
    <t xml:space="preserve">PERSONAL Y EQUIPOS INCLUIDO </t>
  </si>
  <si>
    <t xml:space="preserve">1 Electricista con Licencia Conte,
1 Auxiliar Electricista, 1 Siso coordinador de alturas con
certificados que lo acrediten, 3 operarios para instalar el
aviso con cursos en alturas, 1 Coordinador general,
Ingeniero Civil o Arquitecto. Todo el personal de
instalación debe contar con ARL riesgo 5, curso avanzado de
trabajos en alturas, SISO con 10 años de experiencia.                                              Incluye equipos certificados para la instalación por descenso.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</si>
</sst>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quot;$&quot;\ #,##0"/>
  </numFmts>
  <fonts count="13" x14ac:knownFonts="1">
    <font>
      <sz val="11"/>
      <color theme="1"/>
      <name val="Calibri"/>
      <family val="2"/>
      <scheme val="minor"/>
    </font>
    <font>
      <sz val="10"/>
      <name val="Arial"/>
      <family val="2"/>
    </font>
    <font>
      <sz val="11"/>
      <color theme="1"/>
      <name val="Calibri"/>
      <family val="2"/>
      <scheme val="minor"/>
    </font>
    <font>
      <b/>
      <sz val="12"/>
      <name val="Verdana"/>
      <family val="2"/>
    </font>
    <font>
      <sz val="14"/>
      <color theme="1"/>
      <name val="Calibri"/>
      <family val="2"/>
      <scheme val="minor"/>
    </font>
    <font>
      <b/>
      <sz val="20"/>
      <name val="Verdana"/>
      <family val="2"/>
    </font>
    <font>
      <b/>
      <sz val="14"/>
      <name val="Verdana"/>
      <family val="2"/>
    </font>
    <font>
      <b/>
      <u/>
      <sz val="12"/>
      <color theme="1"/>
      <name val="Arial Narrow"/>
      <family val="2"/>
    </font>
    <font>
      <b/>
      <sz val="12"/>
      <color theme="1"/>
      <name val="Arial Narrow"/>
      <family val="2"/>
    </font>
    <font>
      <sz val="12"/>
      <color theme="1"/>
      <name val="Arial Narrow"/>
      <family val="2"/>
    </font>
    <font>
      <b/>
      <sz val="12"/>
      <name val="Arial Narrow"/>
      <family val="2"/>
    </font>
    <font>
      <b/>
      <sz val="16"/>
      <color theme="1"/>
      <name val="Arial Narrow"/>
      <family val="2"/>
    </font>
    <font>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9"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s>
  <cellStyleXfs count="4">
    <xf numFmtId="0" fontId="0" fillId="0" borderId="0"/>
    <xf numFmtId="0" fontId="1" fillId="0" borderId="0"/>
    <xf numFmtId="0" fontId="1" fillId="0" borderId="0"/>
    <xf numFmtId="44" fontId="2" fillId="0" borderId="0" applyFont="0" applyFill="0" applyBorder="0" applyAlignment="0" applyProtection="0"/>
  </cellStyleXfs>
  <cellXfs count="75">
    <xf numFmtId="0" fontId="0" fillId="0" borderId="0" xfId="0"/>
    <xf numFmtId="0" fontId="4" fillId="0" borderId="0" xfId="0" applyFont="1"/>
    <xf numFmtId="0" fontId="9" fillId="0" borderId="5" xfId="0" applyFont="1" applyBorder="1" applyAlignment="1">
      <alignment horizontal="justify" vertical="top" wrapText="1"/>
    </xf>
    <xf numFmtId="0" fontId="10" fillId="2" borderId="11" xfId="1" applyFont="1" applyFill="1" applyBorder="1" applyAlignment="1">
      <alignment horizontal="center" vertical="center"/>
    </xf>
    <xf numFmtId="0" fontId="10" fillId="2" borderId="3" xfId="1" applyFont="1" applyFill="1" applyBorder="1" applyAlignment="1">
      <alignment horizontal="center" vertical="center"/>
    </xf>
    <xf numFmtId="0" fontId="10" fillId="4" borderId="18" xfId="1" applyFont="1" applyFill="1" applyBorder="1" applyAlignment="1">
      <alignment horizontal="center" vertical="center" wrapText="1"/>
    </xf>
    <xf numFmtId="0" fontId="10" fillId="4" borderId="16" xfId="1" applyFont="1" applyFill="1" applyBorder="1" applyAlignment="1">
      <alignment horizontal="center" vertical="center" wrapText="1"/>
    </xf>
    <xf numFmtId="0" fontId="10" fillId="4" borderId="17" xfId="1" applyFont="1" applyFill="1" applyBorder="1" applyAlignment="1">
      <alignment horizontal="center" vertical="center" wrapText="1"/>
    </xf>
    <xf numFmtId="0" fontId="10" fillId="3" borderId="15" xfId="1" applyFont="1" applyFill="1" applyBorder="1" applyAlignment="1">
      <alignment horizontal="center" vertical="center" wrapText="1"/>
    </xf>
    <xf numFmtId="0" fontId="10" fillId="3" borderId="16" xfId="1" applyFont="1" applyFill="1" applyBorder="1" applyAlignment="1">
      <alignment horizontal="center" vertical="center" wrapText="1"/>
    </xf>
    <xf numFmtId="0" fontId="10" fillId="3" borderId="17" xfId="1" applyFont="1" applyFill="1" applyBorder="1" applyAlignment="1">
      <alignment horizontal="center" vertical="center" wrapText="1"/>
    </xf>
    <xf numFmtId="0" fontId="10" fillId="5" borderId="15" xfId="1" applyFont="1" applyFill="1" applyBorder="1" applyAlignment="1">
      <alignment horizontal="center" vertical="center" wrapText="1"/>
    </xf>
    <xf numFmtId="0" fontId="10" fillId="5" borderId="16" xfId="1" applyFont="1" applyFill="1" applyBorder="1" applyAlignment="1">
      <alignment horizontal="center" vertical="center" wrapText="1"/>
    </xf>
    <xf numFmtId="0" fontId="10" fillId="5" borderId="17" xfId="1" applyFont="1" applyFill="1" applyBorder="1" applyAlignment="1">
      <alignment horizontal="center" vertical="center" wrapText="1"/>
    </xf>
    <xf numFmtId="0" fontId="10" fillId="0" borderId="8" xfId="0" applyFont="1" applyBorder="1" applyAlignment="1">
      <alignment horizontal="center" vertical="center" wrapText="1"/>
    </xf>
    <xf numFmtId="49" fontId="8" fillId="0" borderId="8" xfId="0" applyNumberFormat="1" applyFont="1" applyFill="1" applyBorder="1" applyAlignment="1">
      <alignment horizontal="center" vertical="center"/>
    </xf>
    <xf numFmtId="0" fontId="8" fillId="0" borderId="4" xfId="0" applyFont="1" applyFill="1" applyBorder="1" applyAlignment="1">
      <alignment horizontal="center" vertical="center"/>
    </xf>
    <xf numFmtId="165" fontId="10" fillId="4" borderId="8" xfId="0" applyNumberFormat="1" applyFont="1" applyFill="1" applyBorder="1" applyAlignment="1">
      <alignment vertical="center"/>
    </xf>
    <xf numFmtId="165" fontId="10" fillId="4" borderId="4" xfId="0" applyNumberFormat="1" applyFont="1" applyFill="1" applyBorder="1" applyAlignment="1">
      <alignment vertical="center"/>
    </xf>
    <xf numFmtId="165" fontId="10" fillId="4" borderId="9" xfId="0" applyNumberFormat="1" applyFont="1" applyFill="1" applyBorder="1" applyAlignment="1">
      <alignment vertical="center"/>
    </xf>
    <xf numFmtId="165" fontId="10" fillId="3" borderId="8" xfId="0" applyNumberFormat="1" applyFont="1" applyFill="1" applyBorder="1" applyAlignment="1">
      <alignment vertical="center"/>
    </xf>
    <xf numFmtId="164" fontId="10" fillId="3" borderId="4" xfId="0" applyNumberFormat="1" applyFont="1" applyFill="1" applyBorder="1" applyAlignment="1">
      <alignment vertical="center"/>
    </xf>
    <xf numFmtId="4" fontId="10" fillId="3" borderId="4" xfId="0" applyNumberFormat="1" applyFont="1" applyFill="1" applyBorder="1" applyAlignment="1">
      <alignment vertical="center"/>
    </xf>
    <xf numFmtId="165" fontId="10" fillId="3" borderId="9" xfId="0" applyNumberFormat="1" applyFont="1" applyFill="1" applyBorder="1" applyAlignment="1">
      <alignment vertical="center"/>
    </xf>
    <xf numFmtId="164" fontId="10" fillId="5" borderId="8" xfId="3" applyNumberFormat="1" applyFont="1" applyFill="1" applyBorder="1" applyAlignment="1">
      <alignment horizontal="right" vertical="center"/>
    </xf>
    <xf numFmtId="164" fontId="10" fillId="5" borderId="4" xfId="0" applyNumberFormat="1" applyFont="1" applyFill="1" applyBorder="1" applyAlignment="1">
      <alignment horizontal="right" vertical="center"/>
    </xf>
    <xf numFmtId="164" fontId="10" fillId="5" borderId="5" xfId="0" applyNumberFormat="1" applyFont="1" applyFill="1" applyBorder="1" applyAlignment="1">
      <alignment horizontal="right" vertical="center"/>
    </xf>
    <xf numFmtId="0" fontId="10" fillId="0" borderId="7" xfId="0" applyFont="1" applyBorder="1" applyAlignment="1">
      <alignment horizontal="center" vertical="center" wrapText="1"/>
    </xf>
    <xf numFmtId="49" fontId="8" fillId="0" borderId="6" xfId="0" applyNumberFormat="1" applyFont="1" applyFill="1" applyBorder="1" applyAlignment="1">
      <alignment horizontal="center" vertical="center"/>
    </xf>
    <xf numFmtId="0" fontId="8" fillId="0" borderId="1" xfId="0" applyFont="1" applyFill="1" applyBorder="1" applyAlignment="1">
      <alignment horizontal="center" vertical="center"/>
    </xf>
    <xf numFmtId="165" fontId="9" fillId="4" borderId="2" xfId="0" applyNumberFormat="1" applyFont="1" applyFill="1" applyBorder="1"/>
    <xf numFmtId="164" fontId="9" fillId="3" borderId="10" xfId="0" applyNumberFormat="1" applyFont="1" applyFill="1" applyBorder="1"/>
    <xf numFmtId="165" fontId="9" fillId="3" borderId="2" xfId="0" applyNumberFormat="1" applyFont="1" applyFill="1" applyBorder="1"/>
    <xf numFmtId="165" fontId="9" fillId="5" borderId="2" xfId="0" applyNumberFormat="1" applyFont="1" applyFill="1" applyBorder="1"/>
    <xf numFmtId="0" fontId="10" fillId="2" borderId="12" xfId="1" applyFont="1" applyFill="1" applyBorder="1" applyAlignment="1">
      <alignment horizontal="center" vertical="center"/>
    </xf>
    <xf numFmtId="0" fontId="10" fillId="2" borderId="19" xfId="1" applyFont="1" applyFill="1" applyBorder="1" applyAlignment="1">
      <alignment horizontal="center" vertical="center"/>
    </xf>
    <xf numFmtId="165" fontId="10" fillId="3" borderId="20" xfId="0" applyNumberFormat="1" applyFont="1" applyFill="1" applyBorder="1" applyAlignment="1">
      <alignment vertical="center"/>
    </xf>
    <xf numFmtId="164" fontId="10" fillId="3" borderId="21" xfId="0" applyNumberFormat="1" applyFont="1" applyFill="1" applyBorder="1" applyAlignment="1">
      <alignment vertical="center"/>
    </xf>
    <xf numFmtId="4" fontId="10" fillId="3" borderId="21" xfId="0" applyNumberFormat="1" applyFont="1" applyFill="1" applyBorder="1" applyAlignment="1">
      <alignment vertical="center"/>
    </xf>
    <xf numFmtId="165" fontId="10" fillId="3" borderId="22" xfId="0" applyNumberFormat="1" applyFont="1" applyFill="1" applyBorder="1" applyAlignment="1">
      <alignment vertical="center"/>
    </xf>
    <xf numFmtId="164" fontId="8" fillId="3" borderId="11" xfId="0" applyNumberFormat="1" applyFont="1" applyFill="1" applyBorder="1"/>
    <xf numFmtId="164" fontId="10" fillId="5" borderId="20" xfId="3" applyNumberFormat="1" applyFont="1" applyFill="1" applyBorder="1" applyAlignment="1">
      <alignment horizontal="right" vertical="center"/>
    </xf>
    <xf numFmtId="164" fontId="10" fillId="5" borderId="21" xfId="0" applyNumberFormat="1" applyFont="1" applyFill="1" applyBorder="1" applyAlignment="1">
      <alignment horizontal="right" vertical="center"/>
    </xf>
    <xf numFmtId="164" fontId="10" fillId="5" borderId="23" xfId="0" applyNumberFormat="1" applyFont="1" applyFill="1" applyBorder="1" applyAlignment="1">
      <alignment horizontal="right" vertical="center"/>
    </xf>
    <xf numFmtId="164" fontId="9" fillId="5" borderId="3" xfId="0" applyNumberFormat="1" applyFont="1" applyFill="1" applyBorder="1"/>
    <xf numFmtId="165" fontId="10" fillId="4" borderId="20" xfId="0" applyNumberFormat="1" applyFont="1" applyFill="1" applyBorder="1" applyAlignment="1">
      <alignment vertical="center"/>
    </xf>
    <xf numFmtId="165" fontId="10" fillId="4" borderId="21" xfId="0" applyNumberFormat="1" applyFont="1" applyFill="1" applyBorder="1" applyAlignment="1">
      <alignment vertical="center"/>
    </xf>
    <xf numFmtId="165" fontId="10" fillId="4" borderId="22" xfId="0" applyNumberFormat="1" applyFont="1" applyFill="1" applyBorder="1" applyAlignment="1">
      <alignment vertical="center"/>
    </xf>
    <xf numFmtId="165" fontId="9" fillId="4" borderId="3" xfId="0" applyNumberFormat="1" applyFont="1" applyFill="1" applyBorder="1"/>
    <xf numFmtId="164" fontId="8" fillId="4" borderId="19" xfId="0" applyNumberFormat="1" applyFont="1" applyFill="1" applyBorder="1"/>
    <xf numFmtId="0" fontId="8" fillId="0" borderId="1" xfId="0" applyFont="1" applyBorder="1"/>
    <xf numFmtId="0" fontId="9" fillId="0" borderId="1" xfId="0" applyFont="1" applyBorder="1" applyAlignment="1">
      <alignment horizontal="justify" vertical="top" wrapText="1"/>
    </xf>
    <xf numFmtId="0" fontId="8" fillId="0" borderId="0" xfId="0" applyFont="1"/>
    <xf numFmtId="0" fontId="0" fillId="0" borderId="0" xfId="0" applyBorder="1"/>
    <xf numFmtId="164" fontId="11" fillId="5" borderId="19" xfId="0" applyNumberFormat="1" applyFont="1" applyFill="1" applyBorder="1"/>
    <xf numFmtId="0" fontId="9" fillId="0" borderId="24" xfId="0" applyFont="1" applyBorder="1" applyAlignment="1">
      <alignment horizontal="justify" vertical="top" wrapText="1"/>
    </xf>
    <xf numFmtId="0" fontId="5" fillId="0" borderId="0"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6" fillId="0" borderId="0" xfId="1"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8" fillId="2" borderId="12" xfId="0" applyFont="1" applyFill="1" applyBorder="1" applyAlignment="1">
      <alignment horizontal="center"/>
    </xf>
    <xf numFmtId="0" fontId="8" fillId="2" borderId="13" xfId="0" applyFont="1" applyFill="1" applyBorder="1" applyAlignment="1">
      <alignment horizontal="center"/>
    </xf>
    <xf numFmtId="0" fontId="8" fillId="4" borderId="12" xfId="0" applyFont="1" applyFill="1" applyBorder="1" applyAlignment="1">
      <alignment horizontal="center" wrapText="1"/>
    </xf>
    <xf numFmtId="0" fontId="8" fillId="4" borderId="13" xfId="0" applyFont="1" applyFill="1" applyBorder="1" applyAlignment="1">
      <alignment horizontal="center" wrapText="1"/>
    </xf>
    <xf numFmtId="0" fontId="8" fillId="4" borderId="14" xfId="0" applyFont="1" applyFill="1" applyBorder="1" applyAlignment="1">
      <alignment horizontal="center" wrapText="1"/>
    </xf>
    <xf numFmtId="0" fontId="8" fillId="3" borderId="12" xfId="0" applyFont="1" applyFill="1" applyBorder="1" applyAlignment="1">
      <alignment horizontal="center" wrapText="1"/>
    </xf>
    <xf numFmtId="0" fontId="8" fillId="3" borderId="13" xfId="0" applyFont="1" applyFill="1" applyBorder="1" applyAlignment="1">
      <alignment horizontal="center" wrapText="1"/>
    </xf>
    <xf numFmtId="0" fontId="8" fillId="3" borderId="14" xfId="0" applyFont="1" applyFill="1" applyBorder="1" applyAlignment="1">
      <alignment horizontal="center" wrapText="1"/>
    </xf>
    <xf numFmtId="0" fontId="3" fillId="0" borderId="0" xfId="1" applyFont="1" applyFill="1" applyBorder="1" applyAlignment="1">
      <alignment horizontal="center" vertical="center" wrapText="1"/>
    </xf>
    <xf numFmtId="0" fontId="12" fillId="0" borderId="0" xfId="0" applyFont="1" applyBorder="1" applyAlignment="1">
      <alignment horizontal="center" vertical="center" wrapText="1"/>
    </xf>
    <xf numFmtId="0" fontId="8" fillId="5" borderId="12" xfId="0" applyFont="1" applyFill="1" applyBorder="1" applyAlignment="1">
      <alignment horizontal="center"/>
    </xf>
    <xf numFmtId="0" fontId="8" fillId="5" borderId="13" xfId="0" applyFont="1" applyFill="1" applyBorder="1" applyAlignment="1">
      <alignment horizontal="center"/>
    </xf>
    <xf numFmtId="0" fontId="8" fillId="5" borderId="14" xfId="0" applyFont="1" applyFill="1" applyBorder="1" applyAlignment="1">
      <alignment horizontal="center"/>
    </xf>
  </cellXfs>
  <cellStyles count="4">
    <cellStyle name="Moneda" xfId="3" builtinId="4"/>
    <cellStyle name="Normal" xfId="0" builtinId="0"/>
    <cellStyle name="Normal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zoomScale="80" zoomScaleNormal="80" workbookViewId="0">
      <selection activeCell="B23" sqref="B23"/>
    </sheetView>
  </sheetViews>
  <sheetFormatPr baseColWidth="10" defaultRowHeight="15" x14ac:dyDescent="0.25"/>
  <cols>
    <col min="1" max="1" width="7.5703125" customWidth="1"/>
    <col min="2" max="2" width="70.85546875" customWidth="1"/>
    <col min="3" max="3" width="8.7109375" customWidth="1"/>
    <col min="4" max="4" width="10.85546875" customWidth="1"/>
    <col min="5" max="5" width="14.140625" customWidth="1"/>
    <col min="6" max="6" width="14" customWidth="1"/>
    <col min="7" max="8" width="15.140625" customWidth="1"/>
    <col min="9" max="10" width="15.28515625" customWidth="1"/>
    <col min="11" max="11" width="14.85546875" customWidth="1"/>
    <col min="12" max="12" width="16.85546875" customWidth="1"/>
    <col min="13" max="13" width="15" customWidth="1"/>
    <col min="14" max="14" width="14.85546875" customWidth="1"/>
    <col min="15" max="15" width="16.28515625" customWidth="1"/>
    <col min="16" max="16" width="19.7109375" customWidth="1"/>
  </cols>
  <sheetData>
    <row r="1" spans="1:20" ht="24.75" x14ac:dyDescent="0.25">
      <c r="A1" s="57"/>
      <c r="B1" s="57"/>
      <c r="C1" s="57"/>
      <c r="D1" s="57"/>
      <c r="E1" s="57"/>
      <c r="F1" s="57"/>
      <c r="G1" s="57"/>
      <c r="H1" s="57"/>
      <c r="I1" s="57"/>
      <c r="J1" s="57"/>
      <c r="K1" s="57"/>
      <c r="L1" s="57"/>
      <c r="M1" s="57"/>
      <c r="N1" s="57"/>
      <c r="O1" s="57"/>
      <c r="P1" s="57"/>
    </row>
    <row r="2" spans="1:20" s="53" customFormat="1" ht="24.75" x14ac:dyDescent="0.25">
      <c r="A2" s="57" t="s">
        <v>17</v>
      </c>
      <c r="B2" s="57"/>
      <c r="C2" s="57"/>
      <c r="D2" s="57"/>
      <c r="E2" s="57"/>
      <c r="F2" s="57"/>
      <c r="G2" s="57"/>
      <c r="H2" s="57"/>
      <c r="I2" s="57"/>
      <c r="J2" s="57"/>
      <c r="K2" s="57"/>
      <c r="L2" s="57"/>
      <c r="M2" s="57"/>
      <c r="N2" s="57"/>
      <c r="O2" s="57"/>
      <c r="P2" s="57"/>
    </row>
    <row r="3" spans="1:20" s="53" customFormat="1" ht="24.75" x14ac:dyDescent="0.25">
      <c r="A3" s="56"/>
      <c r="B3" s="56"/>
      <c r="C3" s="56"/>
      <c r="D3" s="56"/>
      <c r="E3" s="56"/>
      <c r="F3" s="56"/>
      <c r="G3" s="56"/>
      <c r="H3" s="56"/>
      <c r="I3" s="56"/>
      <c r="J3" s="56"/>
      <c r="K3" s="56"/>
      <c r="L3" s="56"/>
      <c r="M3" s="56"/>
      <c r="N3" s="56"/>
      <c r="O3" s="56"/>
      <c r="P3" s="56"/>
    </row>
    <row r="4" spans="1:20" s="53" customFormat="1" ht="50.25" customHeight="1" x14ac:dyDescent="0.25">
      <c r="A4" s="58" t="s">
        <v>18</v>
      </c>
      <c r="B4" s="58"/>
      <c r="C4" s="58"/>
      <c r="D4" s="58"/>
      <c r="E4" s="58"/>
      <c r="F4" s="58"/>
      <c r="G4" s="58"/>
      <c r="H4" s="58"/>
      <c r="I4" s="58"/>
      <c r="J4" s="58"/>
      <c r="K4" s="58"/>
      <c r="L4" s="58"/>
      <c r="M4" s="58"/>
      <c r="N4" s="58"/>
      <c r="O4" s="58"/>
      <c r="P4" s="58"/>
    </row>
    <row r="5" spans="1:20" ht="30.75" customHeight="1" thickBot="1" x14ac:dyDescent="0.3">
      <c r="A5" s="70" t="s">
        <v>15</v>
      </c>
      <c r="B5" s="71"/>
      <c r="C5" s="71"/>
      <c r="D5" s="71"/>
      <c r="E5" s="71"/>
      <c r="F5" s="71"/>
      <c r="G5" s="71"/>
      <c r="H5" s="71"/>
      <c r="I5" s="71"/>
      <c r="J5" s="71"/>
      <c r="K5" s="71"/>
      <c r="L5" s="71"/>
      <c r="M5" s="71"/>
      <c r="N5" s="71"/>
      <c r="O5" s="71"/>
      <c r="P5" s="71"/>
      <c r="Q5" s="53"/>
      <c r="R5" s="53"/>
      <c r="S5" s="53"/>
      <c r="T5" s="53"/>
    </row>
    <row r="6" spans="1:20" ht="21.75" customHeight="1" thickBot="1" x14ac:dyDescent="0.3">
      <c r="A6" s="62" t="s">
        <v>11</v>
      </c>
      <c r="B6" s="63"/>
      <c r="C6" s="63"/>
      <c r="D6" s="63"/>
      <c r="E6" s="64" t="s">
        <v>12</v>
      </c>
      <c r="F6" s="65"/>
      <c r="G6" s="65"/>
      <c r="H6" s="66"/>
      <c r="I6" s="67" t="s">
        <v>13</v>
      </c>
      <c r="J6" s="68"/>
      <c r="K6" s="68"/>
      <c r="L6" s="69"/>
      <c r="M6" s="72" t="s">
        <v>16</v>
      </c>
      <c r="N6" s="73"/>
      <c r="O6" s="73"/>
      <c r="P6" s="74"/>
    </row>
    <row r="7" spans="1:20" ht="45.75" customHeight="1" thickBot="1" x14ac:dyDescent="0.3">
      <c r="A7" s="34" t="s">
        <v>0</v>
      </c>
      <c r="B7" s="3" t="s">
        <v>1</v>
      </c>
      <c r="C7" s="4" t="s">
        <v>2</v>
      </c>
      <c r="D7" s="35" t="s">
        <v>4</v>
      </c>
      <c r="E7" s="5" t="s">
        <v>5</v>
      </c>
      <c r="F7" s="6" t="s">
        <v>9</v>
      </c>
      <c r="G7" s="6" t="s">
        <v>6</v>
      </c>
      <c r="H7" s="7" t="s">
        <v>7</v>
      </c>
      <c r="I7" s="8" t="s">
        <v>5</v>
      </c>
      <c r="J7" s="9" t="s">
        <v>9</v>
      </c>
      <c r="K7" s="9" t="s">
        <v>6</v>
      </c>
      <c r="L7" s="10" t="s">
        <v>7</v>
      </c>
      <c r="M7" s="11" t="s">
        <v>5</v>
      </c>
      <c r="N7" s="12" t="s">
        <v>9</v>
      </c>
      <c r="O7" s="12" t="s">
        <v>6</v>
      </c>
      <c r="P7" s="13" t="s">
        <v>10</v>
      </c>
    </row>
    <row r="8" spans="1:20" ht="330.75" customHeight="1" x14ac:dyDescent="0.25">
      <c r="A8" s="14">
        <v>1</v>
      </c>
      <c r="B8" s="2" t="s">
        <v>19</v>
      </c>
      <c r="C8" s="15" t="s">
        <v>3</v>
      </c>
      <c r="D8" s="16">
        <v>1</v>
      </c>
      <c r="E8" s="17">
        <v>43800000</v>
      </c>
      <c r="F8" s="18">
        <f>+E8*19%</f>
        <v>8322000</v>
      </c>
      <c r="G8" s="18">
        <f>+E8+F8</f>
        <v>52122000</v>
      </c>
      <c r="H8" s="19">
        <f>+G8*D8</f>
        <v>52122000</v>
      </c>
      <c r="I8" s="20">
        <v>44000000</v>
      </c>
      <c r="J8" s="21">
        <f>+I8*19%</f>
        <v>8360000</v>
      </c>
      <c r="K8" s="22">
        <f>+I8+J8</f>
        <v>52360000</v>
      </c>
      <c r="L8" s="23">
        <f>+K8*D8</f>
        <v>52360000</v>
      </c>
      <c r="M8" s="24">
        <f>+(E8+I8)/2</f>
        <v>43900000</v>
      </c>
      <c r="N8" s="25">
        <f>+M8*19%</f>
        <v>8341000</v>
      </c>
      <c r="O8" s="25">
        <f>+M8+N8</f>
        <v>52241000</v>
      </c>
      <c r="P8" s="26">
        <f>+O8*D8</f>
        <v>52241000</v>
      </c>
    </row>
    <row r="9" spans="1:20" ht="300" customHeight="1" thickBot="1" x14ac:dyDescent="0.3">
      <c r="A9" s="27">
        <v>2</v>
      </c>
      <c r="B9" s="55" t="s">
        <v>20</v>
      </c>
      <c r="C9" s="28" t="s">
        <v>3</v>
      </c>
      <c r="D9" s="29">
        <v>1</v>
      </c>
      <c r="E9" s="45">
        <v>10900000</v>
      </c>
      <c r="F9" s="46">
        <f t="shared" ref="F9" si="0">+E9*19%</f>
        <v>2071000</v>
      </c>
      <c r="G9" s="46">
        <f t="shared" ref="G9" si="1">+E9+F9</f>
        <v>12971000</v>
      </c>
      <c r="H9" s="47">
        <f>+G9*D9</f>
        <v>12971000</v>
      </c>
      <c r="I9" s="36">
        <v>12500000</v>
      </c>
      <c r="J9" s="37">
        <f t="shared" ref="J9" si="2">+I9*19%</f>
        <v>2375000</v>
      </c>
      <c r="K9" s="38">
        <f t="shared" ref="K9" si="3">+I9+J9</f>
        <v>14875000</v>
      </c>
      <c r="L9" s="39">
        <f>+K9*D9</f>
        <v>14875000</v>
      </c>
      <c r="M9" s="41">
        <f>+(E9+I9)/2</f>
        <v>11700000</v>
      </c>
      <c r="N9" s="42">
        <f t="shared" ref="N9" si="4">+M9*19%</f>
        <v>2223000</v>
      </c>
      <c r="O9" s="42">
        <f t="shared" ref="O9" si="5">+M9+N9</f>
        <v>13923000</v>
      </c>
      <c r="P9" s="43">
        <f>+O9*D9</f>
        <v>13923000</v>
      </c>
    </row>
    <row r="10" spans="1:20" ht="32.25" customHeight="1" thickBot="1" x14ac:dyDescent="0.35">
      <c r="A10" s="59" t="s">
        <v>8</v>
      </c>
      <c r="B10" s="60"/>
      <c r="C10" s="60"/>
      <c r="D10" s="61"/>
      <c r="E10" s="48">
        <f t="shared" ref="E10:L10" si="6">SUM(E8:E9)</f>
        <v>54700000</v>
      </c>
      <c r="F10" s="30">
        <f t="shared" si="6"/>
        <v>10393000</v>
      </c>
      <c r="G10" s="30">
        <f t="shared" si="6"/>
        <v>65093000</v>
      </c>
      <c r="H10" s="49">
        <f t="shared" si="6"/>
        <v>65093000</v>
      </c>
      <c r="I10" s="31">
        <f t="shared" si="6"/>
        <v>56500000</v>
      </c>
      <c r="J10" s="32">
        <f t="shared" si="6"/>
        <v>10735000</v>
      </c>
      <c r="K10" s="32">
        <f t="shared" si="6"/>
        <v>67235000</v>
      </c>
      <c r="L10" s="40">
        <f t="shared" si="6"/>
        <v>67235000</v>
      </c>
      <c r="M10" s="44">
        <f t="shared" ref="M10" si="7">SUM(M8:M9)</f>
        <v>55600000</v>
      </c>
      <c r="N10" s="33">
        <f t="shared" ref="N10" si="8">SUM(N8:N9)</f>
        <v>10564000</v>
      </c>
      <c r="O10" s="33">
        <f t="shared" ref="O10" si="9">SUM(O8:O9)</f>
        <v>66164000</v>
      </c>
      <c r="P10" s="54">
        <f t="shared" ref="P10" si="10">SUM(P8:P9)</f>
        <v>66164000</v>
      </c>
    </row>
    <row r="11" spans="1:20" ht="18.75" x14ac:dyDescent="0.3">
      <c r="P11" s="1"/>
    </row>
    <row r="12" spans="1:20" ht="18.75" x14ac:dyDescent="0.3">
      <c r="B12" s="52" t="s">
        <v>14</v>
      </c>
      <c r="P12" s="1"/>
    </row>
    <row r="13" spans="1:20" ht="18.75" x14ac:dyDescent="0.3">
      <c r="B13" s="50" t="s">
        <v>21</v>
      </c>
      <c r="P13" s="1"/>
    </row>
    <row r="14" spans="1:20" ht="137.25" customHeight="1" x14ac:dyDescent="0.25">
      <c r="B14" s="51" t="s">
        <v>22</v>
      </c>
    </row>
  </sheetData>
  <mergeCells count="9">
    <mergeCell ref="A1:P1"/>
    <mergeCell ref="A2:P2"/>
    <mergeCell ref="A4:P4"/>
    <mergeCell ref="A10:D10"/>
    <mergeCell ref="A6:D6"/>
    <mergeCell ref="E6:H6"/>
    <mergeCell ref="I6:L6"/>
    <mergeCell ref="A5:P5"/>
    <mergeCell ref="M6:P6"/>
  </mergeCells>
  <printOptions horizontalCentered="1" verticalCentered="1"/>
  <pageMargins left="0.11811023622047245" right="0.11811023622047245" top="0.74803149606299213" bottom="0.74803149606299213" header="0.31496062992125984" footer="0.31496062992125984"/>
  <pageSetup paperSize="14"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SONDEO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Beatriz Pinzon Mendoza</dc:creator>
  <cp:lastModifiedBy>Olga Beatriz Pinzon Mendoza</cp:lastModifiedBy>
  <cp:lastPrinted>2019-06-19T17:00:01Z</cp:lastPrinted>
  <dcterms:created xsi:type="dcterms:W3CDTF">2016-04-25T14:36:27Z</dcterms:created>
  <dcterms:modified xsi:type="dcterms:W3CDTF">2019-07-03T17:40:01Z</dcterms:modified>
</cp:coreProperties>
</file>