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ilar\OneDrive\Documentos\CONCURSO MERITOS 2023\CMA INTERVENTORIA\"/>
    </mc:Choice>
  </mc:AlternateContent>
  <bookViews>
    <workbookView xWindow="-110" yWindow="-110" windowWidth="23260" windowHeight="12580"/>
  </bookViews>
  <sheets>
    <sheet name="PROPUESTA ECONOMICA" sheetId="6" r:id="rId1"/>
  </sheets>
  <definedNames>
    <definedName name="_xlnm.Print_Area" localSheetId="0">'PROPUESTA ECONOMICA'!$A$1:$H$47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2" i="6" l="1"/>
  <c r="H42" i="6" s="1"/>
  <c r="F41" i="6"/>
  <c r="H41" i="6" s="1"/>
  <c r="F40" i="6"/>
  <c r="H40" i="6" s="1"/>
  <c r="F39" i="6"/>
  <c r="H39" i="6" s="1"/>
  <c r="F36" i="6"/>
  <c r="H36" i="6" s="1"/>
  <c r="F35" i="6"/>
  <c r="H35" i="6" s="1"/>
  <c r="G28" i="6"/>
  <c r="E28" i="6"/>
  <c r="G27" i="6"/>
  <c r="E27" i="6"/>
  <c r="G25" i="6"/>
  <c r="E25" i="6"/>
  <c r="G24" i="6"/>
  <c r="E24" i="6"/>
  <c r="G23" i="6"/>
  <c r="E23" i="6"/>
  <c r="G19" i="6"/>
  <c r="E19" i="6"/>
  <c r="G18" i="6"/>
  <c r="E18" i="6"/>
  <c r="G17" i="6"/>
  <c r="E17" i="6"/>
  <c r="G16" i="6"/>
  <c r="E16" i="6"/>
  <c r="G15" i="6"/>
  <c r="E15" i="6"/>
  <c r="G14" i="6"/>
  <c r="E14" i="6"/>
  <c r="G13" i="6"/>
  <c r="E13" i="6"/>
  <c r="G12" i="6"/>
  <c r="E12" i="6"/>
  <c r="G29" i="6" l="1"/>
  <c r="G31" i="6" s="1"/>
  <c r="G43" i="6"/>
  <c r="G45" i="6" l="1"/>
  <c r="C6" i="6" s="1"/>
  <c r="G46" i="6" l="1"/>
  <c r="G47" i="6" s="1"/>
  <c r="C5" i="6" s="1"/>
  <c r="C7" i="6" s="1"/>
</calcChain>
</file>

<file path=xl/sharedStrings.xml><?xml version="1.0" encoding="utf-8"?>
<sst xmlns="http://schemas.openxmlformats.org/spreadsheetml/2006/main" count="62" uniqueCount="54">
  <si>
    <t xml:space="preserve"> </t>
  </si>
  <si>
    <t>VALOR TOTAL DEL Po =</t>
  </si>
  <si>
    <t>VALOR SIN IV.A. =</t>
  </si>
  <si>
    <t>IV.A. =</t>
  </si>
  <si>
    <t>A</t>
  </si>
  <si>
    <t>COSTOS   DE   PERSONAL</t>
  </si>
  <si>
    <t>Salario/mes</t>
  </si>
  <si>
    <t>Dedicación
Hombres/Mes</t>
  </si>
  <si>
    <t>Vr mes</t>
  </si>
  <si>
    <t>TIEMPO (MESES)</t>
  </si>
  <si>
    <t>TOTAL</t>
  </si>
  <si>
    <t>PERSONAL  PROFESIONAL</t>
  </si>
  <si>
    <t>Categoría 6 - PROFESIONAL SOCIAL</t>
  </si>
  <si>
    <t>PERSONAL  TÉCNICO</t>
  </si>
  <si>
    <t>PERSONAL  ADMINISTRATIVO</t>
  </si>
  <si>
    <t>Secretaria</t>
  </si>
  <si>
    <t>Conductor</t>
  </si>
  <si>
    <t xml:space="preserve">                  </t>
  </si>
  <si>
    <t xml:space="preserve"> COSTOS  DE  PERSONAL</t>
  </si>
  <si>
    <t>B</t>
  </si>
  <si>
    <t>COSTOS   DIRECTOS</t>
  </si>
  <si>
    <t>UNIDAD</t>
  </si>
  <si>
    <t>VR  UNITARIO</t>
  </si>
  <si>
    <t>Tiempo/meses</t>
  </si>
  <si>
    <t>TIEMPO TOTAL</t>
  </si>
  <si>
    <t>VR TOTAL</t>
  </si>
  <si>
    <t>INSTALACIONES</t>
  </si>
  <si>
    <t>Mes</t>
  </si>
  <si>
    <t>EQUIPOS  Y  SOFTWARE</t>
  </si>
  <si>
    <t>COSTOS DIRECTOS</t>
  </si>
  <si>
    <t xml:space="preserve">TOTAL  COSTOS  DIRECTOS  +  COSTOS  DE  PERSONAL  A + B </t>
  </si>
  <si>
    <t>IVA 19 %</t>
  </si>
  <si>
    <t>Categoría 4 - DIRECTOR DE INTERVENTORIA</t>
  </si>
  <si>
    <t>Categoría 6 - PROFESIONAL SG-SST</t>
  </si>
  <si>
    <t>Categoría 6 - PROFESIONAL AMBIENTAL</t>
  </si>
  <si>
    <t>LABORATORISTA INSPECTOR</t>
  </si>
  <si>
    <t>TOPÓGRAFO INSPECTOR</t>
  </si>
  <si>
    <t>Alquiler Oficina</t>
  </si>
  <si>
    <t>Comunicaciones (Teléfono, Fax, Correo, Embalaje, Acarreo, Internet, Teléfono celular o Avantel, etc)</t>
  </si>
  <si>
    <t>TARIFA MES- EQUIPO DE TOPOGRAFÍA (Incluye tránsito, nivel y elementos complementarios).</t>
  </si>
  <si>
    <r>
      <t xml:space="preserve">ALQUILER   DE   VEHICULO </t>
    </r>
    <r>
      <rPr>
        <sz val="11"/>
        <color indexed="8"/>
        <rFont val="Arial"/>
        <family val="2"/>
        <charset val="1"/>
      </rPr>
      <t>(Incluye combustible,  mantenimiento vehiculo, etc)</t>
    </r>
  </si>
  <si>
    <r>
      <t xml:space="preserve">GASTOS DE PAPELERIA, IMPRESOS  Y  PUBLICACIONES </t>
    </r>
    <r>
      <rPr>
        <sz val="11"/>
        <color indexed="8"/>
        <rFont val="Arial"/>
        <family val="2"/>
        <charset val="1"/>
      </rPr>
      <t>(Fotocopias, heliografías, utiles de oficina, etc)</t>
    </r>
  </si>
  <si>
    <t xml:space="preserve"> TOTAL  COSTOS  DE  PERSONAL  CON  F.M. )</t>
  </si>
  <si>
    <t>PRESUPUESTO OFICIAL DE INTERVENTORIA</t>
  </si>
  <si>
    <t>Categoría 6- RESIDENTE DE INTERVENTORÍA</t>
  </si>
  <si>
    <t>Edición de informe mensual de interventoría o consultoría, incluye 4 tapas plastificadas tamaño carta color blanco, con 6 tornillos, hojas de papel bond tamaño carta 75 gramos, 170 folios por informe</t>
  </si>
  <si>
    <t>Categoría 4 - ESPECIALISTA EN PAVIMENTOS Y/O GEOTECNIA</t>
  </si>
  <si>
    <t xml:space="preserve">TOTAL  COSTOS  DIRECTOS  +  COSTOS  DE  PERSONAL </t>
  </si>
  <si>
    <t>Categoría 4 - ESPECIALISTA EN REDES HIDROSANITARIAS</t>
  </si>
  <si>
    <t>Categoría 4 - ESPECIALISTA EN TRANSITO</t>
  </si>
  <si>
    <t>*</t>
  </si>
  <si>
    <t>Nota: La dedicación del residente se contempla en la etapa de Obra (4 meses) ya que en los dos primeros de diagnósticos y diseños no se tiene participación.</t>
  </si>
  <si>
    <t>CADENERO 1</t>
  </si>
  <si>
    <t xml:space="preserve"> FACTOR  MULTIPLICADOR PRESTACIONES SOCIALES (Valor máximo a ofertar 1.728)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</si>
</sst>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64" formatCode="_(* #,##0.00_);_(* \(#,##0.00\);_(* &quot;-&quot;??_);_(@_)"/>
    <numFmt numFmtId="165" formatCode="&quot;$&quot;#,##0;[Red]\-&quot;$&quot;#,##0"/>
    <numFmt numFmtId="166" formatCode="&quot;$&quot;#,##0.00;[Red]\-&quot;$&quot;#,##0.00"/>
    <numFmt numFmtId="167" formatCode="_-&quot;$&quot;* #,##0.00_-;\-&quot;$&quot;* #,##0.00_-;_-&quot;$&quot;* &quot;-&quot;??_-;_-@_-"/>
    <numFmt numFmtId="168" formatCode="_-* #,##0.00_-;\-* #,##0.00_-;_-* &quot;-&quot;_-;_-@_-"/>
    <numFmt numFmtId="169" formatCode="_ * #,##0.00_ ;_ * \-#,##0.00_ ;_ * \-??_ ;_ @_ "/>
    <numFmt numFmtId="170" formatCode="_ * #,##0_ ;_ * \-#,##0_ ;_ * \-??_ ;_ @_ "/>
    <numFmt numFmtId="171" formatCode="&quot;$&quot;\ #,##0.00;[Red]&quot;$&quot;\ #,##0.0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theme="3"/>
      <name val="Arial"/>
      <family val="2"/>
    </font>
    <font>
      <sz val="11"/>
      <name val="Arial"/>
      <family val="2"/>
    </font>
    <font>
      <sz val="11"/>
      <color indexed="8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rgb="FF00B0F0"/>
      </left>
      <right style="hair">
        <color rgb="FF00B0F0"/>
      </right>
      <top style="hair">
        <color rgb="FF00B0F0"/>
      </top>
      <bottom style="hair">
        <color rgb="FF00B0F0"/>
      </bottom>
      <diagonal/>
    </border>
    <border>
      <left style="hair">
        <color rgb="FF00B0F0"/>
      </left>
      <right style="hair">
        <color rgb="FF00B0F0"/>
      </right>
      <top style="hair">
        <color rgb="FF00B0F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41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2" fillId="0" borderId="0" applyFill="0" applyBorder="0" applyAlignment="0" applyProtection="0"/>
    <xf numFmtId="9" fontId="2" fillId="0" borderId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/>
    <xf numFmtId="0" fontId="4" fillId="0" borderId="0" xfId="0" applyFont="1"/>
    <xf numFmtId="0" fontId="4" fillId="2" borderId="0" xfId="0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2" borderId="0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66" fontId="5" fillId="0" borderId="0" xfId="0" applyNumberFormat="1" applyFont="1" applyBorder="1" applyAlignment="1">
      <alignment horizontal="justify" vertical="center" wrapText="1"/>
    </xf>
    <xf numFmtId="41" fontId="4" fillId="0" borderId="0" xfId="1" applyFont="1"/>
    <xf numFmtId="0" fontId="5" fillId="2" borderId="0" xfId="0" applyFont="1" applyFill="1" applyBorder="1" applyAlignment="1">
      <alignment horizontal="center" vertical="center"/>
    </xf>
    <xf numFmtId="0" fontId="0" fillId="2" borderId="0" xfId="0" applyFill="1"/>
    <xf numFmtId="166" fontId="5" fillId="0" borderId="3" xfId="0" applyNumberFormat="1" applyFont="1" applyBorder="1" applyAlignment="1">
      <alignment horizontal="right" vertical="center" wrapText="1"/>
    </xf>
    <xf numFmtId="166" fontId="5" fillId="0" borderId="8" xfId="0" applyNumberFormat="1" applyFont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/>
    </xf>
    <xf numFmtId="41" fontId="0" fillId="0" borderId="0" xfId="0" applyNumberFormat="1"/>
    <xf numFmtId="3" fontId="6" fillId="0" borderId="0" xfId="0" applyNumberFormat="1" applyFont="1"/>
    <xf numFmtId="164" fontId="0" fillId="0" borderId="0" xfId="0" applyNumberFormat="1"/>
    <xf numFmtId="168" fontId="0" fillId="0" borderId="0" xfId="0" applyNumberFormat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/>
    <xf numFmtId="0" fontId="4" fillId="0" borderId="2" xfId="0" applyFont="1" applyFill="1" applyBorder="1" applyAlignment="1">
      <alignment vertical="center" wrapText="1"/>
    </xf>
    <xf numFmtId="165" fontId="4" fillId="0" borderId="2" xfId="0" applyNumberFormat="1" applyFont="1" applyFill="1" applyBorder="1" applyAlignment="1">
      <alignment horizontal="right" vertical="center" wrapText="1"/>
    </xf>
    <xf numFmtId="9" fontId="3" fillId="0" borderId="0" xfId="9" applyFont="1"/>
    <xf numFmtId="9" fontId="5" fillId="2" borderId="0" xfId="9" applyFont="1" applyFill="1" applyBorder="1" applyAlignment="1">
      <alignment horizontal="center" vertical="center"/>
    </xf>
    <xf numFmtId="9" fontId="4" fillId="0" borderId="0" xfId="9" applyFont="1"/>
    <xf numFmtId="9" fontId="4" fillId="0" borderId="2" xfId="9" applyFont="1" applyFill="1" applyBorder="1" applyAlignment="1">
      <alignment horizontal="center" vertical="center" wrapText="1"/>
    </xf>
    <xf numFmtId="9" fontId="5" fillId="0" borderId="0" xfId="9" applyFont="1" applyBorder="1" applyAlignment="1">
      <alignment vertical="center" wrapText="1"/>
    </xf>
    <xf numFmtId="41" fontId="5" fillId="2" borderId="0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5" fillId="3" borderId="11" xfId="9" applyFont="1" applyFill="1" applyBorder="1" applyAlignment="1">
      <alignment horizontal="left" vertical="center" wrapText="1" indent="1"/>
    </xf>
    <xf numFmtId="0" fontId="5" fillId="3" borderId="11" xfId="0" applyFont="1" applyFill="1" applyBorder="1" applyAlignment="1">
      <alignment horizontal="justify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4"/>
    <xf numFmtId="0" fontId="7" fillId="2" borderId="30" xfId="0" applyFont="1" applyFill="1" applyBorder="1" applyAlignment="1">
      <alignment horizontal="center" vertical="center"/>
    </xf>
    <xf numFmtId="167" fontId="7" fillId="2" borderId="30" xfId="3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right" vertical="center"/>
    </xf>
    <xf numFmtId="0" fontId="2" fillId="0" borderId="0" xfId="6"/>
    <xf numFmtId="0" fontId="7" fillId="2" borderId="31" xfId="0" applyFont="1" applyFill="1" applyBorder="1" applyAlignment="1">
      <alignment horizontal="center" vertical="center"/>
    </xf>
    <xf numFmtId="167" fontId="7" fillId="2" borderId="31" xfId="3" applyFont="1" applyFill="1" applyBorder="1" applyAlignment="1">
      <alignment horizontal="center" vertical="center"/>
    </xf>
    <xf numFmtId="165" fontId="4" fillId="0" borderId="2" xfId="1" applyNumberFormat="1" applyFont="1" applyBorder="1"/>
    <xf numFmtId="0" fontId="4" fillId="2" borderId="1" xfId="0" applyFont="1" applyFill="1" applyBorder="1" applyAlignment="1">
      <alignment horizontal="center" vertical="center" wrapText="1"/>
    </xf>
    <xf numFmtId="165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165" fontId="4" fillId="2" borderId="3" xfId="0" applyNumberFormat="1" applyFont="1" applyFill="1" applyBorder="1" applyAlignment="1">
      <alignment horizontal="right" vertical="center" wrapText="1"/>
    </xf>
    <xf numFmtId="0" fontId="2" fillId="2" borderId="0" xfId="6" applyFill="1"/>
    <xf numFmtId="0" fontId="8" fillId="2" borderId="2" xfId="4" applyFont="1" applyFill="1" applyBorder="1" applyAlignment="1" applyProtection="1">
      <alignment vertical="center" wrapText="1"/>
    </xf>
    <xf numFmtId="0" fontId="8" fillId="2" borderId="15" xfId="4" applyFont="1" applyFill="1" applyBorder="1" applyAlignment="1" applyProtection="1">
      <alignment vertical="center" wrapText="1"/>
    </xf>
    <xf numFmtId="0" fontId="0" fillId="0" borderId="0" xfId="0" applyBorder="1"/>
    <xf numFmtId="0" fontId="4" fillId="2" borderId="0" xfId="4" applyFont="1" applyFill="1" applyBorder="1" applyAlignment="1" applyProtection="1">
      <alignment horizontal="center" vertical="center"/>
    </xf>
    <xf numFmtId="0" fontId="0" fillId="2" borderId="0" xfId="0" applyFill="1" applyBorder="1"/>
    <xf numFmtId="0" fontId="8" fillId="2" borderId="0" xfId="4" applyFont="1" applyFill="1" applyBorder="1" applyAlignment="1" applyProtection="1">
      <alignment horizontal="center" vertical="center" wrapText="1"/>
    </xf>
    <xf numFmtId="0" fontId="0" fillId="0" borderId="0" xfId="0" applyFill="1" applyBorder="1"/>
    <xf numFmtId="0" fontId="4" fillId="2" borderId="6" xfId="0" applyFont="1" applyFill="1" applyBorder="1" applyAlignment="1">
      <alignment horizontal="center" vertical="center" wrapText="1"/>
    </xf>
    <xf numFmtId="165" fontId="4" fillId="2" borderId="15" xfId="0" applyNumberFormat="1" applyFont="1" applyFill="1" applyBorder="1" applyAlignment="1">
      <alignment horizontal="right" vertical="center" wrapText="1"/>
    </xf>
    <xf numFmtId="0" fontId="4" fillId="2" borderId="15" xfId="0" applyFont="1" applyFill="1" applyBorder="1" applyAlignment="1">
      <alignment horizontal="center" vertical="center" wrapText="1"/>
    </xf>
    <xf numFmtId="165" fontId="4" fillId="2" borderId="8" xfId="0" applyNumberFormat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center" vertical="center" wrapText="1"/>
    </xf>
    <xf numFmtId="170" fontId="4" fillId="2" borderId="2" xfId="12" applyNumberFormat="1" applyFont="1" applyFill="1" applyBorder="1" applyAlignment="1" applyProtection="1">
      <alignment horizontal="left" vertical="center"/>
    </xf>
    <xf numFmtId="165" fontId="4" fillId="0" borderId="3" xfId="0" applyNumberFormat="1" applyFont="1" applyBorder="1" applyAlignment="1">
      <alignment horizontal="center" vertical="center" wrapText="1"/>
    </xf>
    <xf numFmtId="165" fontId="0" fillId="0" borderId="0" xfId="0" applyNumberFormat="1"/>
    <xf numFmtId="10" fontId="4" fillId="2" borderId="2" xfId="9" applyNumberFormat="1" applyFont="1" applyFill="1" applyBorder="1" applyAlignment="1">
      <alignment horizontal="center" vertical="center" wrapText="1"/>
    </xf>
    <xf numFmtId="10" fontId="4" fillId="2" borderId="15" xfId="9" applyNumberFormat="1" applyFont="1" applyFill="1" applyBorder="1" applyAlignment="1">
      <alignment horizontal="center" vertical="center" wrapText="1"/>
    </xf>
    <xf numFmtId="165" fontId="4" fillId="0" borderId="0" xfId="0" applyNumberFormat="1" applyFont="1"/>
    <xf numFmtId="165" fontId="4" fillId="0" borderId="2" xfId="0" applyNumberFormat="1" applyFont="1" applyBorder="1" applyAlignment="1">
      <alignment horizontal="center" vertical="center" wrapText="1"/>
    </xf>
    <xf numFmtId="171" fontId="4" fillId="0" borderId="0" xfId="0" applyNumberFormat="1" applyFont="1"/>
    <xf numFmtId="0" fontId="4" fillId="0" borderId="34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vertical="center" wrapText="1"/>
    </xf>
    <xf numFmtId="165" fontId="4" fillId="0" borderId="35" xfId="0" applyNumberFormat="1" applyFont="1" applyFill="1" applyBorder="1" applyAlignment="1">
      <alignment horizontal="right" vertical="center" wrapText="1"/>
    </xf>
    <xf numFmtId="9" fontId="4" fillId="0" borderId="35" xfId="9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165" fontId="4" fillId="0" borderId="36" xfId="0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 vertical="center"/>
    </xf>
    <xf numFmtId="167" fontId="7" fillId="2" borderId="0" xfId="3" applyFont="1" applyFill="1" applyBorder="1" applyAlignment="1">
      <alignment horizontal="center" vertical="center"/>
    </xf>
    <xf numFmtId="0" fontId="4" fillId="2" borderId="0" xfId="4" applyFont="1" applyFill="1" applyBorder="1" applyAlignment="1" applyProtection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166" fontId="4" fillId="0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9" fontId="5" fillId="3" borderId="2" xfId="9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37" xfId="0" applyFont="1" applyFill="1" applyBorder="1" applyAlignment="1">
      <alignment vertical="center" wrapText="1"/>
    </xf>
    <xf numFmtId="0" fontId="5" fillId="3" borderId="38" xfId="0" applyFont="1" applyFill="1" applyBorder="1" applyAlignment="1">
      <alignment vertical="center" wrapText="1"/>
    </xf>
    <xf numFmtId="9" fontId="5" fillId="3" borderId="38" xfId="9" applyFont="1" applyFill="1" applyBorder="1" applyAlignment="1">
      <alignment vertical="center" wrapText="1"/>
    </xf>
    <xf numFmtId="0" fontId="5" fillId="3" borderId="39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right" vertical="center" wrapText="1"/>
    </xf>
    <xf numFmtId="9" fontId="5" fillId="3" borderId="5" xfId="9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1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65" fontId="5" fillId="4" borderId="2" xfId="0" applyNumberFormat="1" applyFont="1" applyFill="1" applyBorder="1" applyAlignment="1">
      <alignment horizontal="center" vertical="center" wrapText="1"/>
    </xf>
    <xf numFmtId="165" fontId="5" fillId="4" borderId="3" xfId="0" applyNumberFormat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165" fontId="5" fillId="4" borderId="15" xfId="0" applyNumberFormat="1" applyFont="1" applyFill="1" applyBorder="1" applyAlignment="1">
      <alignment horizontal="center" vertical="center" wrapText="1"/>
    </xf>
    <xf numFmtId="165" fontId="5" fillId="4" borderId="8" xfId="0" applyNumberFormat="1" applyFont="1" applyFill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 wrapText="1"/>
    </xf>
    <xf numFmtId="165" fontId="4" fillId="0" borderId="21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165" fontId="4" fillId="0" borderId="33" xfId="0" applyNumberFormat="1" applyFont="1" applyBorder="1" applyAlignment="1">
      <alignment horizontal="center" vertical="center" wrapText="1"/>
    </xf>
    <xf numFmtId="165" fontId="4" fillId="0" borderId="23" xfId="0" applyNumberFormat="1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166" fontId="5" fillId="0" borderId="15" xfId="0" applyNumberFormat="1" applyFont="1" applyBorder="1" applyAlignment="1">
      <alignment horizontal="center" vertical="center" wrapText="1"/>
    </xf>
    <xf numFmtId="166" fontId="5" fillId="0" borderId="8" xfId="0" applyNumberFormat="1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6" fontId="4" fillId="0" borderId="2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9" fontId="5" fillId="3" borderId="11" xfId="9" applyFont="1" applyFill="1" applyBorder="1" applyAlignment="1">
      <alignment horizontal="center" vertical="center" wrapText="1"/>
    </xf>
    <xf numFmtId="9" fontId="5" fillId="3" borderId="2" xfId="9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</cellXfs>
  <cellStyles count="14">
    <cellStyle name="Millares [0]" xfId="1" builtinId="6"/>
    <cellStyle name="Millares 2" xfId="2"/>
    <cellStyle name="Millares 7" xfId="12"/>
    <cellStyle name="Moneda" xfId="3" builtinId="4"/>
    <cellStyle name="Normal" xfId="0" builtinId="0"/>
    <cellStyle name="Normal 10" xfId="4"/>
    <cellStyle name="Normal 16" xfId="5"/>
    <cellStyle name="Normal 3" xfId="6"/>
    <cellStyle name="Normal 4 2" xfId="7"/>
    <cellStyle name="Normal 5" xfId="8"/>
    <cellStyle name="Porcentaje" xfId="9" builtinId="5"/>
    <cellStyle name="Porcentaje 2" xfId="10"/>
    <cellStyle name="Porcentaje 3" xfId="11"/>
    <cellStyle name="Porcentaje 4" xfId="1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9"/>
  <sheetViews>
    <sheetView tabSelected="1" view="pageBreakPreview" zoomScale="90" zoomScaleNormal="90" zoomScaleSheetLayoutView="90" workbookViewId="0">
      <selection activeCell="G31" sqref="G31"/>
    </sheetView>
  </sheetViews>
  <sheetFormatPr baseColWidth="10" defaultColWidth="9.08984375" defaultRowHeight="14.5" x14ac:dyDescent="0.35"/>
  <cols>
    <col min="1" max="1" width="6.36328125" style="1" customWidth="1"/>
    <col min="2" max="2" width="66.90625" customWidth="1"/>
    <col min="3" max="3" width="16.54296875" customWidth="1"/>
    <col min="4" max="4" width="17.08984375" style="31" bestFit="1" customWidth="1"/>
    <col min="5" max="5" width="15.6328125" bestFit="1" customWidth="1"/>
    <col min="6" max="6" width="16" customWidth="1"/>
    <col min="7" max="7" width="17.54296875" customWidth="1"/>
    <col min="8" max="8" width="17.453125" customWidth="1"/>
    <col min="9" max="9" width="11.453125" customWidth="1"/>
    <col min="10" max="10" width="16.54296875" customWidth="1"/>
    <col min="11" max="11" width="30.54296875" customWidth="1"/>
    <col min="12" max="13" width="11.90625" customWidth="1"/>
    <col min="14" max="14" width="20.36328125" customWidth="1"/>
    <col min="15" max="15" width="14.08984375" customWidth="1"/>
    <col min="16" max="16" width="15.54296875" customWidth="1"/>
    <col min="17" max="17" width="12.08984375" customWidth="1"/>
    <col min="18" max="256" width="11.453125" customWidth="1"/>
  </cols>
  <sheetData>
    <row r="1" spans="1:16" ht="15" thickBot="1" x14ac:dyDescent="0.4">
      <c r="A1" s="1" t="s">
        <v>0</v>
      </c>
    </row>
    <row r="2" spans="1:16" x14ac:dyDescent="0.35">
      <c r="A2" s="138" t="s">
        <v>43</v>
      </c>
      <c r="B2" s="139"/>
      <c r="C2" s="139"/>
      <c r="D2" s="139"/>
      <c r="E2" s="139"/>
      <c r="F2" s="139"/>
      <c r="G2" s="140"/>
      <c r="H2" s="3"/>
    </row>
    <row r="3" spans="1:16" ht="32.25" customHeight="1" thickBot="1" x14ac:dyDescent="0.4">
      <c r="A3" s="141"/>
      <c r="B3" s="142"/>
      <c r="C3" s="142"/>
      <c r="D3" s="142"/>
      <c r="E3" s="142"/>
      <c r="F3" s="142"/>
      <c r="G3" s="143"/>
      <c r="H3" s="4"/>
    </row>
    <row r="4" spans="1:16" x14ac:dyDescent="0.35">
      <c r="A4" s="15"/>
      <c r="B4" s="15"/>
      <c r="C4" s="15"/>
      <c r="D4" s="32"/>
      <c r="E4" s="15"/>
      <c r="F4" s="15"/>
      <c r="G4" s="15"/>
      <c r="H4" s="4"/>
    </row>
    <row r="5" spans="1:16" x14ac:dyDescent="0.35">
      <c r="A5" s="15"/>
      <c r="B5" s="19" t="s">
        <v>1</v>
      </c>
      <c r="C5" s="50">
        <f>+G47</f>
        <v>0</v>
      </c>
      <c r="D5" s="32"/>
      <c r="E5" s="21"/>
      <c r="F5" s="36"/>
      <c r="G5" s="15"/>
      <c r="H5" s="4"/>
      <c r="K5" s="43"/>
      <c r="L5" s="44"/>
      <c r="M5" s="44"/>
      <c r="N5" s="44"/>
      <c r="O5" s="43"/>
      <c r="P5" s="43"/>
    </row>
    <row r="6" spans="1:16" x14ac:dyDescent="0.35">
      <c r="A6" s="15"/>
      <c r="B6" s="19" t="s">
        <v>2</v>
      </c>
      <c r="C6" s="50">
        <f>+G45</f>
        <v>0</v>
      </c>
      <c r="D6" s="32"/>
      <c r="E6" s="15"/>
      <c r="F6" s="15"/>
      <c r="G6" s="15"/>
      <c r="H6" s="4"/>
      <c r="K6" s="44"/>
      <c r="L6" s="44"/>
      <c r="M6" s="44"/>
      <c r="N6" s="45"/>
      <c r="O6" s="46"/>
      <c r="P6" s="46"/>
    </row>
    <row r="7" spans="1:16" x14ac:dyDescent="0.35">
      <c r="A7" s="15"/>
      <c r="B7" s="19" t="s">
        <v>3</v>
      </c>
      <c r="C7" s="50">
        <f>+C5-C6</f>
        <v>0</v>
      </c>
      <c r="D7" s="32"/>
      <c r="E7" s="15"/>
      <c r="F7" s="15"/>
      <c r="G7" s="15"/>
      <c r="H7" s="4"/>
      <c r="K7" s="44"/>
      <c r="L7" s="44"/>
      <c r="M7" s="44"/>
      <c r="N7" s="45"/>
      <c r="O7" s="46"/>
      <c r="P7" s="46"/>
    </row>
    <row r="8" spans="1:16" ht="15" thickBot="1" x14ac:dyDescent="0.4">
      <c r="A8" s="15"/>
      <c r="B8" s="15"/>
      <c r="C8" s="15"/>
      <c r="D8" s="32"/>
      <c r="E8" s="15"/>
      <c r="F8" s="15"/>
      <c r="G8" s="15"/>
      <c r="H8" s="4"/>
      <c r="K8" s="44"/>
      <c r="L8" s="44"/>
      <c r="M8" s="44"/>
      <c r="N8" s="45"/>
      <c r="O8" s="46"/>
      <c r="P8" s="46"/>
    </row>
    <row r="9" spans="1:16" ht="15" customHeight="1" x14ac:dyDescent="0.35">
      <c r="A9" s="144" t="s">
        <v>4</v>
      </c>
      <c r="B9" s="146" t="s">
        <v>5</v>
      </c>
      <c r="C9" s="146" t="s">
        <v>6</v>
      </c>
      <c r="D9" s="147" t="s">
        <v>7</v>
      </c>
      <c r="E9" s="149" t="s">
        <v>8</v>
      </c>
      <c r="F9" s="149" t="s">
        <v>9</v>
      </c>
      <c r="G9" s="151" t="s">
        <v>10</v>
      </c>
      <c r="H9" s="131"/>
      <c r="I9" s="58"/>
      <c r="K9" s="44"/>
      <c r="L9" s="44"/>
      <c r="M9" s="44"/>
      <c r="N9" s="45"/>
      <c r="O9" s="46"/>
      <c r="P9" s="46"/>
    </row>
    <row r="10" spans="1:16" x14ac:dyDescent="0.35">
      <c r="A10" s="145"/>
      <c r="B10" s="119"/>
      <c r="C10" s="119"/>
      <c r="D10" s="148"/>
      <c r="E10" s="150"/>
      <c r="F10" s="150"/>
      <c r="G10" s="152"/>
      <c r="H10" s="131"/>
      <c r="I10" s="58"/>
      <c r="K10" s="44"/>
      <c r="L10" s="44"/>
      <c r="M10" s="44"/>
      <c r="N10" s="45"/>
      <c r="O10" s="46"/>
      <c r="P10" s="46"/>
    </row>
    <row r="11" spans="1:16" x14ac:dyDescent="0.35">
      <c r="A11" s="89">
        <v>1</v>
      </c>
      <c r="B11" s="92" t="s">
        <v>11</v>
      </c>
      <c r="C11" s="92"/>
      <c r="D11" s="93"/>
      <c r="E11" s="92"/>
      <c r="F11" s="92"/>
      <c r="G11" s="94"/>
      <c r="H11" s="8"/>
      <c r="I11" s="58"/>
      <c r="K11" s="44"/>
      <c r="L11" s="44"/>
      <c r="M11" s="44"/>
      <c r="N11" s="45"/>
      <c r="O11" s="46"/>
      <c r="P11" s="46"/>
    </row>
    <row r="12" spans="1:16" s="16" customFormat="1" x14ac:dyDescent="0.35">
      <c r="A12" s="51">
        <v>1</v>
      </c>
      <c r="B12" s="56" t="s">
        <v>32</v>
      </c>
      <c r="C12" s="30"/>
      <c r="D12" s="71">
        <v>0.5</v>
      </c>
      <c r="E12" s="52">
        <f>C12*D12</f>
        <v>0</v>
      </c>
      <c r="F12" s="53">
        <v>6</v>
      </c>
      <c r="G12" s="54">
        <f>A12*D12*C12*F12</f>
        <v>0</v>
      </c>
      <c r="H12" s="59"/>
      <c r="I12" s="60"/>
      <c r="K12" s="44"/>
      <c r="L12" s="44"/>
      <c r="M12" s="44"/>
      <c r="N12" s="45"/>
      <c r="O12" s="46"/>
      <c r="P12" s="46"/>
    </row>
    <row r="13" spans="1:16" s="16" customFormat="1" x14ac:dyDescent="0.35">
      <c r="A13" s="51">
        <v>1</v>
      </c>
      <c r="B13" s="56" t="s">
        <v>44</v>
      </c>
      <c r="C13" s="30"/>
      <c r="D13" s="71">
        <v>1</v>
      </c>
      <c r="E13" s="52">
        <f t="shared" ref="E13:E19" si="0">C13*D13</f>
        <v>0</v>
      </c>
      <c r="F13" s="53">
        <v>4</v>
      </c>
      <c r="G13" s="54">
        <f>A13*D13*C13*F13</f>
        <v>0</v>
      </c>
      <c r="H13" s="84" t="s">
        <v>50</v>
      </c>
      <c r="I13" s="60"/>
      <c r="K13" s="55"/>
      <c r="L13" s="55"/>
      <c r="M13" s="55"/>
      <c r="N13" s="55"/>
      <c r="O13" s="55"/>
      <c r="P13" s="55"/>
    </row>
    <row r="14" spans="1:16" s="16" customFormat="1" x14ac:dyDescent="0.35">
      <c r="A14" s="51">
        <v>1</v>
      </c>
      <c r="B14" s="56" t="s">
        <v>46</v>
      </c>
      <c r="C14" s="30"/>
      <c r="D14" s="71">
        <v>0.3</v>
      </c>
      <c r="E14" s="52">
        <f t="shared" si="0"/>
        <v>0</v>
      </c>
      <c r="F14" s="53">
        <v>6</v>
      </c>
      <c r="G14" s="54">
        <f>A14*D14*C14*F14</f>
        <v>0</v>
      </c>
      <c r="H14" s="59"/>
      <c r="I14" s="60"/>
      <c r="K14" s="55"/>
      <c r="L14" s="55"/>
      <c r="M14" s="55"/>
      <c r="N14" s="55"/>
      <c r="O14" s="55"/>
      <c r="P14" s="55"/>
    </row>
    <row r="15" spans="1:16" s="16" customFormat="1" x14ac:dyDescent="0.35">
      <c r="A15" s="51">
        <v>1</v>
      </c>
      <c r="B15" s="56" t="s">
        <v>48</v>
      </c>
      <c r="C15" s="30"/>
      <c r="D15" s="71">
        <v>0.25</v>
      </c>
      <c r="E15" s="52">
        <f t="shared" si="0"/>
        <v>0</v>
      </c>
      <c r="F15" s="53">
        <v>6</v>
      </c>
      <c r="G15" s="54">
        <f t="shared" ref="G15:G28" si="1">A15*D15*C15*F15</f>
        <v>0</v>
      </c>
      <c r="H15" s="59"/>
      <c r="I15" s="60"/>
      <c r="K15" s="44"/>
      <c r="L15" s="44"/>
      <c r="M15" s="44"/>
      <c r="N15" s="45"/>
      <c r="O15" s="55"/>
      <c r="P15" s="55"/>
    </row>
    <row r="16" spans="1:16" s="16" customFormat="1" x14ac:dyDescent="0.35">
      <c r="A16" s="51">
        <v>1</v>
      </c>
      <c r="B16" s="56" t="s">
        <v>49</v>
      </c>
      <c r="C16" s="30"/>
      <c r="D16" s="71">
        <v>0.25</v>
      </c>
      <c r="E16" s="52">
        <f t="shared" si="0"/>
        <v>0</v>
      </c>
      <c r="F16" s="53">
        <v>6</v>
      </c>
      <c r="G16" s="54">
        <f t="shared" si="1"/>
        <v>0</v>
      </c>
      <c r="H16" s="59"/>
      <c r="I16" s="60"/>
      <c r="K16" s="82"/>
      <c r="L16" s="82"/>
      <c r="M16" s="82"/>
      <c r="N16" s="83"/>
      <c r="O16" s="55"/>
      <c r="P16" s="55"/>
    </row>
    <row r="17" spans="1:14" s="16" customFormat="1" x14ac:dyDescent="0.35">
      <c r="A17" s="51">
        <v>1</v>
      </c>
      <c r="B17" s="56" t="s">
        <v>33</v>
      </c>
      <c r="C17" s="30"/>
      <c r="D17" s="71">
        <v>0.3</v>
      </c>
      <c r="E17" s="52">
        <f t="shared" si="0"/>
        <v>0</v>
      </c>
      <c r="F17" s="53">
        <v>6</v>
      </c>
      <c r="G17" s="54">
        <f t="shared" si="1"/>
        <v>0</v>
      </c>
      <c r="H17" s="59"/>
      <c r="I17" s="60"/>
    </row>
    <row r="18" spans="1:14" s="16" customFormat="1" x14ac:dyDescent="0.35">
      <c r="A18" s="51">
        <v>1</v>
      </c>
      <c r="B18" s="56" t="s">
        <v>12</v>
      </c>
      <c r="C18" s="30"/>
      <c r="D18" s="71">
        <v>0.3</v>
      </c>
      <c r="E18" s="52">
        <f t="shared" si="0"/>
        <v>0</v>
      </c>
      <c r="F18" s="53">
        <v>6</v>
      </c>
      <c r="G18" s="54">
        <f t="shared" si="1"/>
        <v>0</v>
      </c>
      <c r="H18" s="59"/>
      <c r="I18" s="60"/>
    </row>
    <row r="19" spans="1:14" s="16" customFormat="1" ht="15" thickBot="1" x14ac:dyDescent="0.4">
      <c r="A19" s="63">
        <v>1</v>
      </c>
      <c r="B19" s="57" t="s">
        <v>34</v>
      </c>
      <c r="C19" s="30"/>
      <c r="D19" s="72">
        <v>0.3</v>
      </c>
      <c r="E19" s="64">
        <f t="shared" si="0"/>
        <v>0</v>
      </c>
      <c r="F19" s="65">
        <v>6</v>
      </c>
      <c r="G19" s="66">
        <f>A19*D19*C19*F19</f>
        <v>0</v>
      </c>
      <c r="H19" s="61"/>
      <c r="I19" s="60"/>
      <c r="K19" s="44"/>
      <c r="L19" s="44"/>
      <c r="M19" s="44"/>
      <c r="N19" s="45"/>
    </row>
    <row r="20" spans="1:14" s="16" customFormat="1" x14ac:dyDescent="0.35">
      <c r="A20" s="136" t="s">
        <v>51</v>
      </c>
      <c r="B20" s="137"/>
      <c r="C20" s="137"/>
      <c r="D20" s="137"/>
      <c r="E20" s="137"/>
      <c r="F20" s="137"/>
      <c r="G20" s="137"/>
      <c r="H20" s="61"/>
      <c r="I20" s="60"/>
      <c r="K20" s="44"/>
      <c r="L20" s="44"/>
      <c r="M20" s="44"/>
      <c r="N20" s="45"/>
    </row>
    <row r="21" spans="1:14" s="28" customFormat="1" ht="15" thickBot="1" x14ac:dyDescent="0.4">
      <c r="A21" s="76"/>
      <c r="B21" s="77"/>
      <c r="C21" s="78"/>
      <c r="D21" s="79"/>
      <c r="E21" s="78"/>
      <c r="F21" s="80"/>
      <c r="G21" s="81"/>
      <c r="H21" s="27"/>
      <c r="I21" s="62"/>
      <c r="K21" s="44"/>
      <c r="L21" s="44"/>
      <c r="M21" s="44"/>
      <c r="N21" s="45"/>
    </row>
    <row r="22" spans="1:14" x14ac:dyDescent="0.35">
      <c r="A22" s="88">
        <v>2</v>
      </c>
      <c r="B22" s="95" t="s">
        <v>13</v>
      </c>
      <c r="C22" s="96"/>
      <c r="D22" s="97"/>
      <c r="E22" s="96"/>
      <c r="F22" s="96"/>
      <c r="G22" s="98"/>
      <c r="H22" s="8"/>
      <c r="I22" s="58"/>
    </row>
    <row r="23" spans="1:14" s="28" customFormat="1" x14ac:dyDescent="0.35">
      <c r="A23" s="24">
        <v>1</v>
      </c>
      <c r="B23" s="68" t="s">
        <v>35</v>
      </c>
      <c r="C23" s="30"/>
      <c r="D23" s="34">
        <v>0.3</v>
      </c>
      <c r="E23" s="30">
        <f t="shared" ref="E23:E25" si="2">C23*D23</f>
        <v>0</v>
      </c>
      <c r="F23" s="67">
        <v>6</v>
      </c>
      <c r="G23" s="26">
        <f t="shared" si="1"/>
        <v>0</v>
      </c>
      <c r="H23" s="10"/>
    </row>
    <row r="24" spans="1:14" s="28" customFormat="1" x14ac:dyDescent="0.35">
      <c r="A24" s="24">
        <v>1</v>
      </c>
      <c r="B24" s="68" t="s">
        <v>36</v>
      </c>
      <c r="C24" s="30"/>
      <c r="D24" s="34">
        <v>0.3</v>
      </c>
      <c r="E24" s="30">
        <f t="shared" si="2"/>
        <v>0</v>
      </c>
      <c r="F24" s="67">
        <v>6</v>
      </c>
      <c r="G24" s="26">
        <f t="shared" si="1"/>
        <v>0</v>
      </c>
      <c r="H24" s="10"/>
    </row>
    <row r="25" spans="1:14" s="28" customFormat="1" x14ac:dyDescent="0.35">
      <c r="A25" s="24">
        <v>1</v>
      </c>
      <c r="B25" s="68" t="s">
        <v>52</v>
      </c>
      <c r="C25" s="30"/>
      <c r="D25" s="34">
        <v>0.3</v>
      </c>
      <c r="E25" s="30">
        <f t="shared" si="2"/>
        <v>0</v>
      </c>
      <c r="F25" s="67">
        <v>6</v>
      </c>
      <c r="G25" s="26">
        <f t="shared" si="1"/>
        <v>0</v>
      </c>
      <c r="H25" s="10"/>
    </row>
    <row r="26" spans="1:14" x14ac:dyDescent="0.35">
      <c r="A26" s="89">
        <v>3</v>
      </c>
      <c r="B26" s="99" t="s">
        <v>14</v>
      </c>
      <c r="C26" s="100"/>
      <c r="D26" s="101"/>
      <c r="E26" s="100"/>
      <c r="F26" s="102"/>
      <c r="G26" s="103"/>
      <c r="H26" s="8"/>
      <c r="K26" s="44"/>
      <c r="L26" s="44"/>
      <c r="M26" s="44"/>
      <c r="N26" s="45"/>
    </row>
    <row r="27" spans="1:14" s="28" customFormat="1" x14ac:dyDescent="0.35">
      <c r="A27" s="24">
        <v>1</v>
      </c>
      <c r="B27" s="29" t="s">
        <v>15</v>
      </c>
      <c r="C27" s="30"/>
      <c r="D27" s="34">
        <v>0.8</v>
      </c>
      <c r="E27" s="30">
        <f>C27*D27</f>
        <v>0</v>
      </c>
      <c r="F27" s="25">
        <v>6</v>
      </c>
      <c r="G27" s="26">
        <f t="shared" si="1"/>
        <v>0</v>
      </c>
      <c r="H27" s="10"/>
    </row>
    <row r="28" spans="1:14" s="28" customFormat="1" x14ac:dyDescent="0.35">
      <c r="A28" s="24">
        <v>1</v>
      </c>
      <c r="B28" s="29" t="s">
        <v>16</v>
      </c>
      <c r="C28" s="30"/>
      <c r="D28" s="34">
        <v>0.7</v>
      </c>
      <c r="E28" s="30">
        <f>C28*D28</f>
        <v>0</v>
      </c>
      <c r="F28" s="25">
        <v>6</v>
      </c>
      <c r="G28" s="26">
        <f t="shared" si="1"/>
        <v>0</v>
      </c>
      <c r="H28" s="10"/>
      <c r="K28" s="48"/>
      <c r="L28" s="47"/>
      <c r="M28" s="47"/>
      <c r="N28" s="49"/>
    </row>
    <row r="29" spans="1:14" x14ac:dyDescent="0.35">
      <c r="A29" s="9" t="s">
        <v>17</v>
      </c>
      <c r="B29" s="132" t="s">
        <v>18</v>
      </c>
      <c r="C29" s="132"/>
      <c r="D29" s="132"/>
      <c r="E29" s="87"/>
      <c r="F29" s="87"/>
      <c r="G29" s="17">
        <f>SUM(G12:G28)</f>
        <v>0</v>
      </c>
      <c r="H29" s="6"/>
    </row>
    <row r="30" spans="1:14" x14ac:dyDescent="0.35">
      <c r="A30" s="9" t="s">
        <v>17</v>
      </c>
      <c r="B30" s="132" t="s">
        <v>53</v>
      </c>
      <c r="C30" s="132"/>
      <c r="D30" s="132"/>
      <c r="E30" s="87"/>
      <c r="F30" s="87"/>
      <c r="G30" s="38"/>
      <c r="H30" s="7"/>
    </row>
    <row r="31" spans="1:14" ht="15" thickBot="1" x14ac:dyDescent="0.4">
      <c r="A31" s="11" t="s">
        <v>17</v>
      </c>
      <c r="B31" s="133" t="s">
        <v>42</v>
      </c>
      <c r="C31" s="134"/>
      <c r="D31" s="134"/>
      <c r="E31" s="134"/>
      <c r="F31" s="135"/>
      <c r="G31" s="18">
        <f>ROUND(G29*G30,0)</f>
        <v>0</v>
      </c>
      <c r="H31" s="7"/>
    </row>
    <row r="32" spans="1:14" ht="15" thickBot="1" x14ac:dyDescent="0.4">
      <c r="A32" s="86"/>
      <c r="B32" s="12"/>
      <c r="C32" s="12"/>
      <c r="D32" s="35"/>
      <c r="E32" s="12"/>
      <c r="F32" s="12"/>
      <c r="G32" s="13"/>
      <c r="H32" s="7"/>
    </row>
    <row r="33" spans="1:8" x14ac:dyDescent="0.35">
      <c r="A33" s="88" t="s">
        <v>19</v>
      </c>
      <c r="B33" s="90" t="s">
        <v>20</v>
      </c>
      <c r="C33" s="90" t="s">
        <v>21</v>
      </c>
      <c r="D33" s="39" t="s">
        <v>22</v>
      </c>
      <c r="E33" s="40" t="s">
        <v>23</v>
      </c>
      <c r="F33" s="90" t="s">
        <v>8</v>
      </c>
      <c r="G33" s="90" t="s">
        <v>24</v>
      </c>
      <c r="H33" s="41" t="s">
        <v>25</v>
      </c>
    </row>
    <row r="34" spans="1:8" x14ac:dyDescent="0.35">
      <c r="A34" s="89">
        <v>1</v>
      </c>
      <c r="B34" s="119" t="s">
        <v>26</v>
      </c>
      <c r="C34" s="119"/>
      <c r="D34" s="119"/>
      <c r="E34" s="119"/>
      <c r="F34" s="119"/>
      <c r="G34" s="119"/>
      <c r="H34" s="120"/>
    </row>
    <row r="35" spans="1:8" x14ac:dyDescent="0.35">
      <c r="A35" s="42">
        <v>1</v>
      </c>
      <c r="B35" s="85" t="s">
        <v>37</v>
      </c>
      <c r="C35" s="37" t="s">
        <v>27</v>
      </c>
      <c r="D35" s="91"/>
      <c r="E35" s="37">
        <v>1</v>
      </c>
      <c r="F35" s="74">
        <f>D35*E35</f>
        <v>0</v>
      </c>
      <c r="G35" s="37">
        <v>6</v>
      </c>
      <c r="H35" s="69">
        <f>A35*F35*G35</f>
        <v>0</v>
      </c>
    </row>
    <row r="36" spans="1:8" x14ac:dyDescent="0.35">
      <c r="A36" s="124">
        <v>1</v>
      </c>
      <c r="B36" s="126" t="s">
        <v>38</v>
      </c>
      <c r="C36" s="115" t="s">
        <v>27</v>
      </c>
      <c r="D36" s="127"/>
      <c r="E36" s="115">
        <v>1</v>
      </c>
      <c r="F36" s="113">
        <f t="shared" ref="F36" si="3">D36*E36</f>
        <v>0</v>
      </c>
      <c r="G36" s="115">
        <v>6</v>
      </c>
      <c r="H36" s="117">
        <f t="shared" ref="H36" si="4">A36*F36*G36</f>
        <v>0</v>
      </c>
    </row>
    <row r="37" spans="1:8" x14ac:dyDescent="0.35">
      <c r="A37" s="125"/>
      <c r="B37" s="126"/>
      <c r="C37" s="116"/>
      <c r="D37" s="127"/>
      <c r="E37" s="116"/>
      <c r="F37" s="114"/>
      <c r="G37" s="116"/>
      <c r="H37" s="118"/>
    </row>
    <row r="38" spans="1:8" x14ac:dyDescent="0.35">
      <c r="A38" s="104">
        <v>2</v>
      </c>
      <c r="B38" s="119" t="s">
        <v>28</v>
      </c>
      <c r="C38" s="119"/>
      <c r="D38" s="119"/>
      <c r="E38" s="119"/>
      <c r="F38" s="119"/>
      <c r="G38" s="119"/>
      <c r="H38" s="120"/>
    </row>
    <row r="39" spans="1:8" ht="28" x14ac:dyDescent="0.35">
      <c r="A39" s="42">
        <v>1</v>
      </c>
      <c r="B39" s="85" t="s">
        <v>39</v>
      </c>
      <c r="C39" s="37" t="s">
        <v>27</v>
      </c>
      <c r="D39" s="91"/>
      <c r="E39" s="37">
        <v>0.4</v>
      </c>
      <c r="F39" s="74">
        <f>D39*E39</f>
        <v>0</v>
      </c>
      <c r="G39" s="37">
        <v>6</v>
      </c>
      <c r="H39" s="69">
        <f>A39*F39*G39</f>
        <v>0</v>
      </c>
    </row>
    <row r="40" spans="1:8" ht="28" x14ac:dyDescent="0.35">
      <c r="A40" s="42">
        <v>1</v>
      </c>
      <c r="B40" s="85" t="s">
        <v>40</v>
      </c>
      <c r="C40" s="37" t="s">
        <v>27</v>
      </c>
      <c r="D40" s="91"/>
      <c r="E40" s="37">
        <v>0.3</v>
      </c>
      <c r="F40" s="74">
        <f t="shared" ref="F40:F42" si="5">D40*E40</f>
        <v>0</v>
      </c>
      <c r="G40" s="37">
        <v>6</v>
      </c>
      <c r="H40" s="69">
        <f t="shared" ref="H40:H42" si="6">G40*F40</f>
        <v>0</v>
      </c>
    </row>
    <row r="41" spans="1:8" ht="28" x14ac:dyDescent="0.35">
      <c r="A41" s="42">
        <v>1</v>
      </c>
      <c r="B41" s="85" t="s">
        <v>41</v>
      </c>
      <c r="C41" s="37" t="s">
        <v>27</v>
      </c>
      <c r="D41" s="91"/>
      <c r="E41" s="37">
        <v>1</v>
      </c>
      <c r="F41" s="74">
        <f t="shared" si="5"/>
        <v>0</v>
      </c>
      <c r="G41" s="37">
        <v>6</v>
      </c>
      <c r="H41" s="69">
        <f t="shared" si="6"/>
        <v>0</v>
      </c>
    </row>
    <row r="42" spans="1:8" ht="58.5" customHeight="1" x14ac:dyDescent="0.35">
      <c r="A42" s="42">
        <v>1</v>
      </c>
      <c r="B42" s="85" t="s">
        <v>45</v>
      </c>
      <c r="C42" s="37" t="s">
        <v>27</v>
      </c>
      <c r="D42" s="91"/>
      <c r="E42" s="37">
        <v>1</v>
      </c>
      <c r="F42" s="74">
        <f t="shared" si="5"/>
        <v>0</v>
      </c>
      <c r="G42" s="37">
        <v>6</v>
      </c>
      <c r="H42" s="69">
        <f t="shared" si="6"/>
        <v>0</v>
      </c>
    </row>
    <row r="43" spans="1:8" ht="15" thickBot="1" x14ac:dyDescent="0.4">
      <c r="A43" s="11"/>
      <c r="B43" s="121" t="s">
        <v>29</v>
      </c>
      <c r="C43" s="121"/>
      <c r="D43" s="121"/>
      <c r="E43" s="121"/>
      <c r="F43" s="121"/>
      <c r="G43" s="122">
        <f>ROUND(SUM(H35:H42),0)</f>
        <v>0</v>
      </c>
      <c r="H43" s="123"/>
    </row>
    <row r="44" spans="1:8" x14ac:dyDescent="0.35">
      <c r="A44" s="128"/>
      <c r="B44" s="129"/>
      <c r="C44" s="129"/>
      <c r="D44" s="129"/>
      <c r="E44" s="129"/>
      <c r="F44" s="129"/>
      <c r="G44" s="129"/>
      <c r="H44" s="130"/>
    </row>
    <row r="45" spans="1:8" x14ac:dyDescent="0.35">
      <c r="A45" s="105" t="s">
        <v>30</v>
      </c>
      <c r="B45" s="106"/>
      <c r="C45" s="106"/>
      <c r="D45" s="106"/>
      <c r="E45" s="106"/>
      <c r="F45" s="106"/>
      <c r="G45" s="107">
        <f>G31+G43</f>
        <v>0</v>
      </c>
      <c r="H45" s="108"/>
    </row>
    <row r="46" spans="1:8" x14ac:dyDescent="0.35">
      <c r="A46" s="105" t="s">
        <v>31</v>
      </c>
      <c r="B46" s="106"/>
      <c r="C46" s="106"/>
      <c r="D46" s="106"/>
      <c r="E46" s="106"/>
      <c r="F46" s="106"/>
      <c r="G46" s="107">
        <f>G45*0.19</f>
        <v>0</v>
      </c>
      <c r="H46" s="108"/>
    </row>
    <row r="47" spans="1:8" ht="15" thickBot="1" x14ac:dyDescent="0.4">
      <c r="A47" s="109" t="s">
        <v>47</v>
      </c>
      <c r="B47" s="110"/>
      <c r="C47" s="110"/>
      <c r="D47" s="110"/>
      <c r="E47" s="110"/>
      <c r="F47" s="110"/>
      <c r="G47" s="111">
        <f>G45+G46</f>
        <v>0</v>
      </c>
      <c r="H47" s="112"/>
    </row>
    <row r="48" spans="1:8" x14ac:dyDescent="0.35">
      <c r="A48" s="5"/>
      <c r="B48" s="3"/>
      <c r="C48" s="3"/>
      <c r="D48" s="33"/>
      <c r="E48" s="3"/>
      <c r="F48" s="3"/>
      <c r="G48" s="75"/>
      <c r="H48" s="3"/>
    </row>
    <row r="49" spans="1:8" x14ac:dyDescent="0.35">
      <c r="A49" s="5"/>
      <c r="B49" s="3"/>
      <c r="C49" s="3"/>
      <c r="D49" s="33"/>
      <c r="E49" s="3"/>
      <c r="F49" s="3"/>
      <c r="G49" s="73"/>
      <c r="H49" s="14"/>
    </row>
    <row r="50" spans="1:8" x14ac:dyDescent="0.35">
      <c r="A50" s="5"/>
      <c r="B50" s="3"/>
      <c r="C50" s="3"/>
      <c r="D50" s="33"/>
      <c r="E50" s="3"/>
      <c r="F50" s="3"/>
      <c r="G50" s="75"/>
      <c r="H50" s="14"/>
    </row>
    <row r="51" spans="1:8" x14ac:dyDescent="0.35">
      <c r="G51" s="70"/>
      <c r="H51" s="22"/>
    </row>
    <row r="52" spans="1:8" x14ac:dyDescent="0.35">
      <c r="H52" s="22"/>
    </row>
    <row r="53" spans="1:8" x14ac:dyDescent="0.35">
      <c r="H53" s="20"/>
    </row>
    <row r="55" spans="1:8" x14ac:dyDescent="0.35">
      <c r="H55" s="23"/>
    </row>
    <row r="56" spans="1:8" x14ac:dyDescent="0.35">
      <c r="H56" s="2"/>
    </row>
    <row r="58" spans="1:8" x14ac:dyDescent="0.35">
      <c r="H58" s="22"/>
    </row>
    <row r="59" spans="1:8" x14ac:dyDescent="0.35">
      <c r="H59" s="22"/>
    </row>
  </sheetData>
  <mergeCells count="32">
    <mergeCell ref="B34:H34"/>
    <mergeCell ref="A2:G3"/>
    <mergeCell ref="A9:A10"/>
    <mergeCell ref="B9:B10"/>
    <mergeCell ref="C9:C10"/>
    <mergeCell ref="D9:D10"/>
    <mergeCell ref="E9:E10"/>
    <mergeCell ref="F9:F10"/>
    <mergeCell ref="G9:G10"/>
    <mergeCell ref="H9:H10"/>
    <mergeCell ref="A20:G20"/>
    <mergeCell ref="B29:D29"/>
    <mergeCell ref="B30:D30"/>
    <mergeCell ref="B31:F31"/>
    <mergeCell ref="A44:H44"/>
    <mergeCell ref="A36:A37"/>
    <mergeCell ref="B36:B37"/>
    <mergeCell ref="C36:C37"/>
    <mergeCell ref="D36:D37"/>
    <mergeCell ref="E36:E37"/>
    <mergeCell ref="F36:F37"/>
    <mergeCell ref="G36:G37"/>
    <mergeCell ref="H36:H37"/>
    <mergeCell ref="B38:H38"/>
    <mergeCell ref="B43:F43"/>
    <mergeCell ref="G43:H43"/>
    <mergeCell ref="A45:F45"/>
    <mergeCell ref="G45:H45"/>
    <mergeCell ref="A46:F46"/>
    <mergeCell ref="G46:H46"/>
    <mergeCell ref="A47:F47"/>
    <mergeCell ref="G47:H47"/>
  </mergeCells>
  <pageMargins left="0.7" right="0.7" top="0.75" bottom="0.75" header="0.3" footer="0.3"/>
  <pageSetup scale="71" fitToHeight="0" orientation="landscape" r:id="rId1"/>
  <rowBreaks count="1" manualBreakCount="1">
    <brk id="3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B96CEB0B44B1347A3CE107FC0AC2B8B" ma:contentTypeVersion="10" ma:contentTypeDescription="Crear nuevo documento." ma:contentTypeScope="" ma:versionID="c3a07cb0ac812422a17b03a4334fbddc">
  <xsd:schema xmlns:xsd="http://www.w3.org/2001/XMLSchema" xmlns:xs="http://www.w3.org/2001/XMLSchema" xmlns:p="http://schemas.microsoft.com/office/2006/metadata/properties" xmlns:ns2="39061ff3-c4f6-432e-8386-050e7275db18" xmlns:ns3="3599c3a4-6a16-49af-b50b-f8bcb199d849" targetNamespace="http://schemas.microsoft.com/office/2006/metadata/properties" ma:root="true" ma:fieldsID="d43d700e88e4abdff71663d4f1c908b9" ns2:_="" ns3:_="">
    <xsd:import namespace="39061ff3-c4f6-432e-8386-050e7275db18"/>
    <xsd:import namespace="3599c3a4-6a16-49af-b50b-f8bcb199d84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061ff3-c4f6-432e-8386-050e7275db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99c3a4-6a16-49af-b50b-f8bcb199d84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8307B9-A94A-4B10-92A3-64D765F87B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061ff3-c4f6-432e-8386-050e7275db18"/>
    <ds:schemaRef ds:uri="3599c3a4-6a16-49af-b50b-f8bcb199d8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258A3D-3188-4439-91C7-098C5B151A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Pablo Enrique Gomez Villamarin</dc:creator>
  <cp:keywords/>
  <dc:description/>
  <cp:lastModifiedBy>pilar</cp:lastModifiedBy>
  <cp:revision/>
  <cp:lastPrinted>2020-11-27T21:19:56Z</cp:lastPrinted>
  <dcterms:created xsi:type="dcterms:W3CDTF">2014-04-09T14:23:48Z</dcterms:created>
  <dcterms:modified xsi:type="dcterms:W3CDTF">2023-03-01T19:21:48Z</dcterms:modified>
  <cp:category/>
  <cp:contentStatus/>
</cp:coreProperties>
</file>