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docs.live.net/d3d9152b652cbde2/Desktop/"/>
    </mc:Choice>
  </mc:AlternateContent>
  <xr:revisionPtr revIDLastSave="0" documentId="14_{600FD672-F23C-4562-8B38-316B298478CB}" xr6:coauthVersionLast="47" xr6:coauthVersionMax="47" xr10:uidLastSave="{00000000-0000-0000-0000-000000000000}"/>
  <bookViews>
    <workbookView xWindow="-108" yWindow="-108" windowWidth="23256" windowHeight="12456" tabRatio="854" firstSheet="2" activeTab="9" xr2:uid="{00000000-000D-0000-FFFF-FFFF00000000}"/>
  </bookViews>
  <sheets>
    <sheet name="Formulario 1" sheetId="115" r:id="rId1"/>
    <sheet name="Formulario 1.1 A" sheetId="116" r:id="rId2"/>
    <sheet name="Formulario 1.1B" sheetId="117" r:id="rId3"/>
    <sheet name="Formulario  1.2" sheetId="118" r:id="rId4"/>
    <sheet name="Formulario 1.3 " sheetId="119" r:id="rId5"/>
    <sheet name="Formulario 2" sheetId="99" r:id="rId6"/>
    <sheet name="Formulario 3" sheetId="120" r:id="rId7"/>
    <sheet name="Formulario 5" sheetId="108" r:id="rId8"/>
    <sheet name="Formulario 6" sheetId="128" r:id="rId9"/>
    <sheet name="Formulario 7" sheetId="129" r:id="rId10"/>
    <sheet name="Formulario 7.1" sheetId="123" state="hidden" r:id="rId11"/>
    <sheet name="Formulario 8" sheetId="107" r:id="rId12"/>
    <sheet name="Formulario 9" sheetId="106" r:id="rId13"/>
    <sheet name="Formulario 10" sheetId="1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6">#REF!</definedName>
    <definedName name="\z" localSheetId="8">#REF!</definedName>
    <definedName name="\z" localSheetId="9">#REF!</definedName>
    <definedName name="\z" localSheetId="10">#REF!</definedName>
    <definedName name="\z">#REF!</definedName>
    <definedName name="_________key2" localSheetId="6" hidden="1">[1]INST!#REF!</definedName>
    <definedName name="_________key2" hidden="1">[1]INST!#REF!</definedName>
    <definedName name="________key2" localSheetId="6" hidden="1">[2]INST!#REF!</definedName>
    <definedName name="________key2" hidden="1">[2]INST!#REF!</definedName>
    <definedName name="________key3" localSheetId="8" hidden="1">#REF!</definedName>
    <definedName name="________key3" localSheetId="9" hidden="1">#REF!</definedName>
    <definedName name="________key3" localSheetId="10" hidden="1">#REF!</definedName>
    <definedName name="________key3" hidden="1">#REF!</definedName>
    <definedName name="____MON1" localSheetId="9">#REF!</definedName>
    <definedName name="____MON1" localSheetId="10">#REF!</definedName>
    <definedName name="____MON1">#REF!</definedName>
    <definedName name="____MON2" localSheetId="9">#REF!</definedName>
    <definedName name="____MON2" localSheetId="10">#REF!</definedName>
    <definedName name="____MON2">#REF!</definedName>
    <definedName name="____sub1" localSheetId="9">#REF!</definedName>
    <definedName name="____sub1" localSheetId="10">#REF!</definedName>
    <definedName name="____sub1">#REF!</definedName>
    <definedName name="____sub2" localSheetId="9">#REF!</definedName>
    <definedName name="____sub2" localSheetId="10">#REF!</definedName>
    <definedName name="____sub2">#REF!</definedName>
    <definedName name="____sub3" localSheetId="9">#REF!</definedName>
    <definedName name="____sub3" localSheetId="10">#REF!</definedName>
    <definedName name="____sub3">#REF!</definedName>
    <definedName name="____sub4" localSheetId="9">#REF!</definedName>
    <definedName name="____sub4" localSheetId="10">#REF!</definedName>
    <definedName name="____sub4">#REF!</definedName>
    <definedName name="____sub5" localSheetId="9">#REF!</definedName>
    <definedName name="____sub5" localSheetId="10">#REF!</definedName>
    <definedName name="____sub5">#REF!</definedName>
    <definedName name="____sub6" localSheetId="9">#REF!</definedName>
    <definedName name="____sub6" localSheetId="10">#REF!</definedName>
    <definedName name="____sub6">#REF!</definedName>
    <definedName name="____sub7" localSheetId="9">#REF!</definedName>
    <definedName name="____sub7" localSheetId="10">#REF!</definedName>
    <definedName name="____sub7">#REF!</definedName>
    <definedName name="___key2" localSheetId="6" hidden="1">[2]INST!#REF!</definedName>
    <definedName name="___key2" hidden="1">[2]INST!#REF!</definedName>
    <definedName name="___key3" localSheetId="8" hidden="1">#REF!</definedName>
    <definedName name="___key3" localSheetId="9" hidden="1">#REF!</definedName>
    <definedName name="___key3" localSheetId="10" hidden="1">#REF!</definedName>
    <definedName name="___key3" hidden="1">#REF!</definedName>
    <definedName name="___key31" localSheetId="9" hidden="1">#REF!</definedName>
    <definedName name="___key31" localSheetId="10" hidden="1">#REF!</definedName>
    <definedName name="___key31" hidden="1">#REF!</definedName>
    <definedName name="__123Graph_A" localSheetId="9" hidden="1">#REF!</definedName>
    <definedName name="__123Graph_A" localSheetId="10" hidden="1">#REF!</definedName>
    <definedName name="__123Graph_A" hidden="1">#REF!</definedName>
    <definedName name="__123Graph_B" localSheetId="9" hidden="1">#REF!</definedName>
    <definedName name="__123Graph_B" localSheetId="10" hidden="1">#REF!</definedName>
    <definedName name="__123Graph_B" hidden="1">#REF!</definedName>
    <definedName name="__1Sin_nombre" localSheetId="9">#REF!</definedName>
    <definedName name="__1Sin_nombre" localSheetId="10">#REF!</definedName>
    <definedName name="__1Sin_nombre">#REF!</definedName>
    <definedName name="__a1" localSheetId="6"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6"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6"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6"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6"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6"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6"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8" hidden="1">#REF!</definedName>
    <definedName name="__key3" localSheetId="9" hidden="1">#REF!</definedName>
    <definedName name="__key3" localSheetId="10" hidden="1">#REF!</definedName>
    <definedName name="__key3" hidden="1">#REF!</definedName>
    <definedName name="__key31" localSheetId="9" hidden="1">#REF!</definedName>
    <definedName name="__key31" localSheetId="10" hidden="1">#REF!</definedName>
    <definedName name="__key31" hidden="1">#REF!</definedName>
    <definedName name="__kjk6" localSheetId="6"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ON1" localSheetId="8">#REF!</definedName>
    <definedName name="__MON1" localSheetId="9">#REF!</definedName>
    <definedName name="__MON1" localSheetId="10">#REF!</definedName>
    <definedName name="__MON1">#REF!</definedName>
    <definedName name="__MON2" localSheetId="9">#REF!</definedName>
    <definedName name="__MON2" localSheetId="10">#REF!</definedName>
    <definedName name="__MON2">#REF!</definedName>
    <definedName name="__n3" localSheetId="6"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6"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6"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tu6" localSheetId="6"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ub1" localSheetId="8">#REF!</definedName>
    <definedName name="__sub1" localSheetId="9">#REF!</definedName>
    <definedName name="__sub1" localSheetId="10">#REF!</definedName>
    <definedName name="__sub1">#REF!</definedName>
    <definedName name="__sub2" localSheetId="9">#REF!</definedName>
    <definedName name="__sub2" localSheetId="10">#REF!</definedName>
    <definedName name="__sub2">#REF!</definedName>
    <definedName name="__sub3" localSheetId="9">#REF!</definedName>
    <definedName name="__sub3" localSheetId="10">#REF!</definedName>
    <definedName name="__sub3">#REF!</definedName>
    <definedName name="__sub4" localSheetId="9">#REF!</definedName>
    <definedName name="__sub4" localSheetId="10">#REF!</definedName>
    <definedName name="__sub4">#REF!</definedName>
    <definedName name="__sub5" localSheetId="9">#REF!</definedName>
    <definedName name="__sub5" localSheetId="10">#REF!</definedName>
    <definedName name="__sub5">#REF!</definedName>
    <definedName name="__sub6" localSheetId="9">#REF!</definedName>
    <definedName name="__sub6" localSheetId="10">#REF!</definedName>
    <definedName name="__sub6">#REF!</definedName>
    <definedName name="__sub7" localSheetId="9">#REF!</definedName>
    <definedName name="__sub7" localSheetId="10">#REF!</definedName>
    <definedName name="__sub7">#REF!</definedName>
    <definedName name="__t3" localSheetId="6"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u4" localSheetId="6"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13_1_6" localSheetId="8">#REF!</definedName>
    <definedName name="_13_1_6" localSheetId="9">#REF!</definedName>
    <definedName name="_13_1_6" localSheetId="10">#REF!</definedName>
    <definedName name="_13_1_6">#REF!</definedName>
    <definedName name="_1Sin_nombre" localSheetId="9">#REF!</definedName>
    <definedName name="_1Sin_nombre" localSheetId="10">#REF!</definedName>
    <definedName name="_1Sin_nombre">#REF!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8" hidden="1">{#N/A,#N/A,TRUE,"1842CWN0"}</definedName>
    <definedName name="_ABC1" localSheetId="9" hidden="1">{#N/A,#N/A,TRUE,"1842CWN0"}</definedName>
    <definedName name="_ABC1" localSheetId="10" hidden="1">{#N/A,#N/A,TRUE,"1842CWN0"}</definedName>
    <definedName name="_ABC1" hidden="1">{#N/A,#N/A,TRUE,"1842CWN0"}</definedName>
    <definedName name="_abc2" localSheetId="6" hidden="1">{#N/A,#N/A,TRUE,"1842CWN0"}</definedName>
    <definedName name="_abc2" localSheetId="8" hidden="1">{#N/A,#N/A,TRUE,"1842CWN0"}</definedName>
    <definedName name="_abc2" localSheetId="9" hidden="1">{#N/A,#N/A,TRUE,"1842CWN0"}</definedName>
    <definedName name="_abc2" localSheetId="10"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 localSheetId="3">#REF!</definedName>
    <definedName name="_Cod1" localSheetId="0">#REF!</definedName>
    <definedName name="_Cod1" localSheetId="1">#REF!</definedName>
    <definedName name="_Cod1" localSheetId="2">#REF!</definedName>
    <definedName name="_Cod1" localSheetId="6">#REF!</definedName>
    <definedName name="_Cod1" localSheetId="8">#REF!</definedName>
    <definedName name="_Cod1" localSheetId="9">#REF!</definedName>
    <definedName name="_Cod1" localSheetId="10">#REF!</definedName>
    <definedName name="_Cod1" localSheetId="12">#REF!</definedName>
    <definedName name="_Cod1">#REF!</definedName>
    <definedName name="_Dist_Bin" hidden="1">[6]MPC3I4!$A$2040:$DD$3161</definedName>
    <definedName name="_Dist_Values" hidden="1">[6]MPC3I4!$A$2552:$IV$3906</definedName>
    <definedName name="_Fill" localSheetId="3" hidden="1">#REF!</definedName>
    <definedName name="_Fill" localSheetId="0" hidden="1">#REF!</definedName>
    <definedName name="_Fill" localSheetId="1" hidden="1">#REF!</definedName>
    <definedName name="_Fill" localSheetId="2" hidden="1">#REF!</definedName>
    <definedName name="_Fill" localSheetId="6" hidden="1">#REF!</definedName>
    <definedName name="_Fill" localSheetId="9" hidden="1">#REF!</definedName>
    <definedName name="_Fill" localSheetId="10" hidden="1">#REF!</definedName>
    <definedName name="_Fill" localSheetId="12" hidden="1">#REF!</definedName>
    <definedName name="_Fill" hidden="1">#REF!</definedName>
    <definedName name="_xlnm._FilterDatabase" localSheetId="6" hidden="1">'Formulario 3'!$K$14:$K$233</definedName>
    <definedName name="_xlnm._FilterDatabase" localSheetId="8" hidden="1">'Formulario 6'!$B$5:$H$50</definedName>
    <definedName name="_xlnm._FilterDatabase" hidden="1">[7]Presupuesto_Via_distribuidora!$A$9:$H$344</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6" hidden="1">{#N/A,#N/A,TRUE,"1842CWN0"}</definedName>
    <definedName name="_hhg1" localSheetId="8" hidden="1">{#N/A,#N/A,TRUE,"1842CWN0"}</definedName>
    <definedName name="_hhg1" localSheetId="9" hidden="1">{#N/A,#N/A,TRUE,"1842CWN0"}</definedName>
    <definedName name="_hhg1" localSheetId="10"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8" hidden="1">#REF!</definedName>
    <definedName name="_Key1" localSheetId="9" hidden="1">#REF!</definedName>
    <definedName name="_Key1" localSheetId="10" hidden="1">#REF!</definedName>
    <definedName name="_Key1" hidden="1">#REF!</definedName>
    <definedName name="_Key11" localSheetId="8" hidden="1">[8]INST!#REF!</definedName>
    <definedName name="_Key11" hidden="1">[8]INST!#REF!</definedName>
    <definedName name="_Key2" localSheetId="8" hidden="1">#REF!</definedName>
    <definedName name="_Key2" localSheetId="9" hidden="1">#REF!</definedName>
    <definedName name="_Key2" localSheetId="10" hidden="1">#REF!</definedName>
    <definedName name="_Key2" hidden="1">#REF!</definedName>
    <definedName name="_Key21" localSheetId="9" hidden="1">#REF!</definedName>
    <definedName name="_Key21" localSheetId="10" hidden="1">#REF!</definedName>
    <definedName name="_Key21" hidden="1">#REF!</definedName>
    <definedName name="_key3" localSheetId="9" hidden="1">#REF!</definedName>
    <definedName name="_key3" localSheetId="10" hidden="1">#REF!</definedName>
    <definedName name="_key3" hidden="1">#REF!</definedName>
    <definedName name="_key31" localSheetId="9" hidden="1">#REF!</definedName>
    <definedName name="_key31" localSheetId="10"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#REF!</definedName>
    <definedName name="_MA2" localSheetId="0">#REF!</definedName>
    <definedName name="_MA2" localSheetId="1">#REF!</definedName>
    <definedName name="_MA2" localSheetId="2">#REF!</definedName>
    <definedName name="_MA2" localSheetId="6">#REF!</definedName>
    <definedName name="_MA2" localSheetId="8">#REF!</definedName>
    <definedName name="_MA2" localSheetId="9">#REF!</definedName>
    <definedName name="_MA2" localSheetId="10">#REF!</definedName>
    <definedName name="_MA2" localSheetId="12">#REF!</definedName>
    <definedName name="_MA2">#REF!</definedName>
    <definedName name="_MON1" localSheetId="9">#REF!</definedName>
    <definedName name="_MON1" localSheetId="10">#REF!</definedName>
    <definedName name="_MON1">#REF!</definedName>
    <definedName name="_MON2" localSheetId="9">#REF!</definedName>
    <definedName name="_MON2" localSheetId="10">#REF!</definedName>
    <definedName name="_MON2">#REF!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3">'[9]Paral. 1'!$E$1:$E$65536</definedName>
    <definedName name="_Pa1" localSheetId="0">'[9]Paral. 1'!$E$1:$E$65536</definedName>
    <definedName name="_Pa1" localSheetId="1">'[9]Paral. 1'!$E$1:$E$65536</definedName>
    <definedName name="_Pa1" localSheetId="2">'[9]Paral. 1'!$E$1:$E$65536</definedName>
    <definedName name="_Pa1" localSheetId="4">'[9]Paral. 1'!$E$1:$E$65536</definedName>
    <definedName name="_Pa1" localSheetId="5">'[9]Paral. 1'!$E$1:$E$65536</definedName>
    <definedName name="_Pa1" localSheetId="6">'[10]Paral. 1'!$E$1:$E$65536</definedName>
    <definedName name="_Pa1" localSheetId="8">'[10]Paral. 1'!$E$1:$E$65536</definedName>
    <definedName name="_Pa1" localSheetId="9">'[10]Paral. 1'!$E$1:$E$65536</definedName>
    <definedName name="_Pa1" localSheetId="10">'[10]Paral. 1'!$E$1:$E$65536</definedName>
    <definedName name="_Pa1" localSheetId="12">'[9]Paral. 1'!$E$1:$E$65536</definedName>
    <definedName name="_Pa1">'[11]Paral. 1'!$E$1:$E$65536</definedName>
    <definedName name="_Pa2" localSheetId="3">'[9]Paral. 2'!$E$1:$E$65536</definedName>
    <definedName name="_Pa2" localSheetId="0">'[9]Paral. 2'!$E$1:$E$65536</definedName>
    <definedName name="_Pa2" localSheetId="1">'[9]Paral. 2'!$E$1:$E$65536</definedName>
    <definedName name="_Pa2" localSheetId="2">'[9]Paral. 2'!$E$1:$E$65536</definedName>
    <definedName name="_Pa2" localSheetId="4">'[9]Paral. 2'!$E$1:$E$65536</definedName>
    <definedName name="_Pa2" localSheetId="5">'[9]Paral. 2'!$E$1:$E$65536</definedName>
    <definedName name="_Pa2" localSheetId="6">'[10]Paral. 2'!$E$1:$E$65536</definedName>
    <definedName name="_Pa2" localSheetId="8">'[10]Paral. 2'!$E$1:$E$65536</definedName>
    <definedName name="_Pa2" localSheetId="9">'[10]Paral. 2'!$E$1:$E$65536</definedName>
    <definedName name="_Pa2" localSheetId="10">'[10]Paral. 2'!$E$1:$E$65536</definedName>
    <definedName name="_Pa2" localSheetId="12">'[9]Paral. 2'!$E$1:$E$65536</definedName>
    <definedName name="_Pa2">'[11]Paral. 2'!$E$1:$E$65536</definedName>
    <definedName name="_Pa3" localSheetId="3">'[9]Paral. 3'!$E$1:$E$65536</definedName>
    <definedName name="_Pa3" localSheetId="0">'[9]Paral. 3'!$E$1:$E$65536</definedName>
    <definedName name="_Pa3" localSheetId="1">'[9]Paral. 3'!$E$1:$E$65536</definedName>
    <definedName name="_Pa3" localSheetId="2">'[9]Paral. 3'!$E$1:$E$65536</definedName>
    <definedName name="_Pa3" localSheetId="4">'[9]Paral. 3'!$E$1:$E$65536</definedName>
    <definedName name="_Pa3" localSheetId="5">'[9]Paral. 3'!$E$1:$E$65536</definedName>
    <definedName name="_Pa3" localSheetId="6">'[10]Paral. 3'!$E$1:$E$65536</definedName>
    <definedName name="_Pa3" localSheetId="8">'[10]Paral. 3'!$E$1:$E$65536</definedName>
    <definedName name="_Pa3" localSheetId="9">'[10]Paral. 3'!$E$1:$E$65536</definedName>
    <definedName name="_Pa3" localSheetId="10">'[10]Paral. 3'!$E$1:$E$65536</definedName>
    <definedName name="_Pa3" localSheetId="12">'[9]Paral. 3'!$E$1:$E$65536</definedName>
    <definedName name="_Pa3">'[11]Paral. 3'!$E$1:$E$65536</definedName>
    <definedName name="_Pa4" localSheetId="3">[9]Paral.4!$E$1:$E$65536</definedName>
    <definedName name="_Pa4" localSheetId="0">[9]Paral.4!$E$1:$E$65536</definedName>
    <definedName name="_Pa4" localSheetId="1">[9]Paral.4!$E$1:$E$65536</definedName>
    <definedName name="_Pa4" localSheetId="2">[9]Paral.4!$E$1:$E$65536</definedName>
    <definedName name="_Pa4" localSheetId="4">[9]Paral.4!$E$1:$E$65536</definedName>
    <definedName name="_Pa4" localSheetId="5">[9]Paral.4!$E$1:$E$65536</definedName>
    <definedName name="_Pa4" localSheetId="6">[10]Paral.4!$E$1:$E$65536</definedName>
    <definedName name="_Pa4" localSheetId="8">[10]Paral.4!$E$1:$E$65536</definedName>
    <definedName name="_Pa4" localSheetId="9">[10]Paral.4!$E$1:$E$65536</definedName>
    <definedName name="_Pa4" localSheetId="10">[10]Paral.4!$E$1:$E$65536</definedName>
    <definedName name="_Pa4" localSheetId="12">[9]Paral.4!$E$1:$E$65536</definedName>
    <definedName name="_Pa4">[11]Paral.4!$E$1:$E$65536</definedName>
    <definedName name="_Parse_Out" localSheetId="8" hidden="1">'[12]7422CW00'!#REF!</definedName>
    <definedName name="_Parse_Out" hidden="1">'[12]7422CW00'!#REF!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8" localSheetId="8">#REF!</definedName>
    <definedName name="_S8" localSheetId="9">#REF!</definedName>
    <definedName name="_S8" localSheetId="10">#REF!</definedName>
    <definedName name="_S8">#REF!</definedName>
    <definedName name="_SBC1">[5]INV!$A$12:$D$15</definedName>
    <definedName name="_SBC3">[5]INV!$F$12:$I$15</definedName>
    <definedName name="_SBC5">[5]INV!$K$12:$N$15</definedName>
    <definedName name="_Sort" localSheetId="8" hidden="1">#REF!</definedName>
    <definedName name="_Sort" localSheetId="9" hidden="1">#REF!</definedName>
    <definedName name="_Sort" localSheetId="10" hidden="1">#REF!</definedName>
    <definedName name="_Sort" hidden="1">#REF!</definedName>
    <definedName name="_sub1" localSheetId="9">#REF!</definedName>
    <definedName name="_sub1" localSheetId="10">#REF!</definedName>
    <definedName name="_sub1">#REF!</definedName>
    <definedName name="_sub2" localSheetId="9">#REF!</definedName>
    <definedName name="_sub2" localSheetId="10">#REF!</definedName>
    <definedName name="_sub2">#REF!</definedName>
    <definedName name="_sub3" localSheetId="9">#REF!</definedName>
    <definedName name="_sub3" localSheetId="10">#REF!</definedName>
    <definedName name="_sub3">#REF!</definedName>
    <definedName name="_sub4" localSheetId="9">#REF!</definedName>
    <definedName name="_sub4" localSheetId="10">#REF!</definedName>
    <definedName name="_sub4">#REF!</definedName>
    <definedName name="_sub5" localSheetId="9">#REF!</definedName>
    <definedName name="_sub5" localSheetId="10">#REF!</definedName>
    <definedName name="_sub5">#REF!</definedName>
    <definedName name="_sub6" localSheetId="9">#REF!</definedName>
    <definedName name="_sub6" localSheetId="10">#REF!</definedName>
    <definedName name="_sub6">#REF!</definedName>
    <definedName name="_sub7" localSheetId="9">#REF!</definedName>
    <definedName name="_sub7" localSheetId="10">#REF!</definedName>
    <definedName name="_sub7">#REF!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0">#REF!</definedName>
    <definedName name="a" localSheetId="1">#REF!</definedName>
    <definedName name="a" localSheetId="2">#REF!</definedName>
    <definedName name="a" localSheetId="6">#REF!</definedName>
    <definedName name="a" localSheetId="8">#REF!</definedName>
    <definedName name="a" localSheetId="9">#REF!</definedName>
    <definedName name="a" localSheetId="10">#REF!</definedName>
    <definedName name="a" localSheetId="12">#REF!</definedName>
    <definedName name="a">#REF!</definedName>
    <definedName name="A_IMPRESIÓN_IM" localSheetId="3">#REF!</definedName>
    <definedName name="A_IMPRESIÓN_IM" localSheetId="0">#REF!</definedName>
    <definedName name="A_IMPRESIÓN_IM" localSheetId="1">#REF!</definedName>
    <definedName name="A_IMPRESIÓN_IM" localSheetId="2">#REF!</definedName>
    <definedName name="A_IMPRESIÓN_IM" localSheetId="6">#REF!</definedName>
    <definedName name="A_IMPRESIÓN_IM" localSheetId="9">#REF!</definedName>
    <definedName name="A_IMPRESIÓN_IM" localSheetId="10">#REF!</definedName>
    <definedName name="A_IMPRESIÓN_IM" localSheetId="12">#REF!</definedName>
    <definedName name="A_IMPRESIÓN_IM">#REF!</definedName>
    <definedName name="A230." localSheetId="9">#REF!</definedName>
    <definedName name="A230." localSheetId="10">#REF!</definedName>
    <definedName name="A230.">#REF!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0">#REF!</definedName>
    <definedName name="aa" localSheetId="1">#REF!</definedName>
    <definedName name="aa" localSheetId="2">#REF!</definedName>
    <definedName name="aa" localSheetId="6">#REF!</definedName>
    <definedName name="aa" localSheetId="8">#REF!</definedName>
    <definedName name="aa" localSheetId="9">#REF!</definedName>
    <definedName name="aa" localSheetId="10">#REF!</definedName>
    <definedName name="aa" localSheetId="12">#REF!</definedName>
    <definedName name="aa">#REF!</definedName>
    <definedName name="aaa" localSheetId="3">#REF!</definedName>
    <definedName name="aaa" localSheetId="0">#REF!</definedName>
    <definedName name="aaa" localSheetId="1">#REF!</definedName>
    <definedName name="aaa" localSheetId="2">#REF!</definedName>
    <definedName name="aaa" localSheetId="6">#REF!</definedName>
    <definedName name="aaa" localSheetId="9">#REF!</definedName>
    <definedName name="aaa" localSheetId="10">#REF!</definedName>
    <definedName name="aaa" localSheetId="12">#REF!</definedName>
    <definedName name="aaa">#REF!</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CD" localSheetId="8" hidden="1">#REF!</definedName>
    <definedName name="ABCD" localSheetId="9" hidden="1">#REF!</definedName>
    <definedName name="ABCD" localSheetId="10" hidden="1">#REF!</definedName>
    <definedName name="ABCD" hidden="1">#REF!</definedName>
    <definedName name="ABCDE" localSheetId="9" hidden="1">#REF!</definedName>
    <definedName name="ABCDE" localSheetId="10" hidden="1">#REF!</definedName>
    <definedName name="ABCDE" hidden="1">#REF!</definedName>
    <definedName name="ABG">[5]AASHTO!$A$2:$F$5</definedName>
    <definedName name="ACAT22" localSheetId="6">#REF!</definedName>
    <definedName name="ACAT22" localSheetId="8">#REF!</definedName>
    <definedName name="ACAT22" localSheetId="9">#REF!</definedName>
    <definedName name="ACAT22" localSheetId="10">#REF!</definedName>
    <definedName name="ACAT22">#REF!</definedName>
    <definedName name="AccessDatabase" hidden="1">"C:\C-314\VOLUMENES\volfin4.mdb"</definedName>
    <definedName name="ACERO">#REF!</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on" localSheetId="3">#REF!</definedName>
    <definedName name="admon" localSheetId="0">#REF!</definedName>
    <definedName name="admon" localSheetId="1">#REF!</definedName>
    <definedName name="admon" localSheetId="2">#REF!</definedName>
    <definedName name="admon" localSheetId="6">#REF!</definedName>
    <definedName name="admon" localSheetId="8">#REF!</definedName>
    <definedName name="admon" localSheetId="9">#REF!</definedName>
    <definedName name="admon" localSheetId="10">#REF!</definedName>
    <definedName name="admon" localSheetId="12">#REF!</definedName>
    <definedName name="admon">#REF!</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UA105" localSheetId="8">#REF!</definedName>
    <definedName name="ADUA105" localSheetId="9">#REF!</definedName>
    <definedName name="ADUA105" localSheetId="10">#REF!</definedName>
    <definedName name="ADUA105">#REF!</definedName>
    <definedName name="ADUA106" localSheetId="9">#REF!</definedName>
    <definedName name="ADUA106" localSheetId="10">#REF!</definedName>
    <definedName name="ADUA106">#REF!</definedName>
    <definedName name="ADUA107" localSheetId="9">#REF!</definedName>
    <definedName name="ADUA107" localSheetId="10">#REF!</definedName>
    <definedName name="ADUA107">#REF!</definedName>
    <definedName name="ADUA108" localSheetId="9">#REF!</definedName>
    <definedName name="ADUA108" localSheetId="10">#REF!</definedName>
    <definedName name="ADUA108">#REF!</definedName>
    <definedName name="ADUA5" localSheetId="9">#REF!</definedName>
    <definedName name="ADUA5" localSheetId="10">#REF!</definedName>
    <definedName name="ADUA5">#REF!</definedName>
    <definedName name="ADUA6" localSheetId="9">#REF!</definedName>
    <definedName name="ADUA6" localSheetId="10">#REF!</definedName>
    <definedName name="ADUA6">#REF!</definedName>
    <definedName name="ADUA7" localSheetId="9">#REF!</definedName>
    <definedName name="ADUA7" localSheetId="10">#REF!</definedName>
    <definedName name="ADUA7">#REF!</definedName>
    <definedName name="ADUA8" localSheetId="9">#REF!</definedName>
    <definedName name="ADUA8" localSheetId="10">#REF!</definedName>
    <definedName name="ADUA8">#REF!</definedName>
    <definedName name="ADUANAS" localSheetId="9">[15]Items!#REF!</definedName>
    <definedName name="ADUANAS" localSheetId="10">[15]Items!#REF!</definedName>
    <definedName name="ADUANAS">[15]Items!#REF!</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ICOLA">[16]PRES.AGRI!$B$1:$N$35</definedName>
    <definedName name="AIRE_ACOND_ITEM" localSheetId="6">[17]Presupuesto!#REF!,[17]Presupuesto!#REF!</definedName>
    <definedName name="AIRE_ACOND_ITEM" localSheetId="8">[17]Presupuesto!#REF!,[17]Presupuesto!#REF!</definedName>
    <definedName name="AIRE_ACOND_ITEM" localSheetId="9">[17]Presupuesto!#REF!,[17]Presupuesto!#REF!</definedName>
    <definedName name="AIRE_ACOND_ITEM" localSheetId="10">[17]Presupuesto!#REF!,[17]Presupuesto!#REF!</definedName>
    <definedName name="AIRE_ACOND_ITEM">[17]Presupuesto!#REF!,[17]Presupuesto!#REF!</definedName>
    <definedName name="AIRE_ACOND_VALOR" localSheetId="6">[17]Presupuesto!#REF!,[17]Presupuesto!#REF!</definedName>
    <definedName name="AIRE_ACOND_VALOR" localSheetId="8">[17]Presupuesto!#REF!,[17]Presupuesto!#REF!</definedName>
    <definedName name="AIRE_ACOND_VALOR" localSheetId="9">[17]Presupuesto!#REF!,[17]Presupuesto!#REF!</definedName>
    <definedName name="AIRE_ACOND_VALOR" localSheetId="10">[17]Presupuesto!#REF!,[17]Presupuesto!#REF!</definedName>
    <definedName name="AIRE_ACOND_VALOR">[17]Presupuesto!#REF!,[17]Presupuesto!#REF!</definedName>
    <definedName name="alcantarillado" localSheetId="6">#REF!</definedName>
    <definedName name="alcantarillado" localSheetId="8">#REF!</definedName>
    <definedName name="alcantarillado" localSheetId="9">#REF!</definedName>
    <definedName name="alcantarillado" localSheetId="10">#REF!</definedName>
    <definedName name="alcantarillado">#REF!</definedName>
    <definedName name="ANDEN" localSheetId="6">#REF!</definedName>
    <definedName name="ANDEN" localSheetId="8">#REF!</definedName>
    <definedName name="ANDEN" localSheetId="9">#REF!</definedName>
    <definedName name="ANDEN" localSheetId="10">#REF!</definedName>
    <definedName name="ANDEN">#REF!</definedName>
    <definedName name="ANDINO" localSheetId="9">#REF!</definedName>
    <definedName name="ANDINO" localSheetId="10">#REF!</definedName>
    <definedName name="ANDINO">#REF!</definedName>
    <definedName name="Angebotsdatum" localSheetId="9">#REF!</definedName>
    <definedName name="Angebotsdatum" localSheetId="10">#REF!</definedName>
    <definedName name="Angebotsdatum">#REF!</definedName>
    <definedName name="ANTBNK" localSheetId="9">#REF!</definedName>
    <definedName name="ANTBNK" localSheetId="10">#REF!</definedName>
    <definedName name="ANTBNK">#REF!</definedName>
    <definedName name="ANTEPECHO" localSheetId="9">#REF!</definedName>
    <definedName name="ANTEPECHO" localSheetId="10">#REF!</definedName>
    <definedName name="ANTEPECHO">#REF!</definedName>
    <definedName name="APARAT_SAN_INCRUST_ITEM" localSheetId="9">[17]Presupuesto!#REF!</definedName>
    <definedName name="APARAT_SAN_INCRUST_ITEM" localSheetId="10">[17]Presupuesto!#REF!</definedName>
    <definedName name="APARAT_SAN_INCRUST_ITEM">[17]Presupuesto!#REF!</definedName>
    <definedName name="APARAT_SANIT_ITEM" localSheetId="6">[17]Presupuesto!#REF!,[17]Presupuesto!#REF!,[17]Presupuesto!#REF!,[17]Presupuesto!#REF!</definedName>
    <definedName name="APARAT_SANIT_ITEM" localSheetId="8">[17]Presupuesto!#REF!,[17]Presupuesto!#REF!,[17]Presupuesto!#REF!,[17]Presupuesto!#REF!</definedName>
    <definedName name="APARAT_SANIT_ITEM" localSheetId="9">[17]Presupuesto!#REF!,[17]Presupuesto!#REF!,[17]Presupuesto!#REF!,[17]Presupuesto!#REF!</definedName>
    <definedName name="APARAT_SANIT_ITEM" localSheetId="10">[17]Presupuesto!#REF!,[17]Presupuesto!#REF!,[17]Presupuesto!#REF!,[17]Presupuesto!#REF!</definedName>
    <definedName name="APARAT_SANIT_ITEM">[17]Presupuesto!#REF!,[17]Presupuesto!#REF!,[17]Presupuesto!#REF!,[17]Presupuesto!#REF!</definedName>
    <definedName name="APARAT_SANIT_VALOR">[17]Presupuesto!$G$939,[17]Presupuesto!$G$940,[17]Presupuesto!$G$941,[17]Presupuesto!$G$942:$G$945</definedName>
    <definedName name="APARATOSSAN" localSheetId="6">[17]Presupuesto!#REF!,[17]Presupuesto!#REF!,[17]Presupuesto!#REF!,[17]Presupuesto!#REF!</definedName>
    <definedName name="APARATOSSAN" localSheetId="8">[17]Presupuesto!#REF!,[17]Presupuesto!#REF!,[17]Presupuesto!#REF!,[17]Presupuesto!#REF!</definedName>
    <definedName name="APARATOSSAN" localSheetId="9">[17]Presupuesto!#REF!,[17]Presupuesto!#REF!,[17]Presupuesto!#REF!,[17]Presupuesto!#REF!</definedName>
    <definedName name="APARATOSSAN" localSheetId="10">[17]Presupuesto!#REF!,[17]Presupuesto!#REF!,[17]Presupuesto!#REF!,[17]Presupuesto!#REF!</definedName>
    <definedName name="APARATOSSAN">[17]Presupuesto!#REF!,[17]Presupuesto!#REF!,[17]Presupuesto!#REF!,[17]Presupuesto!#REF!</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_xlnm.Print_Area" localSheetId="3">'Formulario  1.2'!$A$1:$L$36</definedName>
    <definedName name="_xlnm.Print_Area" localSheetId="0">'Formulario 1'!$A$1:$J$21</definedName>
    <definedName name="_xlnm.Print_Area" localSheetId="1">'Formulario 1.1 A'!$A$1:$I$42</definedName>
    <definedName name="_xlnm.Print_Area" localSheetId="2">'Formulario 1.1B'!$A$1:$J$44</definedName>
    <definedName name="_xlnm.Print_Area" localSheetId="4">'Formulario 1.3 '!$A$1:$N$43</definedName>
    <definedName name="_xlnm.Print_Area" localSheetId="13">'Formulario 10'!$A$1:$H$37</definedName>
    <definedName name="_xlnm.Print_Area" localSheetId="5">'Formulario 2'!$A$1:$O$43</definedName>
    <definedName name="_xlnm.Print_Area" localSheetId="6">'Formulario 3'!$A$1:$J$324</definedName>
    <definedName name="_xlnm.Print_Area" localSheetId="7">'Formulario 5'!$A$1:$J$71</definedName>
    <definedName name="_xlnm.Print_Area" localSheetId="8">'Formulario 6'!$A$1:$P$81</definedName>
    <definedName name="_xlnm.Print_Area" localSheetId="9">'Formulario 7'!$A$1:$J$113</definedName>
    <definedName name="_xlnm.Print_Area" localSheetId="10">'Formulario 7.1'!$A$1:$J$44</definedName>
    <definedName name="_xlnm.Print_Area" localSheetId="11">'Formulario 8'!$A$1:$I$42</definedName>
    <definedName name="_xlnm.Print_Area" localSheetId="12">'Formulario 9'!$A$1:$F$34</definedName>
    <definedName name="_xlnm.Print_Area">#REF!</definedName>
    <definedName name="ASB">[5]AASHTO!$A$8:$F$11</definedName>
    <definedName name="ASCENSORES_ITEM" localSheetId="6">[17]Presupuesto!#REF!</definedName>
    <definedName name="ASCENSORES_ITEM">[17]Presupuesto!#REF!</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UFTRAG" localSheetId="8">#REF!</definedName>
    <definedName name="AUFTRAG" localSheetId="9">#REF!</definedName>
    <definedName name="AUFTRAG" localSheetId="10">#REF!</definedName>
    <definedName name="AUFTRAG">#REF!</definedName>
    <definedName name="AUFTRAGTIT" localSheetId="9">#REF!</definedName>
    <definedName name="AUFTRAGTIT" localSheetId="10">#REF!</definedName>
    <definedName name="AUFTRAGTIT">#REF!</definedName>
    <definedName name="AZ" localSheetId="9">#REF!</definedName>
    <definedName name="AZ" localSheetId="10">#REF!</definedName>
    <definedName name="AZ">#REF!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RATO" localSheetId="8">#REF!</definedName>
    <definedName name="BARATO" localSheetId="9">#REF!</definedName>
    <definedName name="BARATO" localSheetId="10">#REF!</definedName>
    <definedName name="BARATO">#REF!</definedName>
    <definedName name="Base" localSheetId="3">#REF!</definedName>
    <definedName name="Base" localSheetId="0">#REF!</definedName>
    <definedName name="Base" localSheetId="1">#REF!</definedName>
    <definedName name="Base" localSheetId="2">#REF!</definedName>
    <definedName name="Base" localSheetId="6">#REF!</definedName>
    <definedName name="Base" localSheetId="9">#REF!</definedName>
    <definedName name="Base" localSheetId="10">#REF!</definedName>
    <definedName name="Base" localSheetId="12">#REF!</definedName>
    <definedName name="Base">#REF!</definedName>
    <definedName name="Base_EQ">[18]Equipos!$A$2:$D$74</definedName>
    <definedName name="Base_HE">[18]Herramienta!$A$2:$D$5</definedName>
    <definedName name="Base_MA">[18]Materiales!$A$2:$D$1246</definedName>
    <definedName name="Base_MO">'[18]Mano de Obra'!$A$2:$D$40</definedName>
    <definedName name="Base_OT">[18]Otros!$A$2:$D$44</definedName>
    <definedName name="_xlnm.Database" localSheetId="3">#REF!</definedName>
    <definedName name="_xlnm.Database" localSheetId="0">#REF!</definedName>
    <definedName name="_xlnm.Database" localSheetId="1">#REF!</definedName>
    <definedName name="_xlnm.Database" localSheetId="2">#REF!</definedName>
    <definedName name="_xlnm.Database" localSheetId="6">#REF!</definedName>
    <definedName name="_xlnm.Database" localSheetId="9">#REF!</definedName>
    <definedName name="_xlnm.Database" localSheetId="10">#REF!</definedName>
    <definedName name="_xlnm.Database" localSheetId="12">#REF!</definedName>
    <definedName name="_xlnm.Database">#REF!</definedName>
    <definedName name="bb" localSheetId="9">#REF!</definedName>
    <definedName name="bb" localSheetId="10">#REF!</definedName>
    <definedName name="bb">#REF!</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0">#REF!</definedName>
    <definedName name="BEB" localSheetId="1">#REF!</definedName>
    <definedName name="BEB" localSheetId="2">#REF!</definedName>
    <definedName name="BEB" localSheetId="6">#REF!</definedName>
    <definedName name="BEB" localSheetId="8">#REF!</definedName>
    <definedName name="BEB" localSheetId="9">#REF!</definedName>
    <definedName name="BEB" localSheetId="10">#REF!</definedName>
    <definedName name="BEB" localSheetId="12">#REF!</definedName>
    <definedName name="BEB">#REF!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imestre">'[19]ESTADO RED'!$E$8</definedName>
    <definedName name="bloquefin1" localSheetId="6">#REF!</definedName>
    <definedName name="bloquefin1" localSheetId="8">#REF!</definedName>
    <definedName name="bloquefin1" localSheetId="9">#REF!</definedName>
    <definedName name="bloquefin1" localSheetId="10">#REF!</definedName>
    <definedName name="bloquefin1">#REF!</definedName>
    <definedName name="bloquefin2" localSheetId="9">#REF!</definedName>
    <definedName name="bloquefin2" localSheetId="10">#REF!</definedName>
    <definedName name="bloquefin2">#REF!</definedName>
    <definedName name="BLPH1" localSheetId="9" hidden="1">#REF!</definedName>
    <definedName name="BLPH1" localSheetId="10" hidden="1">#REF!</definedName>
    <definedName name="BLPH1" hidden="1">#REF!</definedName>
    <definedName name="BNK">[15]Items!$L$9</definedName>
    <definedName name="BNKFACT">[15]Items!$D$22</definedName>
    <definedName name="bnm" localSheetId="6">#REF!</definedName>
    <definedName name="bnm" localSheetId="8">#REF!</definedName>
    <definedName name="bnm" localSheetId="9">#REF!</definedName>
    <definedName name="bnm" localSheetId="10">#REF!</definedName>
    <definedName name="bnm">#REF!</definedName>
    <definedName name="BOLIVAR" localSheetId="6">#REF!</definedName>
    <definedName name="BOLIVAR" localSheetId="8">#REF!</definedName>
    <definedName name="BOLIVAR" localSheetId="9">#REF!</definedName>
    <definedName name="BOLIVAR" localSheetId="10">#REF!</definedName>
    <definedName name="BOLIVAR">#REF!</definedName>
    <definedName name="BOLIVAX" localSheetId="9">#REF!</definedName>
    <definedName name="BOLIVAX" localSheetId="10">#REF!</definedName>
    <definedName name="BOLIVAX">#REF!</definedName>
    <definedName name="BOLIVBC" localSheetId="9">#REF!</definedName>
    <definedName name="BOLIVBC" localSheetId="10">#REF!</definedName>
    <definedName name="BOLIVBC">#REF!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#REF!</definedName>
    <definedName name="BuiltIn_Print_Area" localSheetId="9">#REF!</definedName>
    <definedName name="BuiltIn_Print_Area" localSheetId="10">#REF!</definedName>
    <definedName name="BuiltIn_Print_Area">#REF!</definedName>
    <definedName name="BuiltIn_Print_Area___0">"$"</definedName>
    <definedName name="BuiltIn_Print_Area___0___0" localSheetId="8">#REF!</definedName>
    <definedName name="BuiltIn_Print_Area___0___0" localSheetId="9">#REF!</definedName>
    <definedName name="BuiltIn_Print_Area___0___0" localSheetId="10">#REF!</definedName>
    <definedName name="BuiltIn_Print_Area___0___0">#REF!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AMBIO">!$G$9:$M$22</definedName>
    <definedName name="CANADA" localSheetId="6">#REF!</definedName>
    <definedName name="CANADA" localSheetId="8">#REF!</definedName>
    <definedName name="CANADA" localSheetId="9">#REF!</definedName>
    <definedName name="CANADA" localSheetId="10">#REF!</definedName>
    <definedName name="CANADA">#REF!</definedName>
    <definedName name="CAP" localSheetId="3">#REF!</definedName>
    <definedName name="CAP" localSheetId="0">#REF!</definedName>
    <definedName name="CAP" localSheetId="1">#REF!</definedName>
    <definedName name="CAP" localSheetId="2">#REF!</definedName>
    <definedName name="CAP" localSheetId="6">#REF!</definedName>
    <definedName name="CAP" localSheetId="9">#REF!</definedName>
    <definedName name="CAP" localSheetId="10">#REF!</definedName>
    <definedName name="CAP" localSheetId="12">#REF!</definedName>
    <definedName name="CAP">#REF!</definedName>
    <definedName name="CARA" localSheetId="9">#REF!</definedName>
    <definedName name="CARA" localSheetId="10">#REF!</definedName>
    <definedName name="CARA">#REF!</definedName>
    <definedName name="CARO" localSheetId="9">#REF!</definedName>
    <definedName name="CARO" localSheetId="10">#REF!</definedName>
    <definedName name="CARO">#REF!</definedName>
    <definedName name="CARRO" localSheetId="9">#REF!</definedName>
    <definedName name="CARRO" localSheetId="10">#REF!</definedName>
    <definedName name="CARRO">#REF!</definedName>
    <definedName name="causa" localSheetId="9">#REF!</definedName>
    <definedName name="causa" localSheetId="10">#REF!</definedName>
    <definedName name="causa">#REF!</definedName>
    <definedName name="CBWorkbookPriority" hidden="1">-1602700874</definedName>
    <definedName name="CCC">#REF!</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d" localSheetId="3">[20]Hoja1!$C$81</definedName>
    <definedName name="cd" localSheetId="0">[20]Hoja1!$C$81</definedName>
    <definedName name="cd" localSheetId="1">[20]Hoja1!$C$81</definedName>
    <definedName name="cd" localSheetId="2">[20]Hoja1!$C$81</definedName>
    <definedName name="cd" localSheetId="4">[20]Hoja1!$C$81</definedName>
    <definedName name="cd" localSheetId="5">[20]Hoja1!$C$81</definedName>
    <definedName name="cd" localSheetId="6">[21]Hoja1!$C$81</definedName>
    <definedName name="cd" localSheetId="8">[21]Hoja1!$C$81</definedName>
    <definedName name="cd" localSheetId="9">[21]Hoja1!$C$81</definedName>
    <definedName name="cd" localSheetId="10">[21]Hoja1!$C$81</definedName>
    <definedName name="cd" localSheetId="12">[20]Hoja1!$C$81</definedName>
    <definedName name="cd">[22]Hoja1!$C$81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fgrtfd" localSheetId="8" hidden="1">#REF!</definedName>
    <definedName name="cdfgrtfd" localSheetId="9" hidden="1">#REF!</definedName>
    <definedName name="cdfgrtfd" localSheetId="10"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rramientoprovisional">[17]Presupuesto!#REF!</definedName>
    <definedName name="CIDCA1">[14]CIDCA1!$A$4:$X$6</definedName>
    <definedName name="CIDCA2">[14]CIDCA2!$A$3:$O$7</definedName>
    <definedName name="CIF" localSheetId="6">#REF!</definedName>
    <definedName name="CIF" localSheetId="8">#REF!</definedName>
    <definedName name="CIF" localSheetId="9">#REF!</definedName>
    <definedName name="CIF" localSheetId="10">#REF!</definedName>
    <definedName name="CIF">#REF!</definedName>
    <definedName name="CIFUS" localSheetId="9">#REF!</definedName>
    <definedName name="CIFUS" localSheetId="10">#REF!</definedName>
    <definedName name="CIFUS">#REF!</definedName>
    <definedName name="CIM">[23]CIM!$A$1:$I$1839</definedName>
    <definedName name="cjsa" localSheetId="8" hidden="1">#REF!</definedName>
    <definedName name="cjsa" localSheetId="9" hidden="1">#REF!</definedName>
    <definedName name="cjsa" localSheetId="10" hidden="1">#REF!</definedName>
    <definedName name="cjsa" hidden="1">#REF!</definedName>
    <definedName name="clase" localSheetId="9">#REF!</definedName>
    <definedName name="clase" localSheetId="10">#REF!</definedName>
    <definedName name="clase">#REF!</definedName>
    <definedName name="clcl" localSheetId="3">#REF!</definedName>
    <definedName name="clcl" localSheetId="0">#REF!</definedName>
    <definedName name="clcl" localSheetId="1">#REF!</definedName>
    <definedName name="clcl" localSheetId="2">#REF!</definedName>
    <definedName name="clcl" localSheetId="6">#REF!</definedName>
    <definedName name="clcl" localSheetId="9">#REF!</definedName>
    <definedName name="clcl" localSheetId="10">#REF!</definedName>
    <definedName name="clcl" localSheetId="12">#REF!</definedName>
    <definedName name="clcl">#REF!</definedName>
    <definedName name="COCIF" localSheetId="9">[15]Items!#REF!</definedName>
    <definedName name="COCIF" localSheetId="10">[15]Items!#REF!</definedName>
    <definedName name="COCIF">[15]Items!#REF!</definedName>
    <definedName name="COCIF105" localSheetId="6">#REF!</definedName>
    <definedName name="COCIF105" localSheetId="8">#REF!</definedName>
    <definedName name="COCIF105" localSheetId="9">#REF!</definedName>
    <definedName name="COCIF105" localSheetId="10">#REF!</definedName>
    <definedName name="COCIF105">#REF!</definedName>
    <definedName name="COCIF106" localSheetId="9">#REF!</definedName>
    <definedName name="COCIF106" localSheetId="10">#REF!</definedName>
    <definedName name="COCIF106">#REF!</definedName>
    <definedName name="COCIF107" localSheetId="9">#REF!</definedName>
    <definedName name="COCIF107" localSheetId="10">#REF!</definedName>
    <definedName name="COCIF107">#REF!</definedName>
    <definedName name="COCIF108" localSheetId="9">#REF!</definedName>
    <definedName name="COCIF108" localSheetId="10">#REF!</definedName>
    <definedName name="COCIF108">#REF!</definedName>
    <definedName name="COCIF5" localSheetId="9">#REF!</definedName>
    <definedName name="COCIF5" localSheetId="10">#REF!</definedName>
    <definedName name="COCIF5">#REF!</definedName>
    <definedName name="COCIF6" localSheetId="9">#REF!</definedName>
    <definedName name="COCIF6" localSheetId="10">#REF!</definedName>
    <definedName name="COCIF6">#REF!</definedName>
    <definedName name="COCIF7" localSheetId="9">#REF!</definedName>
    <definedName name="COCIF7" localSheetId="10">#REF!</definedName>
    <definedName name="COCIF7">#REF!</definedName>
    <definedName name="COCIF8" localSheetId="9">#REF!</definedName>
    <definedName name="COCIF8" localSheetId="10">#REF!</definedName>
    <definedName name="COCIF8">#REF!</definedName>
    <definedName name="Cod" localSheetId="3">#REF!</definedName>
    <definedName name="Cod" localSheetId="0">#REF!</definedName>
    <definedName name="Cod" localSheetId="1">#REF!</definedName>
    <definedName name="Cod" localSheetId="2">#REF!</definedName>
    <definedName name="Cod" localSheetId="6">#REF!</definedName>
    <definedName name="Cod" localSheetId="9">#REF!</definedName>
    <definedName name="Cod" localSheetId="10">#REF!</definedName>
    <definedName name="Cod" localSheetId="12">#REF!</definedName>
    <definedName name="Cod">#REF!</definedName>
    <definedName name="codigos" localSheetId="9">#REF!</definedName>
    <definedName name="codigos" localSheetId="10">#REF!</definedName>
    <definedName name="codigos">#REF!</definedName>
    <definedName name="CODOS" localSheetId="3">#REF!</definedName>
    <definedName name="CODOS" localSheetId="0">#REF!</definedName>
    <definedName name="CODOS" localSheetId="1">#REF!</definedName>
    <definedName name="CODOS" localSheetId="2">#REF!</definedName>
    <definedName name="CODOS" localSheetId="6">#REF!</definedName>
    <definedName name="CODOS" localSheetId="9">#REF!</definedName>
    <definedName name="CODOS" localSheetId="10">#REF!</definedName>
    <definedName name="CODOS" localSheetId="12">#REF!</definedName>
    <definedName name="CODOS">#REF!</definedName>
    <definedName name="codos2" localSheetId="3">#REF!</definedName>
    <definedName name="codos2" localSheetId="0">#REF!</definedName>
    <definedName name="codos2" localSheetId="1">#REF!</definedName>
    <definedName name="codos2" localSheetId="2">#REF!</definedName>
    <definedName name="codos2" localSheetId="6">#REF!</definedName>
    <definedName name="codos2" localSheetId="9">#REF!</definedName>
    <definedName name="codos2" localSheetId="10">#REF!</definedName>
    <definedName name="codos2" localSheetId="12">#REF!</definedName>
    <definedName name="codos2">#REF!</definedName>
    <definedName name="COGA1">[15]Items!$AC$11</definedName>
    <definedName name="COGA10">[15]Items!$AC$19</definedName>
    <definedName name="COGA101" localSheetId="6">#REF!</definedName>
    <definedName name="COGA101" localSheetId="8">#REF!</definedName>
    <definedName name="COGA101" localSheetId="9">#REF!</definedName>
    <definedName name="COGA101" localSheetId="10">#REF!</definedName>
    <definedName name="COGA101">#REF!</definedName>
    <definedName name="COGA102" localSheetId="9">#REF!</definedName>
    <definedName name="COGA102" localSheetId="10">#REF!</definedName>
    <definedName name="COGA102">#REF!</definedName>
    <definedName name="COGA103" localSheetId="9">#REF!</definedName>
    <definedName name="COGA103" localSheetId="10">#REF!</definedName>
    <definedName name="COGA103">#REF!</definedName>
    <definedName name="COGA104" localSheetId="9">#REF!</definedName>
    <definedName name="COGA104" localSheetId="10">#REF!</definedName>
    <definedName name="COGA104">#REF!</definedName>
    <definedName name="COGA105" localSheetId="9">#REF!</definedName>
    <definedName name="COGA105" localSheetId="10">#REF!</definedName>
    <definedName name="COGA105">#REF!</definedName>
    <definedName name="COGA106" localSheetId="9">#REF!</definedName>
    <definedName name="COGA106" localSheetId="10">#REF!</definedName>
    <definedName name="COGA106">#REF!</definedName>
    <definedName name="COGA107" localSheetId="9">#REF!</definedName>
    <definedName name="COGA107" localSheetId="10">#REF!</definedName>
    <definedName name="COGA107">#REF!</definedName>
    <definedName name="COGA108" localSheetId="9">#REF!</definedName>
    <definedName name="COGA108" localSheetId="10">#REF!</definedName>
    <definedName name="COGA108">#REF!</definedName>
    <definedName name="COGA109" localSheetId="9">#REF!</definedName>
    <definedName name="COGA109" localSheetId="10">#REF!</definedName>
    <definedName name="COGA109">#REF!</definedName>
    <definedName name="COGA11">[15]Items!$AC$19</definedName>
    <definedName name="COGA110" localSheetId="6">#REF!</definedName>
    <definedName name="COGA110" localSheetId="8">#REF!</definedName>
    <definedName name="COGA110" localSheetId="9">#REF!</definedName>
    <definedName name="COGA110" localSheetId="10">#REF!</definedName>
    <definedName name="COGA110">#REF!</definedName>
    <definedName name="COGA111" localSheetId="9">#REF!</definedName>
    <definedName name="COGA111" localSheetId="10">#REF!</definedName>
    <definedName name="COGA111">#REF!</definedName>
    <definedName name="COGA119" localSheetId="9">#REF!</definedName>
    <definedName name="COGA119" localSheetId="10">#REF!</definedName>
    <definedName name="COGA119">#REF!</definedName>
    <definedName name="COGA121" localSheetId="9">#REF!</definedName>
    <definedName name="COGA121" localSheetId="10">#REF!</definedName>
    <definedName name="COGA121">#REF!</definedName>
    <definedName name="COGA122" localSheetId="9">#REF!</definedName>
    <definedName name="COGA122" localSheetId="10">#REF!</definedName>
    <definedName name="COGA122">#REF!</definedName>
    <definedName name="COGA123" localSheetId="9">#REF!</definedName>
    <definedName name="COGA123" localSheetId="10">#REF!</definedName>
    <definedName name="COGA123">#REF!</definedName>
    <definedName name="COGA124" localSheetId="9">#REF!</definedName>
    <definedName name="COGA124" localSheetId="10">#REF!</definedName>
    <definedName name="COGA124">#REF!</definedName>
    <definedName name="COGA127" localSheetId="9">#REF!</definedName>
    <definedName name="COGA127" localSheetId="10">#REF!</definedName>
    <definedName name="COGA127">#REF!</definedName>
    <definedName name="COGA128" localSheetId="9">#REF!</definedName>
    <definedName name="COGA128" localSheetId="10">#REF!</definedName>
    <definedName name="COGA128">#REF!</definedName>
    <definedName name="COGA129" localSheetId="9">#REF!</definedName>
    <definedName name="COGA129" localSheetId="10">#REF!</definedName>
    <definedName name="COGA129">#REF!</definedName>
    <definedName name="COGA131" localSheetId="9">#REF!</definedName>
    <definedName name="COGA131" localSheetId="10">#REF!</definedName>
    <definedName name="COGA131">#REF!</definedName>
    <definedName name="COGA132" localSheetId="9">#REF!</definedName>
    <definedName name="COGA132" localSheetId="10">#REF!</definedName>
    <definedName name="COGA132">#REF!</definedName>
    <definedName name="COGA133" localSheetId="9">#REF!</definedName>
    <definedName name="COGA133" localSheetId="10">#REF!</definedName>
    <definedName name="COGA133">#REF!</definedName>
    <definedName name="COGA134" localSheetId="9">#REF!</definedName>
    <definedName name="COGA134" localSheetId="10">#REF!</definedName>
    <definedName name="COGA134">#REF!</definedName>
    <definedName name="COGA135" localSheetId="9">#REF!</definedName>
    <definedName name="COGA135" localSheetId="10">#REF!</definedName>
    <definedName name="COGA135">#REF!</definedName>
    <definedName name="COGA136" localSheetId="9">#REF!</definedName>
    <definedName name="COGA136" localSheetId="10">#REF!</definedName>
    <definedName name="COGA136">#REF!</definedName>
    <definedName name="COGA137" localSheetId="9">#REF!</definedName>
    <definedName name="COGA137" localSheetId="10">#REF!</definedName>
    <definedName name="COGA137">#REF!</definedName>
    <definedName name="COGA138" localSheetId="9">#REF!</definedName>
    <definedName name="COGA138" localSheetId="10">#REF!</definedName>
    <definedName name="COGA138">#REF!</definedName>
    <definedName name="COGA139" localSheetId="9">#REF!</definedName>
    <definedName name="COGA139" localSheetId="10">#REF!</definedName>
    <definedName name="COGA139">#REF!</definedName>
    <definedName name="COGA141" localSheetId="9">#REF!</definedName>
    <definedName name="COGA141" localSheetId="10">#REF!</definedName>
    <definedName name="COGA141">#REF!</definedName>
    <definedName name="COGA142" localSheetId="9">#REF!</definedName>
    <definedName name="COGA142" localSheetId="10">#REF!</definedName>
    <definedName name="COGA142">#REF!</definedName>
    <definedName name="COGA143" localSheetId="9">#REF!</definedName>
    <definedName name="COGA143" localSheetId="10">#REF!</definedName>
    <definedName name="COGA143">#REF!</definedName>
    <definedName name="COGA144" localSheetId="9">#REF!</definedName>
    <definedName name="COGA144" localSheetId="10">#REF!</definedName>
    <definedName name="COGA144">#REF!</definedName>
    <definedName name="COGA145" localSheetId="9">#REF!</definedName>
    <definedName name="COGA145" localSheetId="10">#REF!</definedName>
    <definedName name="COGA145">#REF!</definedName>
    <definedName name="COGA146" localSheetId="9">#REF!</definedName>
    <definedName name="COGA146" localSheetId="10">#REF!</definedName>
    <definedName name="COGA146">#REF!</definedName>
    <definedName name="COGA147" localSheetId="9">#REF!</definedName>
    <definedName name="COGA147" localSheetId="10">#REF!</definedName>
    <definedName name="COGA147">#REF!</definedName>
    <definedName name="COGA151" localSheetId="9">#REF!</definedName>
    <definedName name="COGA151" localSheetId="10">#REF!</definedName>
    <definedName name="COGA151">#REF!</definedName>
    <definedName name="COGA152" localSheetId="9">#REF!</definedName>
    <definedName name="COGA152" localSheetId="10">#REF!</definedName>
    <definedName name="COGA152">#REF!</definedName>
    <definedName name="COGA161" localSheetId="9">#REF!</definedName>
    <definedName name="COGA161" localSheetId="10">#REF!</definedName>
    <definedName name="COGA161">#REF!</definedName>
    <definedName name="COGA19" localSheetId="9">#REF!</definedName>
    <definedName name="COGA19" localSheetId="10">#REF!</definedName>
    <definedName name="COGA19">#REF!</definedName>
    <definedName name="COGA2">[15]Items!$AC$12</definedName>
    <definedName name="COGA201">[15]Items!$AC$11</definedName>
    <definedName name="COGA202">[15]Items!$AC$12</definedName>
    <definedName name="COGA203">[15]Items!$AC$13</definedName>
    <definedName name="COGA204">[15]Items!$AC$14</definedName>
    <definedName name="COGA205">[15]Items!$AC$11</definedName>
    <definedName name="COGA206">[15]Items!$AC$12</definedName>
    <definedName name="COGA207">[15]Items!$AC$13</definedName>
    <definedName name="COGA208">[15]Items!$AC$14</definedName>
    <definedName name="COGA209">[15]Items!$AC$14</definedName>
    <definedName name="COGA21">[15]Items!$AC$22</definedName>
    <definedName name="COGA210">[15]Items!$AC$14</definedName>
    <definedName name="COGA211">[15]Items!$AC$14</definedName>
    <definedName name="COGA219" localSheetId="6">#REF!</definedName>
    <definedName name="COGA219" localSheetId="8">#REF!</definedName>
    <definedName name="COGA219" localSheetId="9">#REF!</definedName>
    <definedName name="COGA219" localSheetId="10">#REF!</definedName>
    <definedName name="COGA219">#REF!</definedName>
    <definedName name="COGA22">[15]Items!$AC$23</definedName>
    <definedName name="COGA221">[15]Items!$AC$22</definedName>
    <definedName name="COGA222">[15]Items!$AC$23</definedName>
    <definedName name="COGA223">[15]Items!$AC$23</definedName>
    <definedName name="COGA224">[15]Items!$AD$11</definedName>
    <definedName name="COGA227">[15]Items!$AD$12</definedName>
    <definedName name="COGA228">[15]Items!$AD$13</definedName>
    <definedName name="COGA229" localSheetId="6">#REF!</definedName>
    <definedName name="COGA229" localSheetId="8">#REF!</definedName>
    <definedName name="COGA229" localSheetId="9">#REF!</definedName>
    <definedName name="COGA229" localSheetId="10">#REF!</definedName>
    <definedName name="COGA229">#REF!</definedName>
    <definedName name="COGA23">[15]Items!$AC$23</definedName>
    <definedName name="COGA231">[15]Items!$AD$15</definedName>
    <definedName name="COGA232">[15]Items!$AD$16</definedName>
    <definedName name="COGA233">[15]Items!$AD$17</definedName>
    <definedName name="COGA234">[15]Items!$AD$18</definedName>
    <definedName name="COGA235">[15]Items!$AD$19</definedName>
    <definedName name="COGA236">[15]Items!$AD$20</definedName>
    <definedName name="COGA237">[15]Items!$AD$21</definedName>
    <definedName name="COGA238">[15]Items!$AD$22</definedName>
    <definedName name="COGA239">[15]Items!$AD$23</definedName>
    <definedName name="COGA24">[15]Items!$AD$11</definedName>
    <definedName name="COGA241">[15]Items!$AD$23</definedName>
    <definedName name="COGA242">[15]Items!$AE$11</definedName>
    <definedName name="COGA243">[15]Items!$AE$12</definedName>
    <definedName name="COGA244">[15]Items!$AE$13</definedName>
    <definedName name="COGA245">[15]Items!$AE$14</definedName>
    <definedName name="COGA246">[15]Items!$AE$15</definedName>
    <definedName name="COGA247">[15]Items!$AE$16</definedName>
    <definedName name="COGA251">[15]Items!$AE$17</definedName>
    <definedName name="COGA252">[15]Items!$AE$18</definedName>
    <definedName name="COGA261" localSheetId="6">#REF!</definedName>
    <definedName name="COGA261" localSheetId="8">#REF!</definedName>
    <definedName name="COGA261" localSheetId="9">#REF!</definedName>
    <definedName name="COGA261" localSheetId="10">#REF!</definedName>
    <definedName name="COGA261">#REF!</definedName>
    <definedName name="COGA27">[15]Items!$AD$12</definedName>
    <definedName name="COGA28">[15]Items!$AD$13</definedName>
    <definedName name="COGA29" localSheetId="6">#REF!</definedName>
    <definedName name="COGA29" localSheetId="8">#REF!</definedName>
    <definedName name="COGA29" localSheetId="9">#REF!</definedName>
    <definedName name="COGA29" localSheetId="10">#REF!</definedName>
    <definedName name="COGA29">#REF!</definedName>
    <definedName name="COGA3" localSheetId="6">[15]Items!#REF!</definedName>
    <definedName name="COGA3" localSheetId="8">[15]Items!#REF!</definedName>
    <definedName name="COGA3" localSheetId="9">[15]Items!#REF!</definedName>
    <definedName name="COGA3" localSheetId="10">[15]Items!#REF!</definedName>
    <definedName name="COGA3">[15]Items!#REF!</definedName>
    <definedName name="COGA31">[15]Items!$AD$15</definedName>
    <definedName name="COGA32">[15]Items!$AD$16</definedName>
    <definedName name="COGA33">[15]Items!$AD$17</definedName>
    <definedName name="COGA34">[15]Items!$AD$18</definedName>
    <definedName name="COGA35">[15]Items!$AD$19</definedName>
    <definedName name="COGA36">[15]Items!$AD$20</definedName>
    <definedName name="COGA37">[15]Items!$AD$21</definedName>
    <definedName name="COGA38">[15]Items!$AD$22</definedName>
    <definedName name="COGA39">[15]Items!$AD$23</definedName>
    <definedName name="COGA4">[15]Items!$AC$14</definedName>
    <definedName name="COGA41">[15]Items!$AD$23</definedName>
    <definedName name="COGA42">[15]Items!$AE$11</definedName>
    <definedName name="COGA43">[15]Items!$AE$12</definedName>
    <definedName name="COGA44">[15]Items!$AE$13</definedName>
    <definedName name="COGA45">[15]Items!$AE$14</definedName>
    <definedName name="COGA46">[15]Items!$AE$15</definedName>
    <definedName name="COGA47">[15]Items!$AE$16</definedName>
    <definedName name="COGA51">[15]Items!$AE$17</definedName>
    <definedName name="COGA52">[15]Items!$AE$18</definedName>
    <definedName name="COGA61" localSheetId="6">#REF!</definedName>
    <definedName name="COGA61" localSheetId="8">#REF!</definedName>
    <definedName name="COGA61" localSheetId="9">#REF!</definedName>
    <definedName name="COGA61" localSheetId="10">#REF!</definedName>
    <definedName name="COGA61">#REF!</definedName>
    <definedName name="COGA71" localSheetId="9">#REF!</definedName>
    <definedName name="COGA71" localSheetId="10">#REF!</definedName>
    <definedName name="COGA71">#REF!</definedName>
    <definedName name="COGA72" localSheetId="9">#REF!</definedName>
    <definedName name="COGA72" localSheetId="10">#REF!</definedName>
    <definedName name="COGA72">#REF!</definedName>
    <definedName name="COGA81" localSheetId="9">#REF!</definedName>
    <definedName name="COGA81" localSheetId="10">#REF!</definedName>
    <definedName name="COGA81">#REF!</definedName>
    <definedName name="COGA9">[15]Items!$AC$19</definedName>
    <definedName name="COGAS" localSheetId="6">#REF!</definedName>
    <definedName name="COGAS" localSheetId="8">#REF!</definedName>
    <definedName name="COGAS" localSheetId="9">#REF!</definedName>
    <definedName name="COGAS" localSheetId="10">#REF!</definedName>
    <definedName name="COGAS">#REF!</definedName>
    <definedName name="COL" localSheetId="9">#REF!</definedName>
    <definedName name="COL" localSheetId="10">#REF!</definedName>
    <definedName name="COL">#REF!</definedName>
    <definedName name="COLP" localSheetId="9">#REF!</definedName>
    <definedName name="COLP" localSheetId="10">#REF!</definedName>
    <definedName name="COLP">#REF!</definedName>
    <definedName name="ColTap" localSheetId="3">'[9]Coloc. e Interc. Tapones'!$E$1:$E$65536</definedName>
    <definedName name="ColTap" localSheetId="0">'[9]Coloc. e Interc. Tapones'!$E$1:$E$65536</definedName>
    <definedName name="ColTap" localSheetId="1">'[9]Coloc. e Interc. Tapones'!$E$1:$E$65536</definedName>
    <definedName name="ColTap" localSheetId="2">'[9]Coloc. e Interc. Tapones'!$E$1:$E$65536</definedName>
    <definedName name="ColTap" localSheetId="4">'[9]Coloc. e Interc. Tapones'!$E$1:$E$65536</definedName>
    <definedName name="ColTap" localSheetId="5">'[9]Coloc. e Interc. Tapones'!$E$1:$E$65536</definedName>
    <definedName name="ColTap" localSheetId="6">'[10]Coloc. e Interc. Tapones'!$E$1:$E$65536</definedName>
    <definedName name="ColTap" localSheetId="8">'[10]Coloc. e Interc. Tapones'!$E$1:$E$65536</definedName>
    <definedName name="ColTap" localSheetId="9">'[10]Coloc. e Interc. Tapones'!$E$1:$E$65536</definedName>
    <definedName name="ColTap" localSheetId="10">'[10]Coloc. e Interc. Tapones'!$E$1:$E$65536</definedName>
    <definedName name="ColTap" localSheetId="12">'[9]Coloc. e Interc. Tapones'!$E$1:$E$65536</definedName>
    <definedName name="ColTap">'[11]Coloc. e Interc. Tapones'!$E$1:$E$65536</definedName>
    <definedName name="COLUS" localSheetId="6">#REF!</definedName>
    <definedName name="COLUS" localSheetId="8">#REF!</definedName>
    <definedName name="COLUS" localSheetId="9">#REF!</definedName>
    <definedName name="COLUS" localSheetId="10">#REF!</definedName>
    <definedName name="COLUS">#REF!</definedName>
    <definedName name="COLUSDEF">[24]Calculac!$E$74</definedName>
    <definedName name="CompanyAddress" localSheetId="6">#REF!</definedName>
    <definedName name="CompanyAddress" localSheetId="8">#REF!</definedName>
    <definedName name="CompanyAddress" localSheetId="9">#REF!</definedName>
    <definedName name="CompanyAddress" localSheetId="10">#REF!</definedName>
    <definedName name="CompanyAddress">#REF!</definedName>
    <definedName name="CompanyCity" localSheetId="6">#REF!</definedName>
    <definedName name="CompanyCity" localSheetId="8">#REF!</definedName>
    <definedName name="CompanyCity" localSheetId="9">#REF!</definedName>
    <definedName name="CompanyCity" localSheetId="10">#REF!</definedName>
    <definedName name="CompanyCity">#REF!</definedName>
    <definedName name="CompanyContactsHeader" localSheetId="6">#REF!</definedName>
    <definedName name="CompanyContactsHeader" localSheetId="8">#REF!</definedName>
    <definedName name="CompanyContactsHeader" localSheetId="9">#REF!</definedName>
    <definedName name="CompanyContactsHeader" localSheetId="10">#REF!</definedName>
    <definedName name="CompanyContactsHeader">#REF!</definedName>
    <definedName name="CompanyCountry" localSheetId="9">#REF!</definedName>
    <definedName name="CompanyCountry" localSheetId="10">#REF!</definedName>
    <definedName name="CompanyCountry">#REF!</definedName>
    <definedName name="CompanyName" localSheetId="9">#REF!</definedName>
    <definedName name="CompanyName" localSheetId="10">#REF!</definedName>
    <definedName name="CompanyName">#REF!</definedName>
    <definedName name="CompanyState" localSheetId="9">#REF!</definedName>
    <definedName name="CompanyState" localSheetId="10">#REF!</definedName>
    <definedName name="CompanyState">#REF!</definedName>
    <definedName name="CompanyZip" localSheetId="9">#REF!</definedName>
    <definedName name="CompanyZip" localSheetId="10">#REF!</definedName>
    <definedName name="CompanyZip">#REF!</definedName>
    <definedName name="CONDUIT" localSheetId="9">#REF!</definedName>
    <definedName name="CONDUIT" localSheetId="10">#REF!</definedName>
    <definedName name="CONDUIT">#REF!</definedName>
    <definedName name="CONTROL1" localSheetId="9">#REF!</definedName>
    <definedName name="CONTROL1" localSheetId="10">#REF!</definedName>
    <definedName name="CONTROL1">#REF!</definedName>
    <definedName name="copia1" localSheetId="3">#REF!</definedName>
    <definedName name="copia1" localSheetId="0">#REF!</definedName>
    <definedName name="copia1" localSheetId="1">#REF!</definedName>
    <definedName name="copia1" localSheetId="2">#REF!</definedName>
    <definedName name="copia1" localSheetId="6">#REF!</definedName>
    <definedName name="copia1" localSheetId="9">#REF!</definedName>
    <definedName name="copia1" localSheetId="10">#REF!</definedName>
    <definedName name="copia1" localSheetId="12">#REF!</definedName>
    <definedName name="copia1">#REF!</definedName>
    <definedName name="CORDREN" localSheetId="9">#REF!</definedName>
    <definedName name="CORDREN" localSheetId="10">#REF!</definedName>
    <definedName name="CORDREN">#REF!</definedName>
    <definedName name="CORSUE" localSheetId="9">#REF!</definedName>
    <definedName name="CORSUE" localSheetId="10">#REF!</definedName>
    <definedName name="CORSUE">#REF!</definedName>
    <definedName name="COSBNK" localSheetId="9">#REF!</definedName>
    <definedName name="COSBNK" localSheetId="10">#REF!</definedName>
    <definedName name="COSBNK">#REF!</definedName>
    <definedName name="COSTES" localSheetId="9">#REF!</definedName>
    <definedName name="COSTES" localSheetId="10">#REF!</definedName>
    <definedName name="COSTES">#REF!</definedName>
    <definedName name="COSTMONEOR" localSheetId="9">#REF!</definedName>
    <definedName name="COSTMONEOR" localSheetId="10">#REF!</definedName>
    <definedName name="COSTMONEOR">#REF!</definedName>
    <definedName name="Costo" localSheetId="9">#REF!</definedName>
    <definedName name="Costo" localSheetId="10">#REF!</definedName>
    <definedName name="Costo">#REF!</definedName>
    <definedName name="costo1" localSheetId="9">#REF!</definedName>
    <definedName name="costo1" localSheetId="10">#REF!</definedName>
    <definedName name="costo1">#REF!</definedName>
    <definedName name="COSTO1US">[15]Items!$AC$11</definedName>
    <definedName name="costo2" localSheetId="8" hidden="1">#REF!</definedName>
    <definedName name="costo2" localSheetId="9" hidden="1">#REF!</definedName>
    <definedName name="costo2" localSheetId="10" hidden="1">#REF!</definedName>
    <definedName name="costo2" hidden="1">#REF!</definedName>
    <definedName name="COSTO21US">[15]Items!$AC$11</definedName>
    <definedName name="COSTO22US">[15]Items!$AC$11</definedName>
    <definedName name="COSTO23US">[15]Items!$AC$11</definedName>
    <definedName name="COSTO24US">[15]Items!$AC$11</definedName>
    <definedName name="COSTO27US">[15]Items!$AC$11</definedName>
    <definedName name="COSTO28US">[15]Items!$AC$11</definedName>
    <definedName name="COSTO2US">[15]Items!$AC$11</definedName>
    <definedName name="COSTO31US">[15]Items!$AC$11</definedName>
    <definedName name="COSTO32US">[15]Items!$AC$11</definedName>
    <definedName name="COSTO33US">[15]Items!$AC$11</definedName>
    <definedName name="COSTO34US">[15]Items!$AC$11</definedName>
    <definedName name="COSTO35US">[15]Items!$AC$11</definedName>
    <definedName name="COSTO36US">[15]Items!$AC$11</definedName>
    <definedName name="COSTO37US">[15]Items!$AC$11</definedName>
    <definedName name="COSTO38US">[15]Items!$AC$11</definedName>
    <definedName name="COSTO3US">[15]Items!#REF!</definedName>
    <definedName name="COSTO4US">[15]Items!$AC$11</definedName>
    <definedName name="COSTO9US">[15]Items!$AC$11</definedName>
    <definedName name="COSTOSUS" localSheetId="6">#REF!</definedName>
    <definedName name="COSTOSUS" localSheetId="8">#REF!</definedName>
    <definedName name="COSTOSUS" localSheetId="9">#REF!</definedName>
    <definedName name="COSTOSUS" localSheetId="10">#REF!</definedName>
    <definedName name="COSTOSUS">#REF!</definedName>
    <definedName name="COSTOT" localSheetId="9">#REF!</definedName>
    <definedName name="COSTOT" localSheetId="10">#REF!</definedName>
    <definedName name="COSTOT">#REF!</definedName>
    <definedName name="COSTOT1" localSheetId="9">#REF!</definedName>
    <definedName name="COSTOT1" localSheetId="10">#REF!</definedName>
    <definedName name="COSTOT1">#REF!</definedName>
    <definedName name="COSTOTUS" localSheetId="9">#REF!</definedName>
    <definedName name="COSTOTUS" localSheetId="10">#REF!</definedName>
    <definedName name="COSTOTUS">#REF!</definedName>
    <definedName name="CPVC_SOLD" localSheetId="9">#REF!</definedName>
    <definedName name="CPVC_SOLD" localSheetId="10">#REF!</definedName>
    <definedName name="CPVC_SOLD">#REF!</definedName>
    <definedName name="credito_completa" localSheetId="9">#REF!</definedName>
    <definedName name="credito_completa" localSheetId="10">#REF!</definedName>
    <definedName name="credito_completa">#REF!</definedName>
    <definedName name="_xlnm.Criteria" localSheetId="9">#REF!</definedName>
    <definedName name="_xlnm.Criteria" localSheetId="10">#REF!</definedName>
    <definedName name="_xlnm.Criteria">#REF!</definedName>
    <definedName name="Ctd" localSheetId="9">#REF!</definedName>
    <definedName name="Ctd" localSheetId="10">#REF!</definedName>
    <definedName name="Ctd">#REF!</definedName>
    <definedName name="CuadroIntermedio" localSheetId="9">#REF!</definedName>
    <definedName name="CuadroIntermedio" localSheetId="10">#REF!</definedName>
    <definedName name="CuadroIntermedio">#REF!</definedName>
    <definedName name="CuadroIntermedio1" localSheetId="9">#REF!</definedName>
    <definedName name="CuadroIntermedio1" localSheetId="10">#REF!</definedName>
    <definedName name="CuadroIntermedio1">#REF!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a" localSheetId="3">'[9]Cambio de Valv.'!$E$1:$E$65536</definedName>
    <definedName name="CVa" localSheetId="0">'[9]Cambio de Valv.'!$E$1:$E$65536</definedName>
    <definedName name="CVa" localSheetId="1">'[9]Cambio de Valv.'!$E$1:$E$65536</definedName>
    <definedName name="CVa" localSheetId="2">'[9]Cambio de Valv.'!$E$1:$E$65536</definedName>
    <definedName name="CVa" localSheetId="4">'[9]Cambio de Valv.'!$E$1:$E$65536</definedName>
    <definedName name="CVa" localSheetId="5">'[9]Cambio de Valv.'!$E$1:$E$65536</definedName>
    <definedName name="CVa" localSheetId="6">'[10]Cambio de Valv.'!$E$1:$E$65536</definedName>
    <definedName name="CVa" localSheetId="8">'[10]Cambio de Valv.'!$E$1:$E$65536</definedName>
    <definedName name="CVa" localSheetId="9">'[10]Cambio de Valv.'!$E$1:$E$65536</definedName>
    <definedName name="CVa" localSheetId="10">'[10]Cambio de Valv.'!$E$1:$E$65536</definedName>
    <definedName name="CVa" localSheetId="12">'[9]Cambio de Valv.'!$E$1:$E$65536</definedName>
    <definedName name="CVa">'[11]Cambio de Valv.'!$E$1:$E$65536</definedName>
    <definedName name="cvbcvbf" localSheetId="6"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3">#REF!</definedName>
    <definedName name="datos" localSheetId="0">#REF!</definedName>
    <definedName name="datos" localSheetId="1">#REF!</definedName>
    <definedName name="datos" localSheetId="2">#REF!</definedName>
    <definedName name="datos" localSheetId="6">#REF!</definedName>
    <definedName name="datos" localSheetId="8">#REF!</definedName>
    <definedName name="datos" localSheetId="9">#REF!</definedName>
    <definedName name="datos" localSheetId="10">#REF!</definedName>
    <definedName name="datos" localSheetId="12">#REF!</definedName>
    <definedName name="datos">#REF!</definedName>
    <definedName name="datos2" localSheetId="3">#REF!</definedName>
    <definedName name="datos2" localSheetId="0">#REF!</definedName>
    <definedName name="datos2" localSheetId="1">#REF!</definedName>
    <definedName name="datos2" localSheetId="2">#REF!</definedName>
    <definedName name="datos2" localSheetId="6">#REF!</definedName>
    <definedName name="datos2" localSheetId="9">#REF!</definedName>
    <definedName name="datos2" localSheetId="10">#REF!</definedName>
    <definedName name="datos2" localSheetId="12">#REF!</definedName>
    <definedName name="datos2">#REF!</definedName>
    <definedName name="DAVI" localSheetId="9">#REF!</definedName>
    <definedName name="DAVI" localSheetId="10">#REF!</definedName>
    <definedName name="DAVI">#REF!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sc_F" localSheetId="8">#REF!</definedName>
    <definedName name="Desc_F" localSheetId="9">#REF!</definedName>
    <definedName name="Desc_F" localSheetId="10">#REF!</definedName>
    <definedName name="Desc_F">#REF!</definedName>
    <definedName name="Desc_F_Acc" localSheetId="9">#REF!</definedName>
    <definedName name="Desc_F_Acc" localSheetId="10">#REF!</definedName>
    <definedName name="Desc_F_Acc">#REF!</definedName>
    <definedName name="descapote" localSheetId="9">[17]Presupuesto!#REF!</definedName>
    <definedName name="descapote" localSheetId="10">[17]Presupuesto!#REF!</definedName>
    <definedName name="descapote">[17]Presupuesto!#REF!</definedName>
    <definedName name="DESCRIPCION">[23]suministros!$C$5:$C$2025</definedName>
    <definedName name="DevAnd" localSheetId="6">#REF!</definedName>
    <definedName name="DevAnd" localSheetId="8">#REF!</definedName>
    <definedName name="DevAnd" localSheetId="9">#REF!</definedName>
    <definedName name="DevAnd" localSheetId="10">#REF!</definedName>
    <definedName name="DevAnd">#REF!</definedName>
    <definedName name="DevBol" localSheetId="9">#REF!</definedName>
    <definedName name="DevBol" localSheetId="10">#REF!</definedName>
    <definedName name="DevBol">#REF!</definedName>
    <definedName name="DevCorS" localSheetId="9">#REF!</definedName>
    <definedName name="DevCorS" localSheetId="10">#REF!</definedName>
    <definedName name="DevCorS">#REF!</definedName>
    <definedName name="DevDM" localSheetId="9">#REF!</definedName>
    <definedName name="DevDM" localSheetId="10">#REF!</definedName>
    <definedName name="DevDM">#REF!</definedName>
    <definedName name="DevDolC" localSheetId="9">#REF!</definedName>
    <definedName name="DevDolC" localSheetId="10">#REF!</definedName>
    <definedName name="DevDolC">#REF!</definedName>
    <definedName name="DevFr" localSheetId="9">#REF!</definedName>
    <definedName name="DevFr" localSheetId="10">#REF!</definedName>
    <definedName name="DevFr">#REF!</definedName>
    <definedName name="DevFS" localSheetId="9">#REF!</definedName>
    <definedName name="DevFS" localSheetId="10">#REF!</definedName>
    <definedName name="DevFS">#REF!</definedName>
    <definedName name="DevLE" localSheetId="9">#REF!</definedName>
    <definedName name="DevLE" localSheetId="10">#REF!</definedName>
    <definedName name="DevLE">#REF!</definedName>
    <definedName name="DevPeso" localSheetId="9">#REF!</definedName>
    <definedName name="DevPeso" localSheetId="10">#REF!</definedName>
    <definedName name="DevPeso">#REF!</definedName>
    <definedName name="DevPta" localSheetId="9">#REF!</definedName>
    <definedName name="DevPta" localSheetId="10">#REF!</definedName>
    <definedName name="DevPta">#REF!</definedName>
    <definedName name="DevSol" localSheetId="9">#REF!</definedName>
    <definedName name="DevSol" localSheetId="10">#REF!</definedName>
    <definedName name="DevSol">#REF!</definedName>
    <definedName name="DevSucre" localSheetId="9">#REF!</definedName>
    <definedName name="DevSucre" localSheetId="10">#REF!</definedName>
    <definedName name="DevSucre">#REF!</definedName>
    <definedName name="DevYen" localSheetId="9">#REF!</definedName>
    <definedName name="DevYen" localSheetId="10">#REF!</definedName>
    <definedName name="DevYen">#REF!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metros" localSheetId="3">#REF!</definedName>
    <definedName name="diametros" localSheetId="0">#REF!</definedName>
    <definedName name="diametros" localSheetId="1">#REF!</definedName>
    <definedName name="diametros" localSheetId="2">#REF!</definedName>
    <definedName name="diametros" localSheetId="6">#REF!</definedName>
    <definedName name="diametros" localSheetId="8">#REF!</definedName>
    <definedName name="diametros" localSheetId="9">#REF!</definedName>
    <definedName name="diametros" localSheetId="10">#REF!</definedName>
    <definedName name="diametros" localSheetId="12">#REF!</definedName>
    <definedName name="diametros">#REF!</definedName>
    <definedName name="DIC">[14]DIC!$A$3:$AN$28</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 localSheetId="8">#REF!</definedName>
    <definedName name="DM" localSheetId="9">#REF!</definedName>
    <definedName name="DM" localSheetId="10">#REF!</definedName>
    <definedName name="DM">#REF!</definedName>
    <definedName name="DOC" localSheetId="9">#REF!</definedName>
    <definedName name="DOC" localSheetId="10">#REF!</definedName>
    <definedName name="DOC">#REF!</definedName>
    <definedName name="dolar" localSheetId="9">#REF!</definedName>
    <definedName name="dolar" localSheetId="10">#REF!</definedName>
    <definedName name="dolar">#REF!</definedName>
    <definedName name="dólar" localSheetId="9">#REF!</definedName>
    <definedName name="dólar" localSheetId="10">#REF!</definedName>
    <definedName name="dólar">#REF!</definedName>
    <definedName name="dolartyco" localSheetId="9">#REF!</definedName>
    <definedName name="dolartyco" localSheetId="10">#REF!</definedName>
    <definedName name="dolartyco">#REF!</definedName>
    <definedName name="DOLCAN" localSheetId="9">#REF!</definedName>
    <definedName name="DOLCAN" localSheetId="10">#REF!</definedName>
    <definedName name="DOLCAN">#REF!</definedName>
    <definedName name="dos" localSheetId="3">#REF!</definedName>
    <definedName name="dos" localSheetId="0">#REF!</definedName>
    <definedName name="dos" localSheetId="1">#REF!</definedName>
    <definedName name="dos" localSheetId="2">#REF!</definedName>
    <definedName name="dos" localSheetId="6">#REF!</definedName>
    <definedName name="dos" localSheetId="9">#REF!</definedName>
    <definedName name="dos" localSheetId="10">#REF!</definedName>
    <definedName name="dos" localSheetId="12">#REF!</definedName>
    <definedName name="dos">#REF!</definedName>
    <definedName name="DR" localSheetId="9">#REF!</definedName>
    <definedName name="DR" localSheetId="10">#REF!</definedName>
    <definedName name="DR">#REF!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UCTO" localSheetId="8">#REF!</definedName>
    <definedName name="DUCTO" localSheetId="9">#REF!</definedName>
    <definedName name="DUCTO" localSheetId="10">#REF!</definedName>
    <definedName name="DUCTO">#REF!</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6">#REF!</definedName>
    <definedName name="e" localSheetId="8">#REF!</definedName>
    <definedName name="e" localSheetId="9">#REF!</definedName>
    <definedName name="e" localSheetId="10">#REF!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3">#REF!</definedName>
    <definedName name="ee" localSheetId="0">#REF!</definedName>
    <definedName name="ee" localSheetId="1">#REF!</definedName>
    <definedName name="ee" localSheetId="2">#REF!</definedName>
    <definedName name="ee" localSheetId="6">#REF!</definedName>
    <definedName name="ee" localSheetId="8">#REF!</definedName>
    <definedName name="ee" localSheetId="9">#REF!</definedName>
    <definedName name="ee" localSheetId="10">#REF!</definedName>
    <definedName name="ee" localSheetId="12">#REF!</definedName>
    <definedName name="ee">#REF!</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LA" localSheetId="8">#REF!</definedName>
    <definedName name="ELA" localSheetId="9">#REF!</definedName>
    <definedName name="ELA" localSheetId="10">#REF!</definedName>
    <definedName name="ELA">#REF!</definedName>
    <definedName name="ELECTRICO_ITEM_ESTIMADO" localSheetId="6">[17]Presupuesto!#REF!</definedName>
    <definedName name="ELECTRICO_ITEM_ESTIMADO" localSheetId="8">[17]Presupuesto!#REF!</definedName>
    <definedName name="ELECTRICO_ITEM_ESTIMADO">[17]Presupuesto!#REF!</definedName>
    <definedName name="ELLA" localSheetId="6">#REF!</definedName>
    <definedName name="ELLA" localSheetId="8">#REF!</definedName>
    <definedName name="ELLA" localSheetId="9">#REF!</definedName>
    <definedName name="ELLA" localSheetId="10">#REF!</definedName>
    <definedName name="ELLA">#REF!</definedName>
    <definedName name="ENCHAPES" localSheetId="6">[17]Presupuesto!#REF!,[17]Presupuesto!#REF!</definedName>
    <definedName name="ENCHAPES" localSheetId="8">[17]Presupuesto!#REF!,[17]Presupuesto!#REF!</definedName>
    <definedName name="ENCHAPES" localSheetId="9">[17]Presupuesto!#REF!,[17]Presupuesto!#REF!</definedName>
    <definedName name="ENCHAPES" localSheetId="10">[17]Presupuesto!#REF!,[17]Presupuesto!#REF!</definedName>
    <definedName name="ENCHAPES">[17]Presupuesto!#REF!,[17]Presupuesto!#REF!</definedName>
    <definedName name="ENCHAPES_1" localSheetId="6">[17]Presupuesto!#REF!</definedName>
    <definedName name="ENCHAPES_1" localSheetId="8">[17]Presupuesto!#REF!</definedName>
    <definedName name="ENCHAPES_1" localSheetId="9">[17]Presupuesto!#REF!</definedName>
    <definedName name="ENCHAPES_1" localSheetId="10">[17]Presupuesto!#REF!</definedName>
    <definedName name="ENCHAPES_1">[17]Presupuesto!#REF!</definedName>
    <definedName name="ENCHAPES_ITEM" localSheetId="6">[17]Presupuesto!#REF!,[17]Presupuesto!#REF!,[17]Presupuesto!#REF!,[17]Presupuesto!#REF!</definedName>
    <definedName name="ENCHAPES_ITEM" localSheetId="8">[17]Presupuesto!#REF!,[17]Presupuesto!#REF!,[17]Presupuesto!#REF!,[17]Presupuesto!#REF!</definedName>
    <definedName name="ENCHAPES_ITEM" localSheetId="9">[17]Presupuesto!#REF!,[17]Presupuesto!#REF!,[17]Presupuesto!#REF!,[17]Presupuesto!#REF!</definedName>
    <definedName name="ENCHAPES_ITEM" localSheetId="10">[17]Presupuesto!#REF!,[17]Presupuesto!#REF!,[17]Presupuesto!#REF!,[17]Presupuesto!#REF!</definedName>
    <definedName name="ENCHAPES_ITEM">[17]Presupuesto!#REF!,[17]Presupuesto!#REF!,[17]Presupuesto!#REF!,[17]Presupuesto!#REF!</definedName>
    <definedName name="ENCHAPES_VALOR">[17]Presupuesto!$G$67:$G$68,[17]Presupuesto!$G$70:$G$71,[17]Presupuesto!$G$72</definedName>
    <definedName name="ENT1_SEPT25" localSheetId="6">[17]Presupuesto!#REF!,[17]Presupuesto!#REF!,[17]Presupuesto!#REF!</definedName>
    <definedName name="ENT1_SEPT25" localSheetId="8">[17]Presupuesto!#REF!,[17]Presupuesto!#REF!,[17]Presupuesto!#REF!</definedName>
    <definedName name="ENT1_SEPT25" localSheetId="9">[17]Presupuesto!#REF!,[17]Presupuesto!#REF!,[17]Presupuesto!#REF!</definedName>
    <definedName name="ENT1_SEPT25" localSheetId="10">[17]Presupuesto!#REF!,[17]Presupuesto!#REF!,[17]Presupuesto!#REF!</definedName>
    <definedName name="ENT1_SEPT25">[17]Presupuesto!#REF!,[17]Presupuesto!#REF!,[17]Presupuesto!#REF!</definedName>
    <definedName name="EQUIPMAR">[25]EQUIPMARZ!$A$4:$G$14</definedName>
    <definedName name="EQUIPO" localSheetId="6">#REF!</definedName>
    <definedName name="EQUIPO" localSheetId="8">#REF!</definedName>
    <definedName name="EQUIPO" localSheetId="9">#REF!</definedName>
    <definedName name="EQUIPO" localSheetId="10">#REF!</definedName>
    <definedName name="EQUIPO">#REF!</definedName>
    <definedName name="EQUIPOTIT" localSheetId="9">#REF!</definedName>
    <definedName name="EQUIPOTIT" localSheetId="10">#REF!</definedName>
    <definedName name="EQUIPOTIT">#REF!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fg" localSheetId="6" hidden="1">{#N/A,#N/A,FALSE,"Hoja1";#N/A,#N/A,FALSE,"Hoja2"}</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P_PUB_VAR_CARP_MET_ITEM" localSheetId="6">[17]Presupuesto!#REF!,[17]Presupuesto!#REF!</definedName>
    <definedName name="ESP_PUB_VAR_CARP_MET_ITEM" localSheetId="8">[17]Presupuesto!#REF!,[17]Presupuesto!#REF!</definedName>
    <definedName name="ESP_PUB_VAR_CARP_MET_ITEM" localSheetId="9">[17]Presupuesto!#REF!,[17]Presupuesto!#REF!</definedName>
    <definedName name="ESP_PUB_VAR_CARP_MET_ITEM" localSheetId="10">[17]Presupuesto!#REF!,[17]Presupuesto!#REF!</definedName>
    <definedName name="ESP_PUB_VAR_CARP_MET_ITEM">[17]Presupuesto!#REF!,[17]Presupuesto!#REF!</definedName>
    <definedName name="ESP_PUB_VIAS_YPARQ_ITEM" localSheetId="6">[17]Presupuesto!#REF!</definedName>
    <definedName name="ESP_PUB_VIAS_YPARQ_ITEM" localSheetId="8">[17]Presupuesto!#REF!</definedName>
    <definedName name="ESP_PUB_VIAS_YPARQ_ITEM" localSheetId="9">[17]Presupuesto!#REF!</definedName>
    <definedName name="ESP_PUB_VIAS_YPARQ_ITEM" localSheetId="10">[17]Presupuesto!#REF!</definedName>
    <definedName name="ESP_PUB_VIAS_YPARQ_ITEM">[17]Presupuesto!#REF!</definedName>
    <definedName name="ESP_PUBLICO_EXT_ITEM" localSheetId="6">[17]Presupuesto!#REF!,[17]Presupuesto!#REF!,[17]Presupuesto!#REF!,[17]Presupuesto!#REF!,[17]Presupuesto!#REF!,[17]Presupuesto!#REF!,[17]Presupuesto!#REF!,[17]Presupuesto!#REF!,[17]Presupuesto!#REF!,[17]Presupuesto!#REF!,[17]Presupuesto!#REF!,[17]Presupuesto!#REF!,[17]Presupuesto!#REF!</definedName>
    <definedName name="ESP_PUBLICO_EXT_ITEM" localSheetId="8">[17]Presupuesto!#REF!,[17]Presupuesto!#REF!,[17]Presupuesto!#REF!,[17]Presupuesto!#REF!,[17]Presupuesto!#REF!,[17]Presupuesto!#REF!,[17]Presupuesto!#REF!,[17]Presupuesto!#REF!,[17]Presupuesto!#REF!,[17]Presupuesto!#REF!,[17]Presupuesto!#REF!,[17]Presupuesto!#REF!,[17]Presupuesto!#REF!</definedName>
    <definedName name="ESP_PUBLICO_EXT_ITEM" localSheetId="9">[17]Presupuesto!#REF!,[17]Presupuesto!#REF!,[17]Presupuesto!#REF!,[17]Presupuesto!#REF!,[17]Presupuesto!#REF!,[17]Presupuesto!#REF!,[17]Presupuesto!#REF!,[17]Presupuesto!#REF!,[17]Presupuesto!#REF!,[17]Presupuesto!#REF!,[17]Presupuesto!#REF!,[17]Presupuesto!#REF!,[17]Presupuesto!#REF!</definedName>
    <definedName name="ESP_PUBLICO_EXT_ITEM" localSheetId="10">[17]Presupuesto!#REF!,[17]Presupuesto!#REF!,[17]Presupuesto!#REF!,[17]Presupuesto!#REF!,[17]Presupuesto!#REF!,[17]Presupuesto!#REF!,[17]Presupuesto!#REF!,[17]Presupuesto!#REF!,[17]Presupuesto!#REF!,[17]Presupuesto!#REF!,[17]Presupuesto!#REF!,[17]Presupuesto!#REF!,[17]Presupuesto!#REF!</definedName>
    <definedName name="ESP_PUBLICO_EXT_ITEM">[17]Presupuesto!#REF!,[17]Presupuesto!#REF!,[17]Presupuesto!#REF!,[17]Presupuesto!#REF!,[17]Presupuesto!#REF!,[17]Presupuesto!#REF!,[17]Presupuesto!#REF!,[17]Presupuesto!#REF!,[17]Presupuesto!#REF!,[17]Presupuesto!#REF!,[17]Presupuesto!#REF!,[17]Presupuesto!#REF!,[17]Presupuesto!#REF!</definedName>
    <definedName name="ESPEJOS_ITEM" localSheetId="6">[17]Presupuesto!#REF!</definedName>
    <definedName name="ESPEJOS_ITEM" localSheetId="8">[17]Presupuesto!#REF!</definedName>
    <definedName name="ESPEJOS_ITEM" localSheetId="9">[17]Presupuesto!#REF!</definedName>
    <definedName name="ESPEJOS_ITEM" localSheetId="10">[17]Presupuesto!#REF!</definedName>
    <definedName name="ESPEJOS_ITEM">[17]Presupuesto!#REF!</definedName>
    <definedName name="ESTRUCT_ITEM" localSheetId="6">[17]Presupuesto!#REF!</definedName>
    <definedName name="ESTRUCT_ITEM" localSheetId="8">[17]Presupuesto!#REF!</definedName>
    <definedName name="ESTRUCT_ITEM">[17]Presupuesto!#REF!</definedName>
    <definedName name="ESTRUCTURA" localSheetId="6"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6" hidden="1">{#N/A,#N/A,TRUE,"1842CWN0"}</definedName>
    <definedName name="etertt" localSheetId="8" hidden="1">{#N/A,#N/A,TRUE,"1842CWN0"}</definedName>
    <definedName name="etertt" localSheetId="9" hidden="1">{#N/A,#N/A,TRUE,"1842CWN0"}</definedName>
    <definedName name="etertt" localSheetId="10"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W" localSheetId="8">#REF!</definedName>
    <definedName name="EVW" localSheetId="9">#REF!</definedName>
    <definedName name="EVW" localSheetId="10">#REF!</definedName>
    <definedName name="EV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9" hidden="1">#REF!</definedName>
    <definedName name="EX" localSheetId="10" hidden="1">#REF!</definedName>
    <definedName name="EX" hidden="1">#REF!</definedName>
    <definedName name="EX_1" localSheetId="9" hidden="1">#REF!</definedName>
    <definedName name="EX_1" localSheetId="10" hidden="1">#REF!</definedName>
    <definedName name="EX_1" hidden="1">#REF!</definedName>
    <definedName name="excavacion" localSheetId="9">#REF!</definedName>
    <definedName name="excavacion" localSheetId="10">#REF!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[26]Presupuesto_Via_distribuidora!$A$2:$IV$8</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CHADA_ITEM" localSheetId="6">[17]Presupuesto!#REF!</definedName>
    <definedName name="FACHADA_ITEM">[17]Presupuesto!#REF!</definedName>
    <definedName name="FACN" localSheetId="6">#REF!</definedName>
    <definedName name="FACN" localSheetId="8">#REF!</definedName>
    <definedName name="FACN" localSheetId="9">#REF!</definedName>
    <definedName name="FACN" localSheetId="10">#REF!</definedName>
    <definedName name="FACN">#REF!</definedName>
    <definedName name="factor" localSheetId="9">#REF!</definedName>
    <definedName name="factor" localSheetId="10">#REF!</definedName>
    <definedName name="factor">#REF!</definedName>
    <definedName name="Factor_NAL" localSheetId="9">#REF!</definedName>
    <definedName name="Factor_NAL" localSheetId="10">#REF!</definedName>
    <definedName name="Factor_NAL">#REF!</definedName>
    <definedName name="Factor_Sonic" localSheetId="9">#REF!</definedName>
    <definedName name="Factor_Sonic" localSheetId="10">#REF!</definedName>
    <definedName name="Factor_Sonic">#REF!</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ASDFASD" localSheetId="3">#REF!</definedName>
    <definedName name="FDGASDFASD" localSheetId="0">#REF!</definedName>
    <definedName name="FDGASDFASD" localSheetId="1">#REF!</definedName>
    <definedName name="FDGASDFASD" localSheetId="2">#REF!</definedName>
    <definedName name="FDGASDFASD" localSheetId="6">#REF!</definedName>
    <definedName name="FDGASDFASD" localSheetId="8">#REF!</definedName>
    <definedName name="FDGASDFASD" localSheetId="9">#REF!</definedName>
    <definedName name="FDGASDFASD" localSheetId="10">#REF!</definedName>
    <definedName name="FDGASDFASD" localSheetId="12">#REF!</definedName>
    <definedName name="FDGASDFASD">#REF!</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6" hidden="1">{#N/A,#N/A,TRUE,"1842CWN0"}</definedName>
    <definedName name="fhg" localSheetId="8" hidden="1">{#N/A,#N/A,TRUE,"1842CWN0"}</definedName>
    <definedName name="fhg" localSheetId="9" hidden="1">{#N/A,#N/A,TRUE,"1842CWN0"}</definedName>
    <definedName name="fhg" localSheetId="10"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ll1" localSheetId="8" hidden="1">#REF!</definedName>
    <definedName name="fill1" localSheetId="9" hidden="1">#REF!</definedName>
    <definedName name="fill1" localSheetId="10" hidden="1">#REF!</definedName>
    <definedName name="fill1" hidden="1">#REF!</definedName>
    <definedName name="Final" localSheetId="9">#REF!</definedName>
    <definedName name="Final" localSheetId="10">#REF!</definedName>
    <definedName name="Final">#REF!</definedName>
    <definedName name="FINANC" localSheetId="9">#REF!</definedName>
    <definedName name="FINANC" localSheetId="10">#REF!</definedName>
    <definedName name="FINANC">#REF!</definedName>
    <definedName name="Finequipo" localSheetId="9">#REF!</definedName>
    <definedName name="Finequipo" localSheetId="10">#REF!</definedName>
    <definedName name="Finequipo">#REF!</definedName>
    <definedName name="FinequipoPrecios" localSheetId="9">#REF!</definedName>
    <definedName name="FinequipoPrecios" localSheetId="10">#REF!</definedName>
    <definedName name="FinequipoPrecios">#REF!</definedName>
    <definedName name="FinEVW" localSheetId="9">#REF!</definedName>
    <definedName name="FinEVW" localSheetId="10">#REF!</definedName>
    <definedName name="FinEVW">#REF!</definedName>
    <definedName name="Finitems" localSheetId="9">#REF!</definedName>
    <definedName name="Finitems" localSheetId="10">#REF!</definedName>
    <definedName name="Finitems">#REF!</definedName>
    <definedName name="FOBO105" localSheetId="9">#REF!</definedName>
    <definedName name="FOBO105" localSheetId="10">#REF!</definedName>
    <definedName name="FOBO105">#REF!</definedName>
    <definedName name="FOBO105US" localSheetId="9">#REF!</definedName>
    <definedName name="FOBO105US" localSheetId="10">#REF!</definedName>
    <definedName name="FOBO105US">#REF!</definedName>
    <definedName name="FOBO106" localSheetId="9">#REF!</definedName>
    <definedName name="FOBO106" localSheetId="10">#REF!</definedName>
    <definedName name="FOBO106">#REF!</definedName>
    <definedName name="FOBO106US" localSheetId="9">#REF!</definedName>
    <definedName name="FOBO106US" localSheetId="10">#REF!</definedName>
    <definedName name="FOBO106US">#REF!</definedName>
    <definedName name="FOBO107" localSheetId="9">#REF!</definedName>
    <definedName name="FOBO107" localSheetId="10">#REF!</definedName>
    <definedName name="FOBO107">#REF!</definedName>
    <definedName name="FOBO107US" localSheetId="9">#REF!</definedName>
    <definedName name="FOBO107US" localSheetId="10">#REF!</definedName>
    <definedName name="FOBO107US">#REF!</definedName>
    <definedName name="FOBO108" localSheetId="9">#REF!</definedName>
    <definedName name="FOBO108" localSheetId="10">#REF!</definedName>
    <definedName name="FOBO108">#REF!</definedName>
    <definedName name="FOBO108US" localSheetId="9">#REF!</definedName>
    <definedName name="FOBO108US" localSheetId="10">#REF!</definedName>
    <definedName name="FOBO108US">#REF!</definedName>
    <definedName name="FOBO5">[15]Items!$AC$15</definedName>
    <definedName name="FOBO5US">[15]Items!$AC$15</definedName>
    <definedName name="FOBO6">[15]Items!$AC$16</definedName>
    <definedName name="FOBO6US">[15]Items!$AC$15</definedName>
    <definedName name="FOBO7">[15]Items!$AC$17</definedName>
    <definedName name="FOBO7US">[15]Items!$AC$15</definedName>
    <definedName name="FOBO8">[15]Items!$AC$18</definedName>
    <definedName name="FOBO8US">[15]Items!$AC$15</definedName>
    <definedName name="Formato" localSheetId="6">#REF!</definedName>
    <definedName name="Formato" localSheetId="8">#REF!</definedName>
    <definedName name="Formato" localSheetId="9">#REF!</definedName>
    <definedName name="Formato" localSheetId="10">#REF!</definedName>
    <definedName name="Formato">#REF!</definedName>
    <definedName name="formularioCantidades" localSheetId="3">#REF!</definedName>
    <definedName name="formularioCantidades" localSheetId="0">#REF!</definedName>
    <definedName name="formularioCantidades" localSheetId="1">#REF!</definedName>
    <definedName name="formularioCantidades" localSheetId="2">#REF!</definedName>
    <definedName name="formularioCantidades" localSheetId="6">#REF!</definedName>
    <definedName name="formularioCantidades" localSheetId="9">#REF!</definedName>
    <definedName name="formularioCantidades" localSheetId="10">#REF!</definedName>
    <definedName name="formularioCantidades" localSheetId="12">#REF!</definedName>
    <definedName name="formularioCantidades">#REF!</definedName>
    <definedName name="FRANCIA" localSheetId="9">#REF!</definedName>
    <definedName name="FRANCIA" localSheetId="10">#REF!</definedName>
    <definedName name="FRANCIA">#REF!</definedName>
    <definedName name="FRANCO" localSheetId="9">#REF!</definedName>
    <definedName name="FRANCO" localSheetId="10">#REF!</definedName>
    <definedName name="FRANCO">#REF!</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[27]Data!$H$8</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 localSheetId="8">#REF!</definedName>
    <definedName name="FS" localSheetId="9">#REF!</definedName>
    <definedName name="FS" localSheetId="10">#REF!</definedName>
    <definedName name="FS">#REF!</definedName>
    <definedName name="ftr">[27]Data!$H$10</definedName>
    <definedName name="fue" localSheetId="3">#REF!</definedName>
    <definedName name="fue" localSheetId="0">#REF!</definedName>
    <definedName name="fue" localSheetId="1">#REF!</definedName>
    <definedName name="fue" localSheetId="2">#REF!</definedName>
    <definedName name="fue" localSheetId="6">#REF!</definedName>
    <definedName name="fue" localSheetId="8">#REF!</definedName>
    <definedName name="fue" localSheetId="9">#REF!</definedName>
    <definedName name="fue" localSheetId="10">#REF!</definedName>
    <definedName name="fue" localSheetId="12">#REF!</definedName>
    <definedName name="fue">#REF!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_Importación" localSheetId="8">#REF!</definedName>
    <definedName name="G._Importación" localSheetId="9">#REF!</definedName>
    <definedName name="G._Importación" localSheetId="10">#REF!</definedName>
    <definedName name="G._Importación">#REF!</definedName>
    <definedName name="gba" localSheetId="6"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8">#REF!</definedName>
    <definedName name="GENERAL" localSheetId="9">#REF!</definedName>
    <definedName name="GENERAL" localSheetId="10">#REF!</definedName>
    <definedName name="GENERAL">#REF!</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6" hidden="1">{#N/A,#N/A,TRUE,"1842CWN0"}</definedName>
    <definedName name="ggjgjkg" localSheetId="8" hidden="1">{#N/A,#N/A,TRUE,"1842CWN0"}</definedName>
    <definedName name="ggjgjkg" localSheetId="9" hidden="1">{#N/A,#N/A,TRUE,"1842CWN0"}</definedName>
    <definedName name="ggjgjkg" localSheetId="10"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localSheetId="8" hidden="1">{#N/A,#N/A,TRUE,"1842CWN0"}</definedName>
    <definedName name="ghnbbfr" localSheetId="9" hidden="1">{#N/A,#N/A,TRUE,"1842CWN0"}</definedName>
    <definedName name="ghnbbfr" localSheetId="10" hidden="1">{#N/A,#N/A,TRUE,"1842CWN0"}</definedName>
    <definedName name="ghnbbfr" hidden="1">{#N/A,#N/A,TRUE,"1842CWN0"}</definedName>
    <definedName name="GIRON">[4]GIRON!$A$4:$K$5</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OL" localSheetId="8">#REF!</definedName>
    <definedName name="GOL" localSheetId="9">#REF!</definedName>
    <definedName name="GOL" localSheetId="10">#REF!</definedName>
    <definedName name="GOL">#REF!</definedName>
    <definedName name="GOLAZO" localSheetId="9">#REF!</definedName>
    <definedName name="GOLAZO" localSheetId="10">#REF!</definedName>
    <definedName name="GOLAZO">#REF!</definedName>
    <definedName name="_xlnm.Recorder" localSheetId="9">#REF!</definedName>
    <definedName name="_xlnm.Recorder" localSheetId="10">#REF!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IFERIAS_ITEM">[17]Presupuesto!#REF!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6">#REF!</definedName>
    <definedName name="hh" localSheetId="8">#REF!</definedName>
    <definedName name="hh" localSheetId="9">#REF!</definedName>
    <definedName name="hh" localSheetId="10">#REF!</definedName>
    <definedName name="hh">[28]Otros!$A$2:$A$21</definedName>
    <definedName name="hhg" localSheetId="6" hidden="1">{#N/A,#N/A,TRUE,"1842CWN0"}</definedName>
    <definedName name="hhg" localSheetId="8" hidden="1">{#N/A,#N/A,TRUE,"1842CWN0"}</definedName>
    <definedName name="hhg" localSheetId="9" hidden="1">{#N/A,#N/A,TRUE,"1842CWN0"}</definedName>
    <definedName name="hhg" localSheetId="10"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 localSheetId="3">'[9]Interc de Hidr.'!$E$1:$E$65536</definedName>
    <definedName name="Hid" localSheetId="0">'[9]Interc de Hidr.'!$E$1:$E$65536</definedName>
    <definedName name="Hid" localSheetId="1">'[9]Interc de Hidr.'!$E$1:$E$65536</definedName>
    <definedName name="Hid" localSheetId="2">'[9]Interc de Hidr.'!$E$1:$E$65536</definedName>
    <definedName name="Hid" localSheetId="4">'[9]Interc de Hidr.'!$E$1:$E$65536</definedName>
    <definedName name="Hid" localSheetId="5">'[9]Interc de Hidr.'!$E$1:$E$65536</definedName>
    <definedName name="Hid" localSheetId="6">'[10]Interc de Hidr.'!$E$1:$E$65536</definedName>
    <definedName name="Hid" localSheetId="8">'[10]Interc de Hidr.'!$E$1:$E$65536</definedName>
    <definedName name="Hid" localSheetId="9">'[10]Interc de Hidr.'!$E$1:$E$65536</definedName>
    <definedName name="Hid" localSheetId="10">'[10]Interc de Hidr.'!$E$1:$E$65536</definedName>
    <definedName name="Hid" localSheetId="12">'[9]Interc de Hidr.'!$E$1:$E$65536</definedName>
    <definedName name="Hid">'[11]Interc de Hidr.'!$E$1:$E$65536</definedName>
    <definedName name="HIDROSANITYGAS_ITEM" localSheetId="6">[17]Presupuesto!#REF!</definedName>
    <definedName name="HIDROSANITYGAS_ITEM">[17]Presupuesto!#REF!</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CALCULO" localSheetId="8">#REF!</definedName>
    <definedName name="HOJACALCULO" localSheetId="9">#REF!</definedName>
    <definedName name="HOJACALCULO" localSheetId="10">#REF!</definedName>
    <definedName name="HOJACALCULO">#REF!</definedName>
    <definedName name="HOLA" localSheetId="9">#REF!</definedName>
    <definedName name="HOLA" localSheetId="10">#REF!</definedName>
    <definedName name="HOLA">#REF!</definedName>
    <definedName name="horat" localSheetId="3">'[29]Itemes Renovación'!#REF!</definedName>
    <definedName name="horat" localSheetId="0">'[29]Itemes Renovación'!#REF!</definedName>
    <definedName name="horat" localSheetId="1">'[29]Itemes Renovación'!#REF!</definedName>
    <definedName name="horat" localSheetId="2">'[29]Itemes Renovación'!#REF!</definedName>
    <definedName name="horat" localSheetId="4">'[29]Itemes Renovación'!#REF!</definedName>
    <definedName name="horat" localSheetId="5">'[29]Itemes Renovación'!#REF!</definedName>
    <definedName name="horat" localSheetId="6">'[30]Itemes Renovación'!#REF!</definedName>
    <definedName name="horat" localSheetId="8">'[30]Itemes Renovación'!#REF!</definedName>
    <definedName name="horat" localSheetId="9">'[30]Itemes Renovación'!#REF!</definedName>
    <definedName name="horat" localSheetId="10">'[30]Itemes Renovación'!#REF!</definedName>
    <definedName name="horat" localSheetId="12">'[29]Itemes Renovación'!#REF!</definedName>
    <definedName name="horat">'[31]Itemes Renovación'!#REF!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P" localSheetId="8">#REF!</definedName>
    <definedName name="IMP" localSheetId="9">#REF!</definedName>
    <definedName name="IMP" localSheetId="10">#REF!</definedName>
    <definedName name="IMP">#REF!</definedName>
    <definedName name="IMPOR" localSheetId="9">#REF!</definedName>
    <definedName name="IMPOR" localSheetId="10">#REF!</definedName>
    <definedName name="IMPOR">#REF!</definedName>
    <definedName name="IMPREV">[27]Data!$H$6</definedName>
    <definedName name="INCRUST" localSheetId="6">[17]Presupuesto!#REF!,[17]Presupuesto!#REF!,[17]Presupuesto!#REF!,[17]Presupuesto!#REF!,[17]Presupuesto!#REF!</definedName>
    <definedName name="INCRUST" localSheetId="8">[17]Presupuesto!#REF!,[17]Presupuesto!#REF!,[17]Presupuesto!#REF!,[17]Presupuesto!#REF!,[17]Presupuesto!#REF!</definedName>
    <definedName name="INCRUST" localSheetId="9">[17]Presupuesto!#REF!,[17]Presupuesto!#REF!,[17]Presupuesto!#REF!,[17]Presupuesto!#REF!,[17]Presupuesto!#REF!</definedName>
    <definedName name="INCRUST" localSheetId="10">[17]Presupuesto!#REF!,[17]Presupuesto!#REF!,[17]Presupuesto!#REF!,[17]Presupuesto!#REF!,[17]Presupuesto!#REF!</definedName>
    <definedName name="INCRUST">[17]Presupuesto!#REF!,[17]Presupuesto!#REF!,[17]Presupuesto!#REF!,[17]Presupuesto!#REF!,[17]Presupuesto!#REF!</definedName>
    <definedName name="INFO">!$G$1:$K$8</definedName>
    <definedName name="INGENIERIA1" localSheetId="8" hidden="1">#REF!</definedName>
    <definedName name="INGENIERIA1" localSheetId="9" hidden="1">#REF!</definedName>
    <definedName name="INGENIERIA1" localSheetId="10" hidden="1">#REF!</definedName>
    <definedName name="INGENIERIA1" hidden="1">#REF!</definedName>
    <definedName name="INGENIERIA11" localSheetId="9" hidden="1">#REF!</definedName>
    <definedName name="INGENIERIA11" localSheetId="10" hidden="1">#REF!</definedName>
    <definedName name="INGENIERIA11" hidden="1">#REF!</definedName>
    <definedName name="Instalacion" localSheetId="9">#REF!</definedName>
    <definedName name="Instalacion" localSheetId="10">#REF!</definedName>
    <definedName name="Instalacion">#REF!</definedName>
    <definedName name="INSU">[32]INSUMOS!$A$1:$E$65536</definedName>
    <definedName name="InTap" localSheetId="3">[9]Interc.tapones!$E$1:$E$65536</definedName>
    <definedName name="InTap" localSheetId="0">[9]Interc.tapones!$E$1:$E$65536</definedName>
    <definedName name="InTap" localSheetId="1">[9]Interc.tapones!$E$1:$E$65536</definedName>
    <definedName name="InTap" localSheetId="2">[9]Interc.tapones!$E$1:$E$65536</definedName>
    <definedName name="InTap" localSheetId="4">[9]Interc.tapones!$E$1:$E$65536</definedName>
    <definedName name="InTap" localSheetId="5">[9]Interc.tapones!$E$1:$E$65536</definedName>
    <definedName name="InTap" localSheetId="6">[10]Interc.tapones!$E$1:$E$65536</definedName>
    <definedName name="InTap" localSheetId="8">[10]Interc.tapones!$E$1:$E$65536</definedName>
    <definedName name="InTap" localSheetId="9">[10]Interc.tapones!$E$1:$E$65536</definedName>
    <definedName name="InTap" localSheetId="10">[10]Interc.tapones!$E$1:$E$65536</definedName>
    <definedName name="InTap" localSheetId="12">[9]Interc.tapones!$E$1:$E$65536</definedName>
    <definedName name="InTap">[11]Interc.tapones!$E$1:$E$65536</definedName>
    <definedName name="IntVal" localSheetId="3">[9]Interc.válv.!$E$1:$E$65536</definedName>
    <definedName name="IntVal" localSheetId="0">[9]Interc.válv.!$E$1:$E$65536</definedName>
    <definedName name="IntVal" localSheetId="1">[9]Interc.válv.!$E$1:$E$65536</definedName>
    <definedName name="IntVal" localSheetId="2">[9]Interc.válv.!$E$1:$E$65536</definedName>
    <definedName name="IntVal" localSheetId="4">[9]Interc.válv.!$E$1:$E$65536</definedName>
    <definedName name="IntVal" localSheetId="5">[9]Interc.válv.!$E$1:$E$65536</definedName>
    <definedName name="IntVal" localSheetId="6">[10]Interc.válv.!$E$1:$E$65536</definedName>
    <definedName name="IntVal" localSheetId="8">[10]Interc.válv.!$E$1:$E$65536</definedName>
    <definedName name="IntVal" localSheetId="9">[10]Interc.válv.!$E$1:$E$65536</definedName>
    <definedName name="IntVal" localSheetId="10">[10]Interc.válv.!$E$1:$E$65536</definedName>
    <definedName name="IntVal" localSheetId="12">[9]Interc.válv.!$E$1:$E$65536</definedName>
    <definedName name="IntVal">[11]Interc.válv.!$E$1:$E$65536</definedName>
    <definedName name="irng" localSheetId="8" hidden="1">#REF!</definedName>
    <definedName name="irng" localSheetId="9" hidden="1">#REF!</definedName>
    <definedName name="irng" localSheetId="10" hidden="1">#REF!</definedName>
    <definedName name="irng" hidden="1">#REF!</definedName>
    <definedName name="ITEM">[33]BASE!$C$4:$H$270</definedName>
    <definedName name="ITEM1" localSheetId="3">#REF!</definedName>
    <definedName name="ITEM1" localSheetId="0">#REF!</definedName>
    <definedName name="ITEM1" localSheetId="1">#REF!</definedName>
    <definedName name="ITEM1" localSheetId="2">#REF!</definedName>
    <definedName name="ITEM1" localSheetId="6">#REF!</definedName>
    <definedName name="ITEM1" localSheetId="8">#REF!</definedName>
    <definedName name="ITEM1" localSheetId="9">#REF!</definedName>
    <definedName name="ITEM1" localSheetId="10">#REF!</definedName>
    <definedName name="ITEM1" localSheetId="12">#REF!</definedName>
    <definedName name="ITEM1">#REF!</definedName>
    <definedName name="ITEM2" localSheetId="3">#REF!</definedName>
    <definedName name="ITEM2" localSheetId="0">#REF!</definedName>
    <definedName name="ITEM2" localSheetId="1">#REF!</definedName>
    <definedName name="ITEM2" localSheetId="2">#REF!</definedName>
    <definedName name="ITEM2" localSheetId="6">#REF!</definedName>
    <definedName name="ITEM2" localSheetId="9">#REF!</definedName>
    <definedName name="ITEM2" localSheetId="10">#REF!</definedName>
    <definedName name="ITEM2" localSheetId="12">#REF!</definedName>
    <definedName name="ITEM2">#REF!</definedName>
    <definedName name="ITEM3" localSheetId="3">#REF!</definedName>
    <definedName name="ITEM3" localSheetId="0">#REF!</definedName>
    <definedName name="ITEM3" localSheetId="1">#REF!</definedName>
    <definedName name="ITEM3" localSheetId="2">#REF!</definedName>
    <definedName name="ITEM3" localSheetId="6">#REF!</definedName>
    <definedName name="ITEM3" localSheetId="9">#REF!</definedName>
    <definedName name="ITEM3" localSheetId="10">#REF!</definedName>
    <definedName name="ITEM3" localSheetId="12">#REF!</definedName>
    <definedName name="ITEM3">#REF!</definedName>
    <definedName name="ItemCodos" localSheetId="3">#REF!</definedName>
    <definedName name="ItemCodos" localSheetId="0">#REF!</definedName>
    <definedName name="ItemCodos" localSheetId="1">#REF!</definedName>
    <definedName name="ItemCodos" localSheetId="2">#REF!</definedName>
    <definedName name="ItemCodos" localSheetId="6">#REF!</definedName>
    <definedName name="ItemCodos" localSheetId="9">#REF!</definedName>
    <definedName name="ItemCodos" localSheetId="10">#REF!</definedName>
    <definedName name="ItemCodos" localSheetId="12">#REF!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9">#REF!</definedName>
    <definedName name="IVA" localSheetId="10">#REF!</definedName>
    <definedName name="IVA">#REF!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PON" localSheetId="8">#REF!</definedName>
    <definedName name="JAPON" localSheetId="9">#REF!</definedName>
    <definedName name="JAPON" localSheetId="10">#REF!</definedName>
    <definedName name="JAPON">#REF!</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9" hidden="1">#REF!</definedName>
    <definedName name="jfç" localSheetId="10"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6" hidden="1">{#N/A,#N/A,FALSE,"Hoja1";#N/A,#N/A,FALSE,"Hoja2"}</definedName>
    <definedName name="JJJ" localSheetId="8" hidden="1">{#N/A,#N/A,FALSE,"Hoja1";#N/A,#N/A,FALSE,"Hoja2"}</definedName>
    <definedName name="JJJ" localSheetId="9" hidden="1">{#N/A,#N/A,FALSE,"Hoja1";#N/A,#N/A,FALSE,"Hoja2"}</definedName>
    <definedName name="JJJ" localSheetId="10"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#REF!</definedName>
    <definedName name="kdmfm" localSheetId="9" hidden="1">#REF!</definedName>
    <definedName name="kdmfm" localSheetId="10" hidden="1">#REF!</definedName>
    <definedName name="kdmfm" hidden="1">#REF!</definedName>
    <definedName name="Kennwort">[34]Auftragsprofil!$D$5</definedName>
    <definedName name="KFOBUS" localSheetId="6">#REF!</definedName>
    <definedName name="KFOBUS" localSheetId="8">#REF!</definedName>
    <definedName name="KFOBUS" localSheetId="9">#REF!</definedName>
    <definedName name="KFOBUS" localSheetId="10">#REF!</definedName>
    <definedName name="KFOBUS">#REF!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'[28]Mano de Obra'!$A$2:$A$34</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unde">[34]Auftragsprofil!$D$3</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me" localSheetId="9" hidden="1">#REF!</definedName>
    <definedName name="lame" localSheetId="10" hidden="1">#REF!</definedName>
    <definedName name="lame" hidden="1">#REF!</definedName>
    <definedName name="LE" localSheetId="9">#REF!</definedName>
    <definedName name="LE" localSheetId="10">#REF!</definedName>
    <definedName name="LE">#REF!</definedName>
    <definedName name="LICITACION_PUBLICA" localSheetId="9">#REF!</definedName>
    <definedName name="LICITACION_PUBLICA" localSheetId="10">#REF!</definedName>
    <definedName name="LICITACION_PUBLICA">#REF!</definedName>
    <definedName name="lis">'[35]Mano de Obra'!$A$2:$A$36</definedName>
    <definedName name="lista">'[36]Mano de Obra'!$A$2:$A$36</definedName>
    <definedName name="LISTA_EQ" localSheetId="6">[37]Equipos!$A$2:$A$73</definedName>
    <definedName name="LISTA_EQ" localSheetId="9">[37]Equipos!$A$2:$A$73</definedName>
    <definedName name="LISTA_EQ" localSheetId="10">[37]Equipos!$A$2:$A$73</definedName>
    <definedName name="LISTA_EQ">#REF!</definedName>
    <definedName name="LISTA_HE" localSheetId="6">[37]Herramienta!$A$2:$A$4</definedName>
    <definedName name="LISTA_HE" localSheetId="9">[37]Herramienta!$A$2:$A$4</definedName>
    <definedName name="LISTA_HE" localSheetId="10">[37]Herramienta!$A$2:$A$4</definedName>
    <definedName name="LISTA_HE">#REF!</definedName>
    <definedName name="LISTA_MA" localSheetId="6">[37]Materiales!$A$2:$A$1270</definedName>
    <definedName name="LISTA_MA" localSheetId="9">[37]Materiales!$A$2:$A$1270</definedName>
    <definedName name="LISTA_MA" localSheetId="10">[37]Materiales!$A$2:$A$1270</definedName>
    <definedName name="LISTA_MA">#REF!</definedName>
    <definedName name="LISTA_MO" localSheetId="6">'[37]Mano de Obra'!$A$2:$A$42</definedName>
    <definedName name="LISTA_MO" localSheetId="9">'[37]Mano de Obra'!$A$2:$A$42</definedName>
    <definedName name="LISTA_MO" localSheetId="10">'[37]Mano de Obra'!$A$2:$A$42</definedName>
    <definedName name="LISTA_MO">#REF!</definedName>
    <definedName name="LISTA_OT" localSheetId="6">[37]Otros!$A$2:$A$49</definedName>
    <definedName name="LISTA_OT" localSheetId="9">[37]Otros!$A$2:$A$49</definedName>
    <definedName name="LISTA_OT" localSheetId="10">[37]Otros!$A$2:$A$49</definedName>
    <definedName name="LISTA_OT">#REF!</definedName>
    <definedName name="ListaCantidad" localSheetId="3">#REF!</definedName>
    <definedName name="ListaCantidad" localSheetId="0">#REF!</definedName>
    <definedName name="ListaCantidad" localSheetId="1">#REF!</definedName>
    <definedName name="ListaCantidad" localSheetId="2">#REF!</definedName>
    <definedName name="ListaCantidad" localSheetId="6">#REF!</definedName>
    <definedName name="ListaCantidad" localSheetId="9">#REF!</definedName>
    <definedName name="ListaCantidad" localSheetId="10">#REF!</definedName>
    <definedName name="ListaCantidad" localSheetId="12">#REF!</definedName>
    <definedName name="ListaCantidad">#REF!</definedName>
    <definedName name="ListaItem" localSheetId="3">#REF!</definedName>
    <definedName name="ListaItem" localSheetId="0">#REF!</definedName>
    <definedName name="ListaItem" localSheetId="1">#REF!</definedName>
    <definedName name="ListaItem" localSheetId="2">#REF!</definedName>
    <definedName name="ListaItem" localSheetId="6">#REF!</definedName>
    <definedName name="ListaItem" localSheetId="9">#REF!</definedName>
    <definedName name="ListaItem" localSheetId="10">#REF!</definedName>
    <definedName name="ListaItem" localSheetId="12">#REF!</definedName>
    <definedName name="ListaItem">#REF!</definedName>
    <definedName name="ListaUni" localSheetId="3">[38]TOTALES!$D$7:$D$654</definedName>
    <definedName name="ListaUni" localSheetId="0">[38]TOTALES!$D$7:$D$654</definedName>
    <definedName name="ListaUni" localSheetId="1">[38]TOTALES!$D$7:$D$654</definedName>
    <definedName name="ListaUni" localSheetId="2">[38]TOTALES!$D$7:$D$654</definedName>
    <definedName name="ListaUni" localSheetId="4">[38]TOTALES!$D$7:$D$654</definedName>
    <definedName name="ListaUni" localSheetId="5">[38]TOTALES!$D$7:$D$654</definedName>
    <definedName name="ListaUni" localSheetId="6">[39]TOTALES!$D$7:$D$654</definedName>
    <definedName name="ListaUni" localSheetId="8">[39]TOTALES!$D$7:$D$654</definedName>
    <definedName name="ListaUni" localSheetId="9">[39]TOTALES!$D$7:$D$654</definedName>
    <definedName name="ListaUni" localSheetId="10">[39]TOTALES!$D$7:$D$654</definedName>
    <definedName name="ListaUni" localSheetId="12">[38]TOTALES!$D$7:$D$654</definedName>
    <definedName name="ListaUni">[40]TOTALES!$D$7:$D$654</definedName>
    <definedName name="LISTO" localSheetId="6">#REF!</definedName>
    <definedName name="LISTO" localSheetId="8">#REF!</definedName>
    <definedName name="LISTO" localSheetId="9">#REF!</definedName>
    <definedName name="LISTO" localSheetId="10">#REF!</definedName>
    <definedName name="LISTO">#REF!</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#REF!</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Tramo">#REF!</definedName>
    <definedName name="LosPrecios" localSheetId="8">#REF!</definedName>
    <definedName name="LosPrecios" localSheetId="9">#REF!</definedName>
    <definedName name="LosPrecios" localSheetId="10">#REF!</definedName>
    <definedName name="LosPrecios">#REF!</definedName>
    <definedName name="LosPreciosTit" localSheetId="9">#REF!</definedName>
    <definedName name="LosPreciosTit" localSheetId="10">#REF!</definedName>
    <definedName name="LosPreciosTit">#REF!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M">#REF!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kro1" localSheetId="8">#REF!</definedName>
    <definedName name="Makro1" localSheetId="9">#REF!</definedName>
    <definedName name="Makro1" localSheetId="10">#REF!</definedName>
    <definedName name="Makro1">#REF!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RCOS" localSheetId="8">#REF!</definedName>
    <definedName name="MARCOS" localSheetId="9">#REF!</definedName>
    <definedName name="MARCOS" localSheetId="10">#REF!</definedName>
    <definedName name="MARCOS">#REF!</definedName>
    <definedName name="margen" localSheetId="9">#REF!</definedName>
    <definedName name="margen" localSheetId="10">#REF!</definedName>
    <definedName name="margen">#REF!</definedName>
    <definedName name="Márgen" localSheetId="9">#REF!</definedName>
    <definedName name="Márgen" localSheetId="10">#REF!</definedName>
    <definedName name="Márgen">#REF!</definedName>
    <definedName name="margentyco" localSheetId="9">#REF!</definedName>
    <definedName name="margentyco" localSheetId="10">#REF!</definedName>
    <definedName name="margentyco">#REF!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ERIALES">[27]Data!$A$40:$IV$1390</definedName>
    <definedName name="MaterialTub" localSheetId="3">#REF!</definedName>
    <definedName name="MaterialTub" localSheetId="0">#REF!</definedName>
    <definedName name="MaterialTub" localSheetId="1">#REF!</definedName>
    <definedName name="MaterialTub" localSheetId="2">#REF!</definedName>
    <definedName name="MaterialTub" localSheetId="6">#REF!</definedName>
    <definedName name="MaterialTub" localSheetId="8">#REF!</definedName>
    <definedName name="MaterialTub" localSheetId="9">#REF!</definedName>
    <definedName name="MaterialTub" localSheetId="10">#REF!</definedName>
    <definedName name="MaterialTub" localSheetId="12">#REF!</definedName>
    <definedName name="MaterialTub">#REF!</definedName>
    <definedName name="MCC">[27]PROVISIONAL!$B$8:$E$22</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[27]Data!$A$1391:$IV$1440</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LFB" localSheetId="8">#REF!</definedName>
    <definedName name="MLFB" localSheetId="9">#REF!</definedName>
    <definedName name="MLFB" localSheetId="10">#REF!</definedName>
    <definedName name="MLFB">#REF!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'[41]Mano de obra'!$B$5:$D$49</definedName>
    <definedName name="MOA" localSheetId="6" hidden="1">{#N/A,#N/A,FALSE,"Hoja1";#N/A,#N/A,FALSE,"Hoja2"}</definedName>
    <definedName name="MOA" localSheetId="8" hidden="1">{#N/A,#N/A,FALSE,"Hoja1";#N/A,#N/A,FALSE,"Hoja2"}</definedName>
    <definedName name="MOA" localSheetId="9" hidden="1">{#N/A,#N/A,FALSE,"Hoja1";#N/A,#N/A,FALSE,"Hoja2"}</definedName>
    <definedName name="MOA" localSheetId="10" hidden="1">{#N/A,#N/A,FALSE,"Hoja1";#N/A,#N/A,FALSE,"Hoja2"}</definedName>
    <definedName name="MOA" hidden="1">{#N/A,#N/A,FALSE,"Hoja1";#N/A,#N/A,FALSE,"Hoja2"}</definedName>
    <definedName name="MOBILIARIO_SEG_ELECTRON_ITEM">[17]Presupuesto!#REF!</definedName>
    <definedName name="MOBILIARIOOFIC_ITEM">[17]Presupuesto!#REF!</definedName>
    <definedName name="MODIVejec" localSheetId="6" hidden="1">{#N/A,#N/A,FALSE,"Hoja1";#N/A,#N/A,FALSE,"Hoja2"}</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hidden="1">{#N/A,#N/A,FALSE,"Hoja1";#N/A,#N/A,FALSE,"Hoja2"}</definedName>
    <definedName name="MOE" localSheetId="6" hidden="1">{#N/A,#N/A,FALSE,"Hoja1";#N/A,#N/A,FALSE,"Hoja2"}</definedName>
    <definedName name="MOE" localSheetId="8" hidden="1">{#N/A,#N/A,FALSE,"Hoja1";#N/A,#N/A,FALSE,"Hoja2"}</definedName>
    <definedName name="MOE" localSheetId="9" hidden="1">{#N/A,#N/A,FALSE,"Hoja1";#N/A,#N/A,FALSE,"Hoja2"}</definedName>
    <definedName name="MOE" localSheetId="10" hidden="1">{#N/A,#N/A,FALSE,"Hoja1";#N/A,#N/A,FALSE,"Hoja2"}</definedName>
    <definedName name="MOE" hidden="1">{#N/A,#N/A,FALSE,"Hoja1";#N/A,#N/A,FALSE,"Hoja2"}</definedName>
    <definedName name="MONCANADA" localSheetId="8">#REF!</definedName>
    <definedName name="MONCANADA" localSheetId="9">#REF!</definedName>
    <definedName name="MONCANADA" localSheetId="10">#REF!</definedName>
    <definedName name="MONCANADA">#REF!</definedName>
    <definedName name="MONDM" localSheetId="9">#REF!</definedName>
    <definedName name="MONDM" localSheetId="10">#REF!</definedName>
    <definedName name="MONDM">#REF!</definedName>
    <definedName name="MONECU" localSheetId="9">#REF!</definedName>
    <definedName name="MONECU" localSheetId="10">#REF!</definedName>
    <definedName name="MONECU">#REF!</definedName>
    <definedName name="MONFRANCIA" localSheetId="9">#REF!</definedName>
    <definedName name="MONFRANCIA" localSheetId="10">#REF!</definedName>
    <definedName name="MONFRANCIA">#REF!</definedName>
    <definedName name="MONPAIS1" localSheetId="9">#REF!</definedName>
    <definedName name="MONPAIS1" localSheetId="10">#REF!</definedName>
    <definedName name="MONPAIS1">#REF!</definedName>
    <definedName name="MONPAIS2" localSheetId="9">#REF!</definedName>
    <definedName name="MONPAIS2" localSheetId="10">#REF!</definedName>
    <definedName name="MONPAIS2">#REF!</definedName>
    <definedName name="MONPERU" localSheetId="9">#REF!</definedName>
    <definedName name="MONPERU" localSheetId="10">#REF!</definedName>
    <definedName name="MONPERU">#REF!</definedName>
    <definedName name="MONPTA" localSheetId="9">#REF!</definedName>
    <definedName name="MONPTA" localSheetId="10">#REF!</definedName>
    <definedName name="MONPTA">#REF!</definedName>
    <definedName name="MONSUECIA" localSheetId="9">#REF!</definedName>
    <definedName name="MONSUECIA" localSheetId="10">#REF!</definedName>
    <definedName name="MONSUECIA">#REF!</definedName>
    <definedName name="MONVENE" localSheetId="9">#REF!</definedName>
    <definedName name="MONVENE" localSheetId="10">#REF!</definedName>
    <definedName name="MONVENE">#REF!</definedName>
    <definedName name="MONYEN" localSheetId="9">#REF!</definedName>
    <definedName name="MONYEN" localSheetId="10">#REF!</definedName>
    <definedName name="MONYEN">#REF!</definedName>
    <definedName name="MOV">[23]MOV!$A$1:$H$1998</definedName>
    <definedName name="MOV_TIERRA_ITEM" localSheetId="6">[17]Presupuesto!#REF!</definedName>
    <definedName name="MOV_TIERRA_ITEM">[17]Presupuesto!#REF!</definedName>
    <definedName name="MUEBLES_BAÑOS_ITEM" localSheetId="6">[17]Presupuesto!#REF!</definedName>
    <definedName name="MUEBLES_BAÑOS_ITEM">[17]Presupuesto!#REF!</definedName>
    <definedName name="MUEBLES_COC_ITEM">[17]Presupuesto!#REF!</definedName>
    <definedName name="MUEBLES_COC_VALOR">[17]Presupuesto!#REF!</definedName>
    <definedName name="MUEBLES_MADERA_FIJ_ITEM">[17]Presupuesto!#REF!</definedName>
    <definedName name="MUROS_BLOQ_PLOMO_ITEM">[17]Presupuesto!#REF!</definedName>
    <definedName name="MUROS_BLOQ_PLOMO_VALOR">[17]Presupuesto!$G$62:$G$66</definedName>
    <definedName name="MYC_DRYWALLITEM" localSheetId="6">[17]Presupuesto!#REF!,[17]Presupuesto!#REF!,[17]Presupuesto!#REF!</definedName>
    <definedName name="MYC_DRYWALLITEM" localSheetId="8">[17]Presupuesto!#REF!,[17]Presupuesto!#REF!,[17]Presupuesto!#REF!</definedName>
    <definedName name="MYC_DRYWALLITEM" localSheetId="9">[17]Presupuesto!#REF!,[17]Presupuesto!#REF!,[17]Presupuesto!#REF!</definedName>
    <definedName name="MYC_DRYWALLITEM" localSheetId="10">[17]Presupuesto!#REF!,[17]Presupuesto!#REF!,[17]Presupuesto!#REF!</definedName>
    <definedName name="MYC_DRYWALLITEM">[17]Presupuesto!#REF!,[17]Presupuesto!#REF!,[17]Presupuesto!#REF!</definedName>
    <definedName name="MYCIELOS_DRYWALLVALOR" localSheetId="6">[17]Presupuesto!#REF!</definedName>
    <definedName name="MYCIELOS_DRYWALLVALOR" localSheetId="8">[17]Presupuesto!#REF!</definedName>
    <definedName name="MYCIELOS_DRYWALLVALOR" localSheetId="9">[17]Presupuesto!#REF!</definedName>
    <definedName name="MYCIELOS_DRYWALLVALOR" localSheetId="10">[17]Presupuesto!#REF!</definedName>
    <definedName name="MYCIELOS_DRYWALLVALOR">[17]Presupuesto!#REF!</definedName>
    <definedName name="MYPUERTAS_MAD_ITEM" localSheetId="9">[17]Presupuesto!#REF!</definedName>
    <definedName name="MYPUERTAS_MAD_ITEM" localSheetId="10">[17]Presupuesto!#REF!</definedName>
    <definedName name="MYPUERTAS_MAD_ITEM">[17]Presupuesto!#REF!</definedName>
    <definedName name="MYPUERTAS_MET_ITEM">[17]Presupuesto!#REF!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CI" localSheetId="8">#REF!</definedName>
    <definedName name="NACI" localSheetId="9">#REF!</definedName>
    <definedName name="NACI" localSheetId="10">#REF!</definedName>
    <definedName name="NACI">#REF!</definedName>
    <definedName name="NACIONAL" localSheetId="9">#REF!</definedName>
    <definedName name="NACIONAL" localSheetId="10">#REF!</definedName>
    <definedName name="NACIONAL">#REF!</definedName>
    <definedName name="nacionalizacion" localSheetId="9">#REF!</definedName>
    <definedName name="nacionalizacion" localSheetId="10">#REF!</definedName>
    <definedName name="nacionalizacion">#REF!</definedName>
    <definedName name="nacionalizaciontyco" localSheetId="9">#REF!</definedName>
    <definedName name="nacionalizaciontyco" localSheetId="10">#REF!</definedName>
    <definedName name="nacionalizaciontyco">#REF!</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8">#REF!</definedName>
    <definedName name="NO" localSheetId="9">#REF!</definedName>
    <definedName name="NO" localSheetId="10">#REF!</definedName>
    <definedName name="NO">#REF!</definedName>
    <definedName name="nombre" localSheetId="9">#REF!</definedName>
    <definedName name="nombre" localSheetId="10">#REF!</definedName>
    <definedName name="nombre">#REF!</definedName>
    <definedName name="Norte" localSheetId="3">#REF!</definedName>
    <definedName name="Norte" localSheetId="0">#REF!</definedName>
    <definedName name="Norte" localSheetId="1">#REF!</definedName>
    <definedName name="Norte" localSheetId="2">#REF!</definedName>
    <definedName name="Norte" localSheetId="6">#REF!</definedName>
    <definedName name="Norte" localSheetId="9">#REF!</definedName>
    <definedName name="Norte" localSheetId="10">#REF!</definedName>
    <definedName name="Norte" localSheetId="12">#REF!</definedName>
    <definedName name="Norte">#REF!</definedName>
    <definedName name="novafort" localSheetId="9">#REF!</definedName>
    <definedName name="novafort" localSheetId="10">#REF!</definedName>
    <definedName name="novafort">#REF!</definedName>
    <definedName name="NUEVO" localSheetId="3">#REF!</definedName>
    <definedName name="NUEVO" localSheetId="0">#REF!</definedName>
    <definedName name="NUEVO" localSheetId="1">#REF!</definedName>
    <definedName name="NUEVO" localSheetId="2">#REF!</definedName>
    <definedName name="NUEVO" localSheetId="6">#REF!</definedName>
    <definedName name="NUEVO" localSheetId="9">#REF!</definedName>
    <definedName name="NUEVO" localSheetId="10">#REF!</definedName>
    <definedName name="NUEVO" localSheetId="12">#REF!</definedName>
    <definedName name="NUEVO">#REF!</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o">#REF!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3">#REF!</definedName>
    <definedName name="OBRA" localSheetId="0">#REF!</definedName>
    <definedName name="OBRA" localSheetId="1">#REF!</definedName>
    <definedName name="OBRA" localSheetId="2">#REF!</definedName>
    <definedName name="OBRA" localSheetId="6">#REF!</definedName>
    <definedName name="OBRA" localSheetId="8">#REF!</definedName>
    <definedName name="OBRA" localSheetId="9">#REF!</definedName>
    <definedName name="OBRA" localSheetId="10">#REF!</definedName>
    <definedName name="OBRA" localSheetId="12">#REF!</definedName>
    <definedName name="OBRA">#REF!</definedName>
    <definedName name="obras" localSheetId="9" hidden="1">#REF!</definedName>
    <definedName name="obras" localSheetId="10" hidden="1">#REF!</definedName>
    <definedName name="obras" hidden="1">#REF!</definedName>
    <definedName name="obras11" localSheetId="9" hidden="1">#REF!</definedName>
    <definedName name="obras11" localSheetId="10" hidden="1">#REF!</definedName>
    <definedName name="obras11" hidden="1">#REF!</definedName>
    <definedName name="OCTUBRE" localSheetId="6"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rden" localSheetId="8">#REF!</definedName>
    <definedName name="Orden" localSheetId="9">#REF!</definedName>
    <definedName name="Orden" localSheetId="10">#REF!</definedName>
    <definedName name="Orden">#REF!</definedName>
    <definedName name="ORIGINAL" localSheetId="6"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i" localSheetId="8">#REF!</definedName>
    <definedName name="Otrosi" localSheetId="9">#REF!</definedName>
    <definedName name="Otrosi" localSheetId="10">#REF!</definedName>
    <definedName name="Otrosi">#REF!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elnque" localSheetId="3">#REF!</definedName>
    <definedName name="paelnque" localSheetId="0">#REF!</definedName>
    <definedName name="paelnque" localSheetId="1">#REF!</definedName>
    <definedName name="paelnque" localSheetId="2">#REF!</definedName>
    <definedName name="paelnque" localSheetId="6">#REF!</definedName>
    <definedName name="paelnque" localSheetId="8">#REF!</definedName>
    <definedName name="paelnque" localSheetId="9">#REF!</definedName>
    <definedName name="paelnque" localSheetId="10">#REF!</definedName>
    <definedName name="paelnque" localSheetId="12">#REF!</definedName>
    <definedName name="paelnque">#REF!</definedName>
    <definedName name="PAIS1" localSheetId="9">#REF!</definedName>
    <definedName name="PAIS1" localSheetId="10">#REF!</definedName>
    <definedName name="PAIS1">#REF!</definedName>
    <definedName name="PAIS2" localSheetId="9">#REF!</definedName>
    <definedName name="PAIS2" localSheetId="10">#REF!</definedName>
    <definedName name="PAIS2">#REF!</definedName>
    <definedName name="palenque" localSheetId="3">#REF!</definedName>
    <definedName name="palenque" localSheetId="0">#REF!</definedName>
    <definedName name="palenque" localSheetId="1">#REF!</definedName>
    <definedName name="palenque" localSheetId="2">#REF!</definedName>
    <definedName name="palenque" localSheetId="6">#REF!</definedName>
    <definedName name="palenque" localSheetId="9">#REF!</definedName>
    <definedName name="palenque" localSheetId="10">#REF!</definedName>
    <definedName name="palenque" localSheetId="12">#REF!</definedName>
    <definedName name="palenque">#REF!</definedName>
    <definedName name="PANEL_SOLARITEM" localSheetId="9">[17]Presupuesto!#REF!</definedName>
    <definedName name="PANEL_SOLARITEM" localSheetId="10">[17]Presupuesto!#REF!</definedName>
    <definedName name="PANEL_SOLARITEM">[17]Presupuesto!#REF!</definedName>
    <definedName name="Pedestales">[42]Otros!$A$2:$A$69</definedName>
    <definedName name="PEDIDO" localSheetId="6">#REF!</definedName>
    <definedName name="PEDIDO" localSheetId="8">#REF!</definedName>
    <definedName name="PEDIDO" localSheetId="9">#REF!</definedName>
    <definedName name="PEDIDO" localSheetId="10">#REF!</definedName>
    <definedName name="PEDIDO">#REF!</definedName>
    <definedName name="PERU" localSheetId="9">#REF!</definedName>
    <definedName name="PERU" localSheetId="10">#REF!</definedName>
    <definedName name="PERU">#REF!</definedName>
    <definedName name="PESETA" localSheetId="9">#REF!</definedName>
    <definedName name="PESETA" localSheetId="10">#REF!</definedName>
    <definedName name="PESETA">#REF!</definedName>
    <definedName name="PESO" localSheetId="9">#REF!</definedName>
    <definedName name="PESO" localSheetId="10">#REF!</definedName>
    <definedName name="PESO">#REF!</definedName>
    <definedName name="PILOT" localSheetId="9">#REF!</definedName>
    <definedName name="PILOT" localSheetId="10">#REF!</definedName>
    <definedName name="PILOT">#REF!</definedName>
    <definedName name="PILOTES" localSheetId="9">#REF!</definedName>
    <definedName name="PILOTES" localSheetId="10">#REF!</definedName>
    <definedName name="PILOTES">#REF!</definedName>
    <definedName name="PINT_EXT_ITEM" localSheetId="9">[17]Presupuesto!#REF!</definedName>
    <definedName name="PINT_EXT_ITEM" localSheetId="10">[17]Presupuesto!#REF!</definedName>
    <definedName name="PINT_EXT_ITEM">[17]Presupuesto!#REF!</definedName>
    <definedName name="PISOS_CONC_ESP_PUBL_ITEM" localSheetId="6">[17]Presupuesto!#REF!,[17]Presupuesto!#REF!,[17]Presupuesto!#REF!,[17]Presupuesto!#REF!,[17]Presupuesto!#REF!,[17]Presupuesto!#REF!,[17]Presupuesto!#REF!</definedName>
    <definedName name="PISOS_CONC_ESP_PUBL_ITEM" localSheetId="8">[17]Presupuesto!#REF!,[17]Presupuesto!#REF!,[17]Presupuesto!#REF!,[17]Presupuesto!#REF!,[17]Presupuesto!#REF!,[17]Presupuesto!#REF!,[17]Presupuesto!#REF!</definedName>
    <definedName name="PISOS_CONC_ESP_PUBL_ITEM" localSheetId="9">[17]Presupuesto!#REF!,[17]Presupuesto!#REF!,[17]Presupuesto!#REF!,[17]Presupuesto!#REF!,[17]Presupuesto!#REF!,[17]Presupuesto!#REF!,[17]Presupuesto!#REF!</definedName>
    <definedName name="PISOS_CONC_ESP_PUBL_ITEM" localSheetId="10">[17]Presupuesto!#REF!,[17]Presupuesto!#REF!,[17]Presupuesto!#REF!,[17]Presupuesto!#REF!,[17]Presupuesto!#REF!,[17]Presupuesto!#REF!,[17]Presupuesto!#REF!</definedName>
    <definedName name="PISOS_CONC_ESP_PUBL_ITEM">[17]Presupuesto!#REF!,[17]Presupuesto!#REF!,[17]Presupuesto!#REF!,[17]Presupuesto!#REF!,[17]Presupuesto!#REF!,[17]Presupuesto!#REF!,[17]Presupuesto!#REF!</definedName>
    <definedName name="PISOS_CONC_ESP_PUBL_VALOR">[17]Presupuesto!$G$131:$G$132,[17]Presupuesto!$G$133:$G$137,[17]Presupuesto!$G$138,[17]Presupuesto!$G$139:$G$140,[17]Presupuesto!$G$141:$G$142</definedName>
    <definedName name="PISOS_CONC_GRAN_ITEM" localSheetId="6">[17]Presupuesto!#REF!,[17]Presupuesto!#REF!,[17]Presupuesto!#REF!</definedName>
    <definedName name="PISOS_CONC_GRAN_ITEM" localSheetId="8">[17]Presupuesto!#REF!,[17]Presupuesto!#REF!,[17]Presupuesto!#REF!</definedName>
    <definedName name="PISOS_CONC_GRAN_ITEM" localSheetId="9">[17]Presupuesto!#REF!,[17]Presupuesto!#REF!,[17]Presupuesto!#REF!</definedName>
    <definedName name="PISOS_CONC_GRAN_ITEM" localSheetId="10">[17]Presupuesto!#REF!,[17]Presupuesto!#REF!,[17]Presupuesto!#REF!</definedName>
    <definedName name="PISOS_CONC_GRAN_ITEM">[17]Presupuesto!#REF!,[17]Presupuesto!#REF!,[17]Presupuesto!#REF!</definedName>
    <definedName name="PISOS_CONC_GRAN_VALOR">[17]Presupuesto!$G$148:$G$168,[17]Presupuesto!$G$143:$G$146</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IZAS" localSheetId="6" hidden="1">{"TAB1",#N/A,TRUE,"GENERAL";"TAB2",#N/A,TRUE,"GENERAL";"TAB3",#N/A,TRUE,"GENERAL";"TAB4",#N/A,TRUE,"GENERAL";"TAB5",#N/A,TRUE,"GENERAL"}</definedName>
    <definedName name="POLIZAS" localSheetId="8" hidden="1">{"TAB1",#N/A,TRUE,"GENERAL";"TAB2",#N/A,TRUE,"GENERAL";"TAB3",#N/A,TRUE,"GENERAL";"TAB4",#N/A,TRUE,"GENERAL";"TAB5",#N/A,TRUE,"GENERAL"}</definedName>
    <definedName name="POLIZAS" localSheetId="9" hidden="1">{"TAB1",#N/A,TRUE,"GENERAL";"TAB2",#N/A,TRUE,"GENERAL";"TAB3",#N/A,TRUE,"GENERAL";"TAB4",#N/A,TRUE,"GENERAL";"TAB5",#N/A,TRUE,"GENERAL"}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entajeAIU" localSheetId="8">#REF!</definedName>
    <definedName name="porcentajeAIU" localSheetId="9">#REF!</definedName>
    <definedName name="porcentajeAIU" localSheetId="10">#REF!</definedName>
    <definedName name="porcentajeAIU">#REF!</definedName>
    <definedName name="PORCENTAJES">[43]formulario!$AA$10012:$AA$20012</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S" localSheetId="8">#REF!</definedName>
    <definedName name="POZOS" localSheetId="9">#REF!</definedName>
    <definedName name="POZOS" localSheetId="10">#REF!</definedName>
    <definedName name="POZOS">#REF!</definedName>
    <definedName name="POZOS_CAJAS_SUM_ITEM" localSheetId="6">[17]Presupuesto!#REF!</definedName>
    <definedName name="POZOS_CAJAS_SUM_ITEM" localSheetId="8">[17]Presupuesto!#REF!</definedName>
    <definedName name="POZOS_CAJAS_SUM_ITEM">[17]Presupuesto!#REF!</definedName>
    <definedName name="pp" localSheetId="6">#REF!</definedName>
    <definedName name="pp" localSheetId="8">#REF!</definedName>
    <definedName name="pp" localSheetId="9">#REF!</definedName>
    <definedName name="pp" localSheetId="10">#REF!</definedName>
    <definedName name="pp">#REF!</definedName>
    <definedName name="PPPP" localSheetId="6"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0">#REF!</definedName>
    <definedName name="PPtoNorte" localSheetId="1">#REF!</definedName>
    <definedName name="PPtoNorte" localSheetId="2">#REF!</definedName>
    <definedName name="PPtoNorte" localSheetId="6">#REF!</definedName>
    <definedName name="PPtoNorte" localSheetId="8">#REF!</definedName>
    <definedName name="PPtoNorte" localSheetId="9">#REF!</definedName>
    <definedName name="PPtoNorte" localSheetId="10">#REF!</definedName>
    <definedName name="PPtoNorte" localSheetId="12">#REF!</definedName>
    <definedName name="PPtoNorte">#REF!</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 localSheetId="8">#REF!</definedName>
    <definedName name="PR" localSheetId="9">#REF!</definedName>
    <definedName name="PR" localSheetId="10">#REF!</definedName>
    <definedName name="PR">#REF!</definedName>
    <definedName name="Precio" localSheetId="3">#REF!</definedName>
    <definedName name="Precio" localSheetId="0">#REF!</definedName>
    <definedName name="Precio" localSheetId="1">#REF!</definedName>
    <definedName name="Precio" localSheetId="2">#REF!</definedName>
    <definedName name="Precio" localSheetId="6">#REF!</definedName>
    <definedName name="Precio" localSheetId="9">#REF!</definedName>
    <definedName name="Precio" localSheetId="10">#REF!</definedName>
    <definedName name="Precio" localSheetId="12">#REF!</definedName>
    <definedName name="Precio">#REF!</definedName>
    <definedName name="precio2" localSheetId="3">#REF!</definedName>
    <definedName name="precio2" localSheetId="0">#REF!</definedName>
    <definedName name="precio2" localSheetId="1">#REF!</definedName>
    <definedName name="precio2" localSheetId="2">#REF!</definedName>
    <definedName name="precio2" localSheetId="6">#REF!</definedName>
    <definedName name="precio2" localSheetId="9">#REF!</definedName>
    <definedName name="precio2" localSheetId="10">#REF!</definedName>
    <definedName name="precio2" localSheetId="12">#REF!</definedName>
    <definedName name="precio2">#REF!</definedName>
    <definedName name="PrecioS" localSheetId="3">#REF!</definedName>
    <definedName name="PrecioS" localSheetId="0">#REF!</definedName>
    <definedName name="PrecioS" localSheetId="1">#REF!</definedName>
    <definedName name="PrecioS" localSheetId="2">#REF!</definedName>
    <definedName name="PrecioS" localSheetId="6">#REF!</definedName>
    <definedName name="PrecioS" localSheetId="9">#REF!</definedName>
    <definedName name="PrecioS" localSheetId="10">#REF!</definedName>
    <definedName name="PrecioS" localSheetId="12">#REF!</definedName>
    <definedName name="PrecioS">#REF!</definedName>
    <definedName name="PREL">[23]PREL!$A$1:$H$2000</definedName>
    <definedName name="PRELIM_ITEM" localSheetId="6">[17]Presupuesto!#REF!</definedName>
    <definedName name="PRELIM_ITEM">[17]Presupuesto!#REF!</definedName>
    <definedName name="preliminares" localSheetId="6">[17]Presupuesto!#REF!</definedName>
    <definedName name="preliminares">[17]Presupuesto!#REF!</definedName>
    <definedName name="preliminares1">[17]Presupuesto!#REF!</definedName>
    <definedName name="PRES.AGRI" localSheetId="6">#REF!</definedName>
    <definedName name="PRES.AGRI" localSheetId="8">#REF!</definedName>
    <definedName name="PRES.AGRI" localSheetId="9">#REF!</definedName>
    <definedName name="PRES.AGRI" localSheetId="10">#REF!</definedName>
    <definedName name="PRES.AGRI">#REF!</definedName>
    <definedName name="PRESION" localSheetId="9">#REF!</definedName>
    <definedName name="PRESION" localSheetId="10">#REF!</definedName>
    <definedName name="PRESION">#REF!</definedName>
    <definedName name="PRESUP_B.CAUCA" localSheetId="9">#REF!</definedName>
    <definedName name="PRESUP_B.CAUCA" localSheetId="10">#REF!</definedName>
    <definedName name="PRESUP_B.CAUCA">#REF!</definedName>
    <definedName name="PRESUP_DISANPO_06" localSheetId="9">#REF!</definedName>
    <definedName name="PRESUP_DISANPO_06" localSheetId="10">#REF!</definedName>
    <definedName name="PRESUP_DISANPO_06">#REF!</definedName>
    <definedName name="PRESUP_MEDELLIN" localSheetId="9">#REF!</definedName>
    <definedName name="PRESUP_MEDELLIN" localSheetId="10">#REF!</definedName>
    <definedName name="PRESUP_MEDELLIN">#REF!</definedName>
    <definedName name="PRESUP_NORTE" localSheetId="9">#REF!</definedName>
    <definedName name="PRESUP_NORTE" localSheetId="10">#REF!</definedName>
    <definedName name="PRESUP_NORTE">#REF!</definedName>
    <definedName name="PRESUP_ORIENTE" localSheetId="9">#REF!</definedName>
    <definedName name="PRESUP_ORIENTE" localSheetId="10">#REF!</definedName>
    <definedName name="PRESUP_ORIENTE">#REF!</definedName>
    <definedName name="PRESUP_SUROESTE" localSheetId="9">#REF!</definedName>
    <definedName name="PRESUP_SUROESTE" localSheetId="10">#REF!</definedName>
    <definedName name="PRESUP_SUROESTE">#REF!</definedName>
    <definedName name="PRESUP_URABA" localSheetId="9">#REF!</definedName>
    <definedName name="PRESUP_URABA" localSheetId="10">#REF!</definedName>
    <definedName name="PRESUP_URABA">#REF!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6">#REF!</definedName>
    <definedName name="PTA" localSheetId="8">#REF!</definedName>
    <definedName name="PTA" localSheetId="9">#REF!</definedName>
    <definedName name="PTA" localSheetId="10">#REF!</definedName>
    <definedName name="PTA">#REF!</definedName>
    <definedName name="PTAR" localSheetId="6"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er" localSheetId="8">#REF!</definedName>
    <definedName name="puer" localSheetId="9">#REF!</definedName>
    <definedName name="puer" localSheetId="10">#REF!</definedName>
    <definedName name="puer">#REF!</definedName>
    <definedName name="PUERTAS_ESP_ITEM" localSheetId="6">[17]Presupuesto!#REF!</definedName>
    <definedName name="PUERTAS_ESP_ITEM" localSheetId="8">[17]Presupuesto!#REF!</definedName>
    <definedName name="PUERTAS_ESP_ITEM">[17]Presupuesto!#REF!</definedName>
    <definedName name="puta" localSheetId="9">#REF!</definedName>
    <definedName name="puta" localSheetId="10">#REF!</definedName>
    <definedName name="puta">#REF!</definedName>
    <definedName name="PVIDRIERAS_ITEM" localSheetId="8">[17]Presupuesto!#REF!</definedName>
    <definedName name="PVIDRIERAS_ITEM">[17]Presupuesto!#REF!</definedName>
    <definedName name="q" localSheetId="6"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qqqqqqqqqqqqqqqqqqqqqqqq">#REF!</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UIPO" localSheetId="8">#REF!</definedName>
    <definedName name="QUIPO" localSheetId="9">#REF!</definedName>
    <definedName name="QUIPO" localSheetId="10">#REF!</definedName>
    <definedName name="QUIPO">#REF!</definedName>
    <definedName name="QUIPOTIT" localSheetId="9">#REF!</definedName>
    <definedName name="QUIPOTIT" localSheetId="10">#REF!</definedName>
    <definedName name="QUIPOTIT">#REF!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localSheetId="8" hidden="1">{#N/A,#N/A,TRUE,"1842CWN0"}</definedName>
    <definedName name="qwewertet" localSheetId="9" hidden="1">{#N/A,#N/A,TRUE,"1842CWN0"}</definedName>
    <definedName name="qwewertet" localSheetId="10"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angoSAP" localSheetId="8">#REF!</definedName>
    <definedName name="RangoSAP" localSheetId="9">#REF!</definedName>
    <definedName name="RangoSAP" localSheetId="10">#REF!</definedName>
    <definedName name="RangoSAP">#REF!</definedName>
    <definedName name="rayos" localSheetId="8">#REF!</definedName>
    <definedName name="rayos" localSheetId="9">#REF!</definedName>
    <definedName name="rayos" localSheetId="10">#REF!</definedName>
    <definedName name="rayos">#REF!</definedName>
    <definedName name="RECUBRIM_ESP_ITEM" localSheetId="6">[17]Presupuesto!#REF!</definedName>
    <definedName name="RECUBRIM_ESP_ITEM" localSheetId="8">[17]Presupuesto!#REF!</definedName>
    <definedName name="RECUBRIM_ESP_ITEM">[17]Presupuesto!#REF!</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[19]CARRETERAS!$A$2</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idente">'[19]GENERALIDADES '!$E$9</definedName>
    <definedName name="RESU" localSheetId="3">#REF!</definedName>
    <definedName name="RESU" localSheetId="0">#REF!</definedName>
    <definedName name="RESU" localSheetId="1">#REF!</definedName>
    <definedName name="RESU" localSheetId="2">#REF!</definedName>
    <definedName name="RESU" localSheetId="6">#REF!</definedName>
    <definedName name="RESU" localSheetId="8">#REF!</definedName>
    <definedName name="RESU" localSheetId="9">#REF!</definedName>
    <definedName name="RESU" localSheetId="10">#REF!</definedName>
    <definedName name="RESU" localSheetId="12">#REF!</definedName>
    <definedName name="RESU">#REF!</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EST_ESP_ITEM">[17]Presupuesto!#REF!</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nit" localSheetId="8">#REF!</definedName>
    <definedName name="sanit" localSheetId="9">#REF!</definedName>
    <definedName name="sanit" localSheetId="10">#REF!</definedName>
    <definedName name="sanit">#REF!</definedName>
    <definedName name="SANITARIA" localSheetId="9">#REF!</definedName>
    <definedName name="SANITARIA" localSheetId="10">#REF!</definedName>
    <definedName name="SANITARIA">#REF!</definedName>
    <definedName name="SANTILL">[4]SANTILL!$A$4:$N$7</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localSheetId="8" hidden="1">{#N/A,#N/A,TRUE,"1842CWN0"}</definedName>
    <definedName name="SDDSAFF" localSheetId="9" hidden="1">{#N/A,#N/A,TRUE,"1842CWN0"}</definedName>
    <definedName name="SDDSAFF" localSheetId="10"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6" hidden="1">{#N/A,#N/A,TRUE,"1842CWN0"}</definedName>
    <definedName name="SDFDG" localSheetId="8" hidden="1">{#N/A,#N/A,TRUE,"1842CWN0"}</definedName>
    <definedName name="SDFDG" localSheetId="9" hidden="1">{#N/A,#N/A,TRUE,"1842CWN0"}</definedName>
    <definedName name="SDFDG" localSheetId="10"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6" hidden="1">{#N/A,#N/A,TRUE,"1842CWN0"}</definedName>
    <definedName name="sdsdfsdff" localSheetId="8" hidden="1">{#N/A,#N/A,TRUE,"1842CWN0"}</definedName>
    <definedName name="sdsdfsdff" localSheetId="9" hidden="1">{#N/A,#N/A,TRUE,"1842CWN0"}</definedName>
    <definedName name="sdsdfsdff" localSheetId="10" hidden="1">{#N/A,#N/A,TRUE,"1842CWN0"}</definedName>
    <definedName name="sdsdfsdff" hidden="1">{#N/A,#N/A,TRUE,"1842CWN0"}</definedName>
    <definedName name="SEAS" localSheetId="8">#REF!</definedName>
    <definedName name="SEAS" localSheetId="9">#REF!</definedName>
    <definedName name="SEAS" localSheetId="10">#REF!</definedName>
    <definedName name="SEAS">#REF!</definedName>
    <definedName name="SEPT_25_09" localSheetId="6">[17]Presupuesto!#REF!</definedName>
    <definedName name="SEPT_25_09" localSheetId="8">[17]Presupuesto!#REF!</definedName>
    <definedName name="SEPT_25_09">[17]Presupuesto!#REF!</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icer_Contact_Type">#N/A</definedName>
    <definedName name="SOL" localSheetId="8">#REF!</definedName>
    <definedName name="SOL" localSheetId="9">#REF!</definedName>
    <definedName name="SOL" localSheetId="10">#REF!</definedName>
    <definedName name="SOL">#REF!</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A">'[44]SUB APU'!$A$1:$D$65536</definedName>
    <definedName name="SUCRE" localSheetId="6">#REF!</definedName>
    <definedName name="SUCRE" localSheetId="8">#REF!</definedName>
    <definedName name="SUCRE" localSheetId="9">#REF!</definedName>
    <definedName name="SUCRE" localSheetId="10">#REF!</definedName>
    <definedName name="SUCRE">#REF!</definedName>
    <definedName name="SUECIA" localSheetId="9">#REF!</definedName>
    <definedName name="SUECIA" localSheetId="10">#REF!</definedName>
    <definedName name="SUECIA">#REF!</definedName>
    <definedName name="SUELLEN" localSheetId="3">#REF!</definedName>
    <definedName name="SUELLEN" localSheetId="0">#REF!</definedName>
    <definedName name="SUELLEN" localSheetId="1">#REF!</definedName>
    <definedName name="SUELLEN" localSheetId="2">#REF!</definedName>
    <definedName name="SUELLEN" localSheetId="6">#REF!</definedName>
    <definedName name="SUELLEN" localSheetId="9">#REF!</definedName>
    <definedName name="SUELLEN" localSheetId="10">#REF!</definedName>
    <definedName name="SUELLEN" localSheetId="12">#REF!</definedName>
    <definedName name="SUELLEN">#REF!</definedName>
    <definedName name="suma" localSheetId="3">[20]Hoja1!$F$60</definedName>
    <definedName name="suma" localSheetId="0">[20]Hoja1!$F$60</definedName>
    <definedName name="suma" localSheetId="1">[20]Hoja1!$F$60</definedName>
    <definedName name="suma" localSheetId="2">[20]Hoja1!$F$60</definedName>
    <definedName name="suma" localSheetId="4">[20]Hoja1!$F$60</definedName>
    <definedName name="suma" localSheetId="5">[20]Hoja1!$F$60</definedName>
    <definedName name="suma" localSheetId="6">[21]Hoja1!$F$60</definedName>
    <definedName name="suma" localSheetId="8">[21]Hoja1!$F$60</definedName>
    <definedName name="suma" localSheetId="9">[21]Hoja1!$F$60</definedName>
    <definedName name="suma" localSheetId="10">[21]Hoja1!$F$60</definedName>
    <definedName name="suma" localSheetId="12">[20]Hoja1!$F$60</definedName>
    <definedName name="suma">[22]Hoja1!$F$60</definedName>
    <definedName name="SUMINISTROS">[23]suministros!$C$5:$E$576</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lonx">'[45]BASE DE DATOS'!#REF!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SA" localSheetId="8">#REF!</definedName>
    <definedName name="TESA" localSheetId="9">#REF!</definedName>
    <definedName name="TESA" localSheetId="10">#REF!</definedName>
    <definedName name="TESA">#REF!</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C" localSheetId="8">#REF!</definedName>
    <definedName name="TIC" localSheetId="9">#REF!</definedName>
    <definedName name="TIC" localSheetId="10">#REF!</definedName>
    <definedName name="TIC">#REF!</definedName>
    <definedName name="tipov" localSheetId="9">#REF!</definedName>
    <definedName name="tipov" localSheetId="10">#REF!</definedName>
    <definedName name="tipov">#REF!</definedName>
    <definedName name="TIT" localSheetId="9">#REF!</definedName>
    <definedName name="TIT" localSheetId="10">#REF!</definedName>
    <definedName name="TIT">#REF!</definedName>
    <definedName name="TITLE" localSheetId="9">#REF!</definedName>
    <definedName name="TITLE" localSheetId="10">#REF!</definedName>
    <definedName name="TITLE">#REF!</definedName>
    <definedName name="Titulo" localSheetId="9">#REF!</definedName>
    <definedName name="Titulo" localSheetId="10">#REF!</definedName>
    <definedName name="Titulo">#REF!</definedName>
    <definedName name="Titulo2" localSheetId="9">#REF!</definedName>
    <definedName name="Titulo2" localSheetId="10">#REF!</definedName>
    <definedName name="Titulo2">#REF!</definedName>
    <definedName name="Títulos_a_imprimir_IM" localSheetId="3">#REF!</definedName>
    <definedName name="Títulos_a_imprimir_IM" localSheetId="0">#REF!</definedName>
    <definedName name="Títulos_a_imprimir_IM" localSheetId="1">#REF!</definedName>
    <definedName name="Títulos_a_imprimir_IM" localSheetId="2">#REF!</definedName>
    <definedName name="Títulos_a_imprimir_IM" localSheetId="4">#REF!</definedName>
    <definedName name="Títulos_a_imprimir_IM" localSheetId="5">#REF!</definedName>
    <definedName name="Títulos_a_imprimir_IM" localSheetId="6">#REF!</definedName>
    <definedName name="Títulos_a_imprimir_IM" localSheetId="8">#REF!</definedName>
    <definedName name="Títulos_a_imprimir_IM" localSheetId="9">#REF!</definedName>
    <definedName name="Títulos_a_imprimir_IM" localSheetId="10">#REF!</definedName>
    <definedName name="Títulos_a_imprimir_IM" localSheetId="12">#REF!</definedName>
    <definedName name="Títulos_a_imprimir_IM">#REF!</definedName>
    <definedName name="TK_1" hidden="1">[8]INST!#REF!</definedName>
    <definedName name="TODOEQUIPO" localSheetId="6">#REF!</definedName>
    <definedName name="TODOEQUIPO" localSheetId="8">#REF!</definedName>
    <definedName name="TODOEQUIPO" localSheetId="9">#REF!</definedName>
    <definedName name="TODOEQUIPO" localSheetId="10">#REF!</definedName>
    <definedName name="TODOEQUIPO">#REF!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8">#REF!</definedName>
    <definedName name="TOT" localSheetId="9">#REF!</definedName>
    <definedName name="TOT" localSheetId="10">#REF!</definedName>
    <definedName name="TOT">#REF!</definedName>
    <definedName name="TOTASBNK" localSheetId="9">#REF!</definedName>
    <definedName name="TOTASBNK" localSheetId="10">#REF!</definedName>
    <definedName name="TOTASBNK">#REF!</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NS">[27]Data!$A$1441:$IV$1448</definedName>
    <definedName name="Transporte">'[41]Transporte '!$B$5:$D$40</definedName>
    <definedName name="tres" localSheetId="3">#REF!</definedName>
    <definedName name="tres" localSheetId="0">#REF!</definedName>
    <definedName name="tres" localSheetId="1">#REF!</definedName>
    <definedName name="tres" localSheetId="2">#REF!</definedName>
    <definedName name="tres" localSheetId="6">#REF!</definedName>
    <definedName name="tres" localSheetId="8">#REF!</definedName>
    <definedName name="tres" localSheetId="9">#REF!</definedName>
    <definedName name="tres" localSheetId="10">#REF!</definedName>
    <definedName name="tres" localSheetId="12">#REF!</definedName>
    <definedName name="tr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localSheetId="8" hidden="1">#REF!</definedName>
    <definedName name="TUBERIA" localSheetId="9" hidden="1">#REF!</definedName>
    <definedName name="TUBERIA" localSheetId="10" hidden="1">#REF!</definedName>
    <definedName name="TUBERIA" hidden="1">#REF!</definedName>
    <definedName name="TUBERIA1" localSheetId="9" hidden="1">#REF!</definedName>
    <definedName name="TUBERIA1" localSheetId="10"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#REF!</definedName>
    <definedName name="U_Z" localSheetId="8">#REF!</definedName>
    <definedName name="U_Z" localSheetId="9">#REF!</definedName>
    <definedName name="U_Z" localSheetId="10">#REF!</definedName>
    <definedName name="U_Z">#REF!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N" localSheetId="8">#REF!</definedName>
    <definedName name="UN" localSheetId="9">#REF!</definedName>
    <definedName name="UN" localSheetId="10">#REF!</definedName>
    <definedName name="UN">#REF!</definedName>
    <definedName name="unidades_reales">[46]Instrucciones!$C$10</definedName>
    <definedName name="UNION_Z" localSheetId="6">#REF!</definedName>
    <definedName name="UNION_Z" localSheetId="8">#REF!</definedName>
    <definedName name="UNION_Z" localSheetId="9">#REF!</definedName>
    <definedName name="UNION_Z" localSheetId="10">#REF!</definedName>
    <definedName name="UNION_Z">#REF!</definedName>
    <definedName name="UNIT" localSheetId="9">#REF!</definedName>
    <definedName name="UNIT" localSheetId="10">#REF!</definedName>
    <definedName name="UNIT">#REF!</definedName>
    <definedName name="unj" localSheetId="9" hidden="1">[3]INST!#REF!</definedName>
    <definedName name="unj" localSheetId="10" hidden="1">[3]INST!#REF!</definedName>
    <definedName name="unj" hidden="1">[3]INST!#REF!</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 localSheetId="8">#REF!</definedName>
    <definedName name="US" localSheetId="9">#REF!</definedName>
    <definedName name="US" localSheetId="10">#REF!</definedName>
    <definedName name="US">#REF!</definedName>
    <definedName name="UTIL" localSheetId="9">#REF!</definedName>
    <definedName name="UTIL" localSheetId="10">#REF!</definedName>
    <definedName name="UTIL">#REF!</definedName>
    <definedName name="utilidad" localSheetId="9">#REF!</definedName>
    <definedName name="utilidad" localSheetId="10">#REF!</definedName>
    <definedName name="utilidad">#REF!</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idez" localSheetId="8">#REF!</definedName>
    <definedName name="Validez" localSheetId="9">#REF!</definedName>
    <definedName name="Validez" localSheetId="10">#REF!</definedName>
    <definedName name="Validez">#REF!</definedName>
    <definedName name="Var" localSheetId="3">[9]Varios.!$E$1:$E$65536</definedName>
    <definedName name="Var" localSheetId="0">[9]Varios.!$E$1:$E$65536</definedName>
    <definedName name="Var" localSheetId="1">[9]Varios.!$E$1:$E$65536</definedName>
    <definedName name="Var" localSheetId="2">[9]Varios.!$E$1:$E$65536</definedName>
    <definedName name="Var" localSheetId="4">[9]Varios.!$E$1:$E$65536</definedName>
    <definedName name="Var" localSheetId="5">[9]Varios.!$E$1:$E$65536</definedName>
    <definedName name="Var" localSheetId="6">[10]Varios.!$E$1:$E$65536</definedName>
    <definedName name="Var" localSheetId="8">[10]Varios.!$E$1:$E$65536</definedName>
    <definedName name="Var" localSheetId="9">[10]Varios.!$E$1:$E$65536</definedName>
    <definedName name="Var" localSheetId="10">[10]Varios.!$E$1:$E$65536</definedName>
    <definedName name="Var" localSheetId="12">[9]Varios.!$E$1:$E$65536</definedName>
    <definedName name="Var">[11]Varios.!$E$1:$E$65536</definedName>
    <definedName name="vas" localSheetId="3">#REF!</definedName>
    <definedName name="vas" localSheetId="0">#REF!</definedName>
    <definedName name="vas" localSheetId="1">#REF!</definedName>
    <definedName name="vas" localSheetId="2">#REF!</definedName>
    <definedName name="vas" localSheetId="6">#REF!</definedName>
    <definedName name="vas" localSheetId="8">#REF!</definedName>
    <definedName name="vas" localSheetId="9">#REF!</definedName>
    <definedName name="vas" localSheetId="10">#REF!</definedName>
    <definedName name="vas" localSheetId="12">#REF!</definedName>
    <definedName name="va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EZ" localSheetId="8">#REF!</definedName>
    <definedName name="VENEZ" localSheetId="9">#REF!</definedName>
    <definedName name="VENEZ" localSheetId="10">#REF!</definedName>
    <definedName name="VENEZ">#REF!</definedName>
    <definedName name="vent" localSheetId="9">#REF!</definedName>
    <definedName name="vent" localSheetId="10">#REF!</definedName>
    <definedName name="vent">#REF!</definedName>
    <definedName name="VENTANAS_ITEM" localSheetId="9">[17]Presupuesto!#REF!</definedName>
    <definedName name="VENTANAS_ITEM" localSheetId="10">[17]Presupuesto!#REF!</definedName>
    <definedName name="VENTANAS_ITEM">[17]Presupuesto!#REF!</definedName>
    <definedName name="VENTAS" localSheetId="6">#REF!</definedName>
    <definedName name="VENTAS" localSheetId="8">#REF!</definedName>
    <definedName name="VENTAS" localSheetId="9">#REF!</definedName>
    <definedName name="VENTAS" localSheetId="10">#REF!</definedName>
    <definedName name="VENT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dri" localSheetId="8">#REF!</definedName>
    <definedName name="vidri" localSheetId="9">#REF!</definedName>
    <definedName name="vidri" localSheetId="10">#REF!</definedName>
    <definedName name="vidri">#REF!</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P" localSheetId="8">#REF!</definedName>
    <definedName name="VSP" localSheetId="9">#REF!</definedName>
    <definedName name="VSP" localSheetId="10">#REF!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b">#REF!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localSheetId="8" hidden="1">{#N/A,#N/A,FALSE,"Items"}</definedName>
    <definedName name="wrn.items." localSheetId="9" hidden="1">{#N/A,#N/A,FALSE,"Items"}</definedName>
    <definedName name="wrn.items." localSheetId="10" hidden="1">{#N/A,#N/A,FALSE,"Items"}</definedName>
    <definedName name="wrn.items." hidden="1">{#N/A,#N/A,FALSE,"Items"}</definedName>
    <definedName name="wrn.OPERADORES." localSheetId="6" hidden="1">{#N/A,#N/A,TRUE,"T1"}</definedName>
    <definedName name="wrn.OPERADORES." localSheetId="8" hidden="1">{#N/A,#N/A,TRUE,"T1"}</definedName>
    <definedName name="wrn.OPERADORES." localSheetId="9" hidden="1">{#N/A,#N/A,TRUE,"T1"}</definedName>
    <definedName name="wrn.OPERADORES." localSheetId="10" hidden="1">{#N/A,#N/A,TRUE,"T1"}</definedName>
    <definedName name="wrn.OPERADORES." hidden="1">{#N/A,#N/A,TRUE,"T1"}</definedName>
    <definedName name="wrn.res7" localSheetId="6" hidden="1">{#N/A,#N/A,FALSE,"Hoja1";#N/A,#N/A,FALSE,"Hoja2"}</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hidden="1">{#N/A,#N/A,FALSE,"Hoja1";#N/A,#N/A,FALSE,"Hoja2"}</definedName>
    <definedName name="wrn.Resumen." localSheetId="6"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rn1.items" localSheetId="6" hidden="1">{#N/A,#N/A,FALSE,"Items"}</definedName>
    <definedName name="wrn1.items" localSheetId="8" hidden="1">{#N/A,#N/A,FALSE,"Items"}</definedName>
    <definedName name="wrn1.items" localSheetId="9" hidden="1">{#N/A,#N/A,FALSE,"Items"}</definedName>
    <definedName name="wrn1.items" localSheetId="10" hidden="1">{#N/A,#N/A,FALSE,"Items"}</definedName>
    <definedName name="wrn1.items" hidden="1">{#N/A,#N/A,FALSE,"Items"}</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localSheetId="8" hidden="1">{#N/A,#N/A,TRUE,"1842CWN0"}</definedName>
    <definedName name="XSW" localSheetId="9" hidden="1">{#N/A,#N/A,TRUE,"1842CWN0"}</definedName>
    <definedName name="XSW" localSheetId="10"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0">#REF!</definedName>
    <definedName name="xx" localSheetId="1">#REF!</definedName>
    <definedName name="xx" localSheetId="2">#REF!</definedName>
    <definedName name="xx" localSheetId="6">#REF!</definedName>
    <definedName name="xx" localSheetId="8">#REF!</definedName>
    <definedName name="xx" localSheetId="9">#REF!</definedName>
    <definedName name="xx" localSheetId="10">#REF!</definedName>
    <definedName name="xx" localSheetId="12">#REF!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localSheetId="8" hidden="1">#REF!</definedName>
    <definedName name="XXXX" localSheetId="9" hidden="1">#REF!</definedName>
    <definedName name="XXXX" localSheetId="10" hidden="1">#REF!</definedName>
    <definedName name="XXXX" hidden="1">#REF!</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ZS" localSheetId="8" hidden="1">#REF!</definedName>
    <definedName name="XZS" localSheetId="9" hidden="1">#REF!</definedName>
    <definedName name="XZS" localSheetId="10"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#REF!</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N" localSheetId="8">#REF!</definedName>
    <definedName name="YEN" localSheetId="9">#REF!</definedName>
    <definedName name="YEN" localSheetId="10">#REF!</definedName>
    <definedName name="YEN">#REF!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2" hidden="1">{"TAB1",#N/A,TRUE,"GENERAL";"TAB2",#N/A,TRUE,"GENERAL";"TAB3",#N/A,TRUE,"GENERAL";"TAB4",#N/A,TRUE,"GENERAL";"TAB5",#N/A,TRUE,"GENERAL"}</definedName>
    <definedName name="yuf"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 localSheetId="8">#REF!</definedName>
    <definedName name="Z" localSheetId="9">#REF!</definedName>
    <definedName name="Z" localSheetId="10">#REF!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6"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#REF!</definedName>
  </definedNames>
  <calcPr calcId="191029" iterate="1"/>
</workbook>
</file>

<file path=xl/calcChain.xml><?xml version="1.0" encoding="utf-8"?>
<calcChain xmlns="http://schemas.openxmlformats.org/spreadsheetml/2006/main">
  <c r="G94" i="129" l="1"/>
  <c r="C7" i="129"/>
  <c r="C6" i="129"/>
  <c r="C5" i="129"/>
  <c r="H35" i="128"/>
  <c r="B35" i="128"/>
  <c r="B33" i="128"/>
  <c r="C23" i="128"/>
  <c r="B23" i="128"/>
  <c r="G17" i="128"/>
  <c r="D17" i="128"/>
  <c r="C17" i="128"/>
  <c r="B17" i="128"/>
  <c r="G16" i="128"/>
  <c r="D16" i="128"/>
  <c r="C16" i="128"/>
  <c r="B16" i="128"/>
  <c r="G15" i="128"/>
  <c r="D15" i="128"/>
  <c r="C15" i="128"/>
  <c r="B15" i="128"/>
  <c r="G14" i="128"/>
  <c r="D14" i="128"/>
  <c r="C14" i="128"/>
  <c r="B14" i="128"/>
  <c r="G13" i="128"/>
  <c r="D13" i="128"/>
  <c r="C13" i="128"/>
  <c r="B13" i="128"/>
  <c r="B12" i="128"/>
  <c r="G11" i="128"/>
  <c r="F11" i="128"/>
  <c r="D11" i="128"/>
  <c r="C11" i="128"/>
  <c r="B11" i="128"/>
  <c r="G10" i="128"/>
  <c r="F10" i="128"/>
  <c r="D10" i="128"/>
  <c r="C10" i="128"/>
  <c r="B10" i="128"/>
  <c r="G9" i="128"/>
  <c r="F9" i="128"/>
  <c r="D9" i="128"/>
  <c r="C9" i="128"/>
  <c r="B9" i="128"/>
  <c r="G8" i="128"/>
  <c r="F8" i="128"/>
  <c r="D8" i="128"/>
  <c r="C8" i="128"/>
  <c r="B8" i="128"/>
  <c r="G7" i="128"/>
  <c r="F7" i="128"/>
  <c r="D7" i="128"/>
  <c r="C7" i="128"/>
  <c r="B7" i="128"/>
  <c r="G6" i="128"/>
  <c r="F6" i="128"/>
  <c r="D6" i="128"/>
  <c r="C6" i="128"/>
  <c r="B6" i="128"/>
  <c r="B5" i="128"/>
  <c r="B2" i="128"/>
  <c r="H293" i="120" l="1"/>
  <c r="H294" i="120"/>
  <c r="H295" i="120"/>
  <c r="H296" i="120"/>
  <c r="H297" i="120"/>
  <c r="H292" i="120"/>
  <c r="H291" i="120"/>
  <c r="H290" i="120"/>
  <c r="H289" i="120"/>
  <c r="H288" i="120"/>
  <c r="H287" i="120"/>
  <c r="H286" i="120"/>
  <c r="H285" i="120"/>
  <c r="H284" i="120"/>
  <c r="H283" i="120"/>
  <c r="H282" i="120"/>
  <c r="H280" i="120"/>
  <c r="H278" i="120"/>
  <c r="H277" i="120"/>
  <c r="H270" i="120"/>
  <c r="H275" i="120"/>
  <c r="H274" i="120"/>
  <c r="H273" i="120"/>
  <c r="H272" i="120"/>
  <c r="H271" i="120"/>
  <c r="H268" i="120"/>
  <c r="H267" i="120"/>
  <c r="H266" i="120"/>
  <c r="H263" i="120"/>
  <c r="H261" i="120"/>
  <c r="H259" i="120"/>
  <c r="H257" i="120"/>
  <c r="H255" i="120"/>
  <c r="H253" i="120"/>
  <c r="H251" i="120"/>
  <c r="H250" i="120"/>
  <c r="H247" i="120"/>
  <c r="H245" i="120"/>
  <c r="H244" i="120"/>
  <c r="H242" i="120"/>
  <c r="H241" i="120"/>
  <c r="H239" i="120"/>
  <c r="H238" i="120"/>
  <c r="H237" i="120"/>
  <c r="H236" i="120"/>
  <c r="H235" i="120"/>
  <c r="H234" i="120"/>
  <c r="H232" i="120"/>
  <c r="H231" i="120"/>
  <c r="H230" i="120"/>
  <c r="H229" i="120"/>
  <c r="H228" i="120"/>
  <c r="H227" i="120"/>
  <c r="H226" i="120"/>
  <c r="H225" i="120"/>
  <c r="H224" i="120"/>
  <c r="H223" i="120"/>
  <c r="H222" i="120"/>
  <c r="H221" i="120"/>
  <c r="H220" i="120"/>
  <c r="H218" i="120"/>
  <c r="H216" i="120"/>
  <c r="H215" i="120"/>
  <c r="H214" i="120"/>
  <c r="H213" i="120"/>
  <c r="H212" i="120"/>
  <c r="H208" i="120"/>
  <c r="H209" i="120"/>
  <c r="H203" i="120"/>
  <c r="H204" i="120"/>
  <c r="H205" i="120"/>
  <c r="H206" i="120"/>
  <c r="H192" i="120"/>
  <c r="H193" i="120"/>
  <c r="H194" i="120"/>
  <c r="H195" i="120"/>
  <c r="H196" i="120"/>
  <c r="H197" i="120"/>
  <c r="H189" i="120"/>
  <c r="H190" i="120"/>
  <c r="H180" i="120"/>
  <c r="H181" i="120"/>
  <c r="H182" i="120"/>
  <c r="H183" i="120"/>
  <c r="H184" i="120"/>
  <c r="H185" i="120"/>
  <c r="H186" i="120"/>
  <c r="H187" i="120"/>
  <c r="H158" i="120"/>
  <c r="H157" i="120"/>
  <c r="H147" i="120"/>
  <c r="H140" i="120"/>
  <c r="H113" i="120"/>
  <c r="H110" i="120"/>
  <c r="H111" i="120"/>
  <c r="H112" i="120"/>
  <c r="H101" i="120"/>
  <c r="H102" i="120"/>
  <c r="H103" i="120"/>
  <c r="H104" i="120"/>
  <c r="H105" i="120"/>
  <c r="H106" i="120"/>
  <c r="H99" i="120"/>
  <c r="H93" i="120"/>
  <c r="H91" i="120"/>
  <c r="H87" i="120"/>
  <c r="H82" i="120"/>
  <c r="H83" i="120"/>
  <c r="H78" i="120"/>
  <c r="H76" i="120"/>
  <c r="H71" i="120"/>
  <c r="H68" i="120"/>
  <c r="H51" i="120"/>
  <c r="H52" i="120"/>
  <c r="H47" i="120"/>
  <c r="H44" i="120"/>
  <c r="H38" i="120"/>
  <c r="H32" i="120"/>
  <c r="H28" i="120"/>
  <c r="H29" i="120"/>
  <c r="F289" i="120"/>
  <c r="F294" i="120" s="1"/>
  <c r="F288" i="120"/>
  <c r="F287" i="120"/>
  <c r="F285" i="120"/>
  <c r="F282" i="120"/>
  <c r="F127" i="120"/>
  <c r="F102" i="120"/>
  <c r="F100" i="120"/>
  <c r="F74" i="120"/>
  <c r="F71" i="120"/>
  <c r="F68" i="120"/>
  <c r="F63" i="120"/>
  <c r="F58" i="120"/>
  <c r="F56" i="120"/>
  <c r="F54" i="120"/>
  <c r="F60" i="120" s="1"/>
  <c r="F53" i="120"/>
  <c r="F51" i="120"/>
  <c r="F50" i="120"/>
  <c r="F44" i="120"/>
  <c r="F41" i="120"/>
  <c r="F39" i="120"/>
  <c r="F59" i="120" l="1"/>
  <c r="H20" i="120" l="1"/>
  <c r="H39" i="120"/>
  <c r="H56" i="120"/>
  <c r="H61" i="120"/>
  <c r="H67" i="120"/>
  <c r="H70" i="120"/>
  <c r="H89" i="120"/>
  <c r="H90" i="120"/>
  <c r="H96" i="120"/>
  <c r="H115" i="120"/>
  <c r="H116" i="120"/>
  <c r="H118" i="120"/>
  <c r="H124" i="120"/>
  <c r="H127" i="120"/>
  <c r="H135" i="120"/>
  <c r="H151" i="120"/>
  <c r="H159" i="120"/>
  <c r="H161" i="120"/>
  <c r="H162" i="120"/>
  <c r="H165" i="120"/>
  <c r="H170" i="120"/>
  <c r="H173" i="120"/>
  <c r="H174" i="120"/>
  <c r="H175" i="120"/>
  <c r="H172" i="120"/>
  <c r="H169" i="120" l="1"/>
  <c r="H168" i="120"/>
  <c r="H164" i="120"/>
  <c r="H34" i="120"/>
  <c r="H17" i="120"/>
  <c r="H176" i="120" l="1"/>
  <c r="H171" i="120"/>
  <c r="H166" i="120"/>
  <c r="H163" i="120"/>
  <c r="H150" i="120"/>
  <c r="H143" i="120"/>
  <c r="H144" i="120"/>
  <c r="H131" i="120"/>
  <c r="H126" i="120"/>
  <c r="H92" i="120"/>
  <c r="H88" i="120"/>
  <c r="H81" i="120"/>
  <c r="H77" i="120"/>
  <c r="H42" i="120"/>
  <c r="H30" i="120"/>
  <c r="H23" i="120"/>
  <c r="C5" i="120"/>
  <c r="C6" i="120"/>
  <c r="C7" i="120"/>
  <c r="H178" i="120"/>
  <c r="H179" i="120"/>
  <c r="H153" i="120"/>
  <c r="H156" i="120"/>
  <c r="H148" i="120"/>
  <c r="H136" i="120"/>
  <c r="H137" i="120"/>
  <c r="H138" i="120"/>
  <c r="H130" i="120"/>
  <c r="H122" i="120"/>
  <c r="H120" i="120"/>
  <c r="H117" i="120"/>
  <c r="H95" i="120"/>
  <c r="H63" i="120"/>
  <c r="H58" i="120"/>
  <c r="H59" i="120"/>
  <c r="H53" i="120"/>
  <c r="H54" i="120"/>
  <c r="H50" i="120"/>
  <c r="H45" i="120"/>
  <c r="H27" i="120"/>
  <c r="H35" i="120" l="1"/>
  <c r="H15" i="120" l="1"/>
  <c r="H309" i="120" l="1"/>
  <c r="G299" i="120" s="1"/>
  <c r="H202" i="120"/>
  <c r="H200" i="120"/>
  <c r="H198" i="120"/>
  <c r="H160" i="120"/>
  <c r="H139" i="120"/>
  <c r="H142" i="120"/>
  <c r="H132" i="120"/>
  <c r="H119" i="120"/>
  <c r="H107" i="120"/>
  <c r="H100" i="120"/>
  <c r="H97" i="120"/>
  <c r="H86" i="120"/>
  <c r="H85" i="120"/>
  <c r="H84" i="120"/>
  <c r="H79" i="120"/>
  <c r="H21" i="120"/>
  <c r="H146" i="120"/>
  <c r="H74" i="120"/>
  <c r="H66" i="120"/>
  <c r="H41" i="120"/>
  <c r="C7" i="111"/>
  <c r="C6" i="111"/>
  <c r="C5" i="111"/>
  <c r="C7" i="106"/>
  <c r="C6" i="106"/>
  <c r="C5" i="106"/>
  <c r="C7" i="107"/>
  <c r="C6" i="107"/>
  <c r="C5" i="107"/>
  <c r="C7" i="123"/>
  <c r="C6" i="123"/>
  <c r="C5" i="123"/>
  <c r="H32" i="123"/>
  <c r="H60" i="120" l="1"/>
  <c r="H22" i="120"/>
  <c r="C7" i="108" l="1"/>
  <c r="C6" i="108"/>
  <c r="C5" i="108"/>
  <c r="H191" i="120" l="1"/>
  <c r="H177" i="120"/>
  <c r="H167" i="120"/>
  <c r="H25" i="120"/>
  <c r="H24" i="120"/>
  <c r="H298" i="120" l="1"/>
  <c r="H299" i="120" l="1"/>
  <c r="H302" i="120" s="1"/>
  <c r="C7" i="119"/>
  <c r="C6" i="119"/>
  <c r="C5" i="119"/>
  <c r="C7" i="118"/>
  <c r="C6" i="118"/>
  <c r="C5" i="118"/>
  <c r="C7" i="117"/>
  <c r="C6" i="117"/>
  <c r="C5" i="117"/>
  <c r="C7" i="116"/>
  <c r="C6" i="116"/>
  <c r="C5" i="116"/>
  <c r="C7" i="99" l="1"/>
  <c r="C6" i="99"/>
  <c r="C5" i="99"/>
  <c r="F27" i="117"/>
  <c r="H27" i="117" s="1"/>
  <c r="F26" i="117"/>
  <c r="H26" i="117" s="1"/>
  <c r="F25" i="117"/>
  <c r="H25" i="117" s="1"/>
  <c r="F24" i="117"/>
  <c r="H24" i="117" s="1"/>
  <c r="F23" i="117"/>
  <c r="H23" i="117" s="1"/>
  <c r="F22" i="117"/>
  <c r="H22" i="117" s="1"/>
  <c r="F21" i="117"/>
  <c r="H21" i="117" s="1"/>
  <c r="F20" i="117"/>
  <c r="H20" i="117" s="1"/>
  <c r="F19" i="117"/>
  <c r="H19" i="117" s="1"/>
  <c r="F18" i="117"/>
  <c r="H18" i="117" s="1"/>
  <c r="F17" i="117"/>
  <c r="H17" i="117" s="1"/>
  <c r="F16" i="117"/>
  <c r="H16" i="117" s="1"/>
  <c r="G27" i="116"/>
  <c r="G26" i="116"/>
  <c r="G25" i="116"/>
  <c r="G24" i="116"/>
  <c r="G23" i="116"/>
  <c r="G22" i="116"/>
  <c r="G21" i="116"/>
  <c r="G20" i="116"/>
  <c r="G19" i="116"/>
  <c r="G18" i="116"/>
  <c r="G17" i="116"/>
  <c r="G16" i="116"/>
  <c r="H28" i="117" l="1"/>
  <c r="G28" i="116"/>
  <c r="H33" i="128"/>
  <c r="H36" i="12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pmarinez</author>
  </authors>
  <commentList>
    <comment ref="C14" authorId="0" shapeId="0" xr:uid="{DDDC3026-DFC0-4776-A919-0100D4629DDE}">
      <text>
        <r>
          <rPr>
            <b/>
            <sz val="9"/>
            <color indexed="81"/>
            <rFont val="Tahoma"/>
            <family val="2"/>
          </rPr>
          <t>pmarinez:</t>
        </r>
        <r>
          <rPr>
            <sz val="9"/>
            <color indexed="81"/>
            <rFont val="Tahoma"/>
            <family val="2"/>
          </rPr>
          <t xml:space="preserve">
Obras duración inferior a 6 meses no se realiza reunión de avance</t>
        </r>
      </text>
    </comment>
  </commentList>
</comments>
</file>

<file path=xl/sharedStrings.xml><?xml version="1.0" encoding="utf-8"?>
<sst xmlns="http://schemas.openxmlformats.org/spreadsheetml/2006/main" count="1347" uniqueCount="975">
  <si>
    <t>No.</t>
  </si>
  <si>
    <t xml:space="preserve">CONTRATOS EN EJECUCIÓN </t>
  </si>
  <si>
    <t>OBJETO DEL CONTRATO</t>
  </si>
  <si>
    <t>CONTRATANTE</t>
  </si>
  <si>
    <t>FECHA DE
INICIACIÓN
(mes - año)</t>
  </si>
  <si>
    <t>Año</t>
  </si>
  <si>
    <t>Valor</t>
  </si>
  <si>
    <t>El formulario debe ser diligenciado en su totalidad. En todo caso la evaluación se efectuara conforme lo dispuesto en el pliego.</t>
  </si>
  <si>
    <t xml:space="preserve">Los contratos relacionados deben estar debidamente certificados </t>
  </si>
  <si>
    <t xml:space="preserve">EN SMMLV </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</si>
  <si>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</si>
  <si>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</si>
  <si>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</si>
  <si>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</si>
  <si>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</si>
  <si>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</si>
  <si>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</si>
  <si>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</si>
  <si>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</si>
  <si>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</si>
  <si>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t>% DE PARTICIPACION</t>
  </si>
  <si>
    <t>SALARIO MÍNIMO MENSUAL LEGAL (SMMLV)</t>
  </si>
  <si>
    <t>Marcar con una X</t>
  </si>
  <si>
    <t>Socio</t>
  </si>
  <si>
    <t>Empleado</t>
  </si>
  <si>
    <t>EN PESOS (COP)</t>
  </si>
  <si>
    <t>Para el caso de proponentes plurales se debe entregar formulario por cada uno de los integrantes.</t>
  </si>
  <si>
    <t>Nombre del Proponente Individual o Integrante del Consorcio:</t>
  </si>
  <si>
    <t>CAPACIDAD TÉCNICA - Cr</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</si>
  <si>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</si>
  <si>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</si>
  <si>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</si>
  <si>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</si>
  <si>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</si>
  <si>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</si>
  <si>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</si>
  <si>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</si>
  <si>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</si>
  <si>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</si>
  <si>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</si>
  <si>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</si>
  <si>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</si>
  <si>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</si>
  <si>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</si>
  <si>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</si>
  <si>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</si>
  <si>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</si>
  <si>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</si>
  <si>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</si>
  <si>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</si>
  <si>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</si>
  <si>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</si>
  <si>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</si>
  <si>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</si>
  <si>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</si>
  <si>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</si>
  <si>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</si>
  <si>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</si>
  <si>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</si>
  <si>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</si>
  <si>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</si>
  <si>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</si>
  <si>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</si>
  <si>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</si>
  <si>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</si>
  <si>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</si>
  <si>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</si>
  <si>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</si>
  <si>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</si>
  <si>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</si>
  <si>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</si>
  <si>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</si>
  <si>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</si>
  <si>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</si>
  <si>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</si>
  <si>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</si>
  <si>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</si>
  <si>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</si>
  <si>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</si>
  <si>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</si>
  <si>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</si>
  <si>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</si>
  <si>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</si>
  <si>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</si>
  <si>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</si>
  <si>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</si>
  <si>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</si>
  <si>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</si>
  <si>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</si>
  <si>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un</t>
  </si>
  <si>
    <t>m3</t>
  </si>
  <si>
    <t>kg</t>
  </si>
  <si>
    <t>m2</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</si>
  <si>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</si>
  <si>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</si>
  <si>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</si>
  <si>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</si>
  <si>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</si>
  <si>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</si>
  <si>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</si>
  <si>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</si>
  <si>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</si>
  <si>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</si>
  <si>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</si>
  <si>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</si>
  <si>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</si>
  <si>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</si>
  <si>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</si>
  <si>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</si>
  <si>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 xml:space="preserve">Formulario No. 2  </t>
  </si>
  <si>
    <t xml:space="preserve">Formulario No. 8 </t>
  </si>
  <si>
    <t xml:space="preserve">Formulario No. 9 </t>
  </si>
  <si>
    <t xml:space="preserve">FORMULARIO No.10 </t>
  </si>
  <si>
    <t>Valor unitario</t>
  </si>
  <si>
    <t>Valor total</t>
  </si>
  <si>
    <t>Adecuación de espacios físicos</t>
  </si>
  <si>
    <t>Desinfección</t>
  </si>
  <si>
    <t>Dotación Elementos de Protección Personal</t>
  </si>
  <si>
    <t>DESCRIPCION</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</si>
  <si>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</si>
  <si>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</si>
  <si>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Dedicación</t>
  </si>
  <si>
    <t>Salario o valor</t>
  </si>
  <si>
    <t>F.P</t>
  </si>
  <si>
    <t>Plazo</t>
  </si>
  <si>
    <t>Vr. Total</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</si>
  <si>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</si>
  <si>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</si>
  <si>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</si>
  <si>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</si>
  <si>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</si>
  <si>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</si>
  <si>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</si>
  <si>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</si>
  <si>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</si>
  <si>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</si>
  <si>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</si>
  <si>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</si>
  <si>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</si>
  <si>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</si>
  <si>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</si>
  <si>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</si>
  <si>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</si>
  <si>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</si>
  <si>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</si>
  <si>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</si>
  <si>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</si>
  <si>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</si>
  <si>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</si>
  <si>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</si>
  <si>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</si>
  <si>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</si>
  <si>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</si>
  <si>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</si>
  <si>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</si>
  <si>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</si>
  <si>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</si>
  <si>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DESCRIPCIÓN</t>
  </si>
  <si>
    <t>UNIDAD</t>
  </si>
  <si>
    <t>CANTIDAD</t>
  </si>
  <si>
    <t xml:space="preserve">Auxilio de transporte       </t>
  </si>
  <si>
    <t>EXPERIENCIA GENERAL Y ESPECIFICA DEL PROPONENTE</t>
  </si>
  <si>
    <t>IMPREVISTOS</t>
  </si>
  <si>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</si>
  <si>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CAPACIDAD RESIDUAL</t>
  </si>
  <si>
    <t>1.</t>
  </si>
  <si>
    <r>
      <t>Para Acreditar la</t>
    </r>
    <r>
      <rPr>
        <b/>
        <sz val="10"/>
        <color theme="1"/>
        <rFont val="Arial"/>
        <family val="2"/>
      </rPr>
      <t xml:space="preserve"> Experiencia (E)</t>
    </r>
    <r>
      <rPr>
        <sz val="10"/>
        <color theme="1"/>
        <rFont val="Arial"/>
        <family val="2"/>
      </rPr>
      <t xml:space="preserve"> requerida para la verificación de LA CAPACIDAD RESIDUAL DEL PROPONENTE (CRP), de acuerdo con la característica de cada oferente y/o cada uno de los integrantes del Oferente Plural, deberá aportar uno de los siguientes formatos:</t>
    </r>
  </si>
  <si>
    <t>2.</t>
  </si>
  <si>
    <t>3.</t>
  </si>
  <si>
    <t>Para el caso de proponentes plurales los anteriores formatos se deben entregar por cada uno de los integrantes.
Antes de diligenciar los Formatos leer atentamente las notas y comentarios que se presentan en cada uno de estos.</t>
  </si>
  <si>
    <t>CERTIFICACIÓN DE CONTRATOS PARA ACREDITACIÓN DE EXPERIENCIA</t>
  </si>
  <si>
    <t>(Para proponente o integrante nacional, o extranjero CON SUCURSAL en Colombia)</t>
  </si>
  <si>
    <t xml:space="preserve">Nombre Proponente o Integrante: </t>
  </si>
  <si>
    <t>Contrato No.</t>
  </si>
  <si>
    <t>Valor del Contrato Relacionado con la Actividad de la Construcción – Seg. 72 Clasif. UNSPSC del RUP (EN SMMLV)</t>
  </si>
  <si>
    <t>Participación Porcentual (%) del Proponente o Integrante del Oferente Plural en el contrato</t>
  </si>
  <si>
    <t>Valor del Contrato  (Valor Ponderado por la Participación)</t>
  </si>
  <si>
    <t>(A)</t>
  </si>
  <si>
    <t>(B)</t>
  </si>
  <si>
    <t>(C)</t>
  </si>
  <si>
    <t>(A*B*C)</t>
  </si>
  <si>
    <t>…</t>
  </si>
  <si>
    <t>n</t>
  </si>
  <si>
    <t>(Diligenciar únicamente las columnas sombreadas)</t>
  </si>
  <si>
    <r>
      <rPr>
        <b/>
        <sz val="10"/>
        <color theme="1"/>
        <rFont val="Arial"/>
        <family val="2"/>
      </rPr>
      <t>Nota 1.</t>
    </r>
    <r>
      <rPr>
        <sz val="10"/>
        <color theme="1"/>
        <rFont val="Arial"/>
        <family val="2"/>
      </rPr>
      <t xml:space="preserve"> Los Representantes Legales de los integrantes del Oferente Plural deben suscribir cada uno el presente documento.</t>
    </r>
  </si>
  <si>
    <t xml:space="preserve">Firma Representante Legal del Oferente: </t>
  </si>
  <si>
    <t xml:space="preserve">Firma Contador Pub. y/o Revisor Fiscal: </t>
  </si>
  <si>
    <t xml:space="preserve">Nombre: </t>
  </si>
  <si>
    <t xml:space="preserve">Cargo: </t>
  </si>
  <si>
    <t xml:space="preserve">Documento de Identidad: </t>
  </si>
  <si>
    <r>
      <t xml:space="preserve">Valor del Contrato Relacionado con la Actividad de la Construcción en </t>
    </r>
    <r>
      <rPr>
        <b/>
        <i/>
        <u/>
        <sz val="10"/>
        <color rgb="FF000000"/>
        <rFont val="Arial"/>
        <family val="2"/>
      </rPr>
      <t>Moneda legal del País de ejecución
(Ver Nota 1)</t>
    </r>
  </si>
  <si>
    <t>Valor TRM para la Conversión
(Ver Nota 2)</t>
  </si>
  <si>
    <r>
      <t xml:space="preserve">Valor del Contrato Relacionado con la Actividad de la Construcción </t>
    </r>
    <r>
      <rPr>
        <b/>
        <i/>
        <u/>
        <sz val="10"/>
        <color rgb="FF000000"/>
        <rFont val="Arial"/>
        <family val="2"/>
      </rPr>
      <t>Convertido a Moneda Legal Colombiana</t>
    </r>
    <r>
      <rPr>
        <b/>
        <i/>
        <sz val="10"/>
        <color rgb="FF000000"/>
        <rFont val="Arial"/>
        <family val="2"/>
      </rPr>
      <t xml:space="preserve"> 
</t>
    </r>
  </si>
  <si>
    <t>Participación  Porcentual (%) del Proponente o Integrante del Contratista Plural en el contrato</t>
  </si>
  <si>
    <t>Valor en Pesos del Contrato  (Valor Ponderado por la Participación)</t>
  </si>
  <si>
    <t>(A * B) = (C)</t>
  </si>
  <si>
    <t>(D)</t>
  </si>
  <si>
    <t>(C * D)</t>
  </si>
  <si>
    <r>
      <rPr>
        <b/>
        <sz val="10"/>
        <color theme="1"/>
        <rFont val="Arial"/>
        <family val="2"/>
      </rPr>
      <t>Nota 1.</t>
    </r>
    <r>
      <rPr>
        <sz val="10"/>
        <color theme="1"/>
        <rFont val="Arial"/>
        <family val="2"/>
      </rPr>
      <t xml:space="preserve"> Se deben aportar copia de los contratos ejecutados o certificaciones de terceros que hubieran recibido los servicios de construcción de obras civiles con terceros, bien sean públicos o privados</t>
    </r>
  </si>
  <si>
    <r>
      <rPr>
        <b/>
        <sz val="10"/>
        <rFont val="Arial"/>
        <family val="2"/>
      </rPr>
      <t>Nota 2.</t>
    </r>
    <r>
      <rPr>
        <sz val="10"/>
        <rFont val="Arial"/>
        <family val="2"/>
      </rPr>
      <t xml:space="preserve"> Tasa Conversión determinada conforme de establecido en el Numeral 1.13. del Pliego</t>
    </r>
  </si>
  <si>
    <r>
      <rPr>
        <b/>
        <sz val="10"/>
        <color theme="1"/>
        <rFont val="Arial"/>
        <family val="2"/>
      </rPr>
      <t>Nota 3.</t>
    </r>
    <r>
      <rPr>
        <sz val="10"/>
        <color theme="1"/>
        <rFont val="Arial"/>
        <family val="2"/>
      </rPr>
      <t xml:space="preserve"> Los Representantes Legales de los integrantes del Oferente Plural deben suscribir cada uno el presente documento.</t>
    </r>
  </si>
  <si>
    <r>
      <t xml:space="preserve">Nombre del socio y/o profesional de la arquitectura, ingeniería o geología, </t>
    </r>
    <r>
      <rPr>
        <sz val="10"/>
        <rFont val="Tahoma"/>
        <family val="2"/>
      </rPr>
      <t xml:space="preserve">vinculados mediante relación laboral o contractual conforme a la cual desarrollen actividades relacionadas </t>
    </r>
    <r>
      <rPr>
        <b/>
        <sz val="10"/>
        <rFont val="Tahoma"/>
        <family val="2"/>
      </rPr>
      <t>directamente a la construcción</t>
    </r>
    <r>
      <rPr>
        <sz val="10"/>
        <rFont val="Tahoma"/>
        <family val="2"/>
      </rPr>
      <t xml:space="preserve"> </t>
    </r>
  </si>
  <si>
    <t>No. Matricula profesional</t>
  </si>
  <si>
    <t>Numero y año del contrato laboral o de prestación de servicios profesionales</t>
  </si>
  <si>
    <t>FECHA INICIO CONTRATO
(dd/mm/aaaa)</t>
  </si>
  <si>
    <t>FECHA INICIO SUSPENSIÓN
(dd/mm/aaaa)</t>
  </si>
  <si>
    <t>FECHA TERMINACIÓN SUSPENSIÓN 
(dd/mm/aaaa)</t>
  </si>
  <si>
    <t>SI EL PROPONENTE A LA FECHA DE CIERRE DEL PROCESO NO TIENE CONTRATOS EN EJECUCIÓN, DEBE DEJAR CONSTANCIA EXPRESA DE ESA CIRCUNSTANCIA EN ESTE FORMULARIO</t>
  </si>
  <si>
    <t>El formato debe ser diligenciado en su totalidad. En todo caso la evaluación se efectuara conforme lo dispuesto en el pliego.</t>
  </si>
  <si>
    <t>Para el caso de proponentes plurales se debe entregar el formato por cada uno de los integrantes</t>
  </si>
  <si>
    <r>
      <t xml:space="preserve">Para acreditar la Capacidad Residual, además de los documentos solicitados en el Numeral relacionado con el </t>
    </r>
    <r>
      <rPr>
        <b/>
        <sz val="10"/>
        <color theme="1"/>
        <rFont val="Arial"/>
        <family val="2"/>
      </rPr>
      <t xml:space="preserve"> CÁLCULO DE LA CAPACIDAD RESIDUAL DEL PROPONENTE (CRP)</t>
    </r>
    <r>
      <rPr>
        <sz val="10"/>
        <color theme="1"/>
        <rFont val="Arial"/>
        <family val="2"/>
      </rPr>
      <t xml:space="preserve"> del pliego de condiciones, el oferente deberá aportar debidamente diligenciados los siguientes formularios que se encuentran incluidos en el presente archivo de Excel.</t>
    </r>
  </si>
  <si>
    <r>
      <t xml:space="preserve">No. Del contrato en el RUP (No. Consecutivo o No. de Orden) </t>
    </r>
    <r>
      <rPr>
        <b/>
        <vertAlign val="superscript"/>
        <sz val="10"/>
        <rFont val="Arial"/>
        <family val="2"/>
      </rPr>
      <t>(1)</t>
    </r>
  </si>
  <si>
    <r>
      <t xml:space="preserve">CONTRATO No. </t>
    </r>
    <r>
      <rPr>
        <b/>
        <vertAlign val="superscript"/>
        <sz val="10"/>
        <rFont val="Arial"/>
        <family val="2"/>
      </rPr>
      <t>(2)</t>
    </r>
  </si>
  <si>
    <r>
      <t xml:space="preserve">FECHA DE
TERMINACIÓN </t>
    </r>
    <r>
      <rPr>
        <b/>
        <vertAlign val="superscript"/>
        <sz val="10"/>
        <rFont val="Arial"/>
        <family val="2"/>
      </rPr>
      <t>(3)</t>
    </r>
    <r>
      <rPr>
        <b/>
        <sz val="10"/>
        <rFont val="Arial"/>
        <family val="2"/>
      </rPr>
      <t xml:space="preserve">
(mes - año)</t>
    </r>
  </si>
  <si>
    <r>
      <t xml:space="preserve">FORMA DE
EJECUCIÓN </t>
    </r>
    <r>
      <rPr>
        <b/>
        <vertAlign val="superscript"/>
        <sz val="10"/>
        <rFont val="Arial"/>
        <family val="2"/>
      </rPr>
      <t>(4)</t>
    </r>
  </si>
  <si>
    <r>
      <t xml:space="preserve">VALOR DEL CONTRATO </t>
    </r>
    <r>
      <rPr>
        <b/>
        <vertAlign val="superscript"/>
        <sz val="10"/>
        <rFont val="Arial"/>
        <family val="2"/>
      </rPr>
      <t>(5)</t>
    </r>
  </si>
  <si>
    <r>
      <t xml:space="preserve">CLASIFICACIÓN </t>
    </r>
    <r>
      <rPr>
        <b/>
        <vertAlign val="superscript"/>
        <sz val="10"/>
        <rFont val="Arial"/>
        <family val="2"/>
      </rPr>
      <t>(6)</t>
    </r>
  </si>
  <si>
    <r>
      <t xml:space="preserve">EXPERIENCIA ESPECIFICA (SI/NO) </t>
    </r>
    <r>
      <rPr>
        <b/>
        <vertAlign val="superscript"/>
        <sz val="10"/>
        <rFont val="Arial"/>
        <family val="2"/>
      </rPr>
      <t>(7)</t>
    </r>
  </si>
  <si>
    <r>
      <rPr>
        <b/>
        <vertAlign val="superscript"/>
        <sz val="10"/>
        <rFont val="Arial"/>
        <family val="2"/>
      </rPr>
      <t>(1)</t>
    </r>
    <r>
      <rPr>
        <vertAlign val="superscript"/>
        <sz val="10"/>
        <rFont val="Arial"/>
        <family val="2"/>
      </rPr>
      <t xml:space="preserve"> </t>
    </r>
    <r>
      <rPr>
        <sz val="10"/>
        <rFont val="Arial"/>
        <family val="2"/>
      </rPr>
      <t>Posición o ubicación del contrato, según el orden en que son relacionados los contratos reportados en el aparte EXPERIENCIA del RUP.</t>
    </r>
  </si>
  <si>
    <r>
      <rPr>
        <b/>
        <vertAlign val="superscript"/>
        <sz val="10"/>
        <rFont val="Arial"/>
        <family val="2"/>
      </rPr>
      <t>(2)</t>
    </r>
    <r>
      <rPr>
        <sz val="10"/>
        <rFont val="Arial"/>
        <family val="2"/>
      </rPr>
      <t xml:space="preserve"> Contratos terminados y registrados en el RUP.</t>
    </r>
  </si>
  <si>
    <r>
      <rPr>
        <b/>
        <vertAlign val="superscript"/>
        <sz val="10"/>
        <rFont val="Arial"/>
        <family val="2"/>
      </rPr>
      <t>(3)</t>
    </r>
    <r>
      <rPr>
        <sz val="10"/>
        <rFont val="Arial"/>
        <family val="2"/>
      </rPr>
      <t xml:space="preserve"> Fecha de terminación. </t>
    </r>
  </si>
  <si>
    <r>
      <rPr>
        <b/>
        <vertAlign val="superscript"/>
        <sz val="10"/>
        <rFont val="Arial"/>
        <family val="2"/>
      </rPr>
      <t>(4)</t>
    </r>
    <r>
      <rPr>
        <sz val="10"/>
        <rFont val="Arial"/>
        <family val="2"/>
      </rPr>
      <t xml:space="preserve"> Indicar si el contrato se ejecutó en forma Individual (I), en Consorcio (C) o Unión Temporal (UT).</t>
    </r>
  </si>
  <si>
    <r>
      <rPr>
        <b/>
        <vertAlign val="superscript"/>
        <sz val="10"/>
        <rFont val="Arial"/>
        <family val="2"/>
      </rPr>
      <t>(5)</t>
    </r>
    <r>
      <rPr>
        <sz val="10"/>
        <rFont val="Arial"/>
        <family val="2"/>
      </rPr>
      <t xml:space="preserve"> </t>
    </r>
    <r>
      <rPr>
        <b/>
        <sz val="10"/>
        <color rgb="FFFF0000"/>
        <rFont val="Arial"/>
        <family val="2"/>
      </rPr>
      <t>Valor total del contrato</t>
    </r>
    <r>
      <rPr>
        <sz val="10"/>
        <rFont val="Arial"/>
        <family val="2"/>
      </rPr>
      <t>, en Pesos (COP) y SMMLV a la fecha de TERMINACIÓN del contrato.</t>
    </r>
  </si>
  <si>
    <r>
      <rPr>
        <b/>
        <vertAlign val="superscript"/>
        <sz val="10"/>
        <rFont val="Arial"/>
        <family val="2"/>
      </rPr>
      <t>(6)</t>
    </r>
    <r>
      <rPr>
        <sz val="10"/>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</si>
  <si>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10"/>
        <rFont val="Arial"/>
        <family val="2"/>
      </rPr>
      <t>(7)</t>
    </r>
    <r>
      <rPr>
        <sz val="10"/>
        <rFont val="Arial"/>
        <family val="2"/>
      </rPr>
      <t xml:space="preserve"> experiencia especifica: Señalar cual de los contratos son tenidos en cuenta para la experiencia especifica</t>
    </r>
  </si>
  <si>
    <t>VALOR UNITARIO</t>
  </si>
  <si>
    <t>VALOR TOTAL</t>
  </si>
  <si>
    <t>PRELIMINARES</t>
  </si>
  <si>
    <t>1.1</t>
  </si>
  <si>
    <t>m</t>
  </si>
  <si>
    <t>8.2</t>
  </si>
  <si>
    <t xml:space="preserve">TOTAL COSTO DIRECTO + A.I.U.+ IA +POLIZAS </t>
  </si>
  <si>
    <t>OFERTA ECONOMICA</t>
  </si>
  <si>
    <t>PORCENTAJE</t>
  </si>
  <si>
    <t>ADMINISTRACIÓN</t>
  </si>
  <si>
    <t>A=</t>
  </si>
  <si>
    <t>I=</t>
  </si>
  <si>
    <t>U=</t>
  </si>
  <si>
    <t>TOTAL A.I.U</t>
  </si>
  <si>
    <t>A.I.U.=</t>
  </si>
  <si>
    <t>IMPREVISTO</t>
  </si>
  <si>
    <r>
      <t>(</t>
    </r>
    <r>
      <rPr>
        <b/>
        <u/>
        <sz val="10"/>
        <color rgb="FFFF0000"/>
        <rFont val="Arial"/>
        <family val="2"/>
      </rPr>
      <t>Para proponente EXTRANJERO o integrante EXTRANJERO, Sin Domicilio o Sucursal en Colombia</t>
    </r>
    <r>
      <rPr>
        <b/>
        <sz val="10"/>
        <color rgb="FFFF0000"/>
        <rFont val="Arial"/>
        <family val="2"/>
      </rPr>
      <t>)</t>
    </r>
  </si>
  <si>
    <r>
      <t xml:space="preserve">CONTRATO
NO. </t>
    </r>
    <r>
      <rPr>
        <b/>
        <vertAlign val="superscript"/>
        <sz val="10"/>
        <rFont val="Arial"/>
        <family val="2"/>
      </rPr>
      <t>(1)</t>
    </r>
    <r>
      <rPr>
        <b/>
        <sz val="10"/>
        <rFont val="Arial"/>
        <family val="2"/>
      </rPr>
      <t xml:space="preserve"> </t>
    </r>
  </si>
  <si>
    <r>
      <t xml:space="preserve">FORMA DE EJECUCIÓN </t>
    </r>
    <r>
      <rPr>
        <b/>
        <vertAlign val="superscript"/>
        <sz val="10"/>
        <rFont val="Arial"/>
        <family val="2"/>
      </rPr>
      <t>(2)</t>
    </r>
  </si>
  <si>
    <r>
      <t>VALOR
COP</t>
    </r>
    <r>
      <rPr>
        <b/>
        <vertAlign val="superscript"/>
        <sz val="10"/>
        <rFont val="Arial"/>
        <family val="2"/>
      </rPr>
      <t xml:space="preserve"> (3)</t>
    </r>
  </si>
  <si>
    <r>
      <t xml:space="preserve"> PLAZO
(MESES) </t>
    </r>
    <r>
      <rPr>
        <b/>
        <vertAlign val="superscript"/>
        <sz val="10"/>
        <rFont val="Arial"/>
        <family val="2"/>
      </rPr>
      <t>(4)</t>
    </r>
  </si>
  <si>
    <r>
      <t xml:space="preserve">SUSPENSIONES </t>
    </r>
    <r>
      <rPr>
        <b/>
        <vertAlign val="superscript"/>
        <sz val="10"/>
        <rFont val="Arial"/>
        <family val="2"/>
      </rPr>
      <t>(5)</t>
    </r>
  </si>
  <si>
    <r>
      <t>(1)</t>
    </r>
    <r>
      <rPr>
        <sz val="10"/>
        <rFont val="Arial"/>
        <family val="2"/>
      </rPr>
      <t xml:space="preserve"> Contratos de obras civiles en ejecución, incluyendo los suspendidos y aquellos que no tengan acta de inicio.</t>
    </r>
  </si>
  <si>
    <r>
      <t>(2)</t>
    </r>
    <r>
      <rPr>
        <sz val="10"/>
        <rFont val="Arial"/>
        <family val="2"/>
      </rPr>
      <t xml:space="preserve"> Indicar si el contrato se ejecuta en forma Individual (I), en Consorcio (C) o Unión Temporal (UT).</t>
    </r>
  </si>
  <si>
    <r>
      <t>(3)</t>
    </r>
    <r>
      <rPr>
        <b/>
        <sz val="10"/>
        <rFont val="Arial"/>
        <family val="2"/>
      </rPr>
      <t xml:space="preserve"> Valor total del contrato</t>
    </r>
    <r>
      <rPr>
        <sz val="10"/>
        <rFont val="Arial"/>
        <family val="2"/>
      </rPr>
      <t xml:space="preserve"> expresado en moneda legal colombiana.</t>
    </r>
  </si>
  <si>
    <r>
      <t>(4)</t>
    </r>
    <r>
      <rPr>
        <sz val="10"/>
        <rFont val="Arial"/>
        <family val="2"/>
      </rPr>
      <t xml:space="preserve"> Plazo total de contrato incluyendo las ampliaciones.</t>
    </r>
  </si>
  <si>
    <r>
      <t>(5)</t>
    </r>
    <r>
      <rPr>
        <sz val="10"/>
        <rFont val="Arial"/>
        <family val="2"/>
      </rPr>
      <t xml:space="preserve"> Si el contrato presenta mas de una suspensión deberán informarlas todas, Si a la fecha de cierre del presente proceso el contrato se encuentra suspendido no diligenciar la "Fecha de Terminación".</t>
    </r>
  </si>
  <si>
    <r>
      <rPr>
        <b/>
        <sz val="10"/>
        <rFont val="Arial"/>
        <family val="2"/>
      </rPr>
      <t>NOTA 1</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</si>
  <si>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2:</t>
    </r>
    <r>
      <rPr>
        <sz val="10"/>
        <rFont val="Arial"/>
        <family val="2"/>
      </rPr>
      <t xml:space="preserve"> El A.I.U y su discriminación deben estar en porcentaje (%). </t>
    </r>
  </si>
  <si>
    <r>
      <rPr>
        <b/>
        <sz val="10"/>
        <rFont val="Arial"/>
        <family val="2"/>
      </rPr>
      <t>NOTA 3:</t>
    </r>
    <r>
      <rPr>
        <sz val="10"/>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</si>
  <si>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10"/>
        <rFont val="Arial"/>
        <family val="2"/>
      </rPr>
      <t xml:space="preserve">NOTA 5:  </t>
    </r>
    <r>
      <rPr>
        <sz val="10"/>
        <rFont val="Arial"/>
        <family val="2"/>
      </rPr>
      <t>El valor total presupuestado por la Entidad por concepto de "Inversión Ambiental - Social - Implementación PMT - Bioseguridad"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t>
    </r>
  </si>
  <si>
    <r>
      <rPr>
        <b/>
        <sz val="10"/>
        <rFont val="Arial"/>
        <family val="2"/>
      </rPr>
      <t>NOTA 7:</t>
    </r>
    <r>
      <rPr>
        <sz val="10"/>
        <rFont val="Arial"/>
        <family val="2"/>
      </rPr>
      <t xml:space="preserve">  Las operaciones y/o formulas que se presentan en estos formularios, solo son de ayuda para la formulación de la oferta, es responsabilidad del proponente verificar las mismas y efectuar sus propios cálculos para la formulación de su oferta.</t>
    </r>
  </si>
  <si>
    <r>
      <rPr>
        <b/>
        <sz val="10"/>
        <rFont val="Arial"/>
        <family val="2"/>
      </rPr>
      <t>NOTA 8:</t>
    </r>
    <r>
      <rPr>
        <sz val="10"/>
        <rFont val="Arial"/>
        <family val="2"/>
      </rPr>
      <t xml:space="preserve"> Los valores Definidos para los items "Inversión Socio-Ambiental e Implementación PMT-Bioseguridad" y "Pólizas" NO PODRÁN ALTERARSE O MODIFICARSE.</t>
    </r>
  </si>
  <si>
    <t>Secretaria Suministros y Servicios</t>
  </si>
  <si>
    <r>
      <t>m</t>
    </r>
    <r>
      <rPr>
        <vertAlign val="superscript"/>
        <sz val="10"/>
        <rFont val="Arial"/>
        <family val="2"/>
      </rPr>
      <t>3</t>
    </r>
    <r>
      <rPr>
        <sz val="10"/>
        <rFont val="Arial"/>
        <family val="2"/>
      </rPr>
      <t>-km</t>
    </r>
  </si>
  <si>
    <t>Formulario No. 5</t>
  </si>
  <si>
    <t>Formulario No. 3</t>
  </si>
  <si>
    <t xml:space="preserve">Formulario No. 1.3 </t>
  </si>
  <si>
    <t>Formulario  No. 1.2</t>
  </si>
  <si>
    <t>Formulario No. 1.1B</t>
  </si>
  <si>
    <t>Formulario No. 1.1 A</t>
  </si>
  <si>
    <r>
      <t xml:space="preserve">• </t>
    </r>
    <r>
      <rPr>
        <b/>
        <sz val="10"/>
        <color theme="1"/>
        <rFont val="Arial"/>
        <family val="2"/>
      </rPr>
      <t>Formulario No. 1.1 A - CERTIFICACIÓN DE CONTRATOS PARA ACREDITACIÓN DE EXPERIENCIA</t>
    </r>
    <r>
      <rPr>
        <sz val="10"/>
        <color theme="1"/>
        <rFont val="Arial"/>
        <family val="2"/>
      </rPr>
      <t xml:space="preserve"> (Para proponente o integrante nacional o extranjero CON SUCURSAL en Colombia),</t>
    </r>
  </si>
  <si>
    <r>
      <t xml:space="preserve">• </t>
    </r>
    <r>
      <rPr>
        <b/>
        <sz val="10"/>
        <color theme="1"/>
        <rFont val="Arial"/>
        <family val="2"/>
      </rPr>
      <t>Formulario No. 1.1B - CERTIFICACIÓN DE CONTRATOS PARA ACREDITACIÓN DE EXPERIENCIA</t>
    </r>
    <r>
      <rPr>
        <sz val="10"/>
        <color theme="1"/>
        <rFont val="Arial"/>
        <family val="2"/>
      </rPr>
      <t xml:space="preserve"> (Para proponente EXTRANJERO o integrante EXTRANJERO Sin Domicilio o Sucursal en Colombia)</t>
    </r>
  </si>
  <si>
    <r>
      <t xml:space="preserve">Para Acreditar la </t>
    </r>
    <r>
      <rPr>
        <b/>
        <sz val="10"/>
        <color theme="1"/>
        <rFont val="Arial"/>
        <family val="2"/>
      </rPr>
      <t xml:space="preserve">Capacidad Técnica (CT) </t>
    </r>
    <r>
      <rPr>
        <sz val="10"/>
        <color theme="1"/>
        <rFont val="Arial"/>
        <family val="2"/>
      </rPr>
      <t xml:space="preserve">debe aportar el </t>
    </r>
    <r>
      <rPr>
        <b/>
        <sz val="10"/>
        <color theme="1"/>
        <rFont val="Arial"/>
        <family val="2"/>
      </rPr>
      <t>Formulario  No. 1.2 - CAPACIDAD TÉCNICA</t>
    </r>
  </si>
  <si>
    <r>
      <t xml:space="preserve">Para Acreditar el </t>
    </r>
    <r>
      <rPr>
        <b/>
        <sz val="10"/>
        <color theme="1"/>
        <rFont val="Arial"/>
        <family val="2"/>
      </rPr>
      <t>Saldo contratos en ejecución (SCE)</t>
    </r>
    <r>
      <rPr>
        <sz val="10"/>
        <color theme="1"/>
        <rFont val="Arial"/>
        <family val="2"/>
      </rPr>
      <t xml:space="preserve"> debe aportar </t>
    </r>
    <r>
      <rPr>
        <b/>
        <sz val="10"/>
        <color theme="1"/>
        <rFont val="Arial"/>
        <family val="2"/>
      </rPr>
      <t>Formulario No. 1.3  - CONTRATOS EN EJECUCIÓN</t>
    </r>
  </si>
  <si>
    <t>Formulario No. 1</t>
  </si>
  <si>
    <t>Firma</t>
  </si>
  <si>
    <t>Representante Legal del Contratista o su Apoderado</t>
  </si>
  <si>
    <t>Matricula No.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</si>
  <si>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</si>
  <si>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</si>
  <si>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</si>
  <si>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INVERSIÓN GESTIÓN SOCIAL, AMBIENTAL, SEGURIDAD Y SALUD EN EL TRABAJO</t>
  </si>
  <si>
    <t>Global</t>
  </si>
  <si>
    <t xml:space="preserve">Global </t>
  </si>
  <si>
    <t xml:space="preserve">TOTAL </t>
  </si>
  <si>
    <t xml:space="preserve">CALCULO INVERSIÓN SOCIOAMBIENTAL </t>
  </si>
  <si>
    <r>
      <rPr>
        <b/>
        <sz val="10"/>
        <color theme="1"/>
        <rFont val="Arial"/>
        <family val="2"/>
      </rPr>
      <t>NOTA 1</t>
    </r>
    <r>
      <rPr>
        <sz val="10"/>
        <color theme="1"/>
        <rFont val="Arial"/>
        <family val="2"/>
      </rPr>
      <t>. Dentro del Factor Prestacional debe incluirse la dotación contemplada por la ley y los elementos de Protección Personal -EPP según la naturaleza del riesgo al que este sometido el trabajador.</t>
    </r>
  </si>
  <si>
    <r>
      <rPr>
        <b/>
        <sz val="10"/>
        <color theme="1"/>
        <rFont val="Arial"/>
        <family val="2"/>
      </rPr>
      <t>NOTA 2.</t>
    </r>
    <r>
      <rPr>
        <sz val="10"/>
        <color theme="1"/>
        <rFont val="Arial"/>
        <family val="2"/>
      </rPr>
      <t xml:space="preserve"> Para implementos nuevos no reintegrables se reconocerá  un porcentaje de su valor comercial</t>
    </r>
  </si>
  <si>
    <r>
      <rPr>
        <b/>
        <sz val="10"/>
        <color theme="1"/>
        <rFont val="Arial"/>
        <family val="2"/>
      </rPr>
      <t>NOTA 4.</t>
    </r>
    <r>
      <rPr>
        <sz val="10"/>
        <color theme="1"/>
        <rFont val="Arial"/>
        <family val="2"/>
      </rPr>
      <t xml:space="preserve"> El valor por implementación del presupuesto de Inversión Ambiental se pagará como un gasto reembolsable únicamente contra la presentación de las respectivas facturas, toda vez que se trata de un gasto que no se incluye dentro del cálculo del AIU.</t>
    </r>
  </si>
  <si>
    <r>
      <rPr>
        <b/>
        <sz val="10"/>
        <color theme="1"/>
        <rFont val="Arial"/>
        <family val="2"/>
      </rPr>
      <t>NOTA 5</t>
    </r>
    <r>
      <rPr>
        <sz val="10"/>
        <color theme="1"/>
        <rFont val="Arial"/>
        <family val="2"/>
      </rPr>
      <t>.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r>
  </si>
  <si>
    <t>Implementación de los protocolos de bioseguridad COVID - 19</t>
  </si>
  <si>
    <t>Observaciones</t>
  </si>
  <si>
    <t>Item</t>
  </si>
  <si>
    <t>Adecuación de lavamanos en obras abiertas (intervenciones en vías, andenes, ciclorrutas, entre otros). Incluye grifería, tubería para conexión al acueducto, caneca de 55 gal, pozuelo en acero inoxidable. Los lavamanos pueden ser portatiles o fijos según el tiempo de permanencia de cada frente de trabajo.</t>
  </si>
  <si>
    <t>Señalización interna y externa. Cartelera informativa COVID-19.</t>
  </si>
  <si>
    <t>Dispensador  toallas  desechables de papel.</t>
  </si>
  <si>
    <t>Alcohol antiséptico al 70 %.</t>
  </si>
  <si>
    <t>gal</t>
  </si>
  <si>
    <t>Jabón antibacterial liquido solo para lavado de manos.</t>
  </si>
  <si>
    <t>Gel antibacterial en puntos fijos para higiene de manos al 70%.</t>
  </si>
  <si>
    <t>Desinfectante con amonio cuaternario de quinta generación 500 ppm o similares para desinfección de superficies en general.</t>
  </si>
  <si>
    <t>l</t>
  </si>
  <si>
    <t>Toallas desechables.</t>
  </si>
  <si>
    <t>Mascarillas Desechables o en tela (para todo el personal en obra).</t>
  </si>
  <si>
    <t>Totales</t>
  </si>
  <si>
    <t>Total por mes (20 trabajadores).</t>
  </si>
  <si>
    <t>Total por empleado.</t>
  </si>
  <si>
    <t xml:space="preserve">PRESUPUESTO COVID PARA PROYECTO </t>
  </si>
  <si>
    <t>Frente</t>
  </si>
  <si>
    <t># de trabajadores/mes</t>
  </si>
  <si>
    <t>Personal administrativo/mes</t>
  </si>
  <si>
    <t># de meses</t>
  </si>
  <si>
    <t>BIOSEGURIDAD - COVID</t>
  </si>
  <si>
    <t>Formulario No. 7.1</t>
  </si>
  <si>
    <t>CALCULO PROTOCOLO DE BIOSEGURIDAD MANEJO COVID</t>
  </si>
  <si>
    <r>
      <rPr>
        <b/>
        <sz val="10"/>
        <color theme="1"/>
        <rFont val="Arial"/>
        <family val="2"/>
      </rPr>
      <t>NOTA 1.</t>
    </r>
    <r>
      <rPr>
        <sz val="10"/>
        <color theme="1"/>
        <rFont val="Arial"/>
        <family val="2"/>
      </rPr>
      <t xml:space="preserve"> El valor por implementación del protocolo de bioseguridad se pagará como un gasto reembolsable contra presentación de las respectivas facturas, toda vez que se trata de un gasto que no se incluye dentro del cálculo del AIU.</t>
    </r>
  </si>
  <si>
    <r>
      <rPr>
        <b/>
        <sz val="10"/>
        <color theme="1"/>
        <rFont val="Arial"/>
        <family val="2"/>
      </rPr>
      <t>NOTA 2.</t>
    </r>
    <r>
      <rPr>
        <sz val="10"/>
        <color theme="1"/>
        <rFont val="Arial"/>
        <family val="2"/>
      </rPr>
      <t xml:space="preserve">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del Protocolo de Bioseguridad,  no lo exime del cumplimiento de la legislación vigente que le sea aplicable y no podrá solicitar pago adicional alguno por este concepto, pues todo quedará cubierto con lo que cotizó en los costos indirectos.</t>
    </r>
  </si>
  <si>
    <t>día</t>
  </si>
  <si>
    <t>REPLANTEO</t>
  </si>
  <si>
    <t>INSTALACIONES PROVISIONALES</t>
  </si>
  <si>
    <t>RETIROS Y DEMOLICIONES</t>
  </si>
  <si>
    <t>RETIROS</t>
  </si>
  <si>
    <t>2.1.1</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</si>
  <si>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</si>
  <si>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DEMOLICIONES</t>
  </si>
  <si>
    <t>2.2.1</t>
  </si>
  <si>
    <t>2.2.2</t>
  </si>
  <si>
    <t>3.1.1</t>
  </si>
  <si>
    <t>3.2.1</t>
  </si>
  <si>
    <t>CONCRETOS</t>
  </si>
  <si>
    <t>4.1.1</t>
  </si>
  <si>
    <t>4.1.2</t>
  </si>
  <si>
    <t>4.1.3</t>
  </si>
  <si>
    <t>OTROS CONCRETOS</t>
  </si>
  <si>
    <t>5.1.1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</si>
  <si>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</si>
  <si>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6.2.1</t>
  </si>
  <si>
    <t>6.3.1</t>
  </si>
  <si>
    <t>7.1.1</t>
  </si>
  <si>
    <t>7.2.1</t>
  </si>
  <si>
    <t>7.3.1</t>
  </si>
  <si>
    <t>PINTURA INTERIOR</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</si>
  <si>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</si>
  <si>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7.3.2</t>
  </si>
  <si>
    <t>7.3.3</t>
  </si>
  <si>
    <t>PISOS</t>
  </si>
  <si>
    <t>8.1.1</t>
  </si>
  <si>
    <t>8.1.2</t>
  </si>
  <si>
    <t>8.1.3</t>
  </si>
  <si>
    <t>8.1.4</t>
  </si>
  <si>
    <t>8.1.5</t>
  </si>
  <si>
    <t>8.1.6</t>
  </si>
  <si>
    <t>8.2.1</t>
  </si>
  <si>
    <t>8.3.1</t>
  </si>
  <si>
    <t>8.3.2</t>
  </si>
  <si>
    <t>9.1.1</t>
  </si>
  <si>
    <t>9.1.2</t>
  </si>
  <si>
    <t>9.1.3</t>
  </si>
  <si>
    <t>9.1.4</t>
  </si>
  <si>
    <t>RED CONTRA INCENDIO</t>
  </si>
  <si>
    <t>Pólizas - Gasto estimado comprobable -</t>
  </si>
  <si>
    <t>Inversión Ambiental - Social - Implementación PMT - Bioseguridad - Valor estimado demostrable -</t>
  </si>
  <si>
    <r>
      <rPr>
        <b/>
        <sz val="9"/>
        <rFont val="Arial"/>
        <family val="2"/>
      </rPr>
      <t xml:space="preserve">Nota 1: </t>
    </r>
    <r>
      <rPr>
        <sz val="9"/>
        <rFont val="Arial"/>
        <family val="2"/>
      </rPr>
      <t>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</si>
  <si>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9"/>
        <color theme="1"/>
        <rFont val="Arial"/>
        <family val="2"/>
      </rPr>
      <t>Nota 3:</t>
    </r>
    <r>
      <rPr>
        <sz val="9"/>
        <color theme="1"/>
        <rFont val="Arial"/>
        <family val="2"/>
      </rPr>
      <t xml:space="preserve"> Los otros gastos de administración se pagarán de la siguiente forma: 
- Demostrables: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Comprobable: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gastos de administración  deberán estar ajustados a los precios de mercado.</t>
    </r>
  </si>
  <si>
    <r>
      <rPr>
        <b/>
        <sz val="9"/>
        <color theme="1"/>
        <rFont val="Arial"/>
        <family val="2"/>
      </rPr>
      <t>Nota 4:</t>
    </r>
    <r>
      <rPr>
        <sz val="9"/>
        <color theme="1"/>
        <rFont val="Arial"/>
        <family val="2"/>
      </rPr>
      <t xml:space="preserve"> Los valores de los items de otros gastos de administración cuya unidad es ESTIMADO son fijos y corresponden a montos con los cuales se atenderán las actividades correspondientes, los cuales se pagarán según el concepto de la nota 3.</t>
    </r>
  </si>
  <si>
    <r>
      <rPr>
        <b/>
        <sz val="9"/>
        <color theme="1"/>
        <rFont val="Arial"/>
        <family val="2"/>
      </rPr>
      <t>Nota 5:</t>
    </r>
    <r>
      <rPr>
        <sz val="9"/>
        <color theme="1"/>
        <rFont val="Arial"/>
        <family val="2"/>
      </rPr>
      <t xml:space="preserve"> Las asesorías técnicas especializadas contempla los honorarios correspondientes a profesionales especialistas, la idoneidad y honorarios de los profesionales asesores será revisada y aprobada por la supervisión del contrato.</t>
    </r>
  </si>
  <si>
    <r>
      <rPr>
        <b/>
        <sz val="9"/>
        <color theme="1"/>
        <rFont val="Arial"/>
        <family val="2"/>
      </rPr>
      <t>Nota 6:</t>
    </r>
    <r>
      <rPr>
        <sz val="9"/>
        <color theme="1"/>
        <rFont val="Arial"/>
        <family val="2"/>
      </rPr>
      <t xml:space="preserve">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</si>
  <si>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NOTAS:</t>
  </si>
  <si>
    <r>
      <rPr>
        <b/>
        <sz val="10"/>
        <color theme="1"/>
        <rFont val="Arial"/>
        <family val="2"/>
      </rPr>
      <t>NOTA 3.</t>
    </r>
    <r>
      <rPr>
        <sz val="10"/>
        <color theme="1"/>
        <rFont val="Arial"/>
        <family val="2"/>
      </rPr>
      <t xml:space="preserve"> El personal socioambiental (Tecnólogo Ambiental) esta cargado dentro del personal administrativo de la obra</t>
    </r>
  </si>
  <si>
    <t>1</t>
  </si>
  <si>
    <t>INSTALACIONES HIDROSANITARIAS</t>
  </si>
  <si>
    <t>Inmodificable</t>
  </si>
  <si>
    <t>Modalidad: licitación Pública</t>
  </si>
  <si>
    <t>Valor del SMMLV Vigente 2023 ($ 1.160.000)</t>
  </si>
  <si>
    <r>
      <t xml:space="preserve">En constancia de lo anterior firmo este documento a los días </t>
    </r>
    <r>
      <rPr>
        <b/>
        <i/>
        <sz val="10"/>
        <color theme="1"/>
        <rFont val="Arial"/>
        <family val="2"/>
      </rPr>
      <t xml:space="preserve">[día] </t>
    </r>
    <r>
      <rPr>
        <b/>
        <sz val="10"/>
        <color theme="1"/>
        <rFont val="Arial"/>
        <family val="2"/>
      </rPr>
      <t xml:space="preserve">del mes de </t>
    </r>
    <r>
      <rPr>
        <b/>
        <i/>
        <sz val="10"/>
        <color theme="1"/>
        <rFont val="Arial"/>
        <family val="2"/>
      </rPr>
      <t xml:space="preserve">[mes] </t>
    </r>
    <r>
      <rPr>
        <b/>
        <sz val="10"/>
        <color theme="1"/>
        <rFont val="Arial"/>
        <family val="2"/>
      </rPr>
      <t>de 2023.</t>
    </r>
  </si>
  <si>
    <t>1.1.1</t>
  </si>
  <si>
    <t>1.2</t>
  </si>
  <si>
    <t>1.2.1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</si>
  <si>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</si>
  <si>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2</t>
  </si>
  <si>
    <t>2.1</t>
  </si>
  <si>
    <t>RETIRO TABLEROS, REPISAS, ACCESORIOS DE PARED EN GENERAL en cualquier material, madera, cargue, transporte y botada de escombros en botaderos oficiales y la recuperación de los materiales aprovechables y/o su transporte hasta la bodega o el sitio que indique la interventoría.</t>
  </si>
  <si>
    <t>2.3</t>
  </si>
  <si>
    <t>ACARREOS VARIOS</t>
  </si>
  <si>
    <t>2.3.1</t>
  </si>
  <si>
    <t>Acarreo interno de materiales para lugares de dificil acceso, pendiente, escalas y senderos en piedra o en tierra. Entre 0 a 100 m.  (Incluye cargue, suministro y llenado de canecas de 5 galónes)</t>
  </si>
  <si>
    <t>3</t>
  </si>
  <si>
    <t>3.1</t>
  </si>
  <si>
    <t>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t>
  </si>
  <si>
    <t>3.1.2</t>
  </si>
  <si>
    <t>3.1.3</t>
  </si>
  <si>
    <t>3.1.4</t>
  </si>
  <si>
    <t>3.2</t>
  </si>
  <si>
    <t>ACERO/ MALLAS/ ESTRUCTURA METÁLICA</t>
  </si>
  <si>
    <t>3.2.2</t>
  </si>
  <si>
    <t>4</t>
  </si>
  <si>
    <t>REVOQUES/ ENCHAPES/ PINTURA</t>
  </si>
  <si>
    <t>4.1</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</si>
  <si>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</si>
  <si>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5</t>
  </si>
  <si>
    <t>5.1</t>
  </si>
  <si>
    <t>PISOS EN CONCRETO</t>
  </si>
  <si>
    <t>Construcción de PISO EN CONCRETO PULIDO DE 21 Mpa, con un ESPESOR DE 8cm,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</si>
  <si>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5.1.2</t>
  </si>
  <si>
    <t>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t>
  </si>
  <si>
    <t>5.2</t>
  </si>
  <si>
    <t>OTROS PISOS</t>
  </si>
  <si>
    <t>5.2.1</t>
  </si>
  <si>
    <t>6</t>
  </si>
  <si>
    <t>CARPINTERÍA METÁLICA/MADERA/SISTEMAS LIVIANOS</t>
  </si>
  <si>
    <t>6.1</t>
  </si>
  <si>
    <t xml:space="preserve">MUROS </t>
  </si>
  <si>
    <t>6.1.1</t>
  </si>
  <si>
    <t>Suministro, transporte y colocación de placa en fibrocemento o equivalente de e= 10 mm 2 Caras,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t>
  </si>
  <si>
    <t>6.1.2</t>
  </si>
  <si>
    <t>6.2</t>
  </si>
  <si>
    <t>CIELOS</t>
  </si>
  <si>
    <t>6.2.2</t>
  </si>
  <si>
    <t>6.2.3</t>
  </si>
  <si>
    <t>6.2.4</t>
  </si>
  <si>
    <t>6.2.5</t>
  </si>
  <si>
    <t>6.2.6</t>
  </si>
  <si>
    <t>6.2.7</t>
  </si>
  <si>
    <t>6.2.8</t>
  </si>
  <si>
    <t>6.2.9</t>
  </si>
  <si>
    <t>6.3</t>
  </si>
  <si>
    <t>PUERTAS/ VENTANAS/ VIDERIERAS</t>
  </si>
  <si>
    <t>6.3.2</t>
  </si>
  <si>
    <t>6.3.3</t>
  </si>
  <si>
    <t>6.3.4</t>
  </si>
  <si>
    <t>6.4</t>
  </si>
  <si>
    <t>VARIOS CARPINTERÍA METÁLICA/ MADERA</t>
  </si>
  <si>
    <t>6.4.1</t>
  </si>
  <si>
    <t>gl</t>
  </si>
  <si>
    <t>6.4.2</t>
  </si>
  <si>
    <t>Suministro, transporte e instalación de FACHADA en lámina microperforada color según diseño y disponibilidad, tipo Hunter Douglas o similar según diseño, incluye estructura de soporte y todos los demás elementos para su correcta instalación y funcionamiento</t>
  </si>
  <si>
    <t>6.4.3</t>
  </si>
  <si>
    <t>6.4.4</t>
  </si>
  <si>
    <t>6.5</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</si>
  <si>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</si>
  <si>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7</t>
  </si>
  <si>
    <t>7.1</t>
  </si>
  <si>
    <t>MANTENIMIENTOS</t>
  </si>
  <si>
    <t>Diagnóstico de estado y desobstrucción mediante sondeo con electroplomería, ref 1500 industrial. Incluye cable de 1" de 25 metros para inspección de tuberías hasta 4". Se contrata mínimo dos horas.</t>
  </si>
  <si>
    <t>hora</t>
  </si>
  <si>
    <t>7.1.2</t>
  </si>
  <si>
    <t>7.2</t>
  </si>
  <si>
    <t>INSTALACIONES HIDRÁULICAS INTERNAS</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</si>
  <si>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</si>
  <si>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7.3</t>
  </si>
  <si>
    <t>7.3.4</t>
  </si>
  <si>
    <t>7.4</t>
  </si>
  <si>
    <t>7.4.1</t>
  </si>
  <si>
    <t>7.5</t>
  </si>
  <si>
    <t>7.5.1</t>
  </si>
  <si>
    <t>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</si>
  <si>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8</t>
  </si>
  <si>
    <t>8.1</t>
  </si>
  <si>
    <t>REDES ELÉCTRICAS</t>
  </si>
  <si>
    <t>Suministro, transporte e instalación de alimentador en cable 3no.12 de cobre LSHF. Incluye accesorios para su correcta instalación y funcionamiento según RETIE.</t>
  </si>
  <si>
    <t>Suministro, transporte e instalación de interruptor automático monopolar enchufable (Breaker) de 15 - 50 Amp, tipo SWD, ICC=10 KA,120/240V no reparable, sellado y contramarcado. Certificación RETIE, UL, SA.</t>
  </si>
  <si>
    <t>Suministro, transporte e instalación de interruptor automático bipolar enchufable de 20-50A, 240V, 10KA</t>
  </si>
  <si>
    <t>Suministro, transporte e instalación de interruptor automático tripolar 3x(40A-60A), tipo caja moldeada industrial, no regulable,  EZC100N, ICC=25 KA a 240V, sellado y contramarcado. Incluye accesorios de conexión.</t>
  </si>
  <si>
    <t>8.1.7</t>
  </si>
  <si>
    <t>8.1.8</t>
  </si>
  <si>
    <t>Suministro, transporte e instalación de salida de alumbrado (5m) expuesta en tubería EMT de 3/4", con tomacorriente de polo a tierra, 15A, 120 V, Tipo Leviton,referencia 5320 ACP y según norma NEMA 5-15R o equivalente.  Incluye toma, ducto EMT, encintada, conductores de cobre 12 AWG-CU-LSHF, cajas metálicas galvanizadas 12*12*5 de sobreponer con tapa suplemento, conectores de conexión y/o empalme, grapa metálica galvanizada doble ala, marcación con pintura de acuerdo a la norma, obra civil y demás accesorios necesarios para su correcta instalación.</t>
  </si>
  <si>
    <t>8.1.9</t>
  </si>
  <si>
    <t>Suministro, transporte e instalación de salida de alumbrado (5m) para luminarias y salidas de emergencia, expuesta en tubería EMT de 3/4", con tomacorriente de polo a tierra, 15A, 120 V, Tipo Levinton,referencia 5320 ACP y según norma NEMA 5-15R o equivalente.  Incluye toma, ducto EMT, encintada, conductores de cobre 12 AWG-CU- LSHF, caja metálica 12*12*5 de sobreponer con tapa suplemento, conectores de conexión y/o empalme, grapa metálica galvanizada doble ala, marcación con pintura de acuerdo a la norma y demás accesorios necesarios para su correcta instalación.</t>
  </si>
  <si>
    <t>8.1.10</t>
  </si>
  <si>
    <t>Suministro, transporte e instalación de salida de interruptor sencillo (5m), expuesta, en tubería EMT de 3/4", 15 A. TIPO Leviton,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</si>
  <si>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8.1.11</t>
  </si>
  <si>
    <t>8.1.12</t>
  </si>
  <si>
    <t>Suministro, transporte e instalación de salida en bocatubo a intemperie (5m) expuesto con tubería IMC 3/4". Incluye:  ducto IMC, encintada, conductores de cobre 12 AWG-CU-PE HF FR LC CT-80ºC, caja rawelt 12*12*5 de sobreponer con tapa suplemento, conectores de conexión y/o empalme, grapa metálica galvanizada doble ala, prensaestopa, marcación con pintura de acuerdo a la norma, obra civil y demás accesorios necesarios para su correcta instalación.</t>
  </si>
  <si>
    <t>8.1.13</t>
  </si>
  <si>
    <t>Suministro, transporte e instalación de salida de toma doble regulado (5m) expuesto, con polo a tierra 15A, 125V, ref Lev 5262-IG naranja, certificación RETIE. Incluye  marcación, tubería EMT de 3/4", cables 3No12 AWG HFFR, cajas de paso o conexión 12X12 con tapa suplemento, aparato certificado y en general todos los accesorios para su correcta instalación y funcionamiento.</t>
  </si>
  <si>
    <t>8.1.14</t>
  </si>
  <si>
    <t>Suministro, transporte e instalación de toma doble regulado con polo a tierra para instalar en canaleta, 15A, 125V, ref Lev 5262-0IG naranja, certificación RETIE y pruebas de conformidad U120V. Incluye toma, encintada alrededor de la parte viva del toma, marcación y demás accesorios  y elementos necesarios para su correcta instalación y funcionamiento.</t>
  </si>
  <si>
    <t>8.1.15</t>
  </si>
  <si>
    <t>Suministro, transporte e instalación de salida de toma doble con polo a tierra (5m) expuesto con tubería EMT 3/4", 15A, 125 V Tipo LEV referencia 5320 ACP y según norma NEMA 5-15R o equivalente, en tubería EMT de 3/4". Incluye toma, ducto EMT, encintada, conductores de cobre 12 AWG-CU-PE HF FR LC CT-80ºC, caja metálica 12*12*5 de sobreponer con tapa suplemento, conectores de conexión y/o empalme, grapa metálica galvanizada doble ala, marcación con pintura de acuerdo a la norma, obra civil y demás accesorios necesarios para su correcta instalación.</t>
  </si>
  <si>
    <t>8.1.16</t>
  </si>
  <si>
    <t>Suministro, transporte e instalación de toma doble con polo a tierra para instalar en canaleta  15A, 125 V Tipo LEV referencia 5320 ACP y según norma NEMA 5-15R o equivalente, para instalar en CANALETA.  Incluye toma, encintada alrededor de la parte viva del toma, marcación y demás accesorios  y elementos necesarios para su correcta instalación y funcionamiento.</t>
  </si>
  <si>
    <t>8.1.17</t>
  </si>
  <si>
    <t>8.1.18</t>
  </si>
  <si>
    <t>Suministro, transporte e instalación de salida eléctrica expuesta en tubería EMT para tomacorriente PATA TRABADA, 20A, 240V. Incluye: aparato, ducto EMT, encintada, conductores de cobre 12 AWG-CU-PE HF FR LC CT-80ºC, caja metálica 12x5cm de sobreponer con tapa suplemento, conectores de conexión y/o empalme, grapa metálica galvanizada doble ala, marcación con pintura de acuerdo a la norma y demás accesorios necesarios para su correcta instalación. (Salida promedio 4 m).</t>
  </si>
  <si>
    <t>8.1.19</t>
  </si>
  <si>
    <t>Suministro, transporte e instalación de bandeja portacables de 30x8 cm, tipo recta lisa con tapa.  Incluye platinas de unión, Tees, cruz, curvas, soportes  tipo peldaño o tipo repisa para la  fijación, espárragos y/o pernos de expansión y todos los elementos necesarios para su correcta instalación.</t>
  </si>
  <si>
    <t>8.1.20</t>
  </si>
  <si>
    <t>Suministro, transporte e instalación de canaleta metálica con división continua de 12x5 centímetros, calibre 18 USG en lamina cold- rolled, pintura electrostática color negro. Incluye tapa atornillada de forma que los tornillos queden fuera de la canaleta para evitar  lastimar los cables, elementos de anclaje, accesorios prefabricados para cambios de dirección y uniones, masilla y pintura para cortes, puente en cable de cobre #6 para garantizar continuidad de puesta a tierra  y demás elementos necesarios para su correcta instalación. Debe tener certificación RETIE.</t>
  </si>
  <si>
    <t>8.1.21</t>
  </si>
  <si>
    <t>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</si>
  <si>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8.1.22</t>
  </si>
  <si>
    <t>Suministro, transporte e instalación de tubería metálica EMT diámetro 3/4". Incluye adaptadores, uniones, curvas, grapas doble ala y demás accesorios necesarios para su correcta instalación.</t>
  </si>
  <si>
    <t>8.1.23</t>
  </si>
  <si>
    <t>Suministro, transporte e instalación de tubería EMT de 1". Incluye adaptadores, uniones, curvas, grapas doble ala, resanes en mortero 1:5 y demás accesorios necesarios para su correcta instalación.</t>
  </si>
  <si>
    <t>8.1.24</t>
  </si>
  <si>
    <t>Suministro, transporte e instalación de tubería IMC de 3/4" expuesta. Incluye curva, unión, boquilla a y/o capacete, grapa doble ala, obra civil y demás elementos necesarios para su correcta instalación.</t>
  </si>
  <si>
    <t>8.1.25</t>
  </si>
  <si>
    <t>Suministro, transporte e instalación de caja metálica 12x12x5 cm de sobreponer en cold roled, pintura epóxica con tapa lisa, con lámina calibre 20 USG con fondo metálico. Incluye accesorios para su correcta instalación.</t>
  </si>
  <si>
    <t>8.1.26</t>
  </si>
  <si>
    <t>Suministro, transporte e instalación de DPS Tipo I+II ,7kA, 3F, 4H en (10/350µs) y 50kA en(8/20µs) por polo, marca Fatech o equivalente. Incluye caja termoplástica y conexión con barraje de tablero</t>
  </si>
  <si>
    <t>8.1.27</t>
  </si>
  <si>
    <t>Suministro, transporte e instalación de medidor electrónico  de energía trifásico con caja para 1 medidor, 4 Hilos, 5(100)A, 208/120V, Calse activa 1. incluye accesorios de fijación y todo lo necesario para su corecta instalación.</t>
  </si>
  <si>
    <t>8.1.28</t>
  </si>
  <si>
    <t>Suministro, transporte e instalación de salida de toma doble con polo a tierra tipo intemperie (5m), expuesto con tubería IMC 3/4", 15A, 125 V Tipo LEV referencia 5320 ACP y según norma NEMA 5-15R o equivalente. Incluye toma, ducto IMC, encintada, conductores de cobre 12 AWG-CU-PE HF FR LC CT-80ºC, caja rawelt 12*12*5, tapa de intemperie para toma, conectores de conexión y/o empalme, grapa metálica galvanizada doble ala, marcación con pintura de acuerdo a la norma, obra civil y demás accesorios necesarios para su correcta instalación.</t>
  </si>
  <si>
    <t>8.1.29</t>
  </si>
  <si>
    <t>Suministro, transporte e instalación de tablero de 8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</si>
  <si>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8.1.30</t>
  </si>
  <si>
    <t>8.1.31</t>
  </si>
  <si>
    <t>Suministro, transporte e instalación materiales para instalación de UPS de 3KVA; (5m) expuesto con tubería EMT 3/4", cable 8 AWG, llave bypass de 32A con caja 4X4. Incluye , ducto EMT, encintada, conductores de cobre 8 AWG-CU-PE HF FR LC CT-80ºC, cajas metálica galvanizadas 12*12*5 de sobreponer con tapa, conectores de conexión y/o empalme, grapa metálica galvanizada doble ala, pasacables, marcación de tubería con pintura de acuerdo a la norma, marcación de la salida, obra civil y demás accesorios necesarios para su correcta instalación.</t>
  </si>
  <si>
    <t>8.1.32</t>
  </si>
  <si>
    <t>Suministro, transporte e instalación de UPS de 3 KW, True online, monofásica. Incluye: factor de potencia de 1, IGBT's en rectificador e inversor, bypass de estado sólido automático con recuperación automática en condiciones normales de retorno y llave de bypass manual para usos de emergencia, garantía de 1 año. Incluye: Base metálica._x000D_</t>
  </si>
  <si>
    <t>ILUMINACIÓN</t>
  </si>
  <si>
    <t/>
  </si>
  <si>
    <t>8.2.2</t>
  </si>
  <si>
    <t>Suministro, transporte e instalación de luminaria hermética LED de 2 tubos por 18W, IP65, chasis moldeado por inyección en policarbonato resistente a los rayos UV reforzado en fibra de vidrio, mínimo 8 cierres (4 cierres por cada lado ) de presión y Difusor opalizado en Policarbonato resistente a rayones. Flujo efectivo de la Luminaria 3.600 Lm/Temperatura de Color 4.000°K, Tensión de alimentación 100....277V±10% DIM 0-10V, 50/60 HZ, PF 0.95, CRI &gt;80, Vida útil 50.000 hrs (). Eficacia de 120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fabricante._x000D_</t>
  </si>
  <si>
    <t>8.2.3</t>
  </si>
  <si>
    <t>Suministro, transporte e instalación de luminaria EPIC66 Distecsa o similar, de sobreponer o suspender, diseñada con módulos de LED, disipadores y cuerpo de aluminio, acabado en pintura poliéster electrostática en polvo, difusor en acrílico opal, 110º de apertura, IP20, 660mm de diámetro por 120mm de alto, 36.6W, 3441 Lm, 5000ºK, IRC&gt; 80%,  vida útil 50.000 horas, temperatura de trabajo de 0-55ºC, certificado RETILAP._x000D_</t>
  </si>
  <si>
    <t>8.2.4</t>
  </si>
  <si>
    <t>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</si>
  <si>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8.3</t>
  </si>
  <si>
    <t>VOZ Y DATOS</t>
  </si>
  <si>
    <t xml:space="preserve">Suministro, transporte e instalación de Rack cerrado de piso 210x60x100cm en lámina cold rolled calibre 16 y 18 MSG (perfilería y tapa respectivamente). Incluye: puerta frontal y posterior bisagrada con chapa, manija con llave y vidrio templado de seguridad, tapas laterales y superiores desmontables e intercambiables, ruedas con frenos y tornillos de nivelación, cooler de aire frío,  3 bandejas portaequipos, 3 organizadores de cable, 2 regletas rackeables de 1800W y 8 salidas con protección, 1 llave bypass de 32A con caja,  2 extractores de 4" en la parte superior con cable encauchetado,  puesta a tierra según norma ANSI/TIA/EIA - 607 y otros elementos necesarios para su correcta instalación. debe cumplir con las normas IEC 297, IEC 297-2 EIA RS310-D (Racks, panel and associated equipment). </t>
  </si>
  <si>
    <t xml:space="preserve">Suministro, transporte e instalación de cable UTP Categoría 6A de cuatro pares, chaqueta LSZH Marca Panduit,  AMP o equivalente, cumpla normas EIA/TIA568B. Incluye plug RJ-45 blindado, certificación y resultados en medio impreso y magnético, Marcación y Ficho de Identificación y demás elementos necesarios para su correcta instalación. Se debe aprobar certificación de canal completo por al menos 25 años. </t>
  </si>
  <si>
    <t>8.3.6</t>
  </si>
  <si>
    <t>Suministro, transporte e instalación de salida de voz o datos(5m) expuesta, RJ 45 cat 6A, aplicable a normas TIA 568A/TIA 568B, cumpla standares industriales y estén en el listado UL y además sean marca reconocida en el mercado. incluye el toma de voz o datos, caja 12x12x5cm de sobreponer, faceplates, módulos, cable UTP cat 6A, elementos asociados, marcación con placa en acrílico o térmica, ducto EMT 3/4", curvas, adaptadores terminal, obra civil y demás elementos necesarios para su correcta instalación.</t>
  </si>
  <si>
    <t>8.3.7</t>
  </si>
  <si>
    <t>Suministro, transporte e instalación de salida de voz o datos (5m) en canaleta, RJ 45 cat 6A, aplicable a normas TIA 568A/TIA 568B, cumpla standares industriales y estén en el listado UL y además sean marca reconocida en el mercado. incluye el toma de voz o datos, troquel, faceplates, cable utp cat 6A módulos, elementos asociados, marcación con placa en acrílico o térmica y demás elementos necesarios para su correcta instalación.</t>
  </si>
  <si>
    <t>8.3.8</t>
  </si>
  <si>
    <t>8.3.9</t>
  </si>
  <si>
    <t>Suministro, transporte e instalación de Patch Panel cat 6A de 24pts marca AMP. Incluye: Jacks blindados</t>
  </si>
  <si>
    <t>8.3.10</t>
  </si>
  <si>
    <t>Suministro, transporte e instalación de organizador horizontal de cables 40x40cm para instalar en Rack. Incluye todos los elementos necesarios para su correcta instalación y funcionamiento.</t>
  </si>
  <si>
    <t>8.3.11</t>
  </si>
  <si>
    <t xml:space="preserve">Suministro, transporte e instalación de cable HDMI, longitud 15m, preensamblado en fábrica. </t>
  </si>
  <si>
    <t>8.4</t>
  </si>
  <si>
    <t>RETIROS, PLANOS Y LEGALIZACIONES</t>
  </si>
  <si>
    <t>8.4.1</t>
  </si>
  <si>
    <t>Planos record o planos de obra terminada Eléctricos actualizados elaborados por el Contratista y aprobados por la Interventoria, Incluye copia fisica y copia magnetica.</t>
  </si>
  <si>
    <t>8.4.2</t>
  </si>
  <si>
    <t>9</t>
  </si>
  <si>
    <t>9.1</t>
  </si>
  <si>
    <t>SISTEMA DE AIRE ACONDICIONADO CON FLUJO VARIABLE DE REFRIGERANTE</t>
  </si>
  <si>
    <t>9.1.5</t>
  </si>
  <si>
    <t>9.2</t>
  </si>
  <si>
    <t>RED DE LINEAS DE REFRIGERACION DEL SISTEMA VRF</t>
  </si>
  <si>
    <t>9.2.1</t>
  </si>
  <si>
    <t>9.2.1.1</t>
  </si>
  <si>
    <t>9.2.1.2</t>
  </si>
  <si>
    <t>9.2.1.3</t>
  </si>
  <si>
    <t>9.2.1.4</t>
  </si>
  <si>
    <t>9.2.1.5</t>
  </si>
  <si>
    <t>9.2.1.6</t>
  </si>
  <si>
    <t>9.2.1.7</t>
  </si>
  <si>
    <t>9.2.2</t>
  </si>
  <si>
    <t>9.2.2.1</t>
  </si>
  <si>
    <t>9.2.2.2</t>
  </si>
  <si>
    <t>9.2.2.3</t>
  </si>
  <si>
    <t>9.2.3</t>
  </si>
  <si>
    <t>SISTEMA DE CONTROL REMOTO TIPO CONSOLA CENTRAL</t>
  </si>
  <si>
    <t>9.2.3.1</t>
  </si>
  <si>
    <t>9.2.3.2</t>
  </si>
  <si>
    <t>9.2.4</t>
  </si>
  <si>
    <t>PRUEBAS Y BALANCEOS DEL SISTEMA VRF</t>
  </si>
  <si>
    <t>9.2.4.1</t>
  </si>
  <si>
    <t>Arranque, Carga y Balanceo del sistema de refrigeracion VRF</t>
  </si>
  <si>
    <t>9.2.4.2</t>
  </si>
  <si>
    <t>Adición de Refrigerante R410A</t>
  </si>
  <si>
    <t>lb</t>
  </si>
  <si>
    <t>9.2.5</t>
  </si>
  <si>
    <t>SEÑALIZACIÓN DE EQUIPOS Y SISTEMAS</t>
  </si>
  <si>
    <t>9.2.5.1</t>
  </si>
  <si>
    <t>9.3</t>
  </si>
  <si>
    <t>SISTEMA DE AIRE ACONDICIONADO CUARTO TÉCNICO</t>
  </si>
  <si>
    <t>9.3.1</t>
  </si>
  <si>
    <t>SISTEMA MINISPLIT CUARTO TÉCNICO</t>
  </si>
  <si>
    <t>9.3.1.1</t>
  </si>
  <si>
    <t>9.3.1.2</t>
  </si>
  <si>
    <t>9.3.1.3</t>
  </si>
  <si>
    <t>9.3.2</t>
  </si>
  <si>
    <t>RED DE LINEAS DE REFRIGERACION DEL SISTEMA</t>
  </si>
  <si>
    <t>9.3.2.1</t>
  </si>
  <si>
    <t>9.3.2.2</t>
  </si>
  <si>
    <t>9.3.2.3</t>
  </si>
  <si>
    <t>9.3.2.4</t>
  </si>
  <si>
    <t>9.3.2.5</t>
  </si>
  <si>
    <t>9.3.2.6</t>
  </si>
  <si>
    <t>9.3.3</t>
  </si>
  <si>
    <t>9.3.3.1</t>
  </si>
  <si>
    <t>9.3.3.2</t>
  </si>
  <si>
    <t>9.3.4</t>
  </si>
  <si>
    <t>9.3.4.1,</t>
  </si>
  <si>
    <t>10</t>
  </si>
  <si>
    <t>PISAJISMO Y SILVICULTURA</t>
  </si>
  <si>
    <t>10.1</t>
  </si>
  <si>
    <t>Suministro, transporte y siembra de JARDINES TIPO X.  Filodendro limón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</si>
  <si>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10.2</t>
  </si>
  <si>
    <t>Suministro, transporte y siembra de JARDINES TIPO X.  Filodendro red esmerald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</si>
  <si>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10.3</t>
  </si>
  <si>
    <t>Suministro, transporte y siembra de JARDINES TIPO X. Filodendro cordatum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</si>
  <si>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10.4</t>
  </si>
  <si>
    <t>Suministro, transporte y siembra de JARDINES TIPO IX.  Helecho nido,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</si>
  <si>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10.5</t>
  </si>
  <si>
    <t>Suministro, transporte y siembra de JARDINES TIPO VIII.  Sin Verguenza, con altura mínima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</si>
  <si>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10.6</t>
  </si>
  <si>
    <t>Suministro, transporte y siembra de JARDINES TIPO VII. Balazo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</si>
  <si>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10.7</t>
  </si>
  <si>
    <t>Suministro, transporte y siembra de JARDINES TIPO IX. Sheflera variegada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</si>
  <si>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10.8</t>
  </si>
  <si>
    <t>Suministro, transporte y siembra de JARDINES TIPO VII. Ginger roja,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</si>
  <si>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Adecuación y mantenimiento de obras civiles, eléctricas, de voz y datos y redes hidrosanitarias de los centros del valle del software.</t>
  </si>
  <si>
    <t>CALCULO DEL A.I.U</t>
  </si>
  <si>
    <r>
      <rPr>
        <b/>
        <sz val="9"/>
        <rFont val="Arial"/>
        <family val="2"/>
      </rPr>
      <t>Nota 2:</t>
    </r>
    <r>
      <rPr>
        <sz val="9"/>
        <rFont val="Arial"/>
        <family val="2"/>
      </rPr>
      <t xml:space="preserve"> El valor total presupuestado por la entidad por concepto de "Inversión Ambiental - Social - Implementación PMT " reflejada en sus respectivos anexos, es un valor estimado que sera un gasto reembolsable demostrable. Lo anterior, con la finalidad  de ser ejecutados en la proporción requerida y durante los tiempos en que se presenten las necesidades que cada uno de ellos busca satisfacer. Dichas actividades serán reconocidas a cargo de reembolso de gastos. </t>
    </r>
  </si>
  <si>
    <t>Elaboró:</t>
  </si>
  <si>
    <t>Revisó:</t>
  </si>
  <si>
    <t>LOCALIZACIÓN, TRAZADO Y REPLANTEO. Se utilizará personal experto con equipo de precisión. Se hará con la frecuencia que lo indique la interventoría. Incluye demarcación con pintura, línea de trazado, corte de piso, libretas y planos.</t>
  </si>
  <si>
    <t>RETIRO DE NUMERACIÓN DE ACCESOS (Avisos Amarillos). Incluye cargue, transporte, botada en botaderos oficiales y recuperación de los materiales aprovechables y su transporte hasta el sitio que lo indique la interventoría.</t>
  </si>
  <si>
    <t>REVOQUE INTERIOR</t>
  </si>
  <si>
    <t>Colocación de REVOQUE con mortero 1:4 IMPERMEABILIZADO con Sika 1 o equivalente, EN MUROS. Incluye suministro y transporte de los materiales, ranuras, filetes, y todos los demás elementos necesarios para su correcta construcción.</t>
  </si>
  <si>
    <t>Colocación de REVOQUE con mortero 1:4 EN MUROS. Incluye suministro y transporte de los materiales, ranuras, filetes y todos los demás elementos necesarios para su correcta construcción.</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</si>
  <si>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</si>
  <si>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ENCHAPE</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</si>
  <si>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</si>
  <si>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APARATOS/GRIFERIA/MUEBLES/MESONES</t>
  </si>
  <si>
    <t>APARATOS</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</si>
  <si>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</si>
  <si>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Suministro, transporte y colocación de lavaescobas prefabricado en concreto forrado en granito de 40 x 40 x 25 cm. fondo gris. Incluye mortero 1:4, llave bocamanguera, sifón y todo los demás elementos necesarios para su correcta instalación y funcionamiento.</t>
  </si>
  <si>
    <t>INCRUSTACIONES Y ACCESORIOS</t>
  </si>
  <si>
    <t>Suministro, transporte y colocación de dispensador de papel higiénico ref 210799 SOCODA o equivalente en acero inoxidable 304 con llave. Incluye todos los elementos necesarios para su correcta instalación.</t>
  </si>
  <si>
    <t>Suministro, transporte y colocación de dispensador de Jabón líquido ref 217601 SOCODA o equivalente en acero inoxidable  Incluye todos los elementos necesarios para su correcta instalación.</t>
  </si>
  <si>
    <t>Suministro, transporte y colocación de dispensador de Toallas ref  210805 SOCODA o equivalente en acero inoxidable  Incluye todos los elementos necesarios para su correcta instalación.</t>
  </si>
  <si>
    <t>ESPEJOS</t>
  </si>
  <si>
    <t>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</si>
  <si>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</si>
  <si>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</si>
  <si>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</si>
  <si>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</si>
  <si>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</si>
  <si>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</si>
  <si>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</si>
  <si>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</si>
  <si>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</si>
  <si>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</si>
  <si>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Colocación de VÁLVULA CORTINA 250 PSI DE BRONCE tipo Red White o equivalente, para un DIÁMETRO DE ¾". Incluye suministro y transporte de los materiales, todos los accesorios necesarios para su correcta instalación y funcionamiento.</t>
  </si>
  <si>
    <t>UNIDAD EXTERIOR</t>
  </si>
  <si>
    <t>Tubería en cobre Tipo L 1/2" diámetro</t>
  </si>
  <si>
    <t>mt</t>
  </si>
  <si>
    <t>Tubería en cobre Tipo L 1/4" diámetro</t>
  </si>
  <si>
    <t>Codos en cobre 1/2" diámetro</t>
  </si>
  <si>
    <t>Codos en cobre 1/4" diámetro</t>
  </si>
  <si>
    <t>AISLAMIENTOS TÉRMICOS ELASTOMÉRICO</t>
  </si>
  <si>
    <t>Aislamiento térmico elastomérico de 1/2" diámetro x 1/2" de espesor</t>
  </si>
  <si>
    <t>Aislamiento térmico elastomérico de 1/4" diámetro x 1/2" de espesor</t>
  </si>
  <si>
    <t>Señalización de Equipos y Sistemas</t>
  </si>
  <si>
    <t>EQUIPOS DE VENTILACIÓN</t>
  </si>
  <si>
    <t>Soporte en varilla roscada para anclaje del ventilador</t>
  </si>
  <si>
    <t>CONDUCTOS PARA EXTRACCIÓN DE AIRE</t>
  </si>
  <si>
    <t>Kg</t>
  </si>
  <si>
    <t>REJILLAS DE EXTRACCIÓN</t>
  </si>
  <si>
    <t>REJILLAS DE SUMINISTRO</t>
  </si>
  <si>
    <t>CONTROLES DE ARRANQUE DE LOS SISTEMAS DE VENTILACIÓN</t>
  </si>
  <si>
    <t>Tablero de Control y Potencia TP#1: Ventilador VHCL-E #1. El arranque y parada de la unidad deberá hacerse desde un tablero eléctrico independiente y estos deben estar enclavados con la iluminación de los baños para que este ventilador de extracción empiece a operar y luego de la señal de apagado mantenga su funcionamiento por cinco minutos adicionales (off delay).  Localmente se debe contar con una señalización luminosa que registre la operación del equipo.</t>
  </si>
  <si>
    <t>PRUEBAS Y BALANCEOS</t>
  </si>
  <si>
    <t>Arranque y Balanceo de los diferentes sistemas de ventilación</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</si>
  <si>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</si>
  <si>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</si>
  <si>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</si>
  <si>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</si>
  <si>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</si>
  <si>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</si>
  <si>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</si>
  <si>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</si>
  <si>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</si>
  <si>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</si>
  <si>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</si>
  <si>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</si>
  <si>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</si>
  <si>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</si>
  <si>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</si>
  <si>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</si>
  <si>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</si>
  <si>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</si>
  <si>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</si>
  <si>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</si>
  <si>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</si>
  <si>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</si>
  <si>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</si>
  <si>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Retiro de redes eléctricas, voz y datos existentes, según reestructuración del inmueble. Incluye el reintegro a donde la interventoría lo indique, dentro del área metropolitana.</t>
  </si>
  <si>
    <t>día/pare</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</si>
  <si>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</si>
  <si>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</si>
  <si>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</si>
  <si>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</si>
  <si>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</si>
  <si>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</si>
  <si>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</si>
  <si>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</si>
  <si>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</si>
  <si>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</si>
  <si>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</si>
  <si>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</si>
  <si>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</si>
  <si>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</si>
  <si>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</si>
  <si>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</si>
  <si>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</si>
  <si>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</si>
  <si>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</si>
  <si>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</si>
  <si>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</si>
  <si>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</si>
  <si>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</si>
  <si>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</si>
  <si>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</si>
  <si>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</si>
  <si>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</si>
  <si>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</si>
  <si>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</si>
  <si>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Suministro, transporte y colocación de Basurera Cantillever de Pared ref. 770702123023 SOCODA o equivalente en acero inoxidable  Incluye todos los elementos necesarios para su correcta instalación.</t>
  </si>
  <si>
    <t xml:space="preserve">INSTALACIONES SANITARIAS INTERNAS </t>
  </si>
  <si>
    <t>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t>
  </si>
  <si>
    <t>Suministro, transporte e instalación de salida de sensor de movimiento (5m), expuesta, en tubería EMT de 3/4". Incluye sensor de movimiento para techo 360°, alcance 6 m,  caja 4"x4" , ducto EMT de 3/4", conectores de conexión y empalme, adaptadores terminales, curvas, chazos y tornillos, CABLES SINTOX 12 AWG CU  HF FR LS TC 750V 80°C , y demás accesorios y elementos para su correcta instalación y funcionamiento.</t>
  </si>
  <si>
    <t>Suministro, transporte e instalación de salida de toma doble con polo a tierra GFCI (5m), expuesta,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EMT de 3/4", caja 12x5cm con tapa suplemento, conectores de empalme y conexión, curvas, adaptadores terminales, conductores de cobre 3No12 AWG-CU-PE HF FR LC CT-80ºC, tornillos, obra civil y demás accesorios y elementos para su correcta instalación y funcionamiento.</t>
  </si>
  <si>
    <t>Un</t>
  </si>
  <si>
    <t>Mantenimiento y reposición del 10% de los jardines sembrados con fertilización. Incluye chipiado, insumos, mano de obra, plateo, herramientas, disposición adecuada de residuos vegetales, control fitosanitario, riego con infiltración de 20 cm y transporte.</t>
  </si>
  <si>
    <t>Mantenimiento de árboles y palmas adultos, incluye insumos, mano de obra, plateo, herramientas, fertilización, podas manuales, aplicación de chipiado, disposición adecuada de residuos vegetales, riego con infiltración de 50 cm de profundidad y transporte.</t>
  </si>
  <si>
    <t>Mantenimiento de grama existente, corte de césped con guadaña de 3 a 5 cm. Incluye la recolección y disposición final de los residuos vegetales.</t>
  </si>
  <si>
    <t xml:space="preserve">Tierra o sustrato para la siembra y el mantenimiento de jardines, coberturas y árboles, está conformada por una parte de suelo mineral de horizonte A ó B libre de terrones, una parte de arena de pega proveniente de beta de montaña, una parte de cisco o cascarilla de arroz o café libre de patógenos y de calidad certificada, una parte de abono orgánico de origen vegetal o animal libre de patógenos y calidad certificada, enriquecida con 12 kilos de enmienda orgánico mineral de composición garantizada y micorriza de calidad certificada.  Incluye la mezcla homogénea en forma manual, el acarreo y el transporte, así como la instalación en el sitio en la capa del grosor que indique la interventoría, segun la siembra o mantenimiento a realizar. </t>
  </si>
  <si>
    <t>bultos</t>
  </si>
  <si>
    <t>RETIRO DE VENTANAS con vidrio, metálicas, en aluminio, en madera o ventana reja. Incluye botada de escombros en botaderos oficiales y recuperación de los materiales aprovechables y su transporte hasta el sitio que lo indique la interventoría. Dimensión variable.</t>
  </si>
  <si>
    <t>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t>
  </si>
  <si>
    <t>DEMOLICIÓN PISO EXISTENTE, Incluye cargue, transporte y botada de escombros, Incluye demolición del mortero de nivelación espesor máximo 0.07m, refuerzo e instalaciones embebidas. Además recuperación de los materiales aprovechables o su transporte hasta el sitio que lo indique la interventoría.</t>
  </si>
  <si>
    <t>EXCAVACIÓN Y RETIRO DEL MATERIAL</t>
  </si>
  <si>
    <t>CARGUE MECANICO, TRANSPORTE Y BOTADA DE ESCOMBROS, incluye, el cargue con máquina, repaleo, transporte interno y externo y botada de material tipo escombro en los sitios donde lo indique la interventoría y su medida será en el sitio.</t>
  </si>
  <si>
    <t>FUNDACIONES</t>
  </si>
  <si>
    <t>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t>
  </si>
  <si>
    <t>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t>
  </si>
  <si>
    <t>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t>
  </si>
  <si>
    <t>Construcción y montaje de ESTRUCTURA METÁLICA, PARA REFUERZOS EN MURO EN PLACA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</si>
  <si>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MAMPOSTERÍA</t>
  </si>
  <si>
    <t>Colocación de REVOQUE con mortero 1:4 EN CIELOS. Incluye suministro y transporte de los materiales, ranuras, filetes y todos los demás elementos necesarios para su correcta construcción.</t>
  </si>
  <si>
    <t>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t>
  </si>
  <si>
    <t>Colocación de enchape de pared Pared Ceramica Munich Gris Claro 30x45cm de Corona  o equivalente,  para baño altura 1,30m.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</si>
  <si>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Aplicación de Pintura Baños y Cocinas en muros. Es una pintura tipo 1, diseñada para proteger las paredes y techos en ambientes húmedos, Bajo Olor, Bajo VOC, microesferas Cerámicas, Antimanchas  sobre estuco plástico, 2 a 3 manos o las necesarias para lograr una superficie pareja a satisfacción de la interventoría, color blanco.</t>
  </si>
  <si>
    <t>Aplicaciones artísticasy/o infografías en muros, cielos etc, según diseños previamente aprobados por el cliente, incluye plantillas, elementos de seguridad para trabajo en altura, y todos los demás elementos para su correcta ejecución</t>
  </si>
  <si>
    <t>PINTURA EXTERIOR</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</si>
  <si>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</si>
  <si>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t>
  </si>
  <si>
    <t>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t>
  </si>
  <si>
    <t>Suministro, transporte e instalación de NUBE EXAGONAL para cielo, R/ 0,46m, en lámina microperforada color según diseño y disponibilidad, tipo Hunter Douglas o similar según diseño, incluye estructura de soporte y todos los demás elementos para su correcta instalación y funcionamiento</t>
  </si>
  <si>
    <t>Suministro, transporte e instalación de NUBE RECTANGULAR para cielo, 1,00 x 0,50 m, en lámina microperforada color según diseño y disponibilidad, tipo Hunter Douglas o similar según diseño, incluye estructura de soporte y todos los demás elementos para su correcta instalación y funcionamiento</t>
  </si>
  <si>
    <t>Suministro, transporte e instalación de NUBE CIRCULAR para cielo, R/ 0,60 m, en lámina microperforada color según diseño y disponibilidad, tipo Hunter Douglas o similar según diseño, incluye estructura de soporte y todos los demás elementos para su correcta instalación y funcionamiento</t>
  </si>
  <si>
    <t>Suministro, transporte e instalación de NUBE CIRCULAR para cielo, R/ 0,40 m, en lámina microperforada color según diseño y disponibilidad, tipo Hunter Douglas o similar según diseño, incluye estructura de soporte y todos los demás elementos para su correcta instalación y funcionamiento</t>
  </si>
  <si>
    <t>P-01: Suministro, transporte e instalación de Puerta (marco y ala) en lamina calibre 18 troquelada según diseño, de 1.00 x 2.10 mt, entamborada, batiente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 celosías en lámina calibre 18. Incluye sello perimetral flexible y todos los elementos necesarios para su correcta instalación y funcionamiento</t>
  </si>
  <si>
    <t>P-02: Suministro, transporte e instalación de Puerta (marco y ala) en lamina calibre 18 troquelada según diseño, de 0.70 x 2.10 mt, entamborada, batiente ambos cuerpos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 celosías en lámina calibre 18. Incluye sello perimetral flexible y todos los elementos necesarios para su correcta instalación y funcionamiento</t>
  </si>
  <si>
    <t>P-03: Suministro, transporte e instalación de Puerta (marco y ala) en lamina calibre 18 troquelada según diseño, de 1.00 x 1.85 mt, entamborada, batiente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Incluye sello perimetral flexible y todos los elementos necesarios para su correcta instalación y funcionamiento</t>
  </si>
  <si>
    <t>P-04: Suministro, transporte e instalación de Puerta doble ala  (marco y ala) en lamina calibre 18 troquelada según diseño, de 1.00 x 2.10 mt,  entamborada, batiente ambos cuerpos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 celosías en lámina calibre 18. Incluye sello perimetral flexible y todos los elementos necesarios para su correcta instalación y funcionamiento</t>
  </si>
  <si>
    <t>P-05: Suministro, transporte e instalación de Puerta doble ala  (marco y ala) en lamina calibre 18 troquelada según diseño, de 1.25 x 2.10 mt,  entamborada, batiente ambos cuerpos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Incluye sello perimetral flexible y todos los elementos necesarios para su correcta instalación y funcionamiento</t>
  </si>
  <si>
    <t>PV01: Suministro, transporte e instalación de Puerta vidriera corrediza de 1 ala  1.20 x 2.10 mt, con vidrio templado de 4 + 4 mm + película sandblasting (SEGÚN DISEÑO) + perfiles verticales y horizontales de 5 cm de espesor en aluminio anodizado color negro con cortes a 45 0 para cierre perfecto y hermético de las hojas. + Riel simple en aluminio con guía superior en inferior + cerradura con manija de apertura interior derecha o izquierda color negro de oscilo paralela automática con llave, para condena de apertura –  fijación oculta, con tornillería de inoxidable, desde la parte frontal y trasera –  dimensiones de la pala 20 x 5 mm.  –  recorrido de pala 50 mm.  Incluye sello perimetral flexible y todos los elementos necesarios para su correcta instalación y funcionamiento</t>
  </si>
  <si>
    <t>PV02: Suministro, transporte e instalación de Puerta vidriera de 1.35 x 2.10 mt, con dos alas, con perfiles en aluminio de 4 cm de espesor color negro con cortes a 45 º para cierre perfecto y hermético de la puerta + cerradura con manija de apertura interior derecha o izquierda color negro de oscilo paralela automática con llave, para condena de apertura - fijación oculta todos los cuerpos con vidrio templado de 4 +4 mm+ película sandblasting (SEGUN DISEÑO GRÁFICO). Incluye sello perimetral flexible y todos los elementos necesarios para su correcta instalación y funcionamiento</t>
  </si>
  <si>
    <t>V01: Ventana 1.30 X 1.00 M de dos cuerpos, un cuerpo superior proyectante de 1 hoja en vidrio templado de 4+4 película sandblasting (SEGUN DISEÑO GRÁFICO) + película de Bloqueo UV: 99% -Rechazo IRR: 83%+perfiles verticales y horizontales de 4cm de espesor en aluminio anodizado color negro con cortes a 45º para cierre perfecto y hermético de las hojas + sillar inclinado para correcta evacuación de aguas. Y un segundo cuerpo inferior de ventana tipo corrediza de 2 cuerpos, mismas especificaciones de material que las del cuerpo superior.</t>
  </si>
  <si>
    <t>V-02: Suministro, transporte e instalación de Ventana Proyectante de 0.40 x 0.80 mt., con vidrio templado de 4 + 4 mm traslucido+ película sandblasting (SEGUN DISEÑO GRÁFICO).   + Perfilería vertical y horizontal de 4 cm de 0 espesor en aluminio anodizado color negro con cortes de 45  para cierre perfecto y hermético de las hojas + sillar inclinado para correcta evacuación de aguas.</t>
  </si>
  <si>
    <t>V-03: Suministro, transporte e instalación de Ventana Proyectante de 0.40 x1.80 mt., con vidrio templado de 4 + 4 mm traslucido+ película sandblasting (SEGUN DISEÑO GRÁFICO).   + Perfilería vertical y horizontal de 4 cm de 0 espesor en aluminio anodizado color negro con cortes de 45  para cierre perfecto y hermético de las hojas + sillar inclinado para correcta evacuación de aguas.</t>
  </si>
  <si>
    <t>V-04: Suministro, transporte e instalación de Ventana Proyectante de 0.40 x1.70 mt., con vidrio templado de 4 + 4 mm traslucido+ película sandblasting (SEGUN DISEÑO GRÁFICO).   + Perfilería vertical y horizontal de 4 cm de 0 espesor en aluminio anodizado color negro con cortes de 45  para cierre perfecto y hermético de las hojas + sillar inclinado para correcta evacuación de aguas.</t>
  </si>
  <si>
    <t>V-05: Suministro, transporte e instalación de Ventana 1.40x1.90 de dos cuerpos, ambos cuerpos fijos de hoja en vidrio templado de 4 +4 película sandblasting (SEGUN DISEÑO GRÁFICO) + película de Bloqueo UV: 99% -Rechazo IRR: 83%+perfiles verticales y horizontales de 4cm de espesor en aluminio anodizado color negro con cortes a 45º para cierre perfecto y hermético de las hojas + sillar inclinado para correcta evacuación de aguas.</t>
  </si>
  <si>
    <t>V-06: Suministro, transporte e instalación de Ventana 1.00x1.60 de dos cuerpos, ambos cuerpos fijos de hoja en vidrio templado de 4 +4 película sandblasting (SEGUN DISEÑO GRÁFICO) + película de Bloqueo UV: 99% -Rechazo IRR: 83%+perfiles verticales y horizontales de 4cm de espesor en aluminio anodizado color negro con cortes a 45º para cierre perfecto y hermético de las hojas + sillar inclinado para correcta evacuación de aguas.</t>
  </si>
  <si>
    <t>DIVISIONES EN ACERO INOXIDABLE</t>
  </si>
  <si>
    <t>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</si>
  <si>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</si>
  <si>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</si>
  <si>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Suministro, transporte e instalación de aviso aviso en lamina galvanizada cal. 22, con marco posterior en tubo cuadrado de aluminio 1-1/2" y pintura electrostatica para el aviso, decorado con fotovinilo impreso, laminado cortado con plotter, en L cada lado de 2,00 x 3.00m. Incluye estructura metálica según diseño</t>
  </si>
  <si>
    <t xml:space="preserve">Tranporte, suministro e instalación de Panel divisorio en Malla electrosoldada M 188, con bástidores en tubería cuadrada de 1"x1", incluye pintura anticorrosiva, acabado en pintura poliuretano color negro, soldadura y ménsulas o dilatadores cuando sea necesario. </t>
  </si>
  <si>
    <t>Sumisnistro e instalación de Muro verde en Módulos elaborados en tubería cuadrada de 20 x 20 x 1.5 mm, platinas de anclaje E: 1/8” y anclaje con perno mecánico de 3/8” x 3. Estructura protegida con anticirrosivo y pintura poliuretano_x000D_
. Con bolsillos confeccionados en geotextil, los cuales incluyen una capa de membrana impermeable que impide el paso de la humedad hacia a la estructura de soporte.</t>
  </si>
  <si>
    <t>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t>
  </si>
  <si>
    <t>Suministro, transporte y colocación de puerta reja doble ala 2.00 x 2.40 m. con montante de 0,60 x 2,00 mt en malla eslabonada calibre 10 ojo No. 5, tubería galvanizada de 1.9" calibre 14,, chapa candado para trabajo pesado tipo Yale o equivalente. La tubería y las platinas son piezas completas, no se admiten soldaduras intermedias.</t>
  </si>
  <si>
    <t>Suministro, transporte y colocación de puerta reja 1 ala batiente de 1,00 x 2.40 m. con montante de 0,60 x 1,00 mt en malla eslabonada calibre 10 ojo No. 5, tubería galvanizada de 1.9" calibre 14,, chapa candado para trabajo pesado tipo Yale o equivalente. La tubería y las platinas son piezas completas, no se admiten soldaduras intermedias.</t>
  </si>
  <si>
    <t>Mantenimiento de pasamanos existente, incluye limpieza, retiro de oxido,aplicación de pintura anticorrosiva y de acabado.</t>
  </si>
  <si>
    <t>Suministro, transporte e instalación de Toldo retractil con sistema manual en estructura  con aleación en acero y aluminio con lona acrílica impermeable  color por definir</t>
  </si>
  <si>
    <t>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</si>
  <si>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t>Suministro, transporte y colocación de Barra de acero inoxidable recta 500, para discapacitados Ref. 231807 SOCODA o equivalente en acero inoxidable  Incluye todos los elementos necesarios para su correcta instalación.</t>
  </si>
  <si>
    <t>Suministro, transporte y colocación de Barra de seguridad abatible para discapacitados Ref. 230003 SOCODA o equivalente en acero inoxidable  Incluye todos los elementos necesarios para su correcta instalación.</t>
  </si>
  <si>
    <t>Suministro, transporte y colocación de espejo en cristal de 4mm. de 1.00 x 0,80 m. Con inclinación de 15º para discapacitados. Incluye estructura de soporte en madera, pulida de bordes, cinta doble faz, pega amarilla, silicona antihongos, y todos los demás elementos necesarios para su correcta instalación. Ubicados en unidades sanitarias.</t>
  </si>
  <si>
    <t>GRIFERÍA</t>
  </si>
  <si>
    <t>Suministro, transporte e instalación de Grifería para Lavamanos Monocontrol Cascade Media Mate Black Antimicrobiano, de Corona o equivalente incluye escudos, sellos y todos los elementos necesarios para su correcta instalación y funcionamiento</t>
  </si>
  <si>
    <t>IMPERMEABILIZACIONES</t>
  </si>
  <si>
    <t>Suministro, transporte e impermeabilización de muros revocados con impermeabilización integral tipo Sika 1 o equivalente más igol denso o equivalente más plástico negro grueso (polietileno de baja densidad). Incluye todos los demás elementos necesarios para su correcta construcción.</t>
  </si>
  <si>
    <t>MANTENIMIENTO  DE CARCAMOS, CANOAS, RUANAS, BAJANTES y TUBERÍAS. Incluye el cargue, transporte, botada escombros en botaderos oficiales, recuperación de los materiales aprovechables y su transporte hasta el sitio que lo indique la interventoría.</t>
  </si>
  <si>
    <t xml:space="preserve">INST. HIDRÁULICAS/ SANITARIAS/ VENTILACION </t>
  </si>
  <si>
    <t>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</si>
  <si>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</si>
  <si>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 xml:space="preserve">Suministro e instalación de Medidor Agua Volumetrico R200 Mecanico L110mm de 1/2 Pulgadas Pesión Máx.16, para control de consumo intrerno, incluye todos los elementos necesarios para su correcta instalación y funcionamiento  </t>
  </si>
  <si>
    <t>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</si>
  <si>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t>
  </si>
  <si>
    <t>VÁLVULAS</t>
  </si>
  <si>
    <t>colocacion de LLAVE BOCAMANGUERA 250 PSI, para un DIAMETRO DE 1/2" , incluye suministro y transporte de los materiales y todos los accesorios necesarios para su correcta instalación y funcionamiento</t>
  </si>
  <si>
    <t>INSTALACIONES SANITARIAS EXTERNAS</t>
  </si>
  <si>
    <t>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</si>
  <si>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REDES ELÉCTRICAS CVS</t>
  </si>
  <si>
    <t>Suministro, transporte e instalación de acometida eléctrica Trifasica  canalizada  en 3 No6 +1Nº8 + 1N°8 AWG-CU-THWN-2 por ducto existente . Incluye  conectores ,terminales de cobre, encintada  y demás  elementos necesarios para su correcta instalación.</t>
  </si>
  <si>
    <t>Suministro, transporte e instalación de acometida en cables 3No10 AWG cobre THHN/THWN-90ºC. Incluye conectores, encintada y demás accesorios para su correcta instalación y funcionamiento según RETIE.</t>
  </si>
  <si>
    <t>Suministro, transporte e instalación de salida de interruptor doble (5m), expuesta, en tubería EMT de 3/4", 15 A. TIPO Leviton, 10A, 125 V, según certificación RETIE y pruebas de conformidad UL. 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</si>
  <si>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Suministro, transporte e instalación de canalización subterránea, 1 tub 1" PVC DB. Inclye mano de obra y todos los materiales necesrios para su correcta instalación y funcionamiento.</t>
  </si>
  <si>
    <t>Suministro, transporte e instalación de luminaria panel LED de sobreponer o descolgar, 30X120X1.05Cm, 45W, 100-227V,Grado de protección ip 20.Certificada RETILAP. Diseño moderno con fuente de iluminación lateral basada en LED SMD y difusor opalizado. Ultra delgado y liviano con disipador de calor integrado. Opción de instalación colgante._x000D_</t>
  </si>
  <si>
    <t>Suministro, transporte e instalación de luminaria tipo campana para descolgar SL196 Distecsa o similar, para bombilla de 100W máximo de casquete E27, Cuerpo en aluminio, con acabado en pintura poliéster electroestática en polvo, IP20, 137mm de diámetro por 166mm de alto, bombilla de 18W, 5000ºK.</t>
  </si>
  <si>
    <t>Suministro, transporte e instalació de panel LED, RD, 24W, 1700LM, 100-240V, 65°K .Certificada RETILAP._x000D_</t>
  </si>
  <si>
    <t>Suministro, transporte e instalación de reflector tipo exterior con panel solar separado de 50W de Logielec o equivalente, con batería y fotocelda que garanticen operación en la noche. Garantía de 1 año</t>
  </si>
  <si>
    <t>Suministro, transporte e instalación de luminaria vial 40W con panel solar incorporado, sensor, batería de litio 12Ah/9,6V, color negro, IP65, 4800lm, 4000°K Roblan.</t>
  </si>
  <si>
    <t>Suministro, transporte e instalación de luminaria tipo bala, diseñada con módulo de LED integrado para empotrar al_x000D_
techo por medio de sujetadores resortados de hierro ubicados en los laterales, acabado galvanizado, cuerpo y aro en aluminio inyectado, con pintura poliéster electroestática en polvo a prueba de radiación UV, disipador en aluminio y un difusor en acrílico opal, diámetros exterior 230mm e interior 205mm, 3926 Lm, 35W, 120-277V, IP 20, 102° de apertura, vida útil 40.000h, certificada RETILAP.</t>
  </si>
  <si>
    <t>Suministro, transporte e instalación de luminaria tipo bala, diseñada con módulo de LED integrado para empotrar al_x000D_
techo por medio de sujetadores resortados de hierro ubicados en los laterales, acabado galvanizado, cuerpo y aro en aluminio inyectado, con pintura poliéster electroestática en polvo a prueba de radiación UV, disipador en aluminio y un difusor en acrílico opal, diámetros exterior 230mm e interior 210mm, 2418 Lm, 24W, 100-240V, IP 20, 116° de apertura, vida útil 50.000h, certificada RETILAP.</t>
  </si>
  <si>
    <t>SISTEMA VRF #1  UNIDADES INTERIORES</t>
  </si>
  <si>
    <t xml:space="preserve">C4V #1: Aula Multiproposito. Unidad Interior del tipo Cassette de cuatro vias, especial para operacion con sistemas de refrigerante variable. Capacidad Total: 22.5 MBH, Capacidad Sensible: 16.1 MBH, Temperatura de entrada del aire al serpentin: (DB/WB) 73.5°F/60.8°F, Temperatura de salida del aire del serpentin: (DB/WB) 49.9°F/48.8°F. </t>
  </si>
  <si>
    <t xml:space="preserve">C4V #2: Laboratorio de Creatividad. Unidad Interior del tipo Cassette de cuatro vias, especial para operacion con sistemas de refrigerante variable. Capacidad Total: 22.1 MBH, Capacidad Sensible: 16.5 MBH, Temperatura de entrada del aire al serpentin: (DB/WB) 72.9°F/60.2°F, Temperatura de salida del aire del serpentin: (DB/WB) 50.5°F/49.4°F. </t>
  </si>
  <si>
    <t xml:space="preserve">C4V #3: Punto de Informacion / Ideadero. Unidad Interior del tipo Cassette de cuatro vias, especial para operacion con sistemas de refrigerante variable. Capacidad Total: 24.4 MBH, Capacidad Sensible: 19.0 MBH, Temperatura de entrada del aire al serpentin: (DB/WB) 72.3°F/59.3°F, Temperatura de salida del aire del serpentin: (DB/WB) 49.9°F/48.7°F. </t>
  </si>
  <si>
    <t xml:space="preserve">C4V #4: Laboratorio de Prototipado. Unidad Interior del tipo Cassette de cuatro vias, especial para operacion con sistemas de refrigerante variable. Capacidad Total: 22.5 MBH, Capacidad Sensible: 17.0 MBH, Temperatura de entrada del aire al serpentin: (DB/WB) 72.8°F/60.1°F, Temperatura de salida del aire del serpentin: (DB/WB) 50.6°F/49.5°F. </t>
  </si>
  <si>
    <t>Control Remoto para Unidades Interiores</t>
  </si>
  <si>
    <t>UC-VRF #1: CVS Laureles Estadio. Esta unidad deberá venir lista desde fábrica y construida especialmente para trabajar con el concepto de Flujo Variable de Refrigerante, VRF.  La unidad vendrá con múltiples compresores, siendo uno de ellos el que tendrá la tecnología necesaria para controlar el volumen de refrigerante según la carga térmica solicitada.  El sistema vendrá con todos los controles y protecciones conocidas y diseñadas por la fábrica.  La descarga del aire caliente de la condensación será en forma vertical y operaran automáticamente con todas las condiciones de aire exterior, máximas y mínimas, que se presentan en el medio ambiente en que estarán instaladas. Capacidad Total: 92.7 MBH, temperatura del aire exterior 87°F.</t>
  </si>
  <si>
    <t>Tubería en cobre Tipo L 1-1/8" diámetro</t>
  </si>
  <si>
    <t>Tubería en cobre Tipo L 7/8" diámetro</t>
  </si>
  <si>
    <t>Tubería en cobre Tipo L 3/4" diámetro</t>
  </si>
  <si>
    <t>Tubería en cobre Tipo L 5/8" diámetro</t>
  </si>
  <si>
    <t>Tubería en cobre Tipo L 3/8" diámetro</t>
  </si>
  <si>
    <t>Codos en cobre 1-1/8" diámetro</t>
  </si>
  <si>
    <t>Codos en cobre 7/8" diámetro</t>
  </si>
  <si>
    <t>Codos en cobre 3/4" diámetro</t>
  </si>
  <si>
    <t>Codos en cobre 5/8" diámetro</t>
  </si>
  <si>
    <t>Codos en cobre 3/8" diámetro</t>
  </si>
  <si>
    <t>Branch en cobre Branch Sistema #1</t>
  </si>
  <si>
    <t>Aislamiento térmico elastomérico de 1-1/8" diámetro x 1/2" de espesor</t>
  </si>
  <si>
    <t>Aislamiento térmico elastomérico de 7/8" diámetro x 1/2" de espesor</t>
  </si>
  <si>
    <t>Aislamiento térmico elastomérico de 3/4" diámetro x 1/2" de espesor</t>
  </si>
  <si>
    <t>Aislamiento térmico elastomérico de 5/8" diámetro x 1/2" de espesor</t>
  </si>
  <si>
    <t>Aislamiento térmico elastomérico de 3/8" diámetro x 1/2" de espesor</t>
  </si>
  <si>
    <t xml:space="preserve">Sistema de control digital remoto con pantalla táctil </t>
  </si>
  <si>
    <t>Cableado blindado y apantallado para control de 3 hilos #16</t>
  </si>
  <si>
    <t>SISTEMAS DE VENTILACIÓN MECÁNICA</t>
  </si>
  <si>
    <t>VENTILADORES HELICOCENTRÍFUGOS EN LÍNEA PARA EXTRACCIÓN VHCL-E #1: Baños  - Extracción de Aire. Fabricado en polipropileno, pintado y tratado para este tipo de aplicación con pintura epóxica.  Estará provisto con todos los elementos de fijación requeridos para su instalación y anclaje. El ventilador será de construcción rígida, garantizando una máxima resistencia, como también un perfecto alineamiento y simetría.  El ventilador será del tipo helicoidal fabricado en ABS, balanceado estática y dinámicamente. El motor estará acoplado directamente al rotor helicocentrífugo y será del tipo sellado, de inducción asíncrono para trabajo monofásico. Con Caudal de Aire: 400 CFM @ 4.650 FT sobre el nivel del mar. Presión estática exterior a vencer: 0.11 pulg. c. a. Voltaje a utilizar: 110v/1ph/60c.</t>
  </si>
  <si>
    <t>CONDUCTOS METALICOS en Lámina Galvanizada; calibres, espesores y diámetros, incluyendo el tipo de fabricación, estará de acuerdo a las normas vigentes de la Sheet Metal and Air Conditioning National Association, SMACNA de los Estados Unidos, en su sección para conductos de baja presión en la tabla de 2” c. a. Los soportes y colgantes para los conductos, horizontales o verticales, serán en “U” metálicas galvanizadas calibre 18, platina de 1” x 1/4” o en ángulo de 1” x 1” x 1/4” y varilla roscada de 3/8” protegidos con pintura anticorrosivo, según el tamaño del conducto.</t>
  </si>
  <si>
    <t>Rejillas de Extracción del tipo Aleta Fija con Damper REAFCD 6"x6"</t>
  </si>
  <si>
    <t>Rejillas de Suministro del tipo Doble Aleta con Damper RSDACD 12"x12"</t>
  </si>
  <si>
    <t>UNIDAD INTERIOR: MSPL #1 (Interior): Cuarto Técnico. Unidad Interior del tipo Pared, especial para operacion con refrigerante R410A. Capacidad Total Nominal: 12.0 MBH.</t>
  </si>
  <si>
    <t>UNIDAD EXTERIOR: MSPL #1 (Exterior): Unidad Condensadora. Esta unidad deberá venir lista desde fábrica y construida especialmente para trabajar con Refrigerante R410A.  La unidad vendrá compresor del tipo Inverter.  El sistema vendrá con todos los controles y protecciones conocidas y diseñadas por la fábrica.  La descarga del aire caliente de la condensación será en forma horizontal. Capacidad Total Nominal: 12.0 MBH, temperatura del aire exterior 87°F.</t>
  </si>
  <si>
    <t>Suministro, transporte y siembra de JARDINES TIPO VI. Cinta mala madre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</si>
  <si>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VI. Helecho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</si>
  <si>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V  Lirio amarillo con altura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</si>
  <si>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IV. Lino enano con altura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</si>
  <si>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</si>
  <si>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</si>
  <si>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</si>
  <si>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</si>
  <si>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</si>
  <si>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</si>
  <si>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</si>
  <si>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</si>
  <si>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</si>
  <si>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</si>
  <si>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</si>
  <si>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</si>
  <si>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</si>
  <si>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</si>
  <si>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</si>
  <si>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</si>
  <si>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</si>
  <si>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</si>
  <si>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</si>
  <si>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</si>
  <si>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</si>
  <si>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</si>
  <si>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</si>
  <si>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</si>
  <si>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</si>
  <si>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</si>
  <si>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</si>
  <si>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</si>
  <si>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</si>
  <si>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</si>
  <si>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</si>
  <si>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</si>
  <si>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</si>
  <si>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</si>
  <si>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</si>
  <si>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</si>
  <si>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</si>
  <si>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</si>
  <si>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</si>
  <si>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</si>
  <si>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10.100</t>
  </si>
  <si>
    <t>10.101</t>
  </si>
  <si>
    <t>10.102</t>
  </si>
  <si>
    <t>10.103</t>
  </si>
  <si>
    <t>10.104</t>
  </si>
  <si>
    <t>10.105</t>
  </si>
  <si>
    <t>10.106</t>
  </si>
  <si>
    <t>10.107</t>
  </si>
  <si>
    <t>10.108</t>
  </si>
  <si>
    <t>10.109</t>
  </si>
  <si>
    <t>Reuniones con comunidad de inicio, avance y  fin de obra. Incluye logística</t>
  </si>
  <si>
    <t>Reuniones con el comité ciudadano de obra (se reúnen mínimo 1 vez al mes, dependiendo de la magnitud del proyecto).</t>
  </si>
  <si>
    <t xml:space="preserve"> Comunicación y Divulgación </t>
  </si>
  <si>
    <t>Afiche según manual de imagen (7 referencias -1 referencia por mes, 20 unidades por referencia)</t>
  </si>
  <si>
    <t>Volantes según manual de imagen para reuniones con comunidad (3 referencias de 1000 un c/u) (material ecológico)</t>
  </si>
  <si>
    <t>Instalación y desinstalación valla metálica medidas 6 x 3 en los diferentes sitios de Medellín y sus corregimientos, suministro mensual de fototelón  medidas 6x 3, impreso  a 720 dpi, Incluye estructura de soporte, pago de los impuestos, iluminación, seguridad que garantice el buen estado y permanencia en buenas condiciones de la valla, fototelón (lona) medidas 6 x 3 impreso  a 720 dpi  (según diseño EDU), mantenimiento de la estructura de la valla, transportes.</t>
  </si>
  <si>
    <t>mes</t>
  </si>
  <si>
    <t>Pendones para volquetas 0,7m*1m con información de la obra (cada volqueta debe portar un pendón a cada lado)</t>
  </si>
  <si>
    <t>Buzón PQRS en acrílico según diseño suministrado por la entidad (0,35m*0,45m)</t>
  </si>
  <si>
    <t>Cartelera informativa de 1,20m*0,80m acrílica</t>
  </si>
  <si>
    <t>Papelería y formatos (Conformación AZ que contiene la información de la gestión social del contrato,  atención PQRS, actas) (VALOR MES) (material ECO)</t>
  </si>
  <si>
    <t>Plan de Manejo de Tránsito - PMT</t>
  </si>
  <si>
    <t>Volantes para según manual de imagen para obra y PMT  (MATERIAL ECO)</t>
  </si>
  <si>
    <t>Pasacalles según manual de imagen (lona, 7x0,8 m, impresión injekt), incluye instalación</t>
  </si>
  <si>
    <t>Sostenibilidad</t>
  </si>
  <si>
    <t>Capacitaciones comité ciudadano de obra (incluye logística y refrigerio)</t>
  </si>
  <si>
    <t>Reuniones de capacitación y formación ambiental (se reúnen mínimo 1 vez al mes, dependiendo de la magnitud del proyecto).</t>
  </si>
  <si>
    <t xml:space="preserve">GESTIÓN AMBIENTAL </t>
  </si>
  <si>
    <t>Capacitaciones Ambientales de obra (incluye logística y refrigerio)</t>
  </si>
  <si>
    <t xml:space="preserve">Manejo de Residuos Sólidos </t>
  </si>
  <si>
    <t>Canecas de 35 lt ó 9  galones en estructura metalica, con tablero con tapa y debidamente rotuladas, un juego de Canecas equivale a 3 canecas (Tener encuenta juego de tres recipientes para residuos orgànicos  aprovechables, Residuos aprovehables,  Residuos no aprovechables). Estas canecas estaran dispuestas en oficinas</t>
  </si>
  <si>
    <t>Juego de canecas</t>
  </si>
  <si>
    <t xml:space="preserve">Bolsas plásticas para los frentes de obra color Negro (Residuos No aprovechables) </t>
  </si>
  <si>
    <t xml:space="preserve">Bolsas plásticas para los frentes de obra color verde (Residuos orgánicos aprovechables) </t>
  </si>
  <si>
    <t xml:space="preserve">Bolsas plásticas para los frentes de obra color Blanco (residuos Aprovechables ò reciclables plàstico, vidrio, cartòn,papel, metales) </t>
  </si>
  <si>
    <t xml:space="preserve">Bolsas plásticas para los frentes de obra color rojo (residuos especiales) </t>
  </si>
  <si>
    <t>Construcción de caseta Movil  para el acopio de residuos sólidos comunes.  (Teleras 1,35 x 0,90, Teja de Zinc, Largueros madera comun,  Clavos común de 2", Amarre para teja) Para obras de urbanismo en vías, andenes.</t>
  </si>
  <si>
    <t xml:space="preserve">Recolección de residuos sólidos especiales por parte de una empresa autorizada. Recolección, trasporte y disposición final, cantidad minima de 50 kg valor por Kg=  $ 2,800 una recolección cada 2 meses. </t>
  </si>
  <si>
    <t>Herramientas y equipos para el aseo y limpieza en obra (Se pagara Trimestral según tipologia de la obra) Incluye  Cepillo para calle, Escoba, pala, Cabo para Pala, Coche..</t>
  </si>
  <si>
    <t>Trimestral</t>
  </si>
  <si>
    <t>Transporte y disposición de madera no reutilizable, (Cantidad minima de 10 m3 incluye cargue del vehículo)</t>
  </si>
  <si>
    <t>Costales de  fibra para recolección y acopio temporal de residuos de construcción</t>
  </si>
  <si>
    <t xml:space="preserve">Bascula Balanza Digital Plataforma Industrial 300 Kg </t>
  </si>
  <si>
    <t>Señalización en sitios internos de disposición temporal de residuos (La señalización debe estar laminada o plastificada, letra visible tamaño 0.25*0.4m)</t>
  </si>
  <si>
    <t>Maquinaria, vehículos y equipo en obra</t>
  </si>
  <si>
    <t xml:space="preserve">Extintor Multipropósito (ABC)  de 20 libras </t>
  </si>
  <si>
    <t>Ahorro y uso eficiente de agua y energía</t>
  </si>
  <si>
    <t>Hidrolavadora (*) Alquiler incluye trasporte (Solamente actividad de limpieza de Vías y Acceso). Depreciación de activo fijo por el tiempo de duración del proyecto.</t>
  </si>
  <si>
    <t>Hora</t>
  </si>
  <si>
    <t>Manejo de sustancias químicas</t>
  </si>
  <si>
    <t>Kit de emergencia para derrames químicos. Incluye bolsa con arena, caneca de 5 galones, bolsas plásticas, pala pequeña, guantes y mascarilla para concentración de partículas)</t>
  </si>
  <si>
    <t>Bandeja o estiba Plástica  Antiderrames para canecas de 55 Galones  de 2 posiciones</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</si>
  <si>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inflamable).Todos los productos químicos y materiales peligrosos, deberan  estár rotuladas con el SGA, que permite su identificación y fácil entendimiento para los trabajadores, cumpliendo con el decreto No 1496 del 6 Agosto de 2018</t>
  </si>
  <si>
    <t>Uso y almacenamiento adecuado de materiales de construcción</t>
  </si>
  <si>
    <t>Plástico Negro, calibre 4 y ancho de 2 m.</t>
  </si>
  <si>
    <t>Balizas (1,4m)</t>
  </si>
  <si>
    <t>Señalización de zonas de acopio (La señalización debe estar laminada o plastificada, letra visible tamaño 0.25*0.4m)</t>
  </si>
  <si>
    <t>Control de emisiones atmosféricas</t>
  </si>
  <si>
    <t xml:space="preserve">Manguera 1/2" para riego  </t>
  </si>
  <si>
    <t>Protección del suelo</t>
  </si>
  <si>
    <t>Lonas para el almacenamiento transitorio de materiales producto de excavaciones y demoliciones, control de derrames de maquinaria</t>
  </si>
  <si>
    <t>Prevención de contaminación de cuerpos de agua de redes de servicios públicos</t>
  </si>
  <si>
    <t>Alquiler de baño portátil con 2 limpieza por semana (atiende a 15 personas).</t>
  </si>
  <si>
    <t>mes/ total</t>
  </si>
  <si>
    <t xml:space="preserve">Gestión de la fauna y la flora </t>
  </si>
  <si>
    <t>Malla tipo polisombra color naranja para la delimitación de zonas verdes, zonas de tala y protección de árboles o arbustos.(Rollo por 100 m x 1,50 m ancho)</t>
  </si>
  <si>
    <t>Teleras 1,35m x 0,90 m Proteccion de árboles</t>
  </si>
  <si>
    <t>Largueros de madera para la protección de árboles</t>
  </si>
  <si>
    <t xml:space="preserve">un </t>
  </si>
  <si>
    <t>SEGURIDAD Y SALUD EN EL TRABAJO</t>
  </si>
  <si>
    <t>SUBPROGRAMA MEDICINA PREVENTIVA Y DEL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</si>
  <si>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</si>
  <si>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</si>
  <si>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</si>
  <si>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Chalecos para bandereros</t>
  </si>
  <si>
    <t>Camilla de Primeros Auxilios (*)</t>
  </si>
  <si>
    <t>Botiquín  primeros auxilios (incluye 2 dotaciones)</t>
  </si>
  <si>
    <t>Silbato brigadistas</t>
  </si>
  <si>
    <t>Riñonera dotada para brigadistas y adhesivo identificación brigadista en casco</t>
  </si>
  <si>
    <t>SUBPROGRAMA HIGIENE Y SEGURIDAD INDUSTRIAL</t>
  </si>
  <si>
    <t>Señalización para campamento en acrílico (0,25m*0,40m). Avisos de Poliestireno     (señales de Prohibición,  acciones de mando, de prevención, condiciones de seguridad, señales de incendio). Rotulación de productos químicos y las respectivas hojas de seguridad</t>
  </si>
  <si>
    <t xml:space="preserve">PRESUPUESTO PMT </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</si>
  <si>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</si>
  <si>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</si>
  <si>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</si>
  <si>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</si>
  <si>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</si>
  <si>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viales (90cm)</t>
  </si>
  <si>
    <t>Barricadas con franjas reflectivas grado IV con 1,50m alto y 2,40m de ancho (alquiler)</t>
  </si>
  <si>
    <t>Malla plástica naranja (polietileno de alta densidad, rollo por 50 m, ancho 1,40 m)</t>
  </si>
  <si>
    <t>Estructuración y Trámite de aprobación de PMT</t>
  </si>
  <si>
    <t>Capacitación y entrenamiento para auxiliares de tránsito para obras en vías</t>
  </si>
  <si>
    <t>Permiso de ocupación de vía Secretaría de Movilidad.</t>
  </si>
  <si>
    <t>Asesoria Especialista en movilidad</t>
  </si>
  <si>
    <t xml:space="preserve">personas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</si>
</sst>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9">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_);_(* \(#,##0\);_(* &quot;-&quot;??_);_(@_)"/>
    <numFmt numFmtId="216" formatCode="0.00000"/>
    <numFmt numFmtId="217" formatCode="0.000%"/>
    <numFmt numFmtId="218" formatCode="_(&quot;$&quot;* #,##0_);_(&quot;$&quot;* \(#,##0\);_(&quot;$&quot;* &quot;-&quot;??_);_(@_)"/>
    <numFmt numFmtId="219" formatCode="0#.00\ \L\t"/>
    <numFmt numFmtId="220" formatCode="_-[$$-240A]\ * #,##0.00_ ;_-[$$-240A]\ * \-#,##0.00\ ;_-[$$-240A]\ * &quot;-&quot;??_ ;_-@_ "/>
    <numFmt numFmtId="221" formatCode="_-&quot;$&quot;\ * #,##0_-;\-&quot;$&quot;\ * #,##0_-;_-&quot;$&quot;\ * &quot;-&quot;??_-;_-@_-"/>
    <numFmt numFmtId="222" formatCode="_(&quot;$&quot;\ * #,##0_);_(&quot;$&quot;\ * \(#,##0\);_(&quot;$&quot;\ * &quot;-&quot;_);_(@_)"/>
    <numFmt numFmtId="223" formatCode="_(&quot;$&quot;\ * #,##0.00_);_(&quot;$&quot;\ * \(#,##0.00\);_(&quot;$&quot;\ * &quot;-&quot;_);_(@_)"/>
    <numFmt numFmtId="224" formatCode="0.000000"/>
    <numFmt numFmtId="225" formatCode="###,###,##0.00"/>
    <numFmt numFmtId="226" formatCode="_([$$-240A]\ * #,##0_);_([$$-240A]\ * \(#,##0\);_([$$-240A]\ * &quot;-&quot;_);_(@_)"/>
    <numFmt numFmtId="227" formatCode="#.##0"/>
    <numFmt numFmtId="228" formatCode="###,###,##0.0"/>
  </numFmts>
  <fonts count="78">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0"/>
      <name val="Tahoma"/>
      <family val="2"/>
    </font>
    <font>
      <sz val="10"/>
      <name val="Tahoma"/>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sz val="10"/>
      <color theme="1"/>
      <name val="Calibri"/>
      <family val="2"/>
      <scheme val="minor"/>
    </font>
    <font>
      <sz val="11"/>
      <color rgb="FF000000"/>
      <name val="Calibri"/>
      <family val="2"/>
    </font>
    <font>
      <b/>
      <sz val="10"/>
      <color theme="1"/>
      <name val="Arial"/>
      <family val="2"/>
    </font>
    <font>
      <b/>
      <sz val="9"/>
      <color indexed="8"/>
      <name val="Arial"/>
      <family val="2"/>
    </font>
    <font>
      <b/>
      <sz val="10"/>
      <color indexed="8"/>
      <name val="Arial"/>
      <family val="2"/>
    </font>
    <font>
      <sz val="9"/>
      <color theme="1"/>
      <name val="Arial"/>
      <family val="2"/>
    </font>
    <font>
      <sz val="10"/>
      <color theme="1"/>
      <name val="Arial"/>
      <family val="2"/>
    </font>
    <font>
      <b/>
      <i/>
      <sz val="10"/>
      <color rgb="FF000000"/>
      <name val="Arial"/>
      <family val="2"/>
    </font>
    <font>
      <b/>
      <i/>
      <sz val="10"/>
      <color theme="1"/>
      <name val="Arial"/>
      <family val="2"/>
    </font>
    <font>
      <i/>
      <sz val="10"/>
      <color theme="1"/>
      <name val="Arial"/>
      <family val="2"/>
    </font>
    <font>
      <b/>
      <i/>
      <sz val="10"/>
      <name val="Arial"/>
      <family val="2"/>
    </font>
    <font>
      <b/>
      <sz val="10"/>
      <color rgb="FFFF0000"/>
      <name val="Arial"/>
      <family val="2"/>
    </font>
    <font>
      <b/>
      <i/>
      <u/>
      <sz val="10"/>
      <color rgb="FF000000"/>
      <name val="Arial"/>
      <family val="2"/>
    </font>
    <font>
      <b/>
      <sz val="10"/>
      <color indexed="8"/>
      <name val="Tahoma"/>
      <family val="2"/>
    </font>
    <font>
      <b/>
      <vertAlign val="superscript"/>
      <sz val="10"/>
      <name val="Arial"/>
      <family val="2"/>
    </font>
    <font>
      <vertAlign val="superscript"/>
      <sz val="10"/>
      <name val="Arial"/>
      <family val="2"/>
    </font>
    <font>
      <b/>
      <u/>
      <sz val="10"/>
      <color rgb="FFFF0000"/>
      <name val="Arial"/>
      <family val="2"/>
    </font>
    <font>
      <sz val="10"/>
      <color rgb="FFFF0000"/>
      <name val="Arial"/>
      <family val="2"/>
    </font>
    <font>
      <b/>
      <sz val="10"/>
      <color rgb="FF000000"/>
      <name val="Arial"/>
      <family val="2"/>
    </font>
    <font>
      <b/>
      <u/>
      <sz val="10"/>
      <name val="Arial"/>
      <family val="2"/>
    </font>
    <font>
      <b/>
      <sz val="9"/>
      <color theme="1"/>
      <name val="Arial"/>
      <family val="2"/>
    </font>
    <font>
      <b/>
      <sz val="10"/>
      <color theme="1"/>
      <name val="Calibri"/>
      <family val="2"/>
      <scheme val="minor"/>
    </font>
    <font>
      <b/>
      <sz val="11"/>
      <color theme="1"/>
      <name val="Calibri"/>
      <family val="2"/>
      <scheme val="minor"/>
    </font>
    <font>
      <b/>
      <sz val="12"/>
      <name val="Calibri"/>
      <family val="2"/>
      <scheme val="minor"/>
    </font>
    <font>
      <b/>
      <sz val="12"/>
      <color theme="1"/>
      <name val="Calibri"/>
      <family val="2"/>
      <scheme val="minor"/>
    </font>
    <font>
      <sz val="8"/>
      <name val="Calibri"/>
      <family val="2"/>
      <scheme val="minor"/>
    </font>
    <font>
      <b/>
      <sz val="11"/>
      <color theme="1"/>
      <name val="Arial"/>
      <family val="2"/>
    </font>
    <font>
      <sz val="10"/>
      <color rgb="FF000000"/>
      <name val="Arial"/>
      <family val="2"/>
    </font>
    <font>
      <sz val="11"/>
      <color indexed="8"/>
      <name val="Arial"/>
      <family val="2"/>
    </font>
    <font>
      <b/>
      <sz val="11"/>
      <name val="Arial"/>
      <family val="2"/>
    </font>
    <font>
      <sz val="11"/>
      <name val="Arial"/>
      <family val="2"/>
    </font>
    <font>
      <sz val="11"/>
      <color rgb="FF000000"/>
      <name val="Arial"/>
      <family val="2"/>
    </font>
    <font>
      <b/>
      <sz val="11"/>
      <color indexed="8"/>
      <name val="Arial"/>
      <family val="2"/>
    </font>
    <font>
      <b/>
      <sz val="9"/>
      <color indexed="81"/>
      <name val="Tahoma"/>
      <family val="2"/>
    </font>
    <font>
      <sz val="9"/>
      <color indexed="81"/>
      <name val="Tahoma"/>
      <family val="2"/>
    </font>
  </fonts>
  <fills count="59">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FFFF00"/>
        <bgColor indexed="64"/>
      </patternFill>
    </fill>
    <fill>
      <patternFill patternType="solid">
        <fgColor theme="0"/>
        <bgColor rgb="FF000000"/>
      </patternFill>
    </fill>
    <fill>
      <patternFill patternType="solid">
        <fgColor rgb="FFD8D8D8"/>
        <bgColor rgb="FFD8D8D8"/>
      </patternFill>
    </fill>
    <fill>
      <patternFill patternType="solid">
        <fgColor indexed="9"/>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s>
  <cellStyleXfs count="13770">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4" fillId="23"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5" fillId="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7" fillId="35"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8"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3"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4"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6" fillId="5" borderId="0" applyNumberFormat="0" applyBorder="0" applyAlignment="0" applyProtection="0"/>
    <xf numFmtId="0" fontId="21" fillId="0" borderId="12" applyNumberFormat="0" applyFill="0" applyAlignment="0" applyProtection="0"/>
    <xf numFmtId="0" fontId="21" fillId="0" borderId="0" applyNumberFormat="0" applyFill="0" applyBorder="0" applyAlignment="0" applyProtection="0"/>
    <xf numFmtId="0" fontId="25" fillId="0" borderId="0" applyNumberFormat="0" applyFill="0" applyBorder="0" applyAlignment="0" applyProtection="0">
      <alignment vertical="top"/>
      <protection locked="0"/>
    </xf>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22" fillId="8" borderId="9" applyNumberFormat="0" applyAlignment="0" applyProtection="0"/>
    <xf numFmtId="0" fontId="19"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7"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9" fillId="0" borderId="0" applyNumberFormat="0" applyFill="0" applyBorder="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28" fillId="0" borderId="0" applyNumberFormat="0" applyFill="0" applyBorder="0" applyAlignment="0" applyProtection="0"/>
    <xf numFmtId="0" fontId="33" fillId="0" borderId="0"/>
    <xf numFmtId="166" fontId="33" fillId="0" borderId="0" applyFont="0" applyFill="0" applyBorder="0" applyAlignment="0" applyProtection="0"/>
    <xf numFmtId="9" fontId="33"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3" fillId="0" borderId="0"/>
    <xf numFmtId="9" fontId="2" fillId="0" borderId="0" applyFont="0" applyFill="0" applyBorder="0" applyAlignment="0" applyProtection="0"/>
    <xf numFmtId="0" fontId="34"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2" fillId="0" borderId="0"/>
    <xf numFmtId="0" fontId="33"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3" fillId="0" borderId="0" applyFont="0" applyFill="0" applyBorder="0" applyAlignment="0" applyProtection="0"/>
    <xf numFmtId="166" fontId="4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3"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4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37" fillId="0" borderId="0" applyNumberFormat="0" applyFill="0" applyBorder="0" applyAlignment="0" applyProtection="0"/>
    <xf numFmtId="0" fontId="21" fillId="0" borderId="1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0" fillId="0" borderId="0" applyFill="0" applyBorder="0" applyAlignment="0" applyProtection="0"/>
    <xf numFmtId="0" fontId="20" fillId="0" borderId="0" applyFill="0" applyBorder="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33" fillId="0" borderId="0" applyFont="0" applyFill="0" applyBorder="0" applyAlignment="0" applyProtection="0"/>
    <xf numFmtId="213" fontId="2" fillId="0" borderId="0" applyFont="0" applyFill="0" applyBorder="0" applyAlignment="0" applyProtection="0"/>
    <xf numFmtId="0" fontId="2" fillId="0" borderId="0"/>
    <xf numFmtId="40" fontId="4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0" fontId="2" fillId="0" borderId="0"/>
    <xf numFmtId="0" fontId="1" fillId="0" borderId="0"/>
    <xf numFmtId="0" fontId="1" fillId="0" borderId="0"/>
    <xf numFmtId="0" fontId="2" fillId="0" borderId="0"/>
    <xf numFmtId="9" fontId="44"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96" fontId="1" fillId="0" borderId="0" applyFont="0" applyFill="0" applyBorder="0" applyAlignment="0" applyProtection="0"/>
    <xf numFmtId="166" fontId="44" fillId="0" borderId="0" applyFont="0" applyFill="0" applyBorder="0" applyAlignment="0" applyProtection="0"/>
    <xf numFmtId="219" fontId="2" fillId="0" borderId="0" applyFont="0" applyFill="0" applyBorder="0" applyAlignment="0" applyProtection="0"/>
    <xf numFmtId="0" fontId="2" fillId="0" borderId="0"/>
    <xf numFmtId="0" fontId="2" fillId="0" borderId="0"/>
    <xf numFmtId="215" fontId="2" fillId="0" borderId="0" applyFont="0" applyFill="0" applyBorder="0" applyAlignment="0" applyProtection="0"/>
    <xf numFmtId="222" fontId="1" fillId="0" borderId="0" applyFont="0" applyFill="0" applyBorder="0" applyAlignment="0" applyProtection="0"/>
    <xf numFmtId="42" fontId="1" fillId="0" borderId="0" applyFont="0" applyFill="0" applyBorder="0" applyAlignment="0" applyProtection="0"/>
    <xf numFmtId="10" fontId="2" fillId="0" borderId="0" applyFont="0" applyFill="0" applyProtection="0"/>
    <xf numFmtId="0" fontId="2" fillId="0" borderId="0"/>
    <xf numFmtId="0" fontId="2" fillId="0" borderId="0"/>
  </cellStyleXfs>
  <cellXfs count="616">
    <xf numFmtId="0" fontId="0" fillId="0" borderId="0" xfId="0"/>
    <xf numFmtId="0" fontId="2" fillId="0" borderId="0" xfId="2"/>
    <xf numFmtId="0" fontId="2" fillId="0" borderId="0" xfId="3755" applyFont="1" applyAlignment="1">
      <alignment horizontal="left" vertical="center"/>
    </xf>
    <xf numFmtId="0" fontId="2" fillId="0" borderId="0" xfId="0" applyFont="1" applyAlignment="1">
      <alignment vertical="center"/>
    </xf>
    <xf numFmtId="0" fontId="23" fillId="0" borderId="0" xfId="0" applyFont="1"/>
    <xf numFmtId="0" fontId="3" fillId="46" borderId="1" xfId="101" applyFont="1" applyFill="1" applyBorder="1" applyAlignment="1">
      <alignment horizontal="center" vertical="center" wrapText="1"/>
    </xf>
    <xf numFmtId="0" fontId="4" fillId="0" borderId="0" xfId="3757" applyFont="1" applyAlignment="1">
      <alignment horizontal="center" vertical="center"/>
    </xf>
    <xf numFmtId="0" fontId="5" fillId="0" borderId="0" xfId="3757" applyFont="1" applyAlignment="1">
      <alignment vertical="center"/>
    </xf>
    <xf numFmtId="0" fontId="4" fillId="0" borderId="0" xfId="3735" applyFont="1" applyAlignment="1">
      <alignment vertical="center" wrapText="1"/>
    </xf>
    <xf numFmtId="0" fontId="48" fillId="0" borderId="0" xfId="13755" applyFont="1"/>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0" xfId="3757" applyFont="1"/>
    <xf numFmtId="0" fontId="5" fillId="0" borderId="3" xfId="3757" applyFont="1" applyBorder="1"/>
    <xf numFmtId="0" fontId="2" fillId="0" borderId="0" xfId="0" applyFont="1"/>
    <xf numFmtId="0" fontId="2" fillId="0" borderId="78" xfId="2" applyBorder="1"/>
    <xf numFmtId="0" fontId="2" fillId="0" borderId="79" xfId="2" applyBorder="1"/>
    <xf numFmtId="0" fontId="2" fillId="0" borderId="80" xfId="2" applyBorder="1"/>
    <xf numFmtId="0" fontId="2" fillId="0" borderId="81" xfId="2" applyBorder="1"/>
    <xf numFmtId="0" fontId="2" fillId="0" borderId="82" xfId="2" applyBorder="1"/>
    <xf numFmtId="0" fontId="7" fillId="0" borderId="81" xfId="2" applyFont="1" applyBorder="1"/>
    <xf numFmtId="0" fontId="7" fillId="0" borderId="0" xfId="2" applyFont="1"/>
    <xf numFmtId="0" fontId="7" fillId="0" borderId="82" xfId="2" applyFont="1" applyBorder="1"/>
    <xf numFmtId="0" fontId="45" fillId="0" borderId="0" xfId="0" applyFont="1"/>
    <xf numFmtId="0" fontId="45" fillId="0" borderId="0" xfId="0" applyFont="1" applyAlignment="1">
      <alignment vertical="center" wrapText="1"/>
    </xf>
    <xf numFmtId="0" fontId="49" fillId="0" borderId="0" xfId="0" applyFont="1" applyAlignment="1">
      <alignment vertical="center"/>
    </xf>
    <xf numFmtId="0" fontId="49" fillId="0" borderId="0" xfId="0" applyFont="1" applyAlignment="1">
      <alignment horizontal="center" vertical="center"/>
    </xf>
    <xf numFmtId="0" fontId="49" fillId="0" borderId="0" xfId="0" applyFont="1" applyAlignment="1">
      <alignment horizontal="justify" vertical="center"/>
    </xf>
    <xf numFmtId="0" fontId="2" fillId="0" borderId="83" xfId="2" applyBorder="1"/>
    <xf numFmtId="0" fontId="2" fillId="0" borderId="84" xfId="2" applyBorder="1"/>
    <xf numFmtId="0" fontId="2" fillId="0" borderId="85" xfId="2" applyBorder="1"/>
    <xf numFmtId="0" fontId="49" fillId="0" borderId="0" xfId="0" applyFont="1" applyAlignment="1">
      <alignment wrapText="1"/>
    </xf>
    <xf numFmtId="0" fontId="49" fillId="0" borderId="0" xfId="0" applyFont="1"/>
    <xf numFmtId="0" fontId="50" fillId="47" borderId="18" xfId="0" applyFont="1" applyFill="1" applyBorder="1" applyAlignment="1">
      <alignment horizontal="center" vertical="center" wrapText="1"/>
    </xf>
    <xf numFmtId="0" fontId="50" fillId="47" borderId="19" xfId="0" applyFont="1" applyFill="1" applyBorder="1" applyAlignment="1">
      <alignment horizontal="center" vertical="center" wrapText="1"/>
    </xf>
    <xf numFmtId="0" fontId="50" fillId="47" borderId="20" xfId="0" applyFont="1" applyFill="1" applyBorder="1" applyAlignment="1">
      <alignment horizontal="center" vertical="center" wrapText="1"/>
    </xf>
    <xf numFmtId="0" fontId="49" fillId="47" borderId="21" xfId="0" applyFont="1" applyFill="1" applyBorder="1"/>
    <xf numFmtId="0" fontId="51" fillId="47" borderId="22" xfId="0" applyFont="1" applyFill="1" applyBorder="1" applyAlignment="1">
      <alignment horizontal="center" vertical="center" wrapText="1"/>
    </xf>
    <xf numFmtId="0" fontId="51" fillId="47" borderId="65" xfId="0" applyFont="1" applyFill="1" applyBorder="1" applyAlignment="1">
      <alignment horizontal="center" vertical="center" wrapText="1"/>
    </xf>
    <xf numFmtId="0" fontId="49" fillId="0" borderId="4" xfId="0" applyFont="1" applyBorder="1" applyAlignment="1">
      <alignment horizontal="center"/>
    </xf>
    <xf numFmtId="43" fontId="49" fillId="51" borderId="1" xfId="13757" applyFont="1" applyFill="1" applyBorder="1" applyAlignment="1">
      <alignment horizontal="center" vertical="center" wrapText="1"/>
    </xf>
    <xf numFmtId="10" fontId="49" fillId="51" borderId="1" xfId="13757" applyNumberFormat="1" applyFont="1" applyFill="1" applyBorder="1" applyAlignment="1">
      <alignment horizontal="center" vertical="center" wrapText="1"/>
    </xf>
    <xf numFmtId="43" fontId="49" fillId="0" borderId="1" xfId="13757" applyFont="1" applyBorder="1" applyAlignment="1">
      <alignment horizontal="center" vertical="center" wrapText="1"/>
    </xf>
    <xf numFmtId="43" fontId="49" fillId="0" borderId="5" xfId="13757" applyFont="1" applyBorder="1" applyAlignment="1">
      <alignment horizontal="center" vertical="center" wrapText="1"/>
    </xf>
    <xf numFmtId="0" fontId="52" fillId="0" borderId="4" xfId="0" applyFont="1" applyBorder="1" applyAlignment="1">
      <alignment horizontal="center"/>
    </xf>
    <xf numFmtId="43" fontId="45" fillId="0" borderId="29" xfId="13757" applyFont="1" applyBorder="1" applyAlignment="1">
      <alignment vertical="center" wrapText="1"/>
    </xf>
    <xf numFmtId="0" fontId="53" fillId="0" borderId="0" xfId="3735" applyFont="1" applyAlignment="1">
      <alignment horizontal="left" vertical="center"/>
    </xf>
    <xf numFmtId="0" fontId="54" fillId="0" borderId="0" xfId="3735" applyFont="1" applyAlignment="1">
      <alignment horizontal="center" vertical="center"/>
    </xf>
    <xf numFmtId="0" fontId="45" fillId="0" borderId="0" xfId="0" applyFont="1" applyAlignment="1">
      <alignment vertical="center"/>
    </xf>
    <xf numFmtId="0" fontId="3" fillId="0" borderId="0" xfId="3755" applyFont="1" applyAlignment="1">
      <alignment vertical="center"/>
    </xf>
    <xf numFmtId="0" fontId="2" fillId="0" borderId="0" xfId="3735" applyFont="1"/>
    <xf numFmtId="0" fontId="45" fillId="0" borderId="84" xfId="0" applyFont="1" applyBorder="1"/>
    <xf numFmtId="0" fontId="45" fillId="0" borderId="84" xfId="0" applyFont="1" applyBorder="1" applyAlignment="1">
      <alignment vertical="center" wrapText="1"/>
    </xf>
    <xf numFmtId="0" fontId="49" fillId="47" borderId="23" xfId="0" applyFont="1" applyFill="1" applyBorder="1"/>
    <xf numFmtId="0" fontId="51" fillId="47" borderId="2" xfId="0" applyFont="1" applyFill="1" applyBorder="1" applyAlignment="1">
      <alignment horizontal="center" vertical="center" wrapText="1"/>
    </xf>
    <xf numFmtId="0" fontId="51" fillId="47" borderId="49" xfId="0" applyFont="1" applyFill="1" applyBorder="1" applyAlignment="1">
      <alignment horizontal="center" vertical="center" wrapText="1"/>
    </xf>
    <xf numFmtId="0" fontId="49" fillId="0" borderId="30" xfId="0" applyFont="1" applyBorder="1" applyAlignment="1">
      <alignment horizontal="center"/>
    </xf>
    <xf numFmtId="4" fontId="49" fillId="51" borderId="31" xfId="13757" applyNumberFormat="1" applyFont="1" applyFill="1" applyBorder="1" applyAlignment="1">
      <alignment horizontal="center" vertical="center" wrapText="1"/>
    </xf>
    <xf numFmtId="4" fontId="49" fillId="0" borderId="31" xfId="13757" applyNumberFormat="1" applyFont="1" applyFill="1" applyBorder="1" applyAlignment="1">
      <alignment horizontal="center" vertical="center" wrapText="1"/>
    </xf>
    <xf numFmtId="10" fontId="49" fillId="51" borderId="31" xfId="3754" applyNumberFormat="1" applyFont="1" applyFill="1" applyBorder="1" applyAlignment="1">
      <alignment horizontal="center" vertical="center" wrapText="1"/>
    </xf>
    <xf numFmtId="43" fontId="49" fillId="0" borderId="32" xfId="13757" applyFont="1" applyBorder="1" applyAlignment="1">
      <alignment horizontal="center" vertical="center" wrapText="1"/>
    </xf>
    <xf numFmtId="4" fontId="49" fillId="51" borderId="1" xfId="13757" applyNumberFormat="1" applyFont="1" applyFill="1" applyBorder="1" applyAlignment="1">
      <alignment horizontal="center" vertical="center" wrapText="1"/>
    </xf>
    <xf numFmtId="4" fontId="49" fillId="0" borderId="1" xfId="13757" applyNumberFormat="1" applyFont="1" applyFill="1" applyBorder="1" applyAlignment="1">
      <alignment horizontal="center" vertical="center" wrapText="1"/>
    </xf>
    <xf numFmtId="10" fontId="49" fillId="51" borderId="1" xfId="3754" applyNumberFormat="1" applyFont="1" applyFill="1" applyBorder="1" applyAlignment="1">
      <alignment horizontal="center" vertical="center" wrapText="1"/>
    </xf>
    <xf numFmtId="0" fontId="52" fillId="0" borderId="75" xfId="0" applyFont="1" applyBorder="1" applyAlignment="1">
      <alignment horizontal="center"/>
    </xf>
    <xf numFmtId="4" fontId="49" fillId="51" borderId="73" xfId="13757" applyNumberFormat="1" applyFont="1" applyFill="1" applyBorder="1" applyAlignment="1">
      <alignment horizontal="center" vertical="center" wrapText="1"/>
    </xf>
    <xf numFmtId="4" fontId="49" fillId="0" borderId="73" xfId="13757" applyNumberFormat="1" applyFont="1" applyFill="1" applyBorder="1" applyAlignment="1">
      <alignment horizontal="center" vertical="center" wrapText="1"/>
    </xf>
    <xf numFmtId="10" fontId="49" fillId="51" borderId="73" xfId="3754" applyNumberFormat="1" applyFont="1" applyFill="1" applyBorder="1" applyAlignment="1">
      <alignment horizontal="center" vertical="center" wrapText="1"/>
    </xf>
    <xf numFmtId="0" fontId="2" fillId="0" borderId="81" xfId="3755" applyFont="1" applyBorder="1" applyAlignment="1">
      <alignment horizontal="left" vertical="center"/>
    </xf>
    <xf numFmtId="0" fontId="2" fillId="0" borderId="82" xfId="3755" applyFont="1" applyBorder="1" applyAlignment="1">
      <alignment horizontal="left" vertical="center"/>
    </xf>
    <xf numFmtId="0" fontId="56" fillId="0" borderId="0" xfId="3755" applyFont="1" applyAlignment="1">
      <alignment horizontal="center" vertical="center"/>
    </xf>
    <xf numFmtId="0" fontId="35" fillId="47" borderId="6" xfId="3755" applyFont="1" applyFill="1" applyBorder="1" applyAlignment="1">
      <alignment horizontal="center" vertical="center" wrapText="1"/>
    </xf>
    <xf numFmtId="0" fontId="2" fillId="0" borderId="23" xfId="3735" applyFont="1" applyBorder="1" applyAlignment="1">
      <alignment vertical="center" wrapText="1"/>
    </xf>
    <xf numFmtId="0" fontId="2" fillId="0" borderId="40" xfId="3735" applyFont="1" applyBorder="1" applyAlignment="1">
      <alignment vertical="center" wrapText="1"/>
    </xf>
    <xf numFmtId="0" fontId="2" fillId="0" borderId="49" xfId="3735" applyFont="1" applyBorder="1" applyAlignment="1">
      <alignment vertical="center" wrapText="1"/>
    </xf>
    <xf numFmtId="0" fontId="2" fillId="0" borderId="24" xfId="3735" applyFont="1" applyBorder="1" applyAlignment="1">
      <alignment vertical="center"/>
    </xf>
    <xf numFmtId="0" fontId="2" fillId="0" borderId="48" xfId="3735" applyFont="1" applyBorder="1" applyAlignment="1">
      <alignment vertical="center"/>
    </xf>
    <xf numFmtId="0" fontId="2" fillId="0" borderId="50" xfId="3735" applyFont="1" applyBorder="1" applyAlignment="1">
      <alignment vertical="center"/>
    </xf>
    <xf numFmtId="0" fontId="2" fillId="0" borderId="46" xfId="3735" applyFont="1" applyBorder="1" applyAlignment="1">
      <alignment vertical="center"/>
    </xf>
    <xf numFmtId="0" fontId="2" fillId="0" borderId="51" xfId="3735" applyFont="1" applyBorder="1" applyAlignment="1">
      <alignment vertical="center"/>
    </xf>
    <xf numFmtId="0" fontId="2" fillId="0" borderId="52" xfId="3735" applyFont="1" applyBorder="1" applyAlignment="1">
      <alignment vertical="center"/>
    </xf>
    <xf numFmtId="0" fontId="2" fillId="0" borderId="44" xfId="3735" applyFont="1" applyBorder="1" applyAlignment="1">
      <alignment vertical="center"/>
    </xf>
    <xf numFmtId="0" fontId="2" fillId="0" borderId="41" xfId="3735" applyFont="1" applyBorder="1" applyAlignment="1">
      <alignment vertical="center"/>
    </xf>
    <xf numFmtId="0" fontId="2" fillId="0" borderId="45"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39" xfId="3735" applyFont="1" applyBorder="1" applyAlignment="1">
      <alignment vertical="center"/>
    </xf>
    <xf numFmtId="0" fontId="2" fillId="0" borderId="47" xfId="3735" applyFont="1" applyBorder="1" applyAlignment="1">
      <alignment vertical="center"/>
    </xf>
    <xf numFmtId="0" fontId="2" fillId="0" borderId="0" xfId="3735" applyFont="1" applyAlignment="1">
      <alignment vertical="center"/>
    </xf>
    <xf numFmtId="0" fontId="3" fillId="0" borderId="0" xfId="3735" applyFont="1" applyAlignment="1">
      <alignment horizontal="center" vertical="center" wrapText="1"/>
    </xf>
    <xf numFmtId="0" fontId="2" fillId="0" borderId="0" xfId="3757" applyAlignment="1">
      <alignment vertical="center"/>
    </xf>
    <xf numFmtId="0" fontId="2" fillId="0" borderId="0" xfId="3757" applyAlignment="1">
      <alignment horizontal="left" vertical="center"/>
    </xf>
    <xf numFmtId="0" fontId="3" fillId="0" borderId="0" xfId="3757" applyFont="1" applyAlignment="1">
      <alignment horizontal="left" vertical="center"/>
    </xf>
    <xf numFmtId="0" fontId="3" fillId="0" borderId="6" xfId="3757" applyFont="1" applyBorder="1" applyAlignment="1">
      <alignment horizontal="center" vertical="center" wrapText="1"/>
    </xf>
    <xf numFmtId="0" fontId="2" fillId="0" borderId="44" xfId="0" applyFont="1" applyBorder="1" applyAlignment="1">
      <alignment vertical="center"/>
    </xf>
    <xf numFmtId="0" fontId="2" fillId="0" borderId="41" xfId="0" applyFont="1" applyBorder="1" applyAlignment="1">
      <alignment vertical="center"/>
    </xf>
    <xf numFmtId="0" fontId="3" fillId="0" borderId="41" xfId="3757" applyFont="1" applyBorder="1" applyAlignment="1">
      <alignment vertical="center"/>
    </xf>
    <xf numFmtId="0" fontId="2" fillId="0" borderId="45"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26" xfId="0" applyFont="1" applyBorder="1" applyAlignment="1">
      <alignment vertical="center"/>
    </xf>
    <xf numFmtId="0" fontId="2" fillId="0" borderId="46" xfId="0" applyFont="1" applyBorder="1" applyAlignment="1">
      <alignment vertical="center"/>
    </xf>
    <xf numFmtId="0" fontId="2" fillId="0" borderId="39" xfId="0" applyFont="1" applyBorder="1" applyAlignment="1">
      <alignment vertical="center"/>
    </xf>
    <xf numFmtId="0" fontId="2" fillId="0" borderId="39" xfId="0" applyFont="1" applyBorder="1" applyAlignment="1">
      <alignment horizontal="center" vertical="center"/>
    </xf>
    <xf numFmtId="0" fontId="2" fillId="0" borderId="47" xfId="0" applyFont="1" applyBorder="1" applyAlignment="1">
      <alignment vertical="center"/>
    </xf>
    <xf numFmtId="0" fontId="3" fillId="2" borderId="28" xfId="3757" applyFont="1" applyFill="1" applyBorder="1" applyAlignment="1">
      <alignment horizontal="center" vertical="center" wrapText="1"/>
    </xf>
    <xf numFmtId="0" fontId="3" fillId="2" borderId="29" xfId="3757" applyFont="1" applyFill="1" applyBorder="1" applyAlignment="1">
      <alignment horizontal="center" vertical="center" wrapText="1"/>
    </xf>
    <xf numFmtId="0" fontId="2" fillId="0" borderId="72" xfId="3757" applyBorder="1" applyAlignment="1">
      <alignment horizontal="center" vertical="center" wrapText="1"/>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3" fillId="0" borderId="0" xfId="0" applyFont="1" applyAlignment="1">
      <alignment horizontal="left" vertical="center"/>
    </xf>
    <xf numFmtId="0" fontId="3" fillId="0" borderId="49" xfId="0" applyFont="1" applyBorder="1" applyAlignment="1">
      <alignment horizontal="left" vertical="center"/>
    </xf>
    <xf numFmtId="0" fontId="2" fillId="0" borderId="8" xfId="3757" applyBorder="1" applyAlignment="1">
      <alignment horizontal="center" vertical="center" wrapText="1"/>
    </xf>
    <xf numFmtId="4" fontId="2" fillId="0" borderId="7" xfId="3757" applyNumberFormat="1" applyBorder="1" applyAlignment="1">
      <alignment horizontal="center" vertical="center" wrapText="1"/>
    </xf>
    <xf numFmtId="0" fontId="2" fillId="0" borderId="0" xfId="3757" applyAlignment="1">
      <alignment horizontal="center" vertical="center" wrapText="1"/>
    </xf>
    <xf numFmtId="4" fontId="2" fillId="0" borderId="0" xfId="3757" applyNumberFormat="1" applyAlignment="1">
      <alignment horizontal="center" vertical="center" wrapText="1"/>
    </xf>
    <xf numFmtId="0" fontId="2" fillId="48" borderId="1" xfId="13751" applyFont="1" applyFill="1" applyBorder="1" applyAlignment="1">
      <alignment horizontal="justify" vertical="center"/>
    </xf>
    <xf numFmtId="0" fontId="2" fillId="0" borderId="78" xfId="3755" applyFont="1" applyBorder="1" applyAlignment="1">
      <alignment horizontal="left" vertical="center"/>
    </xf>
    <xf numFmtId="0" fontId="2" fillId="0" borderId="80" xfId="3755" applyFont="1" applyBorder="1" applyAlignment="1">
      <alignment horizontal="left" vertical="center"/>
    </xf>
    <xf numFmtId="0" fontId="3" fillId="0" borderId="0" xfId="3755" applyFont="1" applyAlignment="1">
      <alignment horizontal="left" vertical="center"/>
    </xf>
    <xf numFmtId="0" fontId="43" fillId="0" borderId="0" xfId="3755" applyFont="1" applyAlignment="1">
      <alignment vertical="center"/>
    </xf>
    <xf numFmtId="0" fontId="43" fillId="0" borderId="81" xfId="3755" applyFont="1" applyBorder="1" applyAlignment="1">
      <alignment vertical="center"/>
    </xf>
    <xf numFmtId="0" fontId="43" fillId="0" borderId="82" xfId="3755" applyFont="1" applyBorder="1" applyAlignment="1">
      <alignment vertical="center"/>
    </xf>
    <xf numFmtId="0" fontId="45" fillId="0" borderId="0" xfId="3755" applyFont="1" applyAlignment="1">
      <alignment horizontal="left" vertical="center"/>
    </xf>
    <xf numFmtId="0" fontId="43" fillId="0" borderId="83" xfId="3755" applyFont="1" applyBorder="1" applyAlignment="1">
      <alignment vertical="center"/>
    </xf>
    <xf numFmtId="0" fontId="3" fillId="0" borderId="84" xfId="3755" applyFont="1" applyBorder="1" applyAlignment="1">
      <alignment vertical="center"/>
    </xf>
    <xf numFmtId="0" fontId="43" fillId="0" borderId="85" xfId="3755" applyFont="1" applyBorder="1" applyAlignment="1">
      <alignment vertical="center"/>
    </xf>
    <xf numFmtId="0" fontId="3" fillId="0" borderId="0" xfId="3735" applyFont="1" applyAlignment="1">
      <alignment horizontal="center" vertical="center"/>
    </xf>
    <xf numFmtId="0" fontId="3" fillId="47" borderId="6" xfId="3735" applyFont="1" applyFill="1" applyBorder="1" applyAlignment="1">
      <alignment horizontal="center" vertical="center" wrapText="1"/>
    </xf>
    <xf numFmtId="0" fontId="3" fillId="47" borderId="7" xfId="3735" applyFont="1" applyFill="1" applyBorder="1" applyAlignment="1">
      <alignment horizontal="center" vertical="center" wrapText="1"/>
    </xf>
    <xf numFmtId="0" fontId="3" fillId="0" borderId="0" xfId="3735" applyFont="1" applyAlignment="1">
      <alignment horizontal="left" vertical="center"/>
    </xf>
    <xf numFmtId="0" fontId="45" fillId="47" borderId="73" xfId="13751" applyFont="1" applyFill="1" applyBorder="1" applyAlignment="1">
      <alignment horizontal="center" vertical="center" wrapText="1"/>
    </xf>
    <xf numFmtId="190" fontId="45" fillId="47" borderId="73" xfId="4826" applyNumberFormat="1" applyFont="1" applyFill="1" applyBorder="1" applyAlignment="1">
      <alignment horizontal="center" vertical="center" wrapText="1"/>
    </xf>
    <xf numFmtId="218" fontId="45" fillId="47" borderId="73" xfId="13759" applyNumberFormat="1" applyFont="1" applyFill="1" applyBorder="1" applyAlignment="1">
      <alignment horizontal="center" vertical="center" wrapText="1"/>
    </xf>
    <xf numFmtId="0" fontId="45" fillId="47" borderId="1" xfId="13751" applyFont="1" applyFill="1" applyBorder="1" applyAlignment="1">
      <alignment horizontal="center" vertical="center" wrapText="1"/>
    </xf>
    <xf numFmtId="218" fontId="45" fillId="47" borderId="1" xfId="13759" applyNumberFormat="1" applyFont="1" applyFill="1" applyBorder="1" applyAlignment="1">
      <alignment horizontal="center" vertical="center" wrapText="1"/>
    </xf>
    <xf numFmtId="218" fontId="49" fillId="48" borderId="76" xfId="13759" applyNumberFormat="1" applyFont="1" applyFill="1" applyBorder="1" applyAlignment="1">
      <alignment horizontal="center" vertical="center"/>
    </xf>
    <xf numFmtId="9" fontId="49" fillId="48" borderId="1" xfId="3754" applyFont="1" applyFill="1" applyBorder="1" applyAlignment="1">
      <alignment horizontal="center" vertical="center"/>
    </xf>
    <xf numFmtId="3" fontId="49" fillId="0" borderId="1" xfId="4826" applyNumberFormat="1" applyFont="1" applyBorder="1" applyAlignment="1">
      <alignment horizontal="center"/>
    </xf>
    <xf numFmtId="218" fontId="49" fillId="48" borderId="1" xfId="13759" applyNumberFormat="1" applyFont="1" applyFill="1" applyBorder="1" applyAlignment="1">
      <alignment horizontal="center" vertical="center"/>
    </xf>
    <xf numFmtId="218" fontId="60" fillId="48" borderId="1" xfId="13759" applyNumberFormat="1" applyFont="1" applyFill="1" applyBorder="1" applyAlignment="1">
      <alignment horizontal="center" vertical="center"/>
    </xf>
    <xf numFmtId="0" fontId="49" fillId="48" borderId="0" xfId="13751" applyFont="1" applyFill="1" applyAlignment="1">
      <alignment horizontal="center"/>
    </xf>
    <xf numFmtId="0" fontId="49" fillId="48" borderId="0" xfId="13751" applyFont="1" applyFill="1"/>
    <xf numFmtId="0" fontId="49" fillId="48" borderId="0" xfId="13751" applyFont="1" applyFill="1" applyAlignment="1">
      <alignment horizontal="center" wrapText="1"/>
    </xf>
    <xf numFmtId="0" fontId="49" fillId="48" borderId="0" xfId="13751" applyFont="1" applyFill="1" applyAlignment="1">
      <alignment horizontal="center" vertical="center"/>
    </xf>
    <xf numFmtId="190" fontId="49" fillId="48" borderId="0" xfId="4826" applyNumberFormat="1" applyFont="1" applyFill="1" applyAlignment="1">
      <alignment horizontal="center"/>
    </xf>
    <xf numFmtId="218" fontId="49" fillId="48" borderId="0" xfId="13759" applyNumberFormat="1" applyFont="1" applyFill="1" applyAlignment="1">
      <alignment horizontal="center" vertical="center"/>
    </xf>
    <xf numFmtId="218" fontId="49" fillId="0" borderId="0" xfId="0" applyNumberFormat="1" applyFont="1"/>
    <xf numFmtId="10" fontId="3" fillId="0" borderId="5" xfId="3752" applyNumberFormat="1" applyFont="1" applyFill="1" applyBorder="1" applyAlignment="1">
      <alignment horizontal="center" vertical="center"/>
    </xf>
    <xf numFmtId="44" fontId="49" fillId="0" borderId="0" xfId="0" applyNumberFormat="1" applyFont="1"/>
    <xf numFmtId="215" fontId="49" fillId="0" borderId="0" xfId="13749" applyNumberFormat="1" applyFont="1"/>
    <xf numFmtId="0" fontId="3" fillId="0" borderId="58" xfId="34" applyFont="1" applyBorder="1" applyAlignment="1">
      <alignment vertical="center"/>
    </xf>
    <xf numFmtId="0" fontId="49" fillId="0" borderId="87" xfId="0" applyFont="1" applyBorder="1"/>
    <xf numFmtId="0" fontId="49" fillId="0" borderId="20" xfId="0" applyFont="1" applyBorder="1"/>
    <xf numFmtId="0" fontId="3" fillId="0" borderId="5" xfId="1620" applyFont="1" applyBorder="1" applyAlignment="1">
      <alignment vertical="center" wrapText="1"/>
    </xf>
    <xf numFmtId="220" fontId="3" fillId="0" borderId="1" xfId="13761" applyNumberFormat="1" applyFont="1" applyFill="1" applyBorder="1" applyAlignment="1">
      <alignment horizontal="center" vertical="center"/>
    </xf>
    <xf numFmtId="10" fontId="3" fillId="52" borderId="5" xfId="3752" applyNumberFormat="1" applyFont="1" applyFill="1" applyBorder="1" applyAlignment="1">
      <alignment horizontal="center" vertical="center"/>
    </xf>
    <xf numFmtId="0" fontId="2" fillId="0" borderId="1" xfId="1620" applyFont="1" applyBorder="1" applyAlignment="1">
      <alignment vertical="center" wrapText="1"/>
    </xf>
    <xf numFmtId="3" fontId="3" fillId="0" borderId="5" xfId="1620" applyNumberFormat="1" applyFont="1" applyBorder="1" applyAlignment="1">
      <alignment vertical="center"/>
    </xf>
    <xf numFmtId="0" fontId="2" fillId="0" borderId="86" xfId="1620" applyFont="1" applyBorder="1" applyAlignment="1">
      <alignment vertical="center" wrapText="1"/>
    </xf>
    <xf numFmtId="0" fontId="2" fillId="0" borderId="62" xfId="1620" applyFont="1" applyBorder="1" applyAlignment="1">
      <alignment vertical="center" wrapText="1"/>
    </xf>
    <xf numFmtId="0" fontId="2" fillId="0" borderId="7" xfId="1620" applyFont="1" applyBorder="1" applyAlignment="1">
      <alignment vertical="center" wrapText="1"/>
    </xf>
    <xf numFmtId="0" fontId="3" fillId="0" borderId="0" xfId="3755" applyFont="1" applyAlignment="1">
      <alignment horizontal="center" vertical="center"/>
    </xf>
    <xf numFmtId="0" fontId="3" fillId="0" borderId="1" xfId="3755" applyFont="1" applyBorder="1" applyAlignment="1">
      <alignment vertical="center"/>
    </xf>
    <xf numFmtId="0" fontId="3" fillId="0" borderId="5" xfId="3755" applyFont="1" applyBorder="1" applyAlignment="1">
      <alignment vertical="center"/>
    </xf>
    <xf numFmtId="0" fontId="3" fillId="0" borderId="6" xfId="3755" applyFont="1" applyBorder="1" applyAlignment="1">
      <alignment vertical="center"/>
    </xf>
    <xf numFmtId="0" fontId="3" fillId="0" borderId="27" xfId="3755" applyFont="1" applyBorder="1" applyAlignment="1">
      <alignment vertical="center"/>
    </xf>
    <xf numFmtId="0" fontId="2" fillId="0" borderId="0" xfId="3755" applyFont="1" applyAlignment="1">
      <alignment vertical="center"/>
    </xf>
    <xf numFmtId="0" fontId="2" fillId="46" borderId="58" xfId="3755" applyFont="1" applyFill="1" applyBorder="1" applyAlignment="1">
      <alignment horizontal="centerContinuous" vertical="center"/>
    </xf>
    <xf numFmtId="0" fontId="2" fillId="46" borderId="36" xfId="3755" applyFont="1" applyFill="1" applyBorder="1" applyAlignment="1">
      <alignment horizontal="centerContinuous" vertical="center"/>
    </xf>
    <xf numFmtId="0" fontId="2" fillId="46" borderId="31" xfId="3755" applyFont="1" applyFill="1" applyBorder="1" applyAlignment="1">
      <alignment horizontal="center" vertical="center"/>
    </xf>
    <xf numFmtId="0" fontId="2" fillId="46" borderId="32" xfId="3755" applyFont="1" applyFill="1" applyBorder="1" applyAlignment="1">
      <alignment horizontal="center" vertical="center"/>
    </xf>
    <xf numFmtId="0" fontId="2" fillId="0" borderId="59" xfId="3755" applyFont="1" applyBorder="1" applyAlignment="1">
      <alignment vertical="center"/>
    </xf>
    <xf numFmtId="0" fontId="2" fillId="0" borderId="60" xfId="3755" applyFont="1" applyBorder="1" applyAlignment="1">
      <alignment vertical="center"/>
    </xf>
    <xf numFmtId="0" fontId="2" fillId="0" borderId="1" xfId="3755" applyFont="1" applyBorder="1" applyAlignment="1">
      <alignment vertical="center"/>
    </xf>
    <xf numFmtId="0" fontId="2" fillId="0" borderId="5" xfId="3755" applyFont="1" applyBorder="1" applyAlignment="1">
      <alignment vertical="center"/>
    </xf>
    <xf numFmtId="0" fontId="2" fillId="0" borderId="61" xfId="3755" applyFont="1" applyBorder="1" applyAlignment="1">
      <alignment vertical="center"/>
    </xf>
    <xf numFmtId="0" fontId="2" fillId="0" borderId="62" xfId="3755" applyFont="1" applyBorder="1" applyAlignment="1">
      <alignment vertical="center"/>
    </xf>
    <xf numFmtId="0" fontId="2" fillId="0" borderId="6" xfId="3755" applyFont="1" applyBorder="1" applyAlignment="1">
      <alignment vertical="center"/>
    </xf>
    <xf numFmtId="0" fontId="2" fillId="0" borderId="7" xfId="3755" applyFont="1" applyBorder="1" applyAlignment="1">
      <alignment vertical="center"/>
    </xf>
    <xf numFmtId="0" fontId="2" fillId="0" borderId="63" xfId="3755" applyFont="1" applyBorder="1" applyAlignment="1">
      <alignment vertical="center"/>
    </xf>
    <xf numFmtId="0" fontId="2" fillId="46" borderId="33" xfId="3755" applyFont="1" applyFill="1" applyBorder="1" applyAlignment="1">
      <alignment horizontal="center" vertical="center"/>
    </xf>
    <xf numFmtId="0" fontId="2" fillId="46" borderId="34" xfId="3755" applyFont="1" applyFill="1" applyBorder="1" applyAlignment="1">
      <alignment horizontal="center" vertical="center"/>
    </xf>
    <xf numFmtId="0" fontId="2" fillId="0" borderId="64" xfId="3755" applyFont="1" applyBorder="1" applyAlignment="1">
      <alignment vertical="center"/>
    </xf>
    <xf numFmtId="0" fontId="2" fillId="0" borderId="35" xfId="3755" applyFont="1" applyBorder="1" applyAlignment="1">
      <alignment vertical="center"/>
    </xf>
    <xf numFmtId="0" fontId="2" fillId="0" borderId="65" xfId="3755" applyFont="1" applyBorder="1" applyAlignment="1">
      <alignment vertical="center"/>
    </xf>
    <xf numFmtId="0" fontId="2" fillId="46" borderId="30" xfId="3755" applyFont="1" applyFill="1" applyBorder="1" applyAlignment="1">
      <alignment horizontal="center" vertical="center"/>
    </xf>
    <xf numFmtId="0" fontId="2" fillId="46" borderId="31" xfId="3755" applyFont="1" applyFill="1" applyBorder="1" applyAlignment="1">
      <alignment horizontal="center" vertical="center" wrapText="1"/>
    </xf>
    <xf numFmtId="0" fontId="2" fillId="0" borderId="4" xfId="3755" applyFont="1" applyBorder="1" applyAlignment="1">
      <alignment vertical="center"/>
    </xf>
    <xf numFmtId="0" fontId="2" fillId="0" borderId="8" xfId="3755" applyFont="1" applyBorder="1" applyAlignment="1">
      <alignment vertical="center"/>
    </xf>
    <xf numFmtId="0" fontId="2" fillId="0" borderId="0" xfId="3755" applyFont="1" applyAlignment="1">
      <alignment horizontal="center" vertical="center"/>
    </xf>
    <xf numFmtId="0" fontId="3" fillId="0" borderId="0" xfId="3755" applyFont="1" applyAlignment="1">
      <alignment horizontal="centerContinuous" vertical="center"/>
    </xf>
    <xf numFmtId="0" fontId="2" fillId="0" borderId="0" xfId="3755" applyFont="1" applyAlignment="1">
      <alignment horizontal="centerContinuous" vertical="center"/>
    </xf>
    <xf numFmtId="0" fontId="2" fillId="46" borderId="66" xfId="3755" applyFont="1" applyFill="1" applyBorder="1" applyAlignment="1">
      <alignment vertical="center"/>
    </xf>
    <xf numFmtId="0" fontId="2" fillId="46" borderId="33" xfId="3755" applyFont="1" applyFill="1" applyBorder="1" applyAlignment="1">
      <alignment horizontal="centerContinuous" vertical="center"/>
    </xf>
    <xf numFmtId="0" fontId="2" fillId="46" borderId="37" xfId="3755" applyFont="1" applyFill="1" applyBorder="1" applyAlignment="1">
      <alignment horizontal="center" vertical="center"/>
    </xf>
    <xf numFmtId="0" fontId="2" fillId="46" borderId="20" xfId="3755" applyFont="1" applyFill="1" applyBorder="1" applyAlignment="1">
      <alignment horizontal="center" vertical="center"/>
    </xf>
    <xf numFmtId="0" fontId="2" fillId="0" borderId="67" xfId="3755" applyFont="1" applyBorder="1" applyAlignment="1">
      <alignment vertical="center"/>
    </xf>
    <xf numFmtId="0" fontId="2" fillId="0" borderId="77" xfId="3755" applyFont="1" applyBorder="1" applyAlignment="1">
      <alignment vertical="center"/>
    </xf>
    <xf numFmtId="0" fontId="2" fillId="0" borderId="40" xfId="3755" applyFont="1" applyBorder="1" applyAlignment="1">
      <alignment vertical="center"/>
    </xf>
    <xf numFmtId="0" fontId="2" fillId="0" borderId="49" xfId="3755" applyFont="1" applyBorder="1" applyAlignment="1">
      <alignment vertical="center"/>
    </xf>
    <xf numFmtId="0" fontId="2" fillId="0" borderId="68" xfId="3755" applyFont="1" applyBorder="1" applyAlignment="1">
      <alignment vertical="center"/>
    </xf>
    <xf numFmtId="0" fontId="49" fillId="0" borderId="0" xfId="0" applyFont="1" applyAlignment="1">
      <alignment horizontal="center"/>
    </xf>
    <xf numFmtId="0" fontId="45" fillId="0" borderId="55" xfId="0" applyFont="1" applyBorder="1"/>
    <xf numFmtId="0" fontId="2" fillId="0" borderId="3" xfId="0" applyFont="1" applyBorder="1"/>
    <xf numFmtId="0" fontId="2" fillId="0" borderId="67" xfId="0" applyFont="1" applyBorder="1"/>
    <xf numFmtId="0" fontId="49" fillId="0" borderId="88" xfId="0" applyFont="1" applyBorder="1"/>
    <xf numFmtId="0" fontId="49" fillId="0" borderId="77" xfId="0" applyFont="1" applyBorder="1"/>
    <xf numFmtId="0" fontId="49" fillId="0" borderId="49" xfId="0" applyFont="1" applyBorder="1"/>
    <xf numFmtId="0" fontId="3" fillId="47" borderId="1" xfId="13751" applyFont="1" applyFill="1" applyBorder="1" applyAlignment="1">
      <alignment horizontal="left" vertical="center"/>
    </xf>
    <xf numFmtId="0" fontId="3" fillId="50" borderId="1" xfId="13752" applyFont="1" applyFill="1" applyBorder="1" applyAlignment="1">
      <alignment horizontal="justify" vertical="center"/>
    </xf>
    <xf numFmtId="0" fontId="3" fillId="50" borderId="1" xfId="13751" applyFont="1" applyFill="1" applyBorder="1" applyAlignment="1">
      <alignment horizontal="justify" vertical="center"/>
    </xf>
    <xf numFmtId="0" fontId="2" fillId="48" borderId="1" xfId="13751" applyFont="1" applyFill="1" applyBorder="1" applyAlignment="1">
      <alignment horizontal="left" vertical="center"/>
    </xf>
    <xf numFmtId="2" fontId="2" fillId="48" borderId="1" xfId="13751" applyNumberFormat="1" applyFont="1" applyFill="1" applyBorder="1" applyAlignment="1">
      <alignment horizontal="left" vertical="center"/>
    </xf>
    <xf numFmtId="0" fontId="2" fillId="48" borderId="1" xfId="13751" applyFont="1" applyFill="1" applyBorder="1" applyAlignment="1">
      <alignment horizontal="justify" vertical="top"/>
    </xf>
    <xf numFmtId="0" fontId="3" fillId="46" borderId="1" xfId="13751" applyFont="1" applyFill="1" applyBorder="1" applyAlignment="1">
      <alignment horizontal="justify" vertical="center"/>
    </xf>
    <xf numFmtId="0" fontId="3" fillId="48" borderId="1" xfId="13751" applyFont="1" applyFill="1" applyBorder="1" applyAlignment="1">
      <alignment horizontal="justify" vertical="center"/>
    </xf>
    <xf numFmtId="0" fontId="3" fillId="0" borderId="1" xfId="13751" applyFont="1" applyBorder="1" applyAlignment="1">
      <alignment horizontal="justify" vertical="center"/>
    </xf>
    <xf numFmtId="0" fontId="3" fillId="47" borderId="1" xfId="13751" applyFont="1" applyFill="1" applyBorder="1" applyAlignment="1">
      <alignment horizontal="justify" vertical="center"/>
    </xf>
    <xf numFmtId="0" fontId="2" fillId="48" borderId="1" xfId="13753" applyFill="1" applyBorder="1" applyAlignment="1">
      <alignment horizontal="justify" vertical="center"/>
    </xf>
    <xf numFmtId="0" fontId="43" fillId="0" borderId="0" xfId="0" applyFont="1"/>
    <xf numFmtId="0" fontId="3" fillId="0" borderId="55" xfId="3755" applyFont="1" applyBorder="1" applyAlignment="1">
      <alignment vertical="center"/>
    </xf>
    <xf numFmtId="0" fontId="2" fillId="0" borderId="0" xfId="13762"/>
    <xf numFmtId="0" fontId="2" fillId="0" borderId="0" xfId="13762" applyAlignment="1">
      <alignment horizontal="center"/>
    </xf>
    <xf numFmtId="214" fontId="2" fillId="0" borderId="0" xfId="13762" applyNumberFormat="1"/>
    <xf numFmtId="0" fontId="3" fillId="0" borderId="0" xfId="13762" applyFont="1" applyAlignment="1" applyProtection="1">
      <alignment horizontal="left" vertical="center" wrapText="1"/>
      <protection locked="0"/>
    </xf>
    <xf numFmtId="0" fontId="45" fillId="0" borderId="4" xfId="2117" applyFont="1" applyBorder="1" applyAlignment="1">
      <alignment horizontal="left" vertical="center"/>
    </xf>
    <xf numFmtId="0" fontId="45" fillId="0" borderId="1" xfId="2117" applyFont="1" applyBorder="1" applyAlignment="1">
      <alignment horizontal="center" vertical="center"/>
    </xf>
    <xf numFmtId="0" fontId="45" fillId="0" borderId="1" xfId="2117" applyFont="1" applyBorder="1" applyAlignment="1">
      <alignment horizontal="center" vertical="center" wrapText="1"/>
    </xf>
    <xf numFmtId="0" fontId="45" fillId="0" borderId="5" xfId="2117" applyFont="1" applyBorder="1" applyAlignment="1">
      <alignment horizontal="center" vertical="center"/>
    </xf>
    <xf numFmtId="0" fontId="3" fillId="54" borderId="59" xfId="13762" applyFont="1" applyFill="1" applyBorder="1" applyAlignment="1">
      <alignment horizontal="justify" vertical="center" wrapText="1"/>
    </xf>
    <xf numFmtId="0" fontId="3" fillId="54" borderId="67" xfId="13762" applyFont="1" applyFill="1" applyBorder="1" applyAlignment="1">
      <alignment horizontal="justify" vertical="center" wrapText="1"/>
    </xf>
    <xf numFmtId="0" fontId="3" fillId="54" borderId="74" xfId="13762" applyFont="1" applyFill="1" applyBorder="1" applyAlignment="1">
      <alignment horizontal="justify" vertical="center" wrapText="1"/>
    </xf>
    <xf numFmtId="0" fontId="3" fillId="2" borderId="67" xfId="13762" applyFont="1" applyFill="1" applyBorder="1" applyAlignment="1">
      <alignment vertical="center" wrapText="1"/>
    </xf>
    <xf numFmtId="0" fontId="3" fillId="2" borderId="74" xfId="13762" applyFont="1" applyFill="1" applyBorder="1" applyAlignment="1">
      <alignment vertical="center" wrapText="1"/>
    </xf>
    <xf numFmtId="0" fontId="45" fillId="54" borderId="61" xfId="2117" applyFont="1" applyFill="1" applyBorder="1" applyAlignment="1">
      <alignment horizontal="justify" vertical="center"/>
    </xf>
    <xf numFmtId="0" fontId="45" fillId="54" borderId="86" xfId="2117" applyFont="1" applyFill="1" applyBorder="1" applyAlignment="1">
      <alignment horizontal="justify" vertical="center"/>
    </xf>
    <xf numFmtId="214" fontId="45" fillId="54" borderId="65" xfId="2117" applyNumberFormat="1" applyFont="1" applyFill="1" applyBorder="1" applyAlignment="1">
      <alignment horizontal="justify" vertical="center"/>
    </xf>
    <xf numFmtId="0" fontId="49" fillId="0" borderId="0" xfId="2117" applyFont="1" applyAlignment="1">
      <alignment horizontal="justify" vertical="center"/>
    </xf>
    <xf numFmtId="221" fontId="49" fillId="0" borderId="0" xfId="13758" applyNumberFormat="1" applyFont="1" applyAlignment="1">
      <alignment horizontal="justify" vertical="center"/>
    </xf>
    <xf numFmtId="0" fontId="49" fillId="0" borderId="0" xfId="0" applyFont="1" applyAlignment="1">
      <alignment horizontal="left"/>
    </xf>
    <xf numFmtId="4" fontId="2" fillId="0" borderId="1" xfId="4826" applyNumberFormat="1" applyFont="1" applyFill="1" applyBorder="1" applyAlignment="1" applyProtection="1">
      <alignment horizontal="justify" vertical="center" wrapText="1"/>
    </xf>
    <xf numFmtId="4" fontId="2" fillId="0" borderId="0" xfId="4826" applyNumberFormat="1" applyFont="1" applyFill="1" applyBorder="1" applyAlignment="1" applyProtection="1">
      <alignment horizontal="left" vertical="center"/>
    </xf>
    <xf numFmtId="10" fontId="49" fillId="0" borderId="0" xfId="0" applyNumberFormat="1" applyFont="1" applyAlignment="1">
      <alignment horizontal="center"/>
    </xf>
    <xf numFmtId="0" fontId="45" fillId="46" borderId="1" xfId="2117" applyFont="1" applyFill="1" applyBorder="1" applyAlignment="1">
      <alignment horizontal="center" vertical="center"/>
    </xf>
    <xf numFmtId="169" fontId="45" fillId="46" borderId="1" xfId="2117" applyNumberFormat="1" applyFont="1" applyFill="1" applyBorder="1" applyAlignment="1">
      <alignment horizontal="center" vertical="center"/>
    </xf>
    <xf numFmtId="0" fontId="45" fillId="0" borderId="0" xfId="2117" applyFont="1" applyAlignment="1">
      <alignment horizontal="center" vertical="center"/>
    </xf>
    <xf numFmtId="0" fontId="3" fillId="46" borderId="1" xfId="101" applyFont="1" applyFill="1" applyBorder="1" applyAlignment="1">
      <alignment horizontal="justify" vertical="center"/>
    </xf>
    <xf numFmtId="0" fontId="3" fillId="46" borderId="1" xfId="101" applyFont="1" applyFill="1" applyBorder="1" applyAlignment="1">
      <alignment horizontal="center" vertical="center"/>
    </xf>
    <xf numFmtId="169" fontId="3" fillId="46" borderId="1" xfId="101" applyNumberFormat="1" applyFont="1" applyFill="1" applyBorder="1" applyAlignment="1">
      <alignment horizontal="center" vertical="center"/>
    </xf>
    <xf numFmtId="0" fontId="49" fillId="0" borderId="1" xfId="0" applyFont="1" applyBorder="1" applyAlignment="1">
      <alignment horizontal="justify" vertical="center" wrapText="1"/>
    </xf>
    <xf numFmtId="0" fontId="49" fillId="0" borderId="1" xfId="0" applyFont="1" applyBorder="1" applyAlignment="1">
      <alignment horizontal="center" vertical="center"/>
    </xf>
    <xf numFmtId="2" fontId="49" fillId="0" borderId="1" xfId="0" applyNumberFormat="1" applyFont="1" applyBorder="1" applyAlignment="1">
      <alignment horizontal="center" vertical="center"/>
    </xf>
    <xf numFmtId="223" fontId="49" fillId="0" borderId="1" xfId="13765" applyNumberFormat="1" applyFont="1" applyBorder="1" applyAlignment="1">
      <alignment horizontal="center" vertical="center"/>
    </xf>
    <xf numFmtId="224" fontId="49" fillId="0" borderId="0" xfId="0" applyNumberFormat="1" applyFont="1"/>
    <xf numFmtId="222" fontId="49" fillId="0" borderId="0" xfId="0" applyNumberFormat="1" applyFont="1"/>
    <xf numFmtId="0" fontId="3" fillId="46" borderId="1" xfId="101" applyFont="1" applyFill="1" applyBorder="1" applyAlignment="1">
      <alignment horizontal="justify" vertical="center" wrapText="1"/>
    </xf>
    <xf numFmtId="2" fontId="3" fillId="46" borderId="1" xfId="101" applyNumberFormat="1" applyFont="1" applyFill="1" applyBorder="1" applyAlignment="1">
      <alignment horizontal="center" vertical="center" wrapText="1"/>
    </xf>
    <xf numFmtId="223" fontId="3" fillId="46" borderId="1" xfId="13765" applyNumberFormat="1" applyFont="1" applyFill="1" applyBorder="1" applyAlignment="1">
      <alignment horizontal="center" vertical="center" wrapText="1"/>
    </xf>
    <xf numFmtId="223" fontId="49" fillId="0" borderId="1" xfId="13765" applyNumberFormat="1" applyFont="1" applyFill="1" applyBorder="1" applyAlignment="1">
      <alignment horizontal="center" vertical="center"/>
    </xf>
    <xf numFmtId="222" fontId="3" fillId="46" borderId="1" xfId="13765" applyFont="1" applyFill="1" applyBorder="1" applyAlignment="1">
      <alignment horizontal="center" vertical="center" wrapText="1"/>
    </xf>
    <xf numFmtId="0" fontId="49" fillId="0" borderId="1" xfId="0" applyFont="1" applyBorder="1" applyAlignment="1">
      <alignment horizontal="justify" vertical="center"/>
    </xf>
    <xf numFmtId="222" fontId="49" fillId="0" borderId="1" xfId="13765" applyFont="1" applyBorder="1" applyAlignment="1">
      <alignment horizontal="center" vertical="center"/>
    </xf>
    <xf numFmtId="223" fontId="45" fillId="0" borderId="1" xfId="13765" applyNumberFormat="1" applyFont="1" applyBorder="1" applyAlignment="1">
      <alignment horizontal="center" vertical="center"/>
    </xf>
    <xf numFmtId="42" fontId="49" fillId="0" borderId="0" xfId="13766" applyFont="1"/>
    <xf numFmtId="0" fontId="49" fillId="55" borderId="1" xfId="0" applyFont="1" applyFill="1" applyBorder="1"/>
    <xf numFmtId="0" fontId="45" fillId="55" borderId="1" xfId="0" applyFont="1" applyFill="1" applyBorder="1" applyAlignment="1">
      <alignment horizontal="center"/>
    </xf>
    <xf numFmtId="0" fontId="61" fillId="55" borderId="1" xfId="0" applyFont="1" applyFill="1" applyBorder="1" applyAlignment="1">
      <alignment horizontal="center" wrapText="1"/>
    </xf>
    <xf numFmtId="0" fontId="61" fillId="55" borderId="1" xfId="0" applyFont="1" applyFill="1" applyBorder="1" applyAlignment="1">
      <alignment horizontal="center"/>
    </xf>
    <xf numFmtId="0" fontId="49" fillId="55" borderId="1" xfId="0" applyFont="1" applyFill="1" applyBorder="1" applyAlignment="1">
      <alignment horizontal="center"/>
    </xf>
    <xf numFmtId="8" fontId="49" fillId="55" borderId="1" xfId="0" applyNumberFormat="1" applyFont="1" applyFill="1" applyBorder="1" applyAlignment="1">
      <alignment horizontal="center"/>
    </xf>
    <xf numFmtId="8" fontId="49" fillId="0" borderId="0" xfId="0" applyNumberFormat="1" applyFont="1"/>
    <xf numFmtId="164" fontId="49" fillId="0" borderId="0" xfId="0" applyNumberFormat="1" applyFont="1"/>
    <xf numFmtId="0" fontId="49" fillId="0" borderId="0" xfId="0" applyFont="1" applyAlignment="1">
      <alignment horizontal="left" wrapText="1"/>
    </xf>
    <xf numFmtId="0" fontId="2" fillId="0" borderId="0" xfId="36"/>
    <xf numFmtId="0" fontId="23" fillId="0" borderId="0" xfId="1596" applyFont="1"/>
    <xf numFmtId="0" fontId="3" fillId="0" borderId="0" xfId="0" applyFont="1" applyAlignment="1">
      <alignment horizontal="center" vertical="center" wrapText="1"/>
    </xf>
    <xf numFmtId="0" fontId="3" fillId="49" borderId="31" xfId="36" applyFont="1" applyFill="1" applyBorder="1" applyAlignment="1">
      <alignment vertical="center"/>
    </xf>
    <xf numFmtId="10" fontId="3" fillId="49" borderId="32" xfId="3754" applyNumberFormat="1" applyFont="1" applyFill="1" applyBorder="1" applyAlignment="1">
      <alignment horizontal="right"/>
    </xf>
    <xf numFmtId="0" fontId="2" fillId="0" borderId="1" xfId="36" applyBorder="1" applyAlignment="1">
      <alignment vertical="center"/>
    </xf>
    <xf numFmtId="10" fontId="2" fillId="0" borderId="5" xfId="3752" applyNumberFormat="1" applyFont="1" applyBorder="1" applyAlignment="1">
      <alignment horizontal="right"/>
    </xf>
    <xf numFmtId="217" fontId="2" fillId="0" borderId="5" xfId="3752" applyNumberFormat="1" applyFont="1" applyBorder="1" applyAlignment="1">
      <alignment horizontal="right"/>
    </xf>
    <xf numFmtId="206" fontId="2" fillId="46" borderId="5" xfId="3752" applyNumberFormat="1" applyFont="1" applyFill="1" applyBorder="1" applyAlignment="1">
      <alignment horizontal="right"/>
    </xf>
    <xf numFmtId="10" fontId="2" fillId="46" borderId="5" xfId="3752" applyNumberFormat="1" applyFont="1" applyFill="1" applyBorder="1" applyAlignment="1">
      <alignment horizontal="right"/>
    </xf>
    <xf numFmtId="10" fontId="2" fillId="0" borderId="5" xfId="3754" applyNumberFormat="1" applyFont="1" applyBorder="1" applyAlignment="1">
      <alignment horizontal="right"/>
    </xf>
    <xf numFmtId="0" fontId="2" fillId="46" borderId="1" xfId="36" applyFill="1" applyBorder="1" applyAlignment="1">
      <alignment vertical="center" wrapText="1"/>
    </xf>
    <xf numFmtId="10" fontId="2" fillId="46" borderId="5" xfId="3754" applyNumberFormat="1" applyFont="1" applyFill="1" applyBorder="1" applyAlignment="1">
      <alignment horizontal="right"/>
    </xf>
    <xf numFmtId="0" fontId="3" fillId="0" borderId="1" xfId="36" applyFont="1" applyBorder="1" applyAlignment="1">
      <alignment horizontal="left" vertical="center"/>
    </xf>
    <xf numFmtId="10" fontId="3" fillId="0" borderId="5" xfId="3754" applyNumberFormat="1" applyFont="1" applyBorder="1" applyAlignment="1">
      <alignment horizontal="right"/>
    </xf>
    <xf numFmtId="4" fontId="61" fillId="0" borderId="65" xfId="13754" applyNumberFormat="1" applyFont="1" applyBorder="1" applyAlignment="1">
      <alignment horizontal="right" vertical="center" wrapText="1"/>
    </xf>
    <xf numFmtId="0" fontId="3" fillId="0" borderId="0" xfId="36" applyFont="1" applyAlignment="1">
      <alignment horizontal="right"/>
    </xf>
    <xf numFmtId="0" fontId="2" fillId="0" borderId="0" xfId="36" applyAlignment="1">
      <alignment horizontal="justify"/>
    </xf>
    <xf numFmtId="0" fontId="62" fillId="0" borderId="0" xfId="36" applyFont="1" applyAlignment="1">
      <alignment horizontal="left" vertical="center"/>
    </xf>
    <xf numFmtId="0" fontId="23" fillId="0" borderId="0" xfId="1596" applyFont="1" applyAlignment="1">
      <alignment horizontal="center"/>
    </xf>
    <xf numFmtId="0" fontId="3" fillId="0" borderId="0" xfId="0" applyFont="1"/>
    <xf numFmtId="0" fontId="49" fillId="0" borderId="1" xfId="0" applyFont="1" applyBorder="1"/>
    <xf numFmtId="0" fontId="3" fillId="0" borderId="1" xfId="0" applyFont="1" applyBorder="1" applyAlignment="1">
      <alignment horizontal="center"/>
    </xf>
    <xf numFmtId="0" fontId="49" fillId="0" borderId="1" xfId="0" applyFont="1" applyBorder="1" applyAlignment="1">
      <alignment vertical="top"/>
    </xf>
    <xf numFmtId="0" fontId="49" fillId="0" borderId="1" xfId="0" applyFont="1" applyBorder="1" applyAlignment="1">
      <alignment vertical="top" wrapText="1"/>
    </xf>
    <xf numFmtId="0" fontId="2" fillId="0" borderId="1" xfId="0" applyFont="1" applyBorder="1" applyAlignment="1" applyProtection="1">
      <alignment horizontal="left" vertical="center"/>
      <protection hidden="1"/>
    </xf>
    <xf numFmtId="214" fontId="3" fillId="0" borderId="1" xfId="4826" applyNumberFormat="1" applyFont="1" applyBorder="1" applyAlignment="1" applyProtection="1">
      <alignment horizontal="center" vertical="center"/>
      <protection hidden="1"/>
    </xf>
    <xf numFmtId="0" fontId="2" fillId="0" borderId="1" xfId="0" applyFont="1" applyBorder="1" applyAlignment="1" applyProtection="1">
      <alignment horizontal="justify" vertical="center" wrapText="1"/>
      <protection hidden="1"/>
    </xf>
    <xf numFmtId="218" fontId="45" fillId="47" borderId="76" xfId="13759" applyNumberFormat="1" applyFont="1" applyFill="1" applyBorder="1" applyAlignment="1">
      <alignment horizontal="center" vertical="center" wrapText="1"/>
    </xf>
    <xf numFmtId="0" fontId="2" fillId="0" borderId="1" xfId="0" applyFont="1" applyBorder="1" applyAlignment="1">
      <alignment horizontal="center" vertical="center"/>
    </xf>
    <xf numFmtId="0" fontId="3" fillId="47" borderId="1" xfId="13751" applyFont="1" applyFill="1" applyBorder="1" applyAlignment="1">
      <alignment vertical="center" wrapText="1"/>
    </xf>
    <xf numFmtId="226" fontId="2" fillId="51" borderId="1" xfId="91" applyNumberFormat="1" applyFill="1" applyBorder="1" applyAlignment="1">
      <alignment horizontal="right" vertical="center"/>
    </xf>
    <xf numFmtId="0" fontId="2" fillId="48" borderId="1" xfId="13751" applyFont="1" applyFill="1" applyBorder="1" applyAlignment="1">
      <alignment horizontal="left" vertical="center" wrapText="1"/>
    </xf>
    <xf numFmtId="0" fontId="45" fillId="46" borderId="1" xfId="0" applyFont="1" applyFill="1" applyBorder="1" applyAlignment="1">
      <alignment horizontal="center" vertical="center"/>
    </xf>
    <xf numFmtId="49" fontId="49" fillId="0" borderId="1" xfId="0" applyNumberFormat="1" applyFont="1" applyBorder="1" applyAlignment="1">
      <alignment horizontal="center" vertical="center"/>
    </xf>
    <xf numFmtId="4" fontId="2" fillId="0" borderId="91" xfId="3757" applyNumberFormat="1" applyBorder="1" applyAlignment="1">
      <alignment horizontal="center" vertical="center" wrapText="1"/>
    </xf>
    <xf numFmtId="4" fontId="2" fillId="0" borderId="54" xfId="3757" applyNumberFormat="1" applyBorder="1" applyAlignment="1">
      <alignment horizontal="center" vertical="center" wrapText="1"/>
    </xf>
    <xf numFmtId="4" fontId="2" fillId="0" borderId="68" xfId="3757" applyNumberFormat="1" applyBorder="1" applyAlignment="1">
      <alignment horizontal="center" vertical="center" wrapText="1"/>
    </xf>
    <xf numFmtId="0" fontId="2" fillId="0" borderId="30" xfId="3757" applyBorder="1" applyAlignment="1">
      <alignment horizontal="center" vertical="center" wrapText="1"/>
    </xf>
    <xf numFmtId="4" fontId="2" fillId="0" borderId="32" xfId="3757" applyNumberFormat="1" applyBorder="1" applyAlignment="1">
      <alignment horizontal="center" vertical="center" wrapText="1"/>
    </xf>
    <xf numFmtId="49" fontId="45" fillId="47" borderId="1" xfId="0" applyNumberFormat="1" applyFont="1" applyFill="1" applyBorder="1" applyAlignment="1">
      <alignment horizontal="center" vertical="center"/>
    </xf>
    <xf numFmtId="49" fontId="45" fillId="47" borderId="1" xfId="0" applyNumberFormat="1" applyFont="1" applyFill="1" applyBorder="1" applyAlignment="1">
      <alignment vertical="center" wrapText="1"/>
    </xf>
    <xf numFmtId="0" fontId="45" fillId="47" borderId="1" xfId="0" applyFont="1" applyFill="1" applyBorder="1" applyAlignment="1">
      <alignment horizontal="center" vertical="center"/>
    </xf>
    <xf numFmtId="2" fontId="45" fillId="47" borderId="1" xfId="0" applyNumberFormat="1" applyFont="1" applyFill="1" applyBorder="1" applyAlignment="1">
      <alignment horizontal="center" vertical="center"/>
    </xf>
    <xf numFmtId="49" fontId="45" fillId="46" borderId="1" xfId="0" applyNumberFormat="1" applyFont="1" applyFill="1" applyBorder="1" applyAlignment="1">
      <alignment horizontal="center" vertical="center"/>
    </xf>
    <xf numFmtId="49" fontId="45" fillId="46" borderId="1" xfId="0" applyNumberFormat="1" applyFont="1" applyFill="1" applyBorder="1" applyAlignment="1">
      <alignment vertical="center" wrapText="1"/>
    </xf>
    <xf numFmtId="2" fontId="45" fillId="46" borderId="1" xfId="0" applyNumberFormat="1" applyFont="1" applyFill="1" applyBorder="1" applyAlignment="1">
      <alignment horizontal="center" vertical="center"/>
    </xf>
    <xf numFmtId="49" fontId="49" fillId="0" borderId="1" xfId="0" applyNumberFormat="1" applyFont="1" applyBorder="1" applyAlignment="1">
      <alignment vertical="center" wrapText="1"/>
    </xf>
    <xf numFmtId="0" fontId="2" fillId="0" borderId="1" xfId="0" applyFont="1" applyBorder="1" applyAlignment="1">
      <alignment vertical="center" wrapText="1"/>
    </xf>
    <xf numFmtId="228" fontId="2" fillId="0" borderId="1" xfId="0" applyNumberFormat="1" applyFont="1" applyBorder="1" applyAlignment="1">
      <alignment horizontal="center" vertical="center"/>
    </xf>
    <xf numFmtId="0" fontId="3" fillId="46" borderId="1" xfId="0" applyFont="1" applyFill="1" applyBorder="1" applyAlignment="1">
      <alignment horizontal="center" vertical="center"/>
    </xf>
    <xf numFmtId="0" fontId="2" fillId="48" borderId="1" xfId="0" applyFont="1" applyFill="1" applyBorder="1" applyAlignment="1">
      <alignment horizontal="left" vertical="top" wrapText="1"/>
    </xf>
    <xf numFmtId="0" fontId="2" fillId="48" borderId="1" xfId="0" applyFont="1" applyFill="1" applyBorder="1" applyAlignment="1">
      <alignment horizontal="center" vertical="center"/>
    </xf>
    <xf numFmtId="0" fontId="2" fillId="56" borderId="1" xfId="0" applyFont="1" applyFill="1" applyBorder="1" applyAlignment="1">
      <alignment horizontal="left" vertical="top" wrapText="1"/>
    </xf>
    <xf numFmtId="0" fontId="2" fillId="56" borderId="1" xfId="0" applyFont="1" applyFill="1" applyBorder="1" applyAlignment="1">
      <alignment horizontal="center" vertical="center"/>
    </xf>
    <xf numFmtId="0" fontId="43" fillId="48" borderId="0" xfId="13751" applyFont="1" applyFill="1" applyAlignment="1">
      <alignment horizontal="center"/>
    </xf>
    <xf numFmtId="0" fontId="67" fillId="48" borderId="92" xfId="13751" applyFont="1" applyFill="1" applyBorder="1" applyAlignment="1">
      <alignment vertical="center"/>
    </xf>
    <xf numFmtId="0" fontId="64" fillId="48" borderId="0" xfId="13751" applyFont="1" applyFill="1" applyAlignment="1">
      <alignment vertical="center" wrapText="1"/>
    </xf>
    <xf numFmtId="0" fontId="64" fillId="47" borderId="1" xfId="13751" applyFont="1" applyFill="1" applyBorder="1" applyAlignment="1">
      <alignment horizontal="center" vertical="center"/>
    </xf>
    <xf numFmtId="196" fontId="64" fillId="47" borderId="1" xfId="13759" applyFont="1" applyFill="1" applyBorder="1" applyAlignment="1">
      <alignment horizontal="center" vertical="center"/>
    </xf>
    <xf numFmtId="190" fontId="64" fillId="47" borderId="1" xfId="13751" applyNumberFormat="1" applyFont="1" applyFill="1" applyBorder="1" applyAlignment="1">
      <alignment horizontal="center" vertical="center"/>
    </xf>
    <xf numFmtId="0" fontId="43" fillId="48" borderId="1" xfId="13751" applyFont="1" applyFill="1" applyBorder="1" applyAlignment="1">
      <alignment horizontal="center"/>
    </xf>
    <xf numFmtId="9" fontId="43" fillId="48" borderId="1" xfId="3754" applyFont="1" applyFill="1" applyBorder="1" applyAlignment="1">
      <alignment horizontal="center"/>
    </xf>
    <xf numFmtId="196" fontId="43" fillId="0" borderId="1" xfId="13759" applyFont="1" applyBorder="1" applyAlignment="1">
      <alignment horizontal="center"/>
    </xf>
    <xf numFmtId="2" fontId="43" fillId="48" borderId="1" xfId="13751" applyNumberFormat="1" applyFont="1" applyFill="1" applyBorder="1" applyAlignment="1">
      <alignment horizontal="center"/>
    </xf>
    <xf numFmtId="190" fontId="43" fillId="48" borderId="1" xfId="13751" applyNumberFormat="1" applyFont="1" applyFill="1" applyBorder="1" applyAlignment="1">
      <alignment horizontal="center"/>
    </xf>
    <xf numFmtId="0" fontId="43" fillId="0" borderId="1" xfId="13751" applyFont="1" applyBorder="1" applyAlignment="1">
      <alignment horizontal="center"/>
    </xf>
    <xf numFmtId="2" fontId="43" fillId="0" borderId="1" xfId="13751" applyNumberFormat="1" applyFont="1" applyBorder="1" applyAlignment="1">
      <alignment horizontal="center"/>
    </xf>
    <xf numFmtId="190" fontId="43" fillId="0" borderId="1" xfId="4826" applyNumberFormat="1" applyFont="1" applyBorder="1" applyAlignment="1">
      <alignment horizontal="center"/>
    </xf>
    <xf numFmtId="10" fontId="5" fillId="48" borderId="1" xfId="13756" applyNumberFormat="1" applyFont="1" applyFill="1" applyBorder="1" applyAlignment="1">
      <alignment horizontal="center" vertical="center" wrapText="1"/>
    </xf>
    <xf numFmtId="206"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xf>
    <xf numFmtId="172" fontId="64" fillId="48" borderId="1" xfId="13751" applyNumberFormat="1" applyFont="1" applyFill="1" applyBorder="1" applyAlignment="1">
      <alignment horizontal="center"/>
    </xf>
    <xf numFmtId="10" fontId="5" fillId="0" borderId="1" xfId="13756" applyNumberFormat="1" applyFont="1" applyBorder="1" applyAlignment="1">
      <alignment horizontal="center" vertical="center" wrapText="1"/>
    </xf>
    <xf numFmtId="216" fontId="64" fillId="48" borderId="1" xfId="13751" applyNumberFormat="1" applyFont="1" applyFill="1" applyBorder="1" applyAlignment="1">
      <alignment horizontal="center"/>
    </xf>
    <xf numFmtId="190" fontId="43" fillId="48" borderId="1" xfId="4826" applyNumberFormat="1" applyFont="1" applyFill="1" applyBorder="1" applyAlignment="1">
      <alignment horizontal="center" vertical="center"/>
    </xf>
    <xf numFmtId="2" fontId="43" fillId="48" borderId="0" xfId="13751" applyNumberFormat="1" applyFont="1" applyFill="1" applyAlignment="1">
      <alignment horizontal="center"/>
    </xf>
    <xf numFmtId="190" fontId="43" fillId="48" borderId="0" xfId="4826" applyNumberFormat="1" applyFont="1" applyFill="1" applyBorder="1" applyAlignment="1">
      <alignment horizontal="center"/>
    </xf>
    <xf numFmtId="3" fontId="64" fillId="48" borderId="0" xfId="13751" applyNumberFormat="1" applyFont="1" applyFill="1"/>
    <xf numFmtId="0" fontId="4" fillId="48" borderId="0" xfId="13751" applyFont="1" applyFill="1" applyAlignment="1">
      <alignment horizontal="center"/>
    </xf>
    <xf numFmtId="0" fontId="0" fillId="0" borderId="0" xfId="0" applyAlignment="1">
      <alignment wrapText="1"/>
    </xf>
    <xf numFmtId="0" fontId="48" fillId="48" borderId="0" xfId="13751" applyFont="1" applyFill="1"/>
    <xf numFmtId="190" fontId="43" fillId="48" borderId="0" xfId="13751" applyNumberFormat="1" applyFont="1" applyFill="1"/>
    <xf numFmtId="3" fontId="65" fillId="0" borderId="0" xfId="0" applyNumberFormat="1" applyFont="1"/>
    <xf numFmtId="215" fontId="0" fillId="0" borderId="0" xfId="13749" applyNumberFormat="1" applyFont="1"/>
    <xf numFmtId="0" fontId="43" fillId="48" borderId="0" xfId="13751" applyFont="1" applyFill="1"/>
    <xf numFmtId="190" fontId="43" fillId="48" borderId="0" xfId="4826" applyNumberFormat="1" applyFont="1" applyFill="1" applyAlignment="1">
      <alignment horizontal="center"/>
    </xf>
    <xf numFmtId="196" fontId="43" fillId="52" borderId="1" xfId="13759" applyFont="1" applyFill="1" applyBorder="1" applyAlignment="1">
      <alignment horizontal="center"/>
    </xf>
    <xf numFmtId="3" fontId="60" fillId="0" borderId="1" xfId="4826" applyNumberFormat="1" applyFont="1" applyBorder="1" applyAlignment="1">
      <alignment horizontal="center"/>
    </xf>
    <xf numFmtId="225" fontId="2" fillId="0" borderId="1" xfId="0" applyNumberFormat="1" applyFont="1" applyBorder="1" applyAlignment="1">
      <alignment horizontal="center" vertical="center"/>
    </xf>
    <xf numFmtId="0" fontId="2" fillId="0" borderId="1" xfId="0" applyFont="1" applyBorder="1" applyAlignment="1">
      <alignment horizontal="left" vertical="top" wrapText="1"/>
    </xf>
    <xf numFmtId="49" fontId="45" fillId="0" borderId="1" xfId="0" applyNumberFormat="1" applyFont="1" applyBorder="1" applyAlignment="1">
      <alignment horizontal="center" vertical="center"/>
    </xf>
    <xf numFmtId="49" fontId="45" fillId="47"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69" fillId="57" borderId="93" xfId="0" applyFont="1" applyFill="1" applyBorder="1" applyAlignment="1">
      <alignment horizontal="center" vertical="center"/>
    </xf>
    <xf numFmtId="190" fontId="43" fillId="0" borderId="1" xfId="13751" applyNumberFormat="1" applyFont="1" applyBorder="1" applyAlignment="1">
      <alignment horizontal="center"/>
    </xf>
    <xf numFmtId="196" fontId="43" fillId="0" borderId="1" xfId="13759" applyFont="1" applyBorder="1" applyAlignment="1">
      <alignment horizontal="center" vertical="center"/>
    </xf>
    <xf numFmtId="227" fontId="3" fillId="46" borderId="1" xfId="0" applyNumberFormat="1" applyFont="1" applyFill="1" applyBorder="1" applyAlignment="1">
      <alignment horizontal="center" vertical="center"/>
    </xf>
    <xf numFmtId="49" fontId="69" fillId="49" borderId="67" xfId="0" applyNumberFormat="1" applyFont="1" applyFill="1" applyBorder="1"/>
    <xf numFmtId="49" fontId="69" fillId="46" borderId="67" xfId="0" applyNumberFormat="1" applyFont="1" applyFill="1" applyBorder="1"/>
    <xf numFmtId="0" fontId="3" fillId="47" borderId="1" xfId="0" applyFont="1" applyFill="1" applyBorder="1" applyAlignment="1">
      <alignment horizontal="center" vertical="center"/>
    </xf>
    <xf numFmtId="227" fontId="3" fillId="47" borderId="1" xfId="0" applyNumberFormat="1" applyFont="1" applyFill="1" applyBorder="1" applyAlignment="1">
      <alignment horizontal="center" vertical="center"/>
    </xf>
    <xf numFmtId="0" fontId="2" fillId="46" borderId="1" xfId="0" applyFont="1" applyFill="1" applyBorder="1"/>
    <xf numFmtId="228" fontId="2" fillId="48" borderId="1" xfId="0" applyNumberFormat="1" applyFont="1" applyFill="1" applyBorder="1" applyAlignment="1">
      <alignment horizontal="center" vertical="center"/>
    </xf>
    <xf numFmtId="0" fontId="2" fillId="48" borderId="1" xfId="0" applyFont="1" applyFill="1" applyBorder="1" applyAlignment="1">
      <alignment horizontal="justify" vertical="top" wrapText="1"/>
    </xf>
    <xf numFmtId="0" fontId="45" fillId="0" borderId="1" xfId="0" applyFont="1" applyBorder="1" applyAlignment="1">
      <alignment horizontal="center" vertical="center"/>
    </xf>
    <xf numFmtId="0" fontId="40" fillId="0" borderId="93" xfId="0" applyFont="1" applyBorder="1" applyAlignment="1">
      <alignment horizontal="center" vertical="center"/>
    </xf>
    <xf numFmtId="49" fontId="49" fillId="0" borderId="1" xfId="0" applyNumberFormat="1" applyFont="1" applyBorder="1" applyAlignment="1">
      <alignment horizontal="center" vertical="center" wrapText="1"/>
    </xf>
    <xf numFmtId="49" fontId="45" fillId="0" borderId="1" xfId="0" applyNumberFormat="1" applyFont="1" applyBorder="1" applyAlignment="1">
      <alignment horizontal="center" vertical="center" wrapText="1"/>
    </xf>
    <xf numFmtId="49" fontId="69" fillId="49" borderId="67" xfId="0" applyNumberFormat="1" applyFont="1" applyFill="1" applyBorder="1" applyAlignment="1">
      <alignment horizontal="center"/>
    </xf>
    <xf numFmtId="0" fontId="3" fillId="46" borderId="1" xfId="13768" applyFont="1" applyFill="1" applyBorder="1" applyAlignment="1">
      <alignment horizontal="left"/>
    </xf>
    <xf numFmtId="0" fontId="2" fillId="46" borderId="1" xfId="13768" applyFill="1" applyBorder="1" applyAlignment="1">
      <alignment horizontal="center" wrapText="1"/>
    </xf>
    <xf numFmtId="1" fontId="2" fillId="46" borderId="1" xfId="13768" applyNumberFormat="1" applyFill="1" applyBorder="1" applyAlignment="1">
      <alignment horizontal="center" wrapText="1"/>
    </xf>
    <xf numFmtId="0" fontId="2" fillId="48" borderId="1" xfId="13768" applyFill="1" applyBorder="1" applyAlignment="1">
      <alignment horizontal="left" wrapText="1"/>
    </xf>
    <xf numFmtId="0" fontId="2" fillId="48" borderId="1" xfId="13768" applyFill="1" applyBorder="1" applyAlignment="1">
      <alignment horizontal="center" wrapText="1"/>
    </xf>
    <xf numFmtId="1" fontId="2" fillId="0" borderId="1" xfId="13768" applyNumberFormat="1" applyBorder="1" applyAlignment="1">
      <alignment horizontal="center" wrapText="1"/>
    </xf>
    <xf numFmtId="1" fontId="2" fillId="48" borderId="1" xfId="13768" applyNumberFormat="1" applyFill="1" applyBorder="1" applyAlignment="1">
      <alignment horizontal="center" wrapText="1"/>
    </xf>
    <xf numFmtId="0" fontId="2" fillId="58" borderId="1" xfId="0" applyFont="1" applyFill="1" applyBorder="1" applyAlignment="1">
      <alignment horizontal="left" vertical="top" wrapText="1"/>
    </xf>
    <xf numFmtId="0" fontId="3" fillId="46" borderId="1" xfId="13768" applyFont="1" applyFill="1" applyBorder="1" applyAlignment="1">
      <alignment horizontal="left" wrapText="1"/>
    </xf>
    <xf numFmtId="0" fontId="2" fillId="48" borderId="1" xfId="0" applyFont="1" applyFill="1" applyBorder="1" applyAlignment="1">
      <alignment horizontal="center"/>
    </xf>
    <xf numFmtId="1" fontId="2" fillId="0" borderId="1" xfId="13768" applyNumberFormat="1" applyBorder="1" applyAlignment="1">
      <alignment horizontal="center" vertical="top" wrapText="1"/>
    </xf>
    <xf numFmtId="3" fontId="2" fillId="48" borderId="1" xfId="0" applyNumberFormat="1" applyFont="1" applyFill="1" applyBorder="1" applyAlignment="1">
      <alignment horizontal="center"/>
    </xf>
    <xf numFmtId="3" fontId="2" fillId="0" borderId="1" xfId="0" applyNumberFormat="1" applyFont="1" applyBorder="1" applyAlignment="1">
      <alignment horizontal="center"/>
    </xf>
    <xf numFmtId="0" fontId="2" fillId="0" borderId="76" xfId="13768" applyBorder="1" applyAlignment="1">
      <alignment horizontal="left"/>
    </xf>
    <xf numFmtId="0" fontId="2" fillId="48" borderId="76" xfId="0" applyFont="1" applyFill="1" applyBorder="1" applyAlignment="1">
      <alignment horizontal="center"/>
    </xf>
    <xf numFmtId="1" fontId="2" fillId="46" borderId="1" xfId="13768" applyNumberFormat="1" applyFill="1" applyBorder="1" applyAlignment="1">
      <alignment horizontal="center" vertical="top" wrapText="1"/>
    </xf>
    <xf numFmtId="0" fontId="2" fillId="48" borderId="1" xfId="13768" applyFill="1" applyBorder="1" applyAlignment="1">
      <alignment horizontal="left" vertical="center" wrapText="1"/>
    </xf>
    <xf numFmtId="0" fontId="2" fillId="48" borderId="1" xfId="13768" applyFill="1" applyBorder="1" applyAlignment="1">
      <alignment horizontal="center" vertical="center" wrapText="1"/>
    </xf>
    <xf numFmtId="1" fontId="2" fillId="0" borderId="1" xfId="13768" applyNumberFormat="1" applyBorder="1" applyAlignment="1">
      <alignment horizontal="center" vertical="center" wrapText="1"/>
    </xf>
    <xf numFmtId="0" fontId="2" fillId="48" borderId="73" xfId="13768" applyFill="1" applyBorder="1" applyAlignment="1">
      <alignment horizontal="left" wrapText="1"/>
    </xf>
    <xf numFmtId="0" fontId="2" fillId="48" borderId="73" xfId="13768" applyFill="1" applyBorder="1" applyAlignment="1">
      <alignment horizontal="center" vertical="top" wrapText="1"/>
    </xf>
    <xf numFmtId="1" fontId="2" fillId="48" borderId="73" xfId="13768" applyNumberFormat="1" applyFill="1" applyBorder="1" applyAlignment="1">
      <alignment horizontal="center" vertical="top" wrapText="1"/>
    </xf>
    <xf numFmtId="0" fontId="2" fillId="48" borderId="1" xfId="13768" applyFill="1" applyBorder="1" applyAlignment="1">
      <alignment horizontal="center" vertical="top" wrapText="1"/>
    </xf>
    <xf numFmtId="1" fontId="2" fillId="48" borderId="1" xfId="13768" applyNumberFormat="1" applyFill="1" applyBorder="1" applyAlignment="1">
      <alignment horizontal="center" vertical="top" wrapText="1"/>
    </xf>
    <xf numFmtId="0" fontId="2" fillId="0" borderId="1" xfId="13768" applyBorder="1" applyAlignment="1">
      <alignment horizontal="left" vertical="center" wrapText="1"/>
    </xf>
    <xf numFmtId="1" fontId="2" fillId="48" borderId="1" xfId="13768" applyNumberFormat="1" applyFill="1" applyBorder="1" applyAlignment="1">
      <alignment horizontal="center" vertical="center" wrapText="1"/>
    </xf>
    <xf numFmtId="0" fontId="2" fillId="0" borderId="1" xfId="13768" applyBorder="1" applyAlignment="1">
      <alignment horizontal="left"/>
    </xf>
    <xf numFmtId="0" fontId="2" fillId="56" borderId="73" xfId="0" applyFont="1" applyFill="1" applyBorder="1" applyAlignment="1">
      <alignment horizontal="left" vertical="top" wrapText="1"/>
    </xf>
    <xf numFmtId="0" fontId="70" fillId="56" borderId="73" xfId="0" applyFont="1" applyFill="1" applyBorder="1" applyAlignment="1">
      <alignment horizontal="center" vertical="center" wrapText="1"/>
    </xf>
    <xf numFmtId="0" fontId="2" fillId="48" borderId="1" xfId="13768" applyFill="1" applyBorder="1" applyAlignment="1">
      <alignment horizontal="center" vertical="center"/>
    </xf>
    <xf numFmtId="49" fontId="40" fillId="0" borderId="67" xfId="0" applyNumberFormat="1" applyFont="1" applyBorder="1" applyAlignment="1">
      <alignment horizontal="center"/>
    </xf>
    <xf numFmtId="227" fontId="3" fillId="0" borderId="1" xfId="0" applyNumberFormat="1" applyFont="1" applyBorder="1" applyAlignment="1">
      <alignment horizontal="center" vertical="center"/>
    </xf>
    <xf numFmtId="2" fontId="45" fillId="0" borderId="1" xfId="0" applyNumberFormat="1" applyFont="1" applyBorder="1" applyAlignment="1">
      <alignment horizontal="center" vertical="center"/>
    </xf>
    <xf numFmtId="49" fontId="2" fillId="0" borderId="1" xfId="0" applyNumberFormat="1" applyFont="1" applyBorder="1" applyAlignment="1">
      <alignment horizontal="center" vertical="center" wrapText="1"/>
    </xf>
    <xf numFmtId="2" fontId="45" fillId="47" borderId="1" xfId="0" applyNumberFormat="1" applyFont="1" applyFill="1" applyBorder="1" applyAlignment="1">
      <alignment horizontal="left" vertical="center"/>
    </xf>
    <xf numFmtId="0" fontId="2" fillId="0" borderId="1" xfId="0" applyFont="1" applyBorder="1" applyAlignment="1">
      <alignment horizontal="center"/>
    </xf>
    <xf numFmtId="0" fontId="3" fillId="46" borderId="1" xfId="13768" applyFont="1" applyFill="1" applyBorder="1" applyAlignment="1">
      <alignment horizontal="center" wrapText="1"/>
    </xf>
    <xf numFmtId="0" fontId="3" fillId="46" borderId="1" xfId="13768" applyFont="1" applyFill="1" applyBorder="1" applyAlignment="1">
      <alignment horizontal="center" vertical="center" wrapText="1"/>
    </xf>
    <xf numFmtId="1" fontId="3" fillId="46" borderId="1" xfId="13768" applyNumberFormat="1" applyFont="1" applyFill="1" applyBorder="1" applyAlignment="1">
      <alignment horizontal="center" wrapText="1"/>
    </xf>
    <xf numFmtId="1" fontId="3" fillId="46" borderId="1" xfId="13768" applyNumberFormat="1" applyFont="1" applyFill="1" applyBorder="1" applyAlignment="1">
      <alignment horizontal="left" vertical="center" wrapText="1"/>
    </xf>
    <xf numFmtId="0" fontId="71" fillId="0" borderId="1" xfId="2122" applyFont="1" applyBorder="1" applyAlignment="1">
      <alignment horizontal="justify" vertical="center" wrapText="1"/>
    </xf>
    <xf numFmtId="0" fontId="71" fillId="0" borderId="1" xfId="2122" applyFont="1" applyBorder="1" applyAlignment="1">
      <alignment horizontal="center" vertical="center"/>
    </xf>
    <xf numFmtId="3" fontId="71" fillId="0" borderId="1" xfId="2122" applyNumberFormat="1" applyFont="1" applyBorder="1" applyAlignment="1">
      <alignment horizontal="center" vertical="center"/>
    </xf>
    <xf numFmtId="0" fontId="3" fillId="2" borderId="1" xfId="13762" applyFont="1" applyFill="1" applyBorder="1" applyAlignment="1">
      <alignment vertical="center" wrapText="1"/>
    </xf>
    <xf numFmtId="0" fontId="72" fillId="2" borderId="1" xfId="13768" applyFont="1" applyFill="1" applyBorder="1" applyAlignment="1">
      <alignment vertical="center" wrapText="1"/>
    </xf>
    <xf numFmtId="0" fontId="73" fillId="0" borderId="1" xfId="13768" applyFont="1" applyBorder="1" applyAlignment="1">
      <alignment horizontal="justify" vertical="center" wrapText="1"/>
    </xf>
    <xf numFmtId="3" fontId="73" fillId="0" borderId="1" xfId="2122" applyNumberFormat="1" applyFont="1" applyBorder="1" applyAlignment="1">
      <alignment horizontal="center" vertical="center"/>
    </xf>
    <xf numFmtId="0" fontId="72" fillId="49" borderId="1" xfId="1210" applyFont="1" applyFill="1" applyBorder="1" applyAlignment="1">
      <alignment horizontal="justify" vertical="center" wrapText="1"/>
    </xf>
    <xf numFmtId="0" fontId="72" fillId="46" borderId="1" xfId="1210" applyFont="1" applyFill="1" applyBorder="1" applyAlignment="1">
      <alignment horizontal="justify" vertical="center" wrapText="1"/>
    </xf>
    <xf numFmtId="0" fontId="72" fillId="46" borderId="1" xfId="1210" applyFont="1" applyFill="1" applyBorder="1" applyAlignment="1">
      <alignment horizontal="center" vertical="center" wrapText="1"/>
    </xf>
    <xf numFmtId="0" fontId="40" fillId="0" borderId="1" xfId="2122" applyFont="1" applyBorder="1" applyAlignment="1">
      <alignment horizontal="justify" vertical="center" wrapText="1"/>
    </xf>
    <xf numFmtId="0" fontId="40" fillId="0" borderId="1" xfId="2122" applyFont="1" applyBorder="1" applyAlignment="1">
      <alignment horizontal="center" vertical="center" wrapText="1"/>
    </xf>
    <xf numFmtId="3" fontId="40" fillId="0" borderId="1" xfId="2122" applyNumberFormat="1" applyFont="1" applyBorder="1" applyAlignment="1">
      <alignment horizontal="center" vertical="center"/>
    </xf>
    <xf numFmtId="0" fontId="73" fillId="0" borderId="1" xfId="2122" applyFont="1" applyBorder="1" applyAlignment="1">
      <alignment horizontal="justify" vertical="center"/>
    </xf>
    <xf numFmtId="0" fontId="40" fillId="0" borderId="1" xfId="2122" applyFont="1" applyBorder="1" applyAlignment="1">
      <alignment horizontal="justify" vertical="center"/>
    </xf>
    <xf numFmtId="0" fontId="74" fillId="0" borderId="1" xfId="0" applyFont="1" applyBorder="1" applyAlignment="1">
      <alignment horizontal="center" vertical="center"/>
    </xf>
    <xf numFmtId="3" fontId="72" fillId="46" borderId="1" xfId="1210" applyNumberFormat="1" applyFont="1" applyFill="1" applyBorder="1" applyAlignment="1">
      <alignment horizontal="justify" vertical="center" wrapText="1"/>
    </xf>
    <xf numFmtId="169" fontId="71" fillId="0" borderId="1" xfId="1210" applyNumberFormat="1" applyFont="1" applyBorder="1" applyAlignment="1">
      <alignment horizontal="justify" vertical="center" wrapText="1"/>
    </xf>
    <xf numFmtId="0" fontId="71" fillId="0" borderId="1" xfId="2122" applyFont="1" applyBorder="1" applyAlignment="1">
      <alignment horizontal="justify" vertical="center"/>
    </xf>
    <xf numFmtId="0" fontId="71" fillId="48" borderId="1" xfId="2122" applyFont="1" applyFill="1" applyBorder="1" applyAlignment="1">
      <alignment horizontal="center" vertical="center"/>
    </xf>
    <xf numFmtId="3" fontId="71" fillId="48" borderId="1" xfId="2122" applyNumberFormat="1" applyFont="1" applyFill="1" applyBorder="1" applyAlignment="1">
      <alignment horizontal="center" vertical="center"/>
    </xf>
    <xf numFmtId="189" fontId="72" fillId="46" borderId="1" xfId="1210" applyNumberFormat="1" applyFont="1" applyFill="1" applyBorder="1" applyAlignment="1">
      <alignment horizontal="justify" vertical="center" wrapText="1"/>
    </xf>
    <xf numFmtId="0" fontId="73" fillId="0" borderId="1" xfId="2122" applyFont="1" applyBorder="1" applyAlignment="1">
      <alignment horizontal="center" vertical="center"/>
    </xf>
    <xf numFmtId="0" fontId="73" fillId="0" borderId="1" xfId="2122" applyFont="1" applyBorder="1" applyAlignment="1">
      <alignment horizontal="justify" vertical="center" wrapText="1"/>
    </xf>
    <xf numFmtId="0" fontId="75" fillId="46" borderId="1" xfId="13769" applyFont="1" applyFill="1" applyBorder="1" applyAlignment="1" applyProtection="1">
      <alignment horizontal="justify" vertical="center"/>
      <protection locked="0"/>
    </xf>
    <xf numFmtId="0" fontId="73" fillId="0" borderId="1" xfId="1210" applyFont="1" applyBorder="1" applyAlignment="1">
      <alignment horizontal="justify" vertical="center" wrapText="1"/>
    </xf>
    <xf numFmtId="0" fontId="2" fillId="48" borderId="1" xfId="0" applyFont="1" applyFill="1" applyBorder="1" applyAlignment="1">
      <alignment vertical="center" wrapText="1"/>
    </xf>
    <xf numFmtId="0" fontId="3" fillId="0" borderId="0" xfId="3735" applyFont="1" applyAlignment="1">
      <alignment horizontal="center" vertical="center" wrapText="1"/>
    </xf>
    <xf numFmtId="0" fontId="49" fillId="0" borderId="0" xfId="0" applyFont="1" applyAlignment="1">
      <alignment horizontal="justify" vertical="center" wrapText="1"/>
    </xf>
    <xf numFmtId="0" fontId="3" fillId="0" borderId="0" xfId="2" applyFont="1" applyAlignment="1">
      <alignment horizontal="center"/>
    </xf>
    <xf numFmtId="0" fontId="51" fillId="0" borderId="0" xfId="0" applyFont="1" applyAlignment="1">
      <alignment horizontal="left" vertical="center" wrapText="1"/>
    </xf>
    <xf numFmtId="0" fontId="59" fillId="0" borderId="0" xfId="3735" applyFont="1" applyAlignment="1">
      <alignment horizontal="center" vertical="center" wrapText="1"/>
    </xf>
    <xf numFmtId="0" fontId="3" fillId="0" borderId="0" xfId="3735" applyFont="1" applyAlignment="1">
      <alignment horizontal="left" vertical="center" wrapText="1"/>
    </xf>
    <xf numFmtId="43" fontId="45" fillId="0" borderId="69" xfId="13757" applyFont="1" applyBorder="1" applyAlignment="1">
      <alignment horizontal="right" vertical="center" wrapText="1"/>
    </xf>
    <xf numFmtId="43" fontId="45" fillId="0" borderId="70" xfId="13757" applyFont="1" applyBorder="1" applyAlignment="1">
      <alignment horizontal="right" vertical="center" wrapText="1"/>
    </xf>
    <xf numFmtId="43" fontId="45" fillId="0" borderId="42" xfId="13757" applyFont="1" applyBorder="1" applyAlignment="1">
      <alignment horizontal="right" vertical="center" wrapText="1"/>
    </xf>
    <xf numFmtId="0" fontId="49" fillId="0" borderId="0" xfId="0" applyFont="1" applyAlignment="1">
      <alignment horizontal="left"/>
    </xf>
    <xf numFmtId="0" fontId="49" fillId="0" borderId="0" xfId="2" applyFont="1" applyAlignment="1">
      <alignment horizontal="justify" wrapText="1"/>
    </xf>
    <xf numFmtId="0" fontId="2" fillId="0" borderId="0" xfId="2" applyAlignment="1">
      <alignment horizontal="justify" wrapText="1"/>
    </xf>
    <xf numFmtId="0" fontId="54" fillId="0" borderId="0" xfId="3735" applyFont="1" applyAlignment="1">
      <alignment horizontal="center" vertical="center" wrapText="1"/>
    </xf>
    <xf numFmtId="0" fontId="3" fillId="0" borderId="79" xfId="3755" applyFont="1" applyBorder="1" applyAlignment="1">
      <alignment horizontal="center" vertical="center" wrapText="1"/>
    </xf>
    <xf numFmtId="0" fontId="3" fillId="0" borderId="79" xfId="3755" applyFont="1" applyBorder="1" applyAlignment="1">
      <alignment horizontal="center" vertical="center"/>
    </xf>
    <xf numFmtId="0" fontId="3" fillId="0" borderId="0" xfId="3755" applyFont="1" applyAlignment="1">
      <alignment horizontal="center" vertical="center"/>
    </xf>
    <xf numFmtId="0" fontId="3" fillId="0" borderId="0" xfId="3755" applyFont="1" applyAlignment="1">
      <alignment horizontal="center" vertical="center" wrapText="1"/>
    </xf>
    <xf numFmtId="0" fontId="35" fillId="47" borderId="31" xfId="3755" quotePrefix="1" applyFont="1" applyFill="1" applyBorder="1" applyAlignment="1">
      <alignment horizontal="center" vertical="center" wrapText="1"/>
    </xf>
    <xf numFmtId="0" fontId="35" fillId="47" borderId="6" xfId="3755" quotePrefix="1" applyFont="1" applyFill="1" applyBorder="1" applyAlignment="1">
      <alignment horizontal="center" vertical="center" wrapText="1"/>
    </xf>
    <xf numFmtId="0" fontId="35" fillId="47" borderId="32" xfId="3755" quotePrefix="1" applyFont="1" applyFill="1" applyBorder="1" applyAlignment="1">
      <alignment horizontal="center" vertical="center" wrapText="1"/>
    </xf>
    <xf numFmtId="0" fontId="35" fillId="47" borderId="7" xfId="3755" quotePrefix="1" applyFont="1" applyFill="1" applyBorder="1" applyAlignment="1">
      <alignment horizontal="center" vertical="center" wrapText="1"/>
    </xf>
    <xf numFmtId="0" fontId="45" fillId="0" borderId="0" xfId="3755" applyFont="1" applyAlignment="1">
      <alignment horizontal="left" vertical="center"/>
    </xf>
    <xf numFmtId="0" fontId="35" fillId="47" borderId="30" xfId="3755" applyFont="1" applyFill="1" applyBorder="1" applyAlignment="1">
      <alignment horizontal="center" vertical="center"/>
    </xf>
    <xf numFmtId="0" fontId="35" fillId="47" borderId="8" xfId="3755" applyFont="1" applyFill="1" applyBorder="1" applyAlignment="1">
      <alignment horizontal="center" vertical="center"/>
    </xf>
    <xf numFmtId="0" fontId="35" fillId="47" borderId="37" xfId="3755" applyFont="1" applyFill="1" applyBorder="1" applyAlignment="1">
      <alignment horizontal="center" vertical="center" wrapText="1"/>
    </xf>
    <xf numFmtId="0" fontId="35" fillId="47" borderId="35" xfId="3755" applyFont="1" applyFill="1" applyBorder="1" applyAlignment="1">
      <alignment horizontal="center" vertical="center" wrapText="1"/>
    </xf>
    <xf numFmtId="0" fontId="35" fillId="47" borderId="31" xfId="3755" applyFont="1" applyFill="1" applyBorder="1" applyAlignment="1">
      <alignment horizontal="center" vertical="center" wrapText="1"/>
    </xf>
    <xf numFmtId="0" fontId="3" fillId="0" borderId="79" xfId="3735" applyFont="1" applyBorder="1" applyAlignment="1">
      <alignment horizontal="center" vertical="center" wrapText="1"/>
    </xf>
    <xf numFmtId="0" fontId="3" fillId="0" borderId="79" xfId="3735" applyFont="1" applyBorder="1" applyAlignment="1">
      <alignment horizontal="center" vertical="center"/>
    </xf>
    <xf numFmtId="0" fontId="3" fillId="0" borderId="0" xfId="3735" applyFont="1" applyAlignment="1">
      <alignment horizontal="center" vertical="center"/>
    </xf>
    <xf numFmtId="0" fontId="58" fillId="0" borderId="0" xfId="3735" applyFont="1" applyAlignment="1">
      <alignment horizontal="left" vertical="center" wrapText="1"/>
    </xf>
    <xf numFmtId="0" fontId="3" fillId="47" borderId="19" xfId="3735" applyFont="1" applyFill="1" applyBorder="1" applyAlignment="1">
      <alignment horizontal="center" vertical="center" wrapText="1"/>
    </xf>
    <xf numFmtId="0" fontId="3" fillId="47" borderId="22" xfId="3735" applyFont="1" applyFill="1" applyBorder="1" applyAlignment="1">
      <alignment horizontal="center" vertical="center" wrapText="1"/>
    </xf>
    <xf numFmtId="0" fontId="3" fillId="47" borderId="43" xfId="3735" applyFont="1" applyFill="1" applyBorder="1" applyAlignment="1">
      <alignment horizontal="center" vertical="center" wrapText="1"/>
    </xf>
    <xf numFmtId="0" fontId="3" fillId="47" borderId="34" xfId="3735" applyFont="1" applyFill="1" applyBorder="1" applyAlignment="1">
      <alignment horizontal="center" vertical="center" wrapText="1"/>
    </xf>
    <xf numFmtId="0" fontId="3" fillId="47" borderId="18" xfId="3735" applyFont="1" applyFill="1" applyBorder="1" applyAlignment="1">
      <alignment horizontal="center" vertical="center" wrapText="1"/>
    </xf>
    <xf numFmtId="0" fontId="3" fillId="47" borderId="21" xfId="3735" applyFont="1" applyFill="1" applyBorder="1" applyAlignment="1">
      <alignment horizontal="center" vertical="center" wrapText="1"/>
    </xf>
    <xf numFmtId="0" fontId="3" fillId="0" borderId="3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0" xfId="0" applyFont="1" applyAlignment="1">
      <alignment horizontal="left" vertical="center" wrapText="1"/>
    </xf>
    <xf numFmtId="0" fontId="3" fillId="0" borderId="49" xfId="0" applyFont="1" applyBorder="1" applyAlignment="1">
      <alignment horizontal="left" vertical="center" wrapText="1"/>
    </xf>
    <xf numFmtId="0" fontId="58" fillId="0" borderId="0" xfId="0" applyFont="1" applyAlignment="1">
      <alignment horizontal="left" vertical="center" wrapText="1"/>
    </xf>
    <xf numFmtId="0" fontId="58" fillId="0" borderId="49" xfId="0" applyFont="1" applyBorder="1" applyAlignment="1">
      <alignment horizontal="left" vertical="center" wrapText="1"/>
    </xf>
    <xf numFmtId="0" fontId="3" fillId="0" borderId="0" xfId="3757" applyFont="1" applyAlignment="1">
      <alignment horizontal="center" vertical="center" wrapText="1"/>
    </xf>
    <xf numFmtId="0" fontId="3" fillId="0" borderId="3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3757" applyFont="1" applyBorder="1" applyAlignment="1">
      <alignment horizontal="center" vertical="center" wrapText="1"/>
    </xf>
    <xf numFmtId="0" fontId="3" fillId="0" borderId="33" xfId="3757" applyFont="1" applyBorder="1" applyAlignment="1">
      <alignment horizontal="center" vertical="center" wrapText="1"/>
    </xf>
    <xf numFmtId="0" fontId="2" fillId="0" borderId="0" xfId="3757" applyAlignment="1">
      <alignment horizontal="left" vertical="center" wrapText="1"/>
    </xf>
    <xf numFmtId="0" fontId="2" fillId="0" borderId="49" xfId="3757" applyBorder="1" applyAlignment="1">
      <alignment horizontal="left" vertical="center" wrapText="1"/>
    </xf>
    <xf numFmtId="0" fontId="3" fillId="0" borderId="69" xfId="3757" applyFont="1" applyBorder="1" applyAlignment="1">
      <alignment horizontal="center" vertical="center"/>
    </xf>
    <xf numFmtId="0" fontId="3" fillId="0" borderId="70" xfId="3757" applyFont="1" applyBorder="1" applyAlignment="1">
      <alignment horizontal="center" vertical="center"/>
    </xf>
    <xf numFmtId="0" fontId="3" fillId="0" borderId="71" xfId="3757" applyFont="1" applyBorder="1" applyAlignment="1">
      <alignment horizontal="center" vertical="center"/>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0" xfId="3757" applyFont="1" applyAlignment="1">
      <alignment horizontal="center" vertical="center"/>
    </xf>
    <xf numFmtId="0" fontId="45" fillId="48" borderId="1" xfId="13751" applyFont="1" applyFill="1" applyBorder="1" applyAlignment="1">
      <alignment horizontal="center" vertical="center" wrapText="1"/>
    </xf>
    <xf numFmtId="0" fontId="45" fillId="0" borderId="0" xfId="0" applyFont="1" applyAlignment="1">
      <alignment horizontal="center"/>
    </xf>
    <xf numFmtId="0" fontId="45" fillId="0" borderId="0" xfId="0" applyFont="1" applyAlignment="1">
      <alignment horizontal="center" wrapText="1"/>
    </xf>
    <xf numFmtId="3" fontId="3" fillId="0" borderId="68" xfId="1620" applyNumberFormat="1" applyFont="1" applyBorder="1" applyAlignment="1">
      <alignment horizontal="center" vertical="center"/>
    </xf>
    <xf numFmtId="3" fontId="3" fillId="0" borderId="60" xfId="1620" applyNumberFormat="1" applyFont="1" applyBorder="1" applyAlignment="1">
      <alignment horizontal="center" vertical="center"/>
    </xf>
    <xf numFmtId="0" fontId="2" fillId="0" borderId="59" xfId="1620" applyFont="1" applyBorder="1" applyAlignment="1">
      <alignment vertical="center" wrapText="1"/>
    </xf>
    <xf numFmtId="0" fontId="2" fillId="0" borderId="60" xfId="1620" applyFont="1" applyBorder="1" applyAlignment="1">
      <alignment vertical="center" wrapText="1"/>
    </xf>
    <xf numFmtId="0" fontId="2" fillId="0" borderId="61" xfId="1620" applyFont="1" applyBorder="1" applyAlignment="1">
      <alignment horizontal="left" vertical="center" wrapText="1"/>
    </xf>
    <xf numFmtId="0" fontId="2" fillId="0" borderId="62" xfId="1620" applyFont="1" applyBorder="1" applyAlignment="1">
      <alignment horizontal="left" vertical="center" wrapText="1"/>
    </xf>
    <xf numFmtId="0" fontId="2" fillId="0" borderId="69" xfId="1620" applyFont="1" applyBorder="1" applyAlignment="1">
      <alignment horizontal="center" vertical="center" wrapText="1"/>
    </xf>
    <xf numFmtId="0" fontId="2" fillId="0" borderId="70" xfId="1620" applyFont="1" applyBorder="1" applyAlignment="1">
      <alignment horizontal="center" vertical="center" wrapText="1"/>
    </xf>
    <xf numFmtId="0" fontId="45" fillId="0" borderId="68" xfId="0" applyFont="1" applyBorder="1" applyAlignment="1">
      <alignment horizontal="left" vertical="center" wrapText="1"/>
    </xf>
    <xf numFmtId="0" fontId="45" fillId="0" borderId="60" xfId="0" applyFont="1" applyBorder="1" applyAlignment="1">
      <alignment horizontal="left" vertical="center" wrapText="1"/>
    </xf>
    <xf numFmtId="0" fontId="3" fillId="47" borderId="68" xfId="13751" applyFont="1" applyFill="1" applyBorder="1" applyAlignment="1">
      <alignment horizontal="center" vertical="center"/>
    </xf>
    <xf numFmtId="0" fontId="3" fillId="47" borderId="60" xfId="13751" applyFont="1" applyFill="1" applyBorder="1" applyAlignment="1">
      <alignment horizontal="center" vertical="center"/>
    </xf>
    <xf numFmtId="0" fontId="2" fillId="0" borderId="59" xfId="1620" applyFont="1" applyBorder="1" applyAlignment="1">
      <alignment horizontal="center" vertical="center" wrapText="1"/>
    </xf>
    <xf numFmtId="0" fontId="2" fillId="0" borderId="60" xfId="1620" applyFont="1" applyBorder="1" applyAlignment="1">
      <alignment horizontal="center" vertical="center" wrapText="1"/>
    </xf>
    <xf numFmtId="0" fontId="2" fillId="0" borderId="59" xfId="1620" applyFont="1" applyBorder="1" applyAlignment="1">
      <alignment horizontal="left" vertical="center" wrapText="1"/>
    </xf>
    <xf numFmtId="0" fontId="2" fillId="0" borderId="60" xfId="1620" applyFont="1" applyBorder="1" applyAlignment="1">
      <alignment horizontal="left" vertical="center" wrapText="1"/>
    </xf>
    <xf numFmtId="0" fontId="3" fillId="47" borderId="68" xfId="13751" applyFont="1" applyFill="1" applyBorder="1" applyAlignment="1">
      <alignment horizontal="left" vertical="center"/>
    </xf>
    <xf numFmtId="0" fontId="3" fillId="47" borderId="60" xfId="13751" applyFont="1" applyFill="1" applyBorder="1" applyAlignment="1">
      <alignment horizontal="left" vertical="center"/>
    </xf>
    <xf numFmtId="3" fontId="3" fillId="0" borderId="68" xfId="1620" applyNumberFormat="1" applyFont="1" applyBorder="1" applyAlignment="1">
      <alignment horizontal="center" vertical="center" wrapText="1"/>
    </xf>
    <xf numFmtId="3" fontId="3" fillId="0" borderId="67" xfId="1620" applyNumberFormat="1" applyFont="1" applyBorder="1" applyAlignment="1">
      <alignment horizontal="center" vertical="center" wrapText="1"/>
    </xf>
    <xf numFmtId="3" fontId="3" fillId="0" borderId="60" xfId="1620" applyNumberFormat="1" applyFont="1" applyBorder="1" applyAlignment="1">
      <alignment horizontal="center" vertical="center" wrapText="1"/>
    </xf>
    <xf numFmtId="0" fontId="3" fillId="0" borderId="68" xfId="1620" applyFont="1" applyBorder="1" applyAlignment="1">
      <alignment horizontal="center" vertical="center" wrapText="1"/>
    </xf>
    <xf numFmtId="0" fontId="3" fillId="0" borderId="60" xfId="1620" applyFont="1" applyBorder="1" applyAlignment="1">
      <alignment horizontal="center" vertical="center" wrapText="1"/>
    </xf>
    <xf numFmtId="0" fontId="49" fillId="0" borderId="0" xfId="0" applyFont="1" applyAlignment="1">
      <alignment horizontal="center"/>
    </xf>
    <xf numFmtId="0" fontId="49" fillId="0" borderId="0" xfId="3755" applyFont="1" applyAlignment="1">
      <alignment horizontal="center"/>
    </xf>
    <xf numFmtId="0" fontId="49" fillId="0" borderId="77" xfId="0" applyFont="1" applyBorder="1" applyAlignment="1">
      <alignment horizontal="left" wrapText="1"/>
    </xf>
    <xf numFmtId="0" fontId="49" fillId="0" borderId="0" xfId="0" applyFont="1" applyAlignment="1">
      <alignment horizontal="left" wrapText="1"/>
    </xf>
    <xf numFmtId="0" fontId="49" fillId="0" borderId="49" xfId="0" applyFont="1" applyBorder="1" applyAlignment="1">
      <alignment horizontal="left" wrapText="1"/>
    </xf>
    <xf numFmtId="0" fontId="49" fillId="0" borderId="64" xfId="0" applyFont="1" applyBorder="1" applyAlignment="1">
      <alignment horizontal="left" wrapText="1"/>
    </xf>
    <xf numFmtId="0" fontId="49" fillId="0" borderId="89" xfId="0" applyFont="1" applyBorder="1" applyAlignment="1">
      <alignment horizontal="left" wrapText="1"/>
    </xf>
    <xf numFmtId="0" fontId="49" fillId="0" borderId="65" xfId="0" applyFont="1" applyBorder="1" applyAlignment="1">
      <alignment horizontal="left" wrapText="1"/>
    </xf>
    <xf numFmtId="0" fontId="3" fillId="0" borderId="4" xfId="3755" applyFont="1" applyBorder="1" applyAlignment="1">
      <alignment horizontal="left" vertical="center" wrapText="1"/>
    </xf>
    <xf numFmtId="0" fontId="3" fillId="0" borderId="8" xfId="3755" applyFont="1" applyBorder="1" applyAlignment="1">
      <alignment horizontal="left" vertical="center" wrapText="1"/>
    </xf>
    <xf numFmtId="0" fontId="3" fillId="0" borderId="1" xfId="3755" applyFont="1" applyBorder="1" applyAlignment="1">
      <alignment horizontal="center" vertical="center" wrapText="1"/>
    </xf>
    <xf numFmtId="0" fontId="3" fillId="0" borderId="6" xfId="3755" applyFont="1" applyBorder="1" applyAlignment="1">
      <alignment horizontal="center" vertical="center" wrapText="1"/>
    </xf>
    <xf numFmtId="0" fontId="2" fillId="46" borderId="58" xfId="3755" applyFont="1" applyFill="1" applyBorder="1" applyAlignment="1">
      <alignment horizontal="center" vertical="center"/>
    </xf>
    <xf numFmtId="0" fontId="2" fillId="46" borderId="33" xfId="3755" applyFont="1" applyFill="1" applyBorder="1" applyAlignment="1">
      <alignment horizontal="center" vertical="center"/>
    </xf>
    <xf numFmtId="0" fontId="3" fillId="0" borderId="30" xfId="3755" applyFont="1" applyBorder="1" applyAlignment="1">
      <alignment horizontal="left" vertical="center"/>
    </xf>
    <xf numFmtId="0" fontId="3" fillId="0" borderId="4" xfId="3755" applyFont="1" applyBorder="1" applyAlignment="1">
      <alignment horizontal="left" vertical="center"/>
    </xf>
    <xf numFmtId="0" fontId="3" fillId="0" borderId="31" xfId="3755" applyFont="1" applyBorder="1" applyAlignment="1">
      <alignment horizontal="center" vertical="center"/>
    </xf>
    <xf numFmtId="0" fontId="3" fillId="0" borderId="32" xfId="3755" applyFont="1" applyBorder="1" applyAlignment="1">
      <alignment horizontal="center" vertical="center"/>
    </xf>
    <xf numFmtId="0" fontId="3" fillId="0" borderId="1" xfId="3755" applyFont="1" applyBorder="1" applyAlignment="1">
      <alignment horizontal="center" vertical="center"/>
    </xf>
    <xf numFmtId="0" fontId="3" fillId="0" borderId="5" xfId="3755" applyFont="1" applyBorder="1" applyAlignment="1">
      <alignment horizontal="center" vertical="center"/>
    </xf>
    <xf numFmtId="215" fontId="43" fillId="48" borderId="0" xfId="13749" applyNumberFormat="1" applyFont="1" applyFill="1" applyAlignment="1">
      <alignment horizontal="center"/>
    </xf>
    <xf numFmtId="0" fontId="0" fillId="0" borderId="3" xfId="0" applyBorder="1" applyAlignment="1">
      <alignment horizontal="center"/>
    </xf>
    <xf numFmtId="0" fontId="66" fillId="0" borderId="68" xfId="13751" applyFont="1" applyBorder="1" applyAlignment="1">
      <alignment horizontal="center" vertical="top" wrapText="1"/>
    </xf>
    <xf numFmtId="0" fontId="66" fillId="0" borderId="67" xfId="13751" applyFont="1" applyBorder="1" applyAlignment="1">
      <alignment horizontal="center" vertical="top" wrapText="1"/>
    </xf>
    <xf numFmtId="0" fontId="66" fillId="0" borderId="60" xfId="13751" applyFont="1" applyBorder="1" applyAlignment="1">
      <alignment horizontal="center" vertical="top" wrapText="1"/>
    </xf>
    <xf numFmtId="0" fontId="67" fillId="48" borderId="1" xfId="13751" applyFont="1" applyFill="1" applyBorder="1" applyAlignment="1">
      <alignment horizontal="center" vertical="center"/>
    </xf>
    <xf numFmtId="0" fontId="64" fillId="48" borderId="1" xfId="13751" applyFont="1" applyFill="1" applyBorder="1" applyAlignment="1">
      <alignment horizontal="center" vertical="center" wrapText="1"/>
    </xf>
    <xf numFmtId="0" fontId="64" fillId="0" borderId="90" xfId="0" applyFont="1" applyBorder="1" applyAlignment="1">
      <alignment horizontal="center" vertical="center" wrapText="1"/>
    </xf>
    <xf numFmtId="0" fontId="5" fillId="48" borderId="90" xfId="13751" applyFont="1" applyFill="1" applyBorder="1" applyAlignment="1">
      <alignment horizontal="justify" vertical="top"/>
    </xf>
    <xf numFmtId="0" fontId="48" fillId="48" borderId="90" xfId="13751" applyFont="1" applyFill="1" applyBorder="1" applyAlignment="1">
      <alignment horizontal="left" wrapText="1"/>
    </xf>
    <xf numFmtId="0" fontId="3" fillId="0" borderId="0" xfId="13763" applyFont="1" applyAlignment="1">
      <alignment horizontal="center" vertical="center" wrapText="1"/>
    </xf>
    <xf numFmtId="0" fontId="47" fillId="53" borderId="58" xfId="2117" applyFont="1" applyFill="1" applyBorder="1" applyAlignment="1">
      <alignment horizontal="center" vertical="center" wrapText="1"/>
    </xf>
    <xf numFmtId="0" fontId="47" fillId="53" borderId="36" xfId="2117" applyFont="1" applyFill="1" applyBorder="1" applyAlignment="1">
      <alignment horizontal="center" vertical="center" wrapText="1"/>
    </xf>
    <xf numFmtId="0" fontId="47" fillId="53" borderId="34" xfId="2117" applyFont="1" applyFill="1" applyBorder="1" applyAlignment="1">
      <alignment horizontal="center" vertical="center" wrapText="1"/>
    </xf>
    <xf numFmtId="0" fontId="45" fillId="49" borderId="68" xfId="13769" applyFont="1" applyFill="1" applyBorder="1" applyAlignment="1">
      <alignment horizontal="center" vertical="center"/>
    </xf>
    <xf numFmtId="0" fontId="45" fillId="49" borderId="67" xfId="13769" applyFont="1" applyFill="1" applyBorder="1" applyAlignment="1">
      <alignment horizontal="center" vertical="center"/>
    </xf>
    <xf numFmtId="0" fontId="49" fillId="0" borderId="88" xfId="0" applyFont="1" applyBorder="1" applyAlignment="1">
      <alignment horizontal="left" wrapText="1"/>
    </xf>
    <xf numFmtId="0" fontId="49" fillId="0" borderId="87" xfId="0" applyFont="1" applyBorder="1" applyAlignment="1">
      <alignment horizontal="left" wrapText="1"/>
    </xf>
    <xf numFmtId="0" fontId="49" fillId="0" borderId="20" xfId="0" applyFont="1" applyBorder="1" applyAlignment="1">
      <alignment horizontal="left" wrapText="1"/>
    </xf>
    <xf numFmtId="0" fontId="3" fillId="0" borderId="0" xfId="13762" applyFont="1" applyAlignment="1" applyProtection="1">
      <alignment horizontal="center" vertical="center" wrapText="1"/>
      <protection locked="0"/>
    </xf>
    <xf numFmtId="0" fontId="45" fillId="46" borderId="68" xfId="0" applyFont="1" applyFill="1" applyBorder="1" applyAlignment="1">
      <alignment horizontal="center" wrapText="1"/>
    </xf>
    <xf numFmtId="0" fontId="45" fillId="46" borderId="67" xfId="0" applyFont="1" applyFill="1" applyBorder="1" applyAlignment="1">
      <alignment horizontal="center" wrapText="1"/>
    </xf>
    <xf numFmtId="0" fontId="45" fillId="46" borderId="60" xfId="0" applyFont="1" applyFill="1" applyBorder="1" applyAlignment="1">
      <alignment horizontal="center" wrapText="1"/>
    </xf>
    <xf numFmtId="0" fontId="45" fillId="46" borderId="73" xfId="2117" applyFont="1" applyFill="1" applyBorder="1" applyAlignment="1">
      <alignment horizontal="center" vertical="center"/>
    </xf>
    <xf numFmtId="0" fontId="45" fillId="46" borderId="2" xfId="2117" applyFont="1" applyFill="1" applyBorder="1" applyAlignment="1">
      <alignment horizontal="center" vertical="center"/>
    </xf>
    <xf numFmtId="0" fontId="45" fillId="46" borderId="76" xfId="2117" applyFont="1" applyFill="1" applyBorder="1" applyAlignment="1">
      <alignment horizontal="center" vertical="center"/>
    </xf>
    <xf numFmtId="0" fontId="61" fillId="55" borderId="1" xfId="0" applyFont="1" applyFill="1" applyBorder="1" applyAlignment="1">
      <alignment horizontal="center"/>
    </xf>
    <xf numFmtId="0" fontId="3" fillId="0" borderId="1" xfId="0" applyFont="1" applyBorder="1" applyAlignment="1" applyProtection="1">
      <alignment horizontal="center" vertical="center"/>
      <protection hidden="1"/>
    </xf>
    <xf numFmtId="0" fontId="49" fillId="0" borderId="0" xfId="0" applyFont="1"/>
    <xf numFmtId="0" fontId="3" fillId="0" borderId="0" xfId="0" applyFont="1" applyAlignment="1">
      <alignment horizontal="center" vertical="center" wrapText="1"/>
    </xf>
    <xf numFmtId="0" fontId="2" fillId="0" borderId="53"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54" xfId="0" applyFont="1" applyBorder="1" applyAlignment="1">
      <alignment horizontal="left" vertical="center" wrapText="1"/>
    </xf>
    <xf numFmtId="0" fontId="49" fillId="0" borderId="3" xfId="0" applyFont="1" applyBorder="1" applyAlignment="1">
      <alignment horizontal="left" vertical="center" wrapText="1"/>
    </xf>
    <xf numFmtId="0" fontId="49" fillId="0" borderId="57" xfId="0" applyFont="1" applyBorder="1" applyAlignment="1">
      <alignment horizontal="left" vertical="center" wrapText="1"/>
    </xf>
    <xf numFmtId="0" fontId="3" fillId="0" borderId="0" xfId="36" applyFont="1" applyAlignment="1">
      <alignment horizontal="center"/>
    </xf>
    <xf numFmtId="0" fontId="3" fillId="0" borderId="1" xfId="0" applyFont="1" applyBorder="1" applyAlignment="1">
      <alignment horizontal="center"/>
    </xf>
    <xf numFmtId="0" fontId="49" fillId="0" borderId="69" xfId="7667" applyFont="1" applyBorder="1" applyAlignment="1">
      <alignment horizontal="left" vertical="center" wrapText="1"/>
    </xf>
    <xf numFmtId="0" fontId="49" fillId="0" borderId="71" xfId="7667" applyFont="1" applyBorder="1" applyAlignment="1">
      <alignment horizontal="left" vertical="center" wrapText="1"/>
    </xf>
    <xf numFmtId="0" fontId="2" fillId="0" borderId="0" xfId="36" applyAlignment="1">
      <alignment horizontal="center"/>
    </xf>
    <xf numFmtId="0" fontId="5" fillId="0" borderId="58" xfId="3757" applyFont="1" applyBorder="1" applyAlignment="1">
      <alignment horizontal="left" vertical="top" wrapText="1"/>
    </xf>
    <xf numFmtId="0" fontId="5" fillId="0" borderId="33" xfId="3757" applyFont="1" applyBorder="1" applyAlignment="1">
      <alignment horizontal="left" vertical="top" wrapText="1"/>
    </xf>
    <xf numFmtId="0" fontId="5" fillId="0" borderId="31" xfId="3757" applyFont="1" applyBorder="1" applyAlignment="1">
      <alignment horizontal="center" vertical="top" wrapText="1"/>
    </xf>
    <xf numFmtId="0" fontId="5" fillId="0" borderId="32" xfId="3757" applyFont="1" applyBorder="1" applyAlignment="1">
      <alignment horizontal="center" vertical="top" wrapText="1"/>
    </xf>
    <xf numFmtId="0" fontId="4" fillId="0" borderId="0" xfId="3757" applyFont="1" applyAlignment="1">
      <alignment horizontal="center" vertical="center"/>
    </xf>
    <xf numFmtId="0" fontId="4" fillId="0" borderId="0" xfId="3735" applyFont="1" applyAlignment="1">
      <alignment horizontal="center" vertical="center" wrapText="1"/>
    </xf>
    <xf numFmtId="0" fontId="46" fillId="0" borderId="0" xfId="3757" applyFont="1" applyAlignment="1">
      <alignment horizontal="center"/>
    </xf>
    <xf numFmtId="0" fontId="5" fillId="0" borderId="59" xfId="3757" applyFont="1" applyBorder="1" applyAlignment="1">
      <alignment horizontal="left" vertical="top" wrapText="1"/>
    </xf>
    <xf numFmtId="0" fontId="5" fillId="0" borderId="60"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cellXfs>
  <cellStyles count="13770">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xfId="13757" builtinId="3"/>
    <cellStyle name="Millares [0] 10" xfId="4876" xr:uid="{00000000-0005-0000-0000-00000F010000}"/>
    <cellStyle name="Millares [0] 2" xfId="46" xr:uid="{00000000-0005-0000-0000-000010010000}"/>
    <cellStyle name="Millares [0] 3" xfId="47" xr:uid="{00000000-0005-0000-0000-000011010000}"/>
    <cellStyle name="Millares [0] 4" xfId="48" xr:uid="{00000000-0005-0000-0000-000012010000}"/>
    <cellStyle name="Millares [0] 5" xfId="49" xr:uid="{00000000-0005-0000-0000-000013010000}"/>
    <cellStyle name="Millares [0] 6" xfId="50" xr:uid="{00000000-0005-0000-0000-000014010000}"/>
    <cellStyle name="Millares [0] 7" xfId="3730" xr:uid="{00000000-0005-0000-0000-000015010000}"/>
    <cellStyle name="Millares [2]" xfId="378" xr:uid="{00000000-0005-0000-0000-000016010000}"/>
    <cellStyle name="Millares [2] 2" xfId="379" xr:uid="{00000000-0005-0000-0000-000017010000}"/>
    <cellStyle name="Millares [2] 3" xfId="380" xr:uid="{00000000-0005-0000-0000-000018010000}"/>
    <cellStyle name="Millares [2] 4" xfId="381" xr:uid="{00000000-0005-0000-0000-000019010000}"/>
    <cellStyle name="Millares 10" xfId="382" xr:uid="{00000000-0005-0000-0000-00001A010000}"/>
    <cellStyle name="Millares 10 2" xfId="4874" xr:uid="{00000000-0005-0000-0000-00001B010000}"/>
    <cellStyle name="Millares 10 3" xfId="4875" xr:uid="{00000000-0005-0000-0000-00001C010000}"/>
    <cellStyle name="Millares 11" xfId="383" xr:uid="{00000000-0005-0000-0000-00001D010000}"/>
    <cellStyle name="Millares 11 2" xfId="4872" xr:uid="{00000000-0005-0000-0000-00001E010000}"/>
    <cellStyle name="Millares 11 3" xfId="4873" xr:uid="{00000000-0005-0000-0000-00001F010000}"/>
    <cellStyle name="Millares 12" xfId="384" xr:uid="{00000000-0005-0000-0000-000020010000}"/>
    <cellStyle name="Millares 12 2" xfId="4870" xr:uid="{00000000-0005-0000-0000-000021010000}"/>
    <cellStyle name="Millares 12 3" xfId="4871" xr:uid="{00000000-0005-0000-0000-000022010000}"/>
    <cellStyle name="Millares 13" xfId="385" xr:uid="{00000000-0005-0000-0000-000023010000}"/>
    <cellStyle name="Millares 14" xfId="386" xr:uid="{00000000-0005-0000-0000-000024010000}"/>
    <cellStyle name="Millares 14 2" xfId="4868" xr:uid="{00000000-0005-0000-0000-000025010000}"/>
    <cellStyle name="Millares 14 3" xfId="4869" xr:uid="{00000000-0005-0000-0000-000026010000}"/>
    <cellStyle name="Millares 15" xfId="387" xr:uid="{00000000-0005-0000-0000-000027010000}"/>
    <cellStyle name="Millares 15 2" xfId="4866" xr:uid="{00000000-0005-0000-0000-000028010000}"/>
    <cellStyle name="Millares 15 3" xfId="4867" xr:uid="{00000000-0005-0000-0000-000029010000}"/>
    <cellStyle name="Millares 16" xfId="51" xr:uid="{00000000-0005-0000-0000-00002A010000}"/>
    <cellStyle name="Millares 16 2" xfId="52" xr:uid="{00000000-0005-0000-0000-00002B010000}"/>
    <cellStyle name="Millares 16 2 2" xfId="53" xr:uid="{00000000-0005-0000-0000-00002C010000}"/>
    <cellStyle name="Millares 16 2 2 2" xfId="4864" xr:uid="{00000000-0005-0000-0000-00002D010000}"/>
    <cellStyle name="Millares 16 2 3" xfId="4917" xr:uid="{00000000-0005-0000-0000-00002E010000}"/>
    <cellStyle name="Millares 16 2 3 2" xfId="4863" xr:uid="{00000000-0005-0000-0000-00002F010000}"/>
    <cellStyle name="Millares 16 3" xfId="54" xr:uid="{00000000-0005-0000-0000-000030010000}"/>
    <cellStyle name="Millares 16 3 2" xfId="4861" xr:uid="{00000000-0005-0000-0000-000031010000}"/>
    <cellStyle name="Millares 16 3 3" xfId="4862" xr:uid="{00000000-0005-0000-0000-000032010000}"/>
    <cellStyle name="Millares 16 4" xfId="4860" xr:uid="{00000000-0005-0000-0000-000033010000}"/>
    <cellStyle name="Millares 16 5" xfId="4859" xr:uid="{00000000-0005-0000-0000-000034010000}"/>
    <cellStyle name="Millares 16 6" xfId="4858" xr:uid="{00000000-0005-0000-0000-000035010000}"/>
    <cellStyle name="Millares 16 7" xfId="4865" xr:uid="{00000000-0005-0000-0000-000036010000}"/>
    <cellStyle name="Millares 17" xfId="388" xr:uid="{00000000-0005-0000-0000-000037010000}"/>
    <cellStyle name="Millares 18" xfId="55" xr:uid="{00000000-0005-0000-0000-000038010000}"/>
    <cellStyle name="Millares 19" xfId="56" xr:uid="{00000000-0005-0000-0000-000039010000}"/>
    <cellStyle name="Millares 2" xfId="29" xr:uid="{00000000-0005-0000-0000-00003A010000}"/>
    <cellStyle name="Millares 2 10" xfId="57" xr:uid="{00000000-0005-0000-0000-00003B010000}"/>
    <cellStyle name="Millares 2 10 2" xfId="389" xr:uid="{00000000-0005-0000-0000-00003C010000}"/>
    <cellStyle name="Millares 2 10 3" xfId="390" xr:uid="{00000000-0005-0000-0000-00003D010000}"/>
    <cellStyle name="Millares 2 10 4" xfId="391" xr:uid="{00000000-0005-0000-0000-00003E010000}"/>
    <cellStyle name="Millares 2 11" xfId="58" xr:uid="{00000000-0005-0000-0000-00003F010000}"/>
    <cellStyle name="Millares 2 11 2" xfId="392" xr:uid="{00000000-0005-0000-0000-000040010000}"/>
    <cellStyle name="Millares 2 11 3" xfId="393" xr:uid="{00000000-0005-0000-0000-000041010000}"/>
    <cellStyle name="Millares 2 11 4" xfId="394" xr:uid="{00000000-0005-0000-0000-000042010000}"/>
    <cellStyle name="Millares 2 12" xfId="59" xr:uid="{00000000-0005-0000-0000-000043010000}"/>
    <cellStyle name="Millares 2 12 2" xfId="395" xr:uid="{00000000-0005-0000-0000-000044010000}"/>
    <cellStyle name="Millares 2 12 3" xfId="396" xr:uid="{00000000-0005-0000-0000-000045010000}"/>
    <cellStyle name="Millares 2 12 4" xfId="397" xr:uid="{00000000-0005-0000-0000-000046010000}"/>
    <cellStyle name="Millares 2 13" xfId="60" xr:uid="{00000000-0005-0000-0000-000047010000}"/>
    <cellStyle name="Millares 2 13 2" xfId="398" xr:uid="{00000000-0005-0000-0000-000048010000}"/>
    <cellStyle name="Millares 2 13 3" xfId="399" xr:uid="{00000000-0005-0000-0000-000049010000}"/>
    <cellStyle name="Millares 2 13 4" xfId="400" xr:uid="{00000000-0005-0000-0000-00004A010000}"/>
    <cellStyle name="Millares 2 14" xfId="61" xr:uid="{00000000-0005-0000-0000-00004B010000}"/>
    <cellStyle name="Millares 2 14 2" xfId="401" xr:uid="{00000000-0005-0000-0000-00004C010000}"/>
    <cellStyle name="Millares 2 14 3" xfId="402" xr:uid="{00000000-0005-0000-0000-00004D010000}"/>
    <cellStyle name="Millares 2 14 4" xfId="403" xr:uid="{00000000-0005-0000-0000-00004E010000}"/>
    <cellStyle name="Millares 2 15" xfId="62" xr:uid="{00000000-0005-0000-0000-00004F010000}"/>
    <cellStyle name="Millares 2 15 2" xfId="404" xr:uid="{00000000-0005-0000-0000-000050010000}"/>
    <cellStyle name="Millares 2 15 3" xfId="405" xr:uid="{00000000-0005-0000-0000-000051010000}"/>
    <cellStyle name="Millares 2 15 4" xfId="406" xr:uid="{00000000-0005-0000-0000-000052010000}"/>
    <cellStyle name="Millares 2 16" xfId="63" xr:uid="{00000000-0005-0000-0000-000053010000}"/>
    <cellStyle name="Millares 2 16 2" xfId="407" xr:uid="{00000000-0005-0000-0000-000054010000}"/>
    <cellStyle name="Millares 2 16 3" xfId="408" xr:uid="{00000000-0005-0000-0000-000055010000}"/>
    <cellStyle name="Millares 2 16 4" xfId="409" xr:uid="{00000000-0005-0000-0000-000056010000}"/>
    <cellStyle name="Millares 2 17" xfId="64" xr:uid="{00000000-0005-0000-0000-000057010000}"/>
    <cellStyle name="Millares 2 17 2" xfId="410" xr:uid="{00000000-0005-0000-0000-000058010000}"/>
    <cellStyle name="Millares 2 17 3" xfId="411" xr:uid="{00000000-0005-0000-0000-000059010000}"/>
    <cellStyle name="Millares 2 17 4" xfId="412" xr:uid="{00000000-0005-0000-0000-00005A010000}"/>
    <cellStyle name="Millares 2 18" xfId="65" xr:uid="{00000000-0005-0000-0000-00005B010000}"/>
    <cellStyle name="Millares 2 18 2" xfId="413" xr:uid="{00000000-0005-0000-0000-00005C010000}"/>
    <cellStyle name="Millares 2 18 3" xfId="414" xr:uid="{00000000-0005-0000-0000-00005D010000}"/>
    <cellStyle name="Millares 2 18 4" xfId="415" xr:uid="{00000000-0005-0000-0000-00005E010000}"/>
    <cellStyle name="Millares 2 19" xfId="66" xr:uid="{00000000-0005-0000-0000-00005F010000}"/>
    <cellStyle name="Millares 2 19 2" xfId="416" xr:uid="{00000000-0005-0000-0000-000060010000}"/>
    <cellStyle name="Millares 2 19 3" xfId="417" xr:uid="{00000000-0005-0000-0000-000061010000}"/>
    <cellStyle name="Millares 2 19 4" xfId="418" xr:uid="{00000000-0005-0000-0000-000062010000}"/>
    <cellStyle name="Millares 2 2" xfId="67" xr:uid="{00000000-0005-0000-0000-000063010000}"/>
    <cellStyle name="Millares 2 2 2" xfId="419" xr:uid="{00000000-0005-0000-0000-000064010000}"/>
    <cellStyle name="Millares 2 2 3" xfId="420" xr:uid="{00000000-0005-0000-0000-000065010000}"/>
    <cellStyle name="Millares 2 2 4" xfId="421" xr:uid="{00000000-0005-0000-0000-000066010000}"/>
    <cellStyle name="Millares 2 2 5" xfId="422" xr:uid="{00000000-0005-0000-0000-000067010000}"/>
    <cellStyle name="Millares 2 2 6" xfId="4855" xr:uid="{00000000-0005-0000-0000-000068010000}"/>
    <cellStyle name="Millares 2 2 7" xfId="4856" xr:uid="{00000000-0005-0000-0000-000069010000}"/>
    <cellStyle name="Millares 2 20" xfId="68" xr:uid="{00000000-0005-0000-0000-00006A010000}"/>
    <cellStyle name="Millares 2 20 2" xfId="423" xr:uid="{00000000-0005-0000-0000-00006B010000}"/>
    <cellStyle name="Millares 2 20 3" xfId="424" xr:uid="{00000000-0005-0000-0000-00006C010000}"/>
    <cellStyle name="Millares 2 20 4" xfId="425" xr:uid="{00000000-0005-0000-0000-00006D010000}"/>
    <cellStyle name="Millares 2 21" xfId="69" xr:uid="{00000000-0005-0000-0000-00006E010000}"/>
    <cellStyle name="Millares 2 21 2" xfId="426" xr:uid="{00000000-0005-0000-0000-00006F010000}"/>
    <cellStyle name="Millares 2 21 3" xfId="427" xr:uid="{00000000-0005-0000-0000-000070010000}"/>
    <cellStyle name="Millares 2 21 4" xfId="428" xr:uid="{00000000-0005-0000-0000-000071010000}"/>
    <cellStyle name="Millares 2 22" xfId="70" xr:uid="{00000000-0005-0000-0000-000072010000}"/>
    <cellStyle name="Millares 2 22 2" xfId="429" xr:uid="{00000000-0005-0000-0000-000073010000}"/>
    <cellStyle name="Millares 2 22 3" xfId="430" xr:uid="{00000000-0005-0000-0000-000074010000}"/>
    <cellStyle name="Millares 2 22 4" xfId="431" xr:uid="{00000000-0005-0000-0000-000075010000}"/>
    <cellStyle name="Millares 2 23" xfId="71" xr:uid="{00000000-0005-0000-0000-000076010000}"/>
    <cellStyle name="Millares 2 23 2" xfId="432" xr:uid="{00000000-0005-0000-0000-000077010000}"/>
    <cellStyle name="Millares 2 23 3" xfId="433" xr:uid="{00000000-0005-0000-0000-000078010000}"/>
    <cellStyle name="Millares 2 23 4" xfId="434" xr:uid="{00000000-0005-0000-0000-000079010000}"/>
    <cellStyle name="Millares 2 24" xfId="72" xr:uid="{00000000-0005-0000-0000-00007A010000}"/>
    <cellStyle name="Millares 2 24 2" xfId="435" xr:uid="{00000000-0005-0000-0000-00007B010000}"/>
    <cellStyle name="Millares 2 24 3" xfId="436" xr:uid="{00000000-0005-0000-0000-00007C010000}"/>
    <cellStyle name="Millares 2 24 4" xfId="437" xr:uid="{00000000-0005-0000-0000-00007D010000}"/>
    <cellStyle name="Millares 2 25" xfId="73" xr:uid="{00000000-0005-0000-0000-00007E010000}"/>
    <cellStyle name="Millares 2 25 2" xfId="438" xr:uid="{00000000-0005-0000-0000-00007F010000}"/>
    <cellStyle name="Millares 2 25 3" xfId="439" xr:uid="{00000000-0005-0000-0000-000080010000}"/>
    <cellStyle name="Millares 2 25 4" xfId="440" xr:uid="{00000000-0005-0000-0000-000081010000}"/>
    <cellStyle name="Millares 2 26" xfId="74" xr:uid="{00000000-0005-0000-0000-000082010000}"/>
    <cellStyle name="Millares 2 26 2" xfId="441" xr:uid="{00000000-0005-0000-0000-000083010000}"/>
    <cellStyle name="Millares 2 26 3" xfId="442" xr:uid="{00000000-0005-0000-0000-000084010000}"/>
    <cellStyle name="Millares 2 26 4" xfId="443" xr:uid="{00000000-0005-0000-0000-000085010000}"/>
    <cellStyle name="Millares 2 27" xfId="75" xr:uid="{00000000-0005-0000-0000-000086010000}"/>
    <cellStyle name="Millares 2 27 2" xfId="444" xr:uid="{00000000-0005-0000-0000-000087010000}"/>
    <cellStyle name="Millares 2 27 3" xfId="445" xr:uid="{00000000-0005-0000-0000-000088010000}"/>
    <cellStyle name="Millares 2 27 4" xfId="446" xr:uid="{00000000-0005-0000-0000-000089010000}"/>
    <cellStyle name="Millares 2 28" xfId="76" xr:uid="{00000000-0005-0000-0000-00008A010000}"/>
    <cellStyle name="Millares 2 28 2" xfId="447" xr:uid="{00000000-0005-0000-0000-00008B010000}"/>
    <cellStyle name="Millares 2 28 3" xfId="448" xr:uid="{00000000-0005-0000-0000-00008C010000}"/>
    <cellStyle name="Millares 2 28 4" xfId="449" xr:uid="{00000000-0005-0000-0000-00008D010000}"/>
    <cellStyle name="Millares 2 29" xfId="77" xr:uid="{00000000-0005-0000-0000-00008E010000}"/>
    <cellStyle name="Millares 2 29 2" xfId="450" xr:uid="{00000000-0005-0000-0000-00008F010000}"/>
    <cellStyle name="Millares 2 29 3" xfId="451" xr:uid="{00000000-0005-0000-0000-000090010000}"/>
    <cellStyle name="Millares 2 29 4" xfId="452" xr:uid="{00000000-0005-0000-0000-000091010000}"/>
    <cellStyle name="Millares 2 3" xfId="78" xr:uid="{00000000-0005-0000-0000-000092010000}"/>
    <cellStyle name="Millares 2 3 2" xfId="453" xr:uid="{00000000-0005-0000-0000-000093010000}"/>
    <cellStyle name="Millares 2 3 3" xfId="454" xr:uid="{00000000-0005-0000-0000-000094010000}"/>
    <cellStyle name="Millares 2 3 4" xfId="455" xr:uid="{00000000-0005-0000-0000-000095010000}"/>
    <cellStyle name="Millares 2 3 5" xfId="4853" xr:uid="{00000000-0005-0000-0000-000096010000}"/>
    <cellStyle name="Millares 2 3 6" xfId="4854" xr:uid="{00000000-0005-0000-0000-000097010000}"/>
    <cellStyle name="Millares 2 30" xfId="456" xr:uid="{00000000-0005-0000-0000-000098010000}"/>
    <cellStyle name="Millares 2 30 2" xfId="457" xr:uid="{00000000-0005-0000-0000-000099010000}"/>
    <cellStyle name="Millares 2 30 3" xfId="458" xr:uid="{00000000-0005-0000-0000-00009A010000}"/>
    <cellStyle name="Millares 2 30 4" xfId="459" xr:uid="{00000000-0005-0000-0000-00009B010000}"/>
    <cellStyle name="Millares 2 31" xfId="460" xr:uid="{00000000-0005-0000-0000-00009C010000}"/>
    <cellStyle name="Millares 2 32" xfId="4852" xr:uid="{00000000-0005-0000-0000-00009D010000}"/>
    <cellStyle name="Millares 2 33" xfId="5556" xr:uid="{00000000-0005-0000-0000-00009E010000}"/>
    <cellStyle name="Millares 2 34" xfId="4857" xr:uid="{00000000-0005-0000-0000-00009F010000}"/>
    <cellStyle name="Millares 2 4" xfId="79" xr:uid="{00000000-0005-0000-0000-0000A0010000}"/>
    <cellStyle name="Millares 2 4 2" xfId="461" xr:uid="{00000000-0005-0000-0000-0000A1010000}"/>
    <cellStyle name="Millares 2 4 3" xfId="462" xr:uid="{00000000-0005-0000-0000-0000A2010000}"/>
    <cellStyle name="Millares 2 4 4" xfId="463" xr:uid="{00000000-0005-0000-0000-0000A3010000}"/>
    <cellStyle name="Millares 2 4 5" xfId="4850" xr:uid="{00000000-0005-0000-0000-0000A4010000}"/>
    <cellStyle name="Millares 2 4 6" xfId="4851" xr:uid="{00000000-0005-0000-0000-0000A5010000}"/>
    <cellStyle name="Millares 2 5" xfId="80" xr:uid="{00000000-0005-0000-0000-0000A6010000}"/>
    <cellStyle name="Millares 2 5 2" xfId="464" xr:uid="{00000000-0005-0000-0000-0000A7010000}"/>
    <cellStyle name="Millares 2 5 3" xfId="465" xr:uid="{00000000-0005-0000-0000-0000A8010000}"/>
    <cellStyle name="Millares 2 5 4" xfId="466" xr:uid="{00000000-0005-0000-0000-0000A9010000}"/>
    <cellStyle name="Millares 2 6" xfId="81" xr:uid="{00000000-0005-0000-0000-0000AA010000}"/>
    <cellStyle name="Millares 2 6 2" xfId="467" xr:uid="{00000000-0005-0000-0000-0000AB010000}"/>
    <cellStyle name="Millares 2 6 3" xfId="468" xr:uid="{00000000-0005-0000-0000-0000AC010000}"/>
    <cellStyle name="Millares 2 6 4" xfId="469" xr:uid="{00000000-0005-0000-0000-0000AD010000}"/>
    <cellStyle name="Millares 2 6 5" xfId="470" xr:uid="{00000000-0005-0000-0000-0000AE010000}"/>
    <cellStyle name="Millares 2 6 6" xfId="471" xr:uid="{00000000-0005-0000-0000-0000AF010000}"/>
    <cellStyle name="Millares 2 6 7" xfId="472" xr:uid="{00000000-0005-0000-0000-0000B0010000}"/>
    <cellStyle name="Millares 2 6 8" xfId="473" xr:uid="{00000000-0005-0000-0000-0000B1010000}"/>
    <cellStyle name="Millares 2 6 9" xfId="4903" xr:uid="{00000000-0005-0000-0000-0000B2010000}"/>
    <cellStyle name="Millares 2 7" xfId="82" xr:uid="{00000000-0005-0000-0000-0000B3010000}"/>
    <cellStyle name="Millares 2 7 2" xfId="474" xr:uid="{00000000-0005-0000-0000-0000B4010000}"/>
    <cellStyle name="Millares 2 7 3" xfId="475" xr:uid="{00000000-0005-0000-0000-0000B5010000}"/>
    <cellStyle name="Millares 2 7 4" xfId="476" xr:uid="{00000000-0005-0000-0000-0000B6010000}"/>
    <cellStyle name="Millares 2 7 5" xfId="4904" xr:uid="{00000000-0005-0000-0000-0000B7010000}"/>
    <cellStyle name="Millares 2 8" xfId="83" xr:uid="{00000000-0005-0000-0000-0000B8010000}"/>
    <cellStyle name="Millares 2 8 2" xfId="477" xr:uid="{00000000-0005-0000-0000-0000B9010000}"/>
    <cellStyle name="Millares 2 8 3" xfId="478" xr:uid="{00000000-0005-0000-0000-0000BA010000}"/>
    <cellStyle name="Millares 2 8 4" xfId="479" xr:uid="{00000000-0005-0000-0000-0000BB010000}"/>
    <cellStyle name="Millares 2 8 5" xfId="4905" xr:uid="{00000000-0005-0000-0000-0000BC010000}"/>
    <cellStyle name="Millares 2 9" xfId="84" xr:uid="{00000000-0005-0000-0000-0000BD010000}"/>
    <cellStyle name="Millares 2 9 2" xfId="480" xr:uid="{00000000-0005-0000-0000-0000BE010000}"/>
    <cellStyle name="Millares 2 9 3" xfId="481" xr:uid="{00000000-0005-0000-0000-0000BF010000}"/>
    <cellStyle name="Millares 2 9 4" xfId="482" xr:uid="{00000000-0005-0000-0000-0000C0010000}"/>
    <cellStyle name="Millares 20" xfId="85" xr:uid="{00000000-0005-0000-0000-0000C1010000}"/>
    <cellStyle name="Millares 21" xfId="86" xr:uid="{00000000-0005-0000-0000-0000C2010000}"/>
    <cellStyle name="Millares 22" xfId="483" xr:uid="{00000000-0005-0000-0000-0000C3010000}"/>
    <cellStyle name="Millares 23" xfId="484" xr:uid="{00000000-0005-0000-0000-0000C4010000}"/>
    <cellStyle name="Millares 24" xfId="485" xr:uid="{00000000-0005-0000-0000-0000C5010000}"/>
    <cellStyle name="Millares 25" xfId="486" xr:uid="{00000000-0005-0000-0000-0000C6010000}"/>
    <cellStyle name="Millares 26" xfId="487" xr:uid="{00000000-0005-0000-0000-0000C7010000}"/>
    <cellStyle name="Millares 27" xfId="488" xr:uid="{00000000-0005-0000-0000-0000C8010000}"/>
    <cellStyle name="Millares 28" xfId="489" xr:uid="{00000000-0005-0000-0000-0000C9010000}"/>
    <cellStyle name="Millares 29" xfId="490" xr:uid="{00000000-0005-0000-0000-0000CA010000}"/>
    <cellStyle name="Millares 3" xfId="30" xr:uid="{00000000-0005-0000-0000-0000CB010000}"/>
    <cellStyle name="Millares 3 2" xfId="491" xr:uid="{00000000-0005-0000-0000-0000CC010000}"/>
    <cellStyle name="Millares 3 2 2" xfId="4847" xr:uid="{00000000-0005-0000-0000-0000CD010000}"/>
    <cellStyle name="Millares 3 2 3" xfId="4848" xr:uid="{00000000-0005-0000-0000-0000CE010000}"/>
    <cellStyle name="Millares 3 3" xfId="492" xr:uid="{00000000-0005-0000-0000-0000CF010000}"/>
    <cellStyle name="Millares 3 4" xfId="493" xr:uid="{00000000-0005-0000-0000-0000D0010000}"/>
    <cellStyle name="Millares 3 4 2" xfId="5557" xr:uid="{00000000-0005-0000-0000-0000D1010000}"/>
    <cellStyle name="Millares 3 5" xfId="3737" xr:uid="{00000000-0005-0000-0000-0000D2010000}"/>
    <cellStyle name="Millares 3 6" xfId="4846" xr:uid="{00000000-0005-0000-0000-0000D3010000}"/>
    <cellStyle name="Millares 3 7" xfId="4849" xr:uid="{00000000-0005-0000-0000-0000D4010000}"/>
    <cellStyle name="Millares 3 8" xfId="13749" xr:uid="{00000000-0005-0000-0000-0000D5010000}"/>
    <cellStyle name="Millares 30" xfId="494" xr:uid="{00000000-0005-0000-0000-0000D6010000}"/>
    <cellStyle name="Millares 31" xfId="3731" xr:uid="{00000000-0005-0000-0000-0000D7010000}"/>
    <cellStyle name="Millares 31 2" xfId="3826" xr:uid="{00000000-0005-0000-0000-0000D8010000}"/>
    <cellStyle name="Millares 31 3" xfId="4845" xr:uid="{00000000-0005-0000-0000-0000D9010000}"/>
    <cellStyle name="Millares 32" xfId="3732" xr:uid="{00000000-0005-0000-0000-0000DA010000}"/>
    <cellStyle name="Millares 32 2" xfId="4879" xr:uid="{00000000-0005-0000-0000-0000DB010000}"/>
    <cellStyle name="Millares 32 3" xfId="4881" xr:uid="{00000000-0005-0000-0000-0000DC010000}"/>
    <cellStyle name="Millares 33" xfId="4920" xr:uid="{00000000-0005-0000-0000-0000DD010000}"/>
    <cellStyle name="Millares 33 2" xfId="4843" xr:uid="{00000000-0005-0000-0000-0000DE010000}"/>
    <cellStyle name="Millares 33 3" xfId="4844" xr:uid="{00000000-0005-0000-0000-0000DF010000}"/>
    <cellStyle name="Millares 34" xfId="4921" xr:uid="{00000000-0005-0000-0000-0000E0010000}"/>
    <cellStyle name="Millares 34 2" xfId="4842" xr:uid="{00000000-0005-0000-0000-0000E1010000}"/>
    <cellStyle name="Millares 35" xfId="4841" xr:uid="{00000000-0005-0000-0000-0000E2010000}"/>
    <cellStyle name="Millares 36" xfId="4840" xr:uid="{00000000-0005-0000-0000-0000E3010000}"/>
    <cellStyle name="Millares 37" xfId="4839" xr:uid="{00000000-0005-0000-0000-0000E4010000}"/>
    <cellStyle name="Millares 38" xfId="4838" xr:uid="{00000000-0005-0000-0000-0000E5010000}"/>
    <cellStyle name="Millares 39" xfId="3825" xr:uid="{00000000-0005-0000-0000-0000E6010000}"/>
    <cellStyle name="Millares 4" xfId="45" xr:uid="{00000000-0005-0000-0000-0000E7010000}"/>
    <cellStyle name="Millares 4 2" xfId="495" xr:uid="{00000000-0005-0000-0000-0000E8010000}"/>
    <cellStyle name="Millares 4 3" xfId="496" xr:uid="{00000000-0005-0000-0000-0000E9010000}"/>
    <cellStyle name="Millares 4 4" xfId="497" xr:uid="{00000000-0005-0000-0000-0000EA010000}"/>
    <cellStyle name="Millares 4 5" xfId="3738" xr:uid="{00000000-0005-0000-0000-0000EB010000}"/>
    <cellStyle name="Millares 4 6" xfId="4891" xr:uid="{00000000-0005-0000-0000-0000EC010000}"/>
    <cellStyle name="Millares 4 7" xfId="4887" xr:uid="{00000000-0005-0000-0000-0000ED010000}"/>
    <cellStyle name="Millares 40" xfId="4884" xr:uid="{00000000-0005-0000-0000-0000EE010000}"/>
    <cellStyle name="Millares 41" xfId="5554" xr:uid="{00000000-0005-0000-0000-0000EF010000}"/>
    <cellStyle name="Millares 5" xfId="87" xr:uid="{00000000-0005-0000-0000-0000F0010000}"/>
    <cellStyle name="Millares 5 2" xfId="498" xr:uid="{00000000-0005-0000-0000-0000F1010000}"/>
    <cellStyle name="Millares 5 3" xfId="499" xr:uid="{00000000-0005-0000-0000-0000F2010000}"/>
    <cellStyle name="Millares 5 4" xfId="500" xr:uid="{00000000-0005-0000-0000-0000F3010000}"/>
    <cellStyle name="Millares 5 5" xfId="3739" xr:uid="{00000000-0005-0000-0000-0000F4010000}"/>
    <cellStyle name="Millares 5 6" xfId="4836" xr:uid="{00000000-0005-0000-0000-0000F5010000}"/>
    <cellStyle name="Millares 5 7" xfId="4837" xr:uid="{00000000-0005-0000-0000-0000F6010000}"/>
    <cellStyle name="Millares 6" xfId="501" xr:uid="{00000000-0005-0000-0000-0000F7010000}"/>
    <cellStyle name="Millares 6 2" xfId="502" xr:uid="{00000000-0005-0000-0000-0000F8010000}"/>
    <cellStyle name="Millares 6 3" xfId="503" xr:uid="{00000000-0005-0000-0000-0000F9010000}"/>
    <cellStyle name="Millares 6 4" xfId="504" xr:uid="{00000000-0005-0000-0000-0000FA010000}"/>
    <cellStyle name="Millares 6 5" xfId="3740" xr:uid="{00000000-0005-0000-0000-0000FB010000}"/>
    <cellStyle name="Millares 6 6" xfId="4834" xr:uid="{00000000-0005-0000-0000-0000FC010000}"/>
    <cellStyle name="Millares 6 7" xfId="4835" xr:uid="{00000000-0005-0000-0000-0000FD010000}"/>
    <cellStyle name="Millares 7" xfId="505" xr:uid="{00000000-0005-0000-0000-0000FE010000}"/>
    <cellStyle name="Millares 7 2" xfId="506" xr:uid="{00000000-0005-0000-0000-0000FF010000}"/>
    <cellStyle name="Millares 7 3" xfId="507" xr:uid="{00000000-0005-0000-0000-000000020000}"/>
    <cellStyle name="Millares 7 4" xfId="508" xr:uid="{00000000-0005-0000-0000-000001020000}"/>
    <cellStyle name="Millares 7 5" xfId="4832" xr:uid="{00000000-0005-0000-0000-000002020000}"/>
    <cellStyle name="Millares 7 6" xfId="4833" xr:uid="{00000000-0005-0000-0000-000003020000}"/>
    <cellStyle name="Millares 8" xfId="509" xr:uid="{00000000-0005-0000-0000-000004020000}"/>
    <cellStyle name="Millares 8 2" xfId="4830" xr:uid="{00000000-0005-0000-0000-000005020000}"/>
    <cellStyle name="Millares 8 3" xfId="4831" xr:uid="{00000000-0005-0000-0000-000006020000}"/>
    <cellStyle name="Millares 9" xfId="510" xr:uid="{00000000-0005-0000-0000-000007020000}"/>
    <cellStyle name="Millares 9 2" xfId="511" xr:uid="{00000000-0005-0000-0000-000008020000}"/>
    <cellStyle name="Millares 9 3" xfId="4828" xr:uid="{00000000-0005-0000-0000-000009020000}"/>
    <cellStyle name="Millares 9 4" xfId="4827" xr:uid="{00000000-0005-0000-0000-00000A020000}"/>
    <cellStyle name="Millares 9 5" xfId="4829" xr:uid="{00000000-0005-0000-0000-00000B020000}"/>
    <cellStyle name="Millares_FORMULARIO 4 - M-OFERENTE PPTA ECONOMICA" xfId="13761" xr:uid="{ADD5C773-0FA0-4435-9BC4-75B63421E7E2}"/>
    <cellStyle name="MILLONES" xfId="31" xr:uid="{00000000-0005-0000-0000-00000D020000}"/>
    <cellStyle name="Moneda" xfId="13758" builtinId="4"/>
    <cellStyle name="Moneda [0] 2" xfId="88" xr:uid="{00000000-0005-0000-0000-00000F020000}"/>
    <cellStyle name="Moneda [0] 4 2 3" xfId="13766" xr:uid="{5068FFB0-375C-471C-95C1-ABE61FE3B21D}"/>
    <cellStyle name="Moneda [0] 6" xfId="13767" xr:uid="{197C3524-B163-4B0A-B1E1-9C6003C82CE9}"/>
    <cellStyle name="Moneda [0] 7 2" xfId="13765" xr:uid="{85FD384E-8C38-4315-B1C3-75BD879ED295}"/>
    <cellStyle name="Moneda 10" xfId="512" xr:uid="{00000000-0005-0000-0000-000010020000}"/>
    <cellStyle name="Moneda 10 2" xfId="5558" xr:uid="{00000000-0005-0000-0000-000011020000}"/>
    <cellStyle name="Moneda 11" xfId="513" xr:uid="{00000000-0005-0000-0000-000012020000}"/>
    <cellStyle name="Moneda 11 2" xfId="5559" xr:uid="{00000000-0005-0000-0000-000013020000}"/>
    <cellStyle name="Moneda 12" xfId="514" xr:uid="{00000000-0005-0000-0000-000014020000}"/>
    <cellStyle name="Moneda 12 2" xfId="5560" xr:uid="{00000000-0005-0000-0000-000015020000}"/>
    <cellStyle name="Moneda 13" xfId="515" xr:uid="{00000000-0005-0000-0000-000016020000}"/>
    <cellStyle name="Moneda 13 2" xfId="5561" xr:uid="{00000000-0005-0000-0000-000017020000}"/>
    <cellStyle name="Moneda 14" xfId="516" xr:uid="{00000000-0005-0000-0000-000018020000}"/>
    <cellStyle name="Moneda 14 2" xfId="5562" xr:uid="{00000000-0005-0000-0000-000019020000}"/>
    <cellStyle name="Moneda 14 3" xfId="5563" xr:uid="{00000000-0005-0000-0000-00001A020000}"/>
    <cellStyle name="Moneda 15" xfId="517" xr:uid="{00000000-0005-0000-0000-00001B020000}"/>
    <cellStyle name="Moneda 16" xfId="518" xr:uid="{00000000-0005-0000-0000-00001C020000}"/>
    <cellStyle name="Moneda 17" xfId="519" xr:uid="{00000000-0005-0000-0000-00001D020000}"/>
    <cellStyle name="Moneda 18" xfId="520" xr:uid="{00000000-0005-0000-0000-00001E020000}"/>
    <cellStyle name="Moneda 19" xfId="521" xr:uid="{00000000-0005-0000-0000-00001F020000}"/>
    <cellStyle name="Moneda 2" xfId="4" xr:uid="{00000000-0005-0000-0000-000020020000}"/>
    <cellStyle name="Moneda 2 10" xfId="522" xr:uid="{00000000-0005-0000-0000-000021020000}"/>
    <cellStyle name="Moneda 2 10 2" xfId="523" xr:uid="{00000000-0005-0000-0000-000022020000}"/>
    <cellStyle name="Moneda 2 10 3" xfId="524" xr:uid="{00000000-0005-0000-0000-000023020000}"/>
    <cellStyle name="Moneda 2 10 4" xfId="525" xr:uid="{00000000-0005-0000-0000-000024020000}"/>
    <cellStyle name="Moneda 2 11" xfId="526" xr:uid="{00000000-0005-0000-0000-000025020000}"/>
    <cellStyle name="Moneda 2 11 2" xfId="527" xr:uid="{00000000-0005-0000-0000-000026020000}"/>
    <cellStyle name="Moneda 2 11 3" xfId="528" xr:uid="{00000000-0005-0000-0000-000027020000}"/>
    <cellStyle name="Moneda 2 11 4" xfId="529" xr:uid="{00000000-0005-0000-0000-000028020000}"/>
    <cellStyle name="Moneda 2 12" xfId="530" xr:uid="{00000000-0005-0000-0000-000029020000}"/>
    <cellStyle name="Moneda 2 12 2" xfId="531" xr:uid="{00000000-0005-0000-0000-00002A020000}"/>
    <cellStyle name="Moneda 2 12 3" xfId="532" xr:uid="{00000000-0005-0000-0000-00002B020000}"/>
    <cellStyle name="Moneda 2 12 4" xfId="533" xr:uid="{00000000-0005-0000-0000-00002C020000}"/>
    <cellStyle name="Moneda 2 12 5" xfId="534" xr:uid="{00000000-0005-0000-0000-00002D020000}"/>
    <cellStyle name="Moneda 2 12 6" xfId="535" xr:uid="{00000000-0005-0000-0000-00002E020000}"/>
    <cellStyle name="Moneda 2 12 7" xfId="536" xr:uid="{00000000-0005-0000-0000-00002F020000}"/>
    <cellStyle name="Moneda 2 12 8" xfId="537" xr:uid="{00000000-0005-0000-0000-000030020000}"/>
    <cellStyle name="Moneda 2 13" xfId="538" xr:uid="{00000000-0005-0000-0000-000031020000}"/>
    <cellStyle name="Moneda 2 13 2" xfId="539" xr:uid="{00000000-0005-0000-0000-000032020000}"/>
    <cellStyle name="Moneda 2 13 3" xfId="540" xr:uid="{00000000-0005-0000-0000-000033020000}"/>
    <cellStyle name="Moneda 2 13 4" xfId="541" xr:uid="{00000000-0005-0000-0000-000034020000}"/>
    <cellStyle name="Moneda 2 14" xfId="542" xr:uid="{00000000-0005-0000-0000-000035020000}"/>
    <cellStyle name="Moneda 2 14 2" xfId="543" xr:uid="{00000000-0005-0000-0000-000036020000}"/>
    <cellStyle name="Moneda 2 14 3" xfId="544" xr:uid="{00000000-0005-0000-0000-000037020000}"/>
    <cellStyle name="Moneda 2 14 4" xfId="545" xr:uid="{00000000-0005-0000-0000-000038020000}"/>
    <cellStyle name="Moneda 2 15" xfId="546" xr:uid="{00000000-0005-0000-0000-000039020000}"/>
    <cellStyle name="Moneda 2 15 2" xfId="547" xr:uid="{00000000-0005-0000-0000-00003A020000}"/>
    <cellStyle name="Moneda 2 15 3" xfId="548" xr:uid="{00000000-0005-0000-0000-00003B020000}"/>
    <cellStyle name="Moneda 2 15 4" xfId="549" xr:uid="{00000000-0005-0000-0000-00003C020000}"/>
    <cellStyle name="Moneda 2 16" xfId="550" xr:uid="{00000000-0005-0000-0000-00003D020000}"/>
    <cellStyle name="Moneda 2 16 2" xfId="551" xr:uid="{00000000-0005-0000-0000-00003E020000}"/>
    <cellStyle name="Moneda 2 16 3" xfId="552" xr:uid="{00000000-0005-0000-0000-00003F020000}"/>
    <cellStyle name="Moneda 2 16 4" xfId="553" xr:uid="{00000000-0005-0000-0000-000040020000}"/>
    <cellStyle name="Moneda 2 17" xfId="554" xr:uid="{00000000-0005-0000-0000-000041020000}"/>
    <cellStyle name="Moneda 2 17 2" xfId="555" xr:uid="{00000000-0005-0000-0000-000042020000}"/>
    <cellStyle name="Moneda 2 17 3" xfId="556" xr:uid="{00000000-0005-0000-0000-000043020000}"/>
    <cellStyle name="Moneda 2 17 4" xfId="557" xr:uid="{00000000-0005-0000-0000-000044020000}"/>
    <cellStyle name="Moneda 2 18" xfId="558" xr:uid="{00000000-0005-0000-0000-000045020000}"/>
    <cellStyle name="Moneda 2 18 2" xfId="559" xr:uid="{00000000-0005-0000-0000-000046020000}"/>
    <cellStyle name="Moneda 2 18 3" xfId="560" xr:uid="{00000000-0005-0000-0000-000047020000}"/>
    <cellStyle name="Moneda 2 18 4" xfId="561" xr:uid="{00000000-0005-0000-0000-000048020000}"/>
    <cellStyle name="Moneda 2 19" xfId="562" xr:uid="{00000000-0005-0000-0000-000049020000}"/>
    <cellStyle name="Moneda 2 19 2" xfId="563" xr:uid="{00000000-0005-0000-0000-00004A020000}"/>
    <cellStyle name="Moneda 2 19 3" xfId="564" xr:uid="{00000000-0005-0000-0000-00004B020000}"/>
    <cellStyle name="Moneda 2 19 4" xfId="565" xr:uid="{00000000-0005-0000-0000-00004C020000}"/>
    <cellStyle name="Moneda 2 2" xfId="44" xr:uid="{00000000-0005-0000-0000-00004D020000}"/>
    <cellStyle name="Moneda 2 2 10" xfId="566" xr:uid="{00000000-0005-0000-0000-00004E020000}"/>
    <cellStyle name="Moneda 2 2 10 2" xfId="567" xr:uid="{00000000-0005-0000-0000-00004F020000}"/>
    <cellStyle name="Moneda 2 2 10 3" xfId="568" xr:uid="{00000000-0005-0000-0000-000050020000}"/>
    <cellStyle name="Moneda 2 2 10 4" xfId="569" xr:uid="{00000000-0005-0000-0000-000051020000}"/>
    <cellStyle name="Moneda 2 2 11" xfId="570" xr:uid="{00000000-0005-0000-0000-000052020000}"/>
    <cellStyle name="Moneda 2 2 11 2" xfId="571" xr:uid="{00000000-0005-0000-0000-000053020000}"/>
    <cellStyle name="Moneda 2 2 11 3" xfId="572" xr:uid="{00000000-0005-0000-0000-000054020000}"/>
    <cellStyle name="Moneda 2 2 11 4" xfId="573" xr:uid="{00000000-0005-0000-0000-000055020000}"/>
    <cellStyle name="Moneda 2 2 12" xfId="574" xr:uid="{00000000-0005-0000-0000-000056020000}"/>
    <cellStyle name="Moneda 2 2 12 2" xfId="575" xr:uid="{00000000-0005-0000-0000-000057020000}"/>
    <cellStyle name="Moneda 2 2 12 3" xfId="576" xr:uid="{00000000-0005-0000-0000-000058020000}"/>
    <cellStyle name="Moneda 2 2 12 4" xfId="577" xr:uid="{00000000-0005-0000-0000-000059020000}"/>
    <cellStyle name="Moneda 2 2 13" xfId="578" xr:uid="{00000000-0005-0000-0000-00005A020000}"/>
    <cellStyle name="Moneda 2 2 13 2" xfId="579" xr:uid="{00000000-0005-0000-0000-00005B020000}"/>
    <cellStyle name="Moneda 2 2 13 3" xfId="580" xr:uid="{00000000-0005-0000-0000-00005C020000}"/>
    <cellStyle name="Moneda 2 2 13 4" xfId="581" xr:uid="{00000000-0005-0000-0000-00005D020000}"/>
    <cellStyle name="Moneda 2 2 14" xfId="582" xr:uid="{00000000-0005-0000-0000-00005E020000}"/>
    <cellStyle name="Moneda 2 2 14 2" xfId="583" xr:uid="{00000000-0005-0000-0000-00005F020000}"/>
    <cellStyle name="Moneda 2 2 14 3" xfId="584" xr:uid="{00000000-0005-0000-0000-000060020000}"/>
    <cellStyle name="Moneda 2 2 14 4" xfId="585" xr:uid="{00000000-0005-0000-0000-000061020000}"/>
    <cellStyle name="Moneda 2 2 15" xfId="586" xr:uid="{00000000-0005-0000-0000-000062020000}"/>
    <cellStyle name="Moneda 2 2 15 2" xfId="587" xr:uid="{00000000-0005-0000-0000-000063020000}"/>
    <cellStyle name="Moneda 2 2 15 3" xfId="588" xr:uid="{00000000-0005-0000-0000-000064020000}"/>
    <cellStyle name="Moneda 2 2 15 4" xfId="589" xr:uid="{00000000-0005-0000-0000-000065020000}"/>
    <cellStyle name="Moneda 2 2 16" xfId="590" xr:uid="{00000000-0005-0000-0000-000066020000}"/>
    <cellStyle name="Moneda 2 2 16 2" xfId="591" xr:uid="{00000000-0005-0000-0000-000067020000}"/>
    <cellStyle name="Moneda 2 2 16 3" xfId="592" xr:uid="{00000000-0005-0000-0000-000068020000}"/>
    <cellStyle name="Moneda 2 2 16 4" xfId="593" xr:uid="{00000000-0005-0000-0000-000069020000}"/>
    <cellStyle name="Moneda 2 2 17" xfId="594" xr:uid="{00000000-0005-0000-0000-00006A020000}"/>
    <cellStyle name="Moneda 2 2 17 2" xfId="595" xr:uid="{00000000-0005-0000-0000-00006B020000}"/>
    <cellStyle name="Moneda 2 2 17 3" xfId="596" xr:uid="{00000000-0005-0000-0000-00006C020000}"/>
    <cellStyle name="Moneda 2 2 17 4" xfId="597" xr:uid="{00000000-0005-0000-0000-00006D020000}"/>
    <cellStyle name="Moneda 2 2 18" xfId="598" xr:uid="{00000000-0005-0000-0000-00006E020000}"/>
    <cellStyle name="Moneda 2 2 18 2" xfId="599" xr:uid="{00000000-0005-0000-0000-00006F020000}"/>
    <cellStyle name="Moneda 2 2 18 3" xfId="600" xr:uid="{00000000-0005-0000-0000-000070020000}"/>
    <cellStyle name="Moneda 2 2 18 4" xfId="601" xr:uid="{00000000-0005-0000-0000-000071020000}"/>
    <cellStyle name="Moneda 2 2 19" xfId="602" xr:uid="{00000000-0005-0000-0000-000072020000}"/>
    <cellStyle name="Moneda 2 2 19 2" xfId="603" xr:uid="{00000000-0005-0000-0000-000073020000}"/>
    <cellStyle name="Moneda 2 2 19 3" xfId="604" xr:uid="{00000000-0005-0000-0000-000074020000}"/>
    <cellStyle name="Moneda 2 2 19 4" xfId="605" xr:uid="{00000000-0005-0000-0000-000075020000}"/>
    <cellStyle name="Moneda 2 2 2" xfId="606" xr:uid="{00000000-0005-0000-0000-000076020000}"/>
    <cellStyle name="Moneda 2 2 2 2" xfId="607" xr:uid="{00000000-0005-0000-0000-000077020000}"/>
    <cellStyle name="Moneda 2 2 2 3" xfId="608" xr:uid="{00000000-0005-0000-0000-000078020000}"/>
    <cellStyle name="Moneda 2 2 2 4" xfId="609" xr:uid="{00000000-0005-0000-0000-000079020000}"/>
    <cellStyle name="Moneda 2 2 2 5" xfId="610" xr:uid="{00000000-0005-0000-0000-00007A020000}"/>
    <cellStyle name="Moneda 2 2 2 6" xfId="611" xr:uid="{00000000-0005-0000-0000-00007B020000}"/>
    <cellStyle name="Moneda 2 2 2 7" xfId="612" xr:uid="{00000000-0005-0000-0000-00007C020000}"/>
    <cellStyle name="Moneda 2 2 2 8" xfId="4824" xr:uid="{00000000-0005-0000-0000-00007D020000}"/>
    <cellStyle name="Moneda 2 2 2 9" xfId="4825" xr:uid="{00000000-0005-0000-0000-00007E020000}"/>
    <cellStyle name="Moneda 2 2 20" xfId="613" xr:uid="{00000000-0005-0000-0000-00007F020000}"/>
    <cellStyle name="Moneda 2 2 20 2" xfId="614" xr:uid="{00000000-0005-0000-0000-000080020000}"/>
    <cellStyle name="Moneda 2 2 20 3" xfId="615" xr:uid="{00000000-0005-0000-0000-000081020000}"/>
    <cellStyle name="Moneda 2 2 20 4" xfId="616" xr:uid="{00000000-0005-0000-0000-000082020000}"/>
    <cellStyle name="Moneda 2 2 21" xfId="617" xr:uid="{00000000-0005-0000-0000-000083020000}"/>
    <cellStyle name="Moneda 2 2 21 2" xfId="618" xr:uid="{00000000-0005-0000-0000-000084020000}"/>
    <cellStyle name="Moneda 2 2 21 3" xfId="619" xr:uid="{00000000-0005-0000-0000-000085020000}"/>
    <cellStyle name="Moneda 2 2 21 4" xfId="620" xr:uid="{00000000-0005-0000-0000-000086020000}"/>
    <cellStyle name="Moneda 2 2 22" xfId="621" xr:uid="{00000000-0005-0000-0000-000087020000}"/>
    <cellStyle name="Moneda 2 2 22 2" xfId="622" xr:uid="{00000000-0005-0000-0000-000088020000}"/>
    <cellStyle name="Moneda 2 2 22 3" xfId="623" xr:uid="{00000000-0005-0000-0000-000089020000}"/>
    <cellStyle name="Moneda 2 2 22 4" xfId="624" xr:uid="{00000000-0005-0000-0000-00008A020000}"/>
    <cellStyle name="Moneda 2 2 23" xfId="625" xr:uid="{00000000-0005-0000-0000-00008B020000}"/>
    <cellStyle name="Moneda 2 2 23 2" xfId="626" xr:uid="{00000000-0005-0000-0000-00008C020000}"/>
    <cellStyle name="Moneda 2 2 23 3" xfId="627" xr:uid="{00000000-0005-0000-0000-00008D020000}"/>
    <cellStyle name="Moneda 2 2 23 4" xfId="628" xr:uid="{00000000-0005-0000-0000-00008E020000}"/>
    <cellStyle name="Moneda 2 2 24" xfId="629" xr:uid="{00000000-0005-0000-0000-00008F020000}"/>
    <cellStyle name="Moneda 2 2 24 2" xfId="630" xr:uid="{00000000-0005-0000-0000-000090020000}"/>
    <cellStyle name="Moneda 2 2 24 3" xfId="631" xr:uid="{00000000-0005-0000-0000-000091020000}"/>
    <cellStyle name="Moneda 2 2 24 4" xfId="632" xr:uid="{00000000-0005-0000-0000-000092020000}"/>
    <cellStyle name="Moneda 2 2 25" xfId="633" xr:uid="{00000000-0005-0000-0000-000093020000}"/>
    <cellStyle name="Moneda 2 2 25 2" xfId="634" xr:uid="{00000000-0005-0000-0000-000094020000}"/>
    <cellStyle name="Moneda 2 2 25 3" xfId="635" xr:uid="{00000000-0005-0000-0000-000095020000}"/>
    <cellStyle name="Moneda 2 2 25 4" xfId="636" xr:uid="{00000000-0005-0000-0000-000096020000}"/>
    <cellStyle name="Moneda 2 2 26" xfId="637" xr:uid="{00000000-0005-0000-0000-000097020000}"/>
    <cellStyle name="Moneda 2 2 26 2" xfId="638" xr:uid="{00000000-0005-0000-0000-000098020000}"/>
    <cellStyle name="Moneda 2 2 26 3" xfId="639" xr:uid="{00000000-0005-0000-0000-000099020000}"/>
    <cellStyle name="Moneda 2 2 26 4" xfId="640" xr:uid="{00000000-0005-0000-0000-00009A020000}"/>
    <cellStyle name="Moneda 2 2 27" xfId="641" xr:uid="{00000000-0005-0000-0000-00009B020000}"/>
    <cellStyle name="Moneda 2 2 27 2" xfId="642" xr:uid="{00000000-0005-0000-0000-00009C020000}"/>
    <cellStyle name="Moneda 2 2 27 3" xfId="643" xr:uid="{00000000-0005-0000-0000-00009D020000}"/>
    <cellStyle name="Moneda 2 2 27 4" xfId="644" xr:uid="{00000000-0005-0000-0000-00009E020000}"/>
    <cellStyle name="Moneda 2 2 28" xfId="645" xr:uid="{00000000-0005-0000-0000-00009F020000}"/>
    <cellStyle name="Moneda 2 2 28 2" xfId="646" xr:uid="{00000000-0005-0000-0000-0000A0020000}"/>
    <cellStyle name="Moneda 2 2 28 3" xfId="647" xr:uid="{00000000-0005-0000-0000-0000A1020000}"/>
    <cellStyle name="Moneda 2 2 28 4" xfId="648" xr:uid="{00000000-0005-0000-0000-0000A2020000}"/>
    <cellStyle name="Moneda 2 2 29" xfId="649" xr:uid="{00000000-0005-0000-0000-0000A3020000}"/>
    <cellStyle name="Moneda 2 2 29 2" xfId="650" xr:uid="{00000000-0005-0000-0000-0000A4020000}"/>
    <cellStyle name="Moneda 2 2 29 3" xfId="651" xr:uid="{00000000-0005-0000-0000-0000A5020000}"/>
    <cellStyle name="Moneda 2 2 29 4" xfId="652" xr:uid="{00000000-0005-0000-0000-0000A6020000}"/>
    <cellStyle name="Moneda 2 2 3" xfId="653" xr:uid="{00000000-0005-0000-0000-0000A7020000}"/>
    <cellStyle name="Moneda 2 2 3 2" xfId="654" xr:uid="{00000000-0005-0000-0000-0000A8020000}"/>
    <cellStyle name="Moneda 2 2 3 3" xfId="655" xr:uid="{00000000-0005-0000-0000-0000A9020000}"/>
    <cellStyle name="Moneda 2 2 3 4" xfId="656" xr:uid="{00000000-0005-0000-0000-0000AA020000}"/>
    <cellStyle name="Moneda 2 2 30" xfId="657" xr:uid="{00000000-0005-0000-0000-0000AB020000}"/>
    <cellStyle name="Moneda 2 2 30 2" xfId="658" xr:uid="{00000000-0005-0000-0000-0000AC020000}"/>
    <cellStyle name="Moneda 2 2 30 3" xfId="659" xr:uid="{00000000-0005-0000-0000-0000AD020000}"/>
    <cellStyle name="Moneda 2 2 30 4" xfId="660" xr:uid="{00000000-0005-0000-0000-0000AE020000}"/>
    <cellStyle name="Moneda 2 2 31" xfId="661" xr:uid="{00000000-0005-0000-0000-0000AF020000}"/>
    <cellStyle name="Moneda 2 2 32" xfId="662" xr:uid="{00000000-0005-0000-0000-0000B0020000}"/>
    <cellStyle name="Moneda 2 2 33" xfId="663" xr:uid="{00000000-0005-0000-0000-0000B1020000}"/>
    <cellStyle name="Moneda 2 2 34" xfId="664" xr:uid="{00000000-0005-0000-0000-0000B2020000}"/>
    <cellStyle name="Moneda 2 2 35" xfId="4826" xr:uid="{00000000-0005-0000-0000-0000B3020000}"/>
    <cellStyle name="Moneda 2 2 4" xfId="665" xr:uid="{00000000-0005-0000-0000-0000B4020000}"/>
    <cellStyle name="Moneda 2 2 4 2" xfId="666" xr:uid="{00000000-0005-0000-0000-0000B5020000}"/>
    <cellStyle name="Moneda 2 2 4 3" xfId="667" xr:uid="{00000000-0005-0000-0000-0000B6020000}"/>
    <cellStyle name="Moneda 2 2 4 4" xfId="668" xr:uid="{00000000-0005-0000-0000-0000B7020000}"/>
    <cellStyle name="Moneda 2 2 5" xfId="669" xr:uid="{00000000-0005-0000-0000-0000B8020000}"/>
    <cellStyle name="Moneda 2 2 5 2" xfId="670" xr:uid="{00000000-0005-0000-0000-0000B9020000}"/>
    <cellStyle name="Moneda 2 2 5 3" xfId="671" xr:uid="{00000000-0005-0000-0000-0000BA020000}"/>
    <cellStyle name="Moneda 2 2 5 4" xfId="672" xr:uid="{00000000-0005-0000-0000-0000BB020000}"/>
    <cellStyle name="Moneda 2 2 6" xfId="673" xr:uid="{00000000-0005-0000-0000-0000BC020000}"/>
    <cellStyle name="Moneda 2 2 6 2" xfId="674" xr:uid="{00000000-0005-0000-0000-0000BD020000}"/>
    <cellStyle name="Moneda 2 2 6 3" xfId="675" xr:uid="{00000000-0005-0000-0000-0000BE020000}"/>
    <cellStyle name="Moneda 2 2 6 4" xfId="676" xr:uid="{00000000-0005-0000-0000-0000BF020000}"/>
    <cellStyle name="Moneda 2 2 7" xfId="677" xr:uid="{00000000-0005-0000-0000-0000C0020000}"/>
    <cellStyle name="Moneda 2 2 7 2" xfId="678" xr:uid="{00000000-0005-0000-0000-0000C1020000}"/>
    <cellStyle name="Moneda 2 2 7 3" xfId="679" xr:uid="{00000000-0005-0000-0000-0000C2020000}"/>
    <cellStyle name="Moneda 2 2 7 4" xfId="680" xr:uid="{00000000-0005-0000-0000-0000C3020000}"/>
    <cellStyle name="Moneda 2 2 8" xfId="681" xr:uid="{00000000-0005-0000-0000-0000C4020000}"/>
    <cellStyle name="Moneda 2 2 8 2" xfId="682" xr:uid="{00000000-0005-0000-0000-0000C5020000}"/>
    <cellStyle name="Moneda 2 2 8 3" xfId="683" xr:uid="{00000000-0005-0000-0000-0000C6020000}"/>
    <cellStyle name="Moneda 2 2 8 4" xfId="684" xr:uid="{00000000-0005-0000-0000-0000C7020000}"/>
    <cellStyle name="Moneda 2 2 9" xfId="685" xr:uid="{00000000-0005-0000-0000-0000C8020000}"/>
    <cellStyle name="Moneda 2 2 9 2" xfId="686" xr:uid="{00000000-0005-0000-0000-0000C9020000}"/>
    <cellStyle name="Moneda 2 2 9 3" xfId="687" xr:uid="{00000000-0005-0000-0000-0000CA020000}"/>
    <cellStyle name="Moneda 2 2 9 4" xfId="688" xr:uid="{00000000-0005-0000-0000-0000CB020000}"/>
    <cellStyle name="Moneda 2 20" xfId="689" xr:uid="{00000000-0005-0000-0000-0000CC020000}"/>
    <cellStyle name="Moneda 2 20 2" xfId="690" xr:uid="{00000000-0005-0000-0000-0000CD020000}"/>
    <cellStyle name="Moneda 2 20 3" xfId="691" xr:uid="{00000000-0005-0000-0000-0000CE020000}"/>
    <cellStyle name="Moneda 2 20 4" xfId="692" xr:uid="{00000000-0005-0000-0000-0000CF020000}"/>
    <cellStyle name="Moneda 2 21" xfId="693" xr:uid="{00000000-0005-0000-0000-0000D0020000}"/>
    <cellStyle name="Moneda 2 21 2" xfId="694" xr:uid="{00000000-0005-0000-0000-0000D1020000}"/>
    <cellStyle name="Moneda 2 21 3" xfId="695" xr:uid="{00000000-0005-0000-0000-0000D2020000}"/>
    <cellStyle name="Moneda 2 21 4" xfId="696" xr:uid="{00000000-0005-0000-0000-0000D3020000}"/>
    <cellStyle name="Moneda 2 22" xfId="697" xr:uid="{00000000-0005-0000-0000-0000D4020000}"/>
    <cellStyle name="Moneda 2 22 2" xfId="698" xr:uid="{00000000-0005-0000-0000-0000D5020000}"/>
    <cellStyle name="Moneda 2 22 3" xfId="699" xr:uid="{00000000-0005-0000-0000-0000D6020000}"/>
    <cellStyle name="Moneda 2 22 4" xfId="700" xr:uid="{00000000-0005-0000-0000-0000D7020000}"/>
    <cellStyle name="Moneda 2 23" xfId="701" xr:uid="{00000000-0005-0000-0000-0000D8020000}"/>
    <cellStyle name="Moneda 2 23 2" xfId="702" xr:uid="{00000000-0005-0000-0000-0000D9020000}"/>
    <cellStyle name="Moneda 2 23 3" xfId="703" xr:uid="{00000000-0005-0000-0000-0000DA020000}"/>
    <cellStyle name="Moneda 2 23 4" xfId="704" xr:uid="{00000000-0005-0000-0000-0000DB020000}"/>
    <cellStyle name="Moneda 2 24" xfId="705" xr:uid="{00000000-0005-0000-0000-0000DC020000}"/>
    <cellStyle name="Moneda 2 24 2" xfId="706" xr:uid="{00000000-0005-0000-0000-0000DD020000}"/>
    <cellStyle name="Moneda 2 24 3" xfId="707" xr:uid="{00000000-0005-0000-0000-0000DE020000}"/>
    <cellStyle name="Moneda 2 24 4" xfId="708" xr:uid="{00000000-0005-0000-0000-0000DF020000}"/>
    <cellStyle name="Moneda 2 25" xfId="709" xr:uid="{00000000-0005-0000-0000-0000E0020000}"/>
    <cellStyle name="Moneda 2 25 2" xfId="710" xr:uid="{00000000-0005-0000-0000-0000E1020000}"/>
    <cellStyle name="Moneda 2 25 3" xfId="711" xr:uid="{00000000-0005-0000-0000-0000E2020000}"/>
    <cellStyle name="Moneda 2 25 4" xfId="712" xr:uid="{00000000-0005-0000-0000-0000E3020000}"/>
    <cellStyle name="Moneda 2 26" xfId="713" xr:uid="{00000000-0005-0000-0000-0000E4020000}"/>
    <cellStyle name="Moneda 2 26 2" xfId="714" xr:uid="{00000000-0005-0000-0000-0000E5020000}"/>
    <cellStyle name="Moneda 2 26 3" xfId="715" xr:uid="{00000000-0005-0000-0000-0000E6020000}"/>
    <cellStyle name="Moneda 2 26 4" xfId="716" xr:uid="{00000000-0005-0000-0000-0000E7020000}"/>
    <cellStyle name="Moneda 2 27" xfId="717" xr:uid="{00000000-0005-0000-0000-0000E8020000}"/>
    <cellStyle name="Moneda 2 27 2" xfId="718" xr:uid="{00000000-0005-0000-0000-0000E9020000}"/>
    <cellStyle name="Moneda 2 27 3" xfId="719" xr:uid="{00000000-0005-0000-0000-0000EA020000}"/>
    <cellStyle name="Moneda 2 27 4" xfId="720" xr:uid="{00000000-0005-0000-0000-0000EB020000}"/>
    <cellStyle name="Moneda 2 28" xfId="721" xr:uid="{00000000-0005-0000-0000-0000EC020000}"/>
    <cellStyle name="Moneda 2 28 2" xfId="722" xr:uid="{00000000-0005-0000-0000-0000ED020000}"/>
    <cellStyle name="Moneda 2 28 3" xfId="723" xr:uid="{00000000-0005-0000-0000-0000EE020000}"/>
    <cellStyle name="Moneda 2 28 4" xfId="724" xr:uid="{00000000-0005-0000-0000-0000EF020000}"/>
    <cellStyle name="Moneda 2 29" xfId="725" xr:uid="{00000000-0005-0000-0000-0000F0020000}"/>
    <cellStyle name="Moneda 2 29 2" xfId="726" xr:uid="{00000000-0005-0000-0000-0000F1020000}"/>
    <cellStyle name="Moneda 2 29 3" xfId="727" xr:uid="{00000000-0005-0000-0000-0000F2020000}"/>
    <cellStyle name="Moneda 2 29 4" xfId="728" xr:uid="{00000000-0005-0000-0000-0000F3020000}"/>
    <cellStyle name="Moneda 2 3" xfId="140" xr:uid="{00000000-0005-0000-0000-0000F4020000}"/>
    <cellStyle name="Moneda 2 3 2" xfId="729" xr:uid="{00000000-0005-0000-0000-0000F5020000}"/>
    <cellStyle name="Moneda 2 3 3" xfId="730" xr:uid="{00000000-0005-0000-0000-0000F6020000}"/>
    <cellStyle name="Moneda 2 3 4" xfId="731" xr:uid="{00000000-0005-0000-0000-0000F7020000}"/>
    <cellStyle name="Moneda 2 3 5" xfId="3741" xr:uid="{00000000-0005-0000-0000-0000F8020000}"/>
    <cellStyle name="Moneda 2 30" xfId="732" xr:uid="{00000000-0005-0000-0000-0000F9020000}"/>
    <cellStyle name="Moneda 2 30 2" xfId="733" xr:uid="{00000000-0005-0000-0000-0000FA020000}"/>
    <cellStyle name="Moneda 2 30 3" xfId="734" xr:uid="{00000000-0005-0000-0000-0000FB020000}"/>
    <cellStyle name="Moneda 2 30 4" xfId="735" xr:uid="{00000000-0005-0000-0000-0000FC020000}"/>
    <cellStyle name="Moneda 2 31" xfId="736" xr:uid="{00000000-0005-0000-0000-0000FD020000}"/>
    <cellStyle name="Moneda 2 31 2" xfId="737" xr:uid="{00000000-0005-0000-0000-0000FE020000}"/>
    <cellStyle name="Moneda 2 31 3" xfId="738" xr:uid="{00000000-0005-0000-0000-0000FF020000}"/>
    <cellStyle name="Moneda 2 31 4" xfId="739" xr:uid="{00000000-0005-0000-0000-000000030000}"/>
    <cellStyle name="Moneda 2 32" xfId="740" xr:uid="{00000000-0005-0000-0000-000001030000}"/>
    <cellStyle name="Moneda 2 33" xfId="3722" xr:uid="{00000000-0005-0000-0000-000002030000}"/>
    <cellStyle name="Moneda 2 33 2" xfId="5564" xr:uid="{00000000-0005-0000-0000-000003030000}"/>
    <cellStyle name="Moneda 2 34" xfId="4895" xr:uid="{00000000-0005-0000-0000-000004030000}"/>
    <cellStyle name="Moneda 2 34 2" xfId="4823" xr:uid="{00000000-0005-0000-0000-000005030000}"/>
    <cellStyle name="Moneda 2 4" xfId="741" xr:uid="{00000000-0005-0000-0000-000006030000}"/>
    <cellStyle name="Moneda 2 4 2" xfId="742" xr:uid="{00000000-0005-0000-0000-000007030000}"/>
    <cellStyle name="Moneda 2 4 3" xfId="743" xr:uid="{00000000-0005-0000-0000-000008030000}"/>
    <cellStyle name="Moneda 2 4 4" xfId="744" xr:uid="{00000000-0005-0000-0000-000009030000}"/>
    <cellStyle name="Moneda 2 5" xfId="745" xr:uid="{00000000-0005-0000-0000-00000A030000}"/>
    <cellStyle name="Moneda 2 5 2" xfId="746" xr:uid="{00000000-0005-0000-0000-00000B030000}"/>
    <cellStyle name="Moneda 2 5 3" xfId="747" xr:uid="{00000000-0005-0000-0000-00000C030000}"/>
    <cellStyle name="Moneda 2 5 4" xfId="748" xr:uid="{00000000-0005-0000-0000-00000D030000}"/>
    <cellStyle name="Moneda 2 6" xfId="749" xr:uid="{00000000-0005-0000-0000-00000E030000}"/>
    <cellStyle name="Moneda 2 6 2" xfId="750" xr:uid="{00000000-0005-0000-0000-00000F030000}"/>
    <cellStyle name="Moneda 2 6 3" xfId="751" xr:uid="{00000000-0005-0000-0000-000010030000}"/>
    <cellStyle name="Moneda 2 6 4" xfId="752" xr:uid="{00000000-0005-0000-0000-000011030000}"/>
    <cellStyle name="Moneda 2 7" xfId="753" xr:uid="{00000000-0005-0000-0000-000012030000}"/>
    <cellStyle name="Moneda 2 7 2" xfId="754" xr:uid="{00000000-0005-0000-0000-000013030000}"/>
    <cellStyle name="Moneda 2 7 3" xfId="755" xr:uid="{00000000-0005-0000-0000-000014030000}"/>
    <cellStyle name="Moneda 2 7 4" xfId="756" xr:uid="{00000000-0005-0000-0000-000015030000}"/>
    <cellStyle name="Moneda 2 8" xfId="757" xr:uid="{00000000-0005-0000-0000-000016030000}"/>
    <cellStyle name="Moneda 2 8 2" xfId="758" xr:uid="{00000000-0005-0000-0000-000017030000}"/>
    <cellStyle name="Moneda 2 8 3" xfId="759" xr:uid="{00000000-0005-0000-0000-000018030000}"/>
    <cellStyle name="Moneda 2 8 4" xfId="760" xr:uid="{00000000-0005-0000-0000-000019030000}"/>
    <cellStyle name="Moneda 2 9" xfId="761" xr:uid="{00000000-0005-0000-0000-00001A030000}"/>
    <cellStyle name="Moneda 2 9 2" xfId="762" xr:uid="{00000000-0005-0000-0000-00001B030000}"/>
    <cellStyle name="Moneda 2 9 3" xfId="763" xr:uid="{00000000-0005-0000-0000-00001C030000}"/>
    <cellStyle name="Moneda 2 9 4" xfId="764" xr:uid="{00000000-0005-0000-0000-00001D030000}"/>
    <cellStyle name="Moneda 20" xfId="765" xr:uid="{00000000-0005-0000-0000-00001E030000}"/>
    <cellStyle name="Moneda 21" xfId="766" xr:uid="{00000000-0005-0000-0000-00001F030000}"/>
    <cellStyle name="Moneda 22" xfId="767" xr:uid="{00000000-0005-0000-0000-000020030000}"/>
    <cellStyle name="Moneda 23" xfId="768" xr:uid="{00000000-0005-0000-0000-000021030000}"/>
    <cellStyle name="Moneda 24" xfId="769" xr:uid="{00000000-0005-0000-0000-000022030000}"/>
    <cellStyle name="Moneda 25" xfId="770" xr:uid="{00000000-0005-0000-0000-000023030000}"/>
    <cellStyle name="Moneda 26" xfId="771" xr:uid="{00000000-0005-0000-0000-000024030000}"/>
    <cellStyle name="Moneda 27" xfId="772" xr:uid="{00000000-0005-0000-0000-000025030000}"/>
    <cellStyle name="Moneda 28" xfId="773" xr:uid="{00000000-0005-0000-0000-000026030000}"/>
    <cellStyle name="Moneda 29" xfId="3742" xr:uid="{00000000-0005-0000-0000-000027030000}"/>
    <cellStyle name="Moneda 29 2" xfId="4821" xr:uid="{00000000-0005-0000-0000-000028030000}"/>
    <cellStyle name="Moneda 29 3" xfId="4820" xr:uid="{00000000-0005-0000-0000-000029030000}"/>
    <cellStyle name="Moneda 29 3 2" xfId="12101" xr:uid="{00000000-0005-0000-0000-00002A030000}"/>
    <cellStyle name="Moneda 29 4" xfId="4822" xr:uid="{00000000-0005-0000-0000-00002B030000}"/>
    <cellStyle name="Moneda 3" xfId="32" xr:uid="{00000000-0005-0000-0000-00002C030000}"/>
    <cellStyle name="Moneda 3 10" xfId="774" xr:uid="{00000000-0005-0000-0000-00002D030000}"/>
    <cellStyle name="Moneda 3 11" xfId="3756" xr:uid="{00000000-0005-0000-0000-00002E030000}"/>
    <cellStyle name="Moneda 3 11 2" xfId="4818" xr:uid="{00000000-0005-0000-0000-00002F030000}"/>
    <cellStyle name="Moneda 3 11 3" xfId="4819" xr:uid="{00000000-0005-0000-0000-000030030000}"/>
    <cellStyle name="Moneda 3 12" xfId="4896" xr:uid="{00000000-0005-0000-0000-000031030000}"/>
    <cellStyle name="Moneda 3 12 2" xfId="5565" xr:uid="{00000000-0005-0000-0000-000032030000}"/>
    <cellStyle name="Moneda 3 13" xfId="13760" xr:uid="{63B8E935-0437-4D22-B719-19D8599F1724}"/>
    <cellStyle name="Moneda 3 2" xfId="775" xr:uid="{00000000-0005-0000-0000-000033030000}"/>
    <cellStyle name="Moneda 3 2 2" xfId="4816" xr:uid="{00000000-0005-0000-0000-000034030000}"/>
    <cellStyle name="Moneda 3 2 3" xfId="4817" xr:uid="{00000000-0005-0000-0000-000035030000}"/>
    <cellStyle name="Moneda 3 3" xfId="776" xr:uid="{00000000-0005-0000-0000-000036030000}"/>
    <cellStyle name="Moneda 3 3 10" xfId="4814" xr:uid="{00000000-0005-0000-0000-000037030000}"/>
    <cellStyle name="Moneda 3 3 11" xfId="4815" xr:uid="{00000000-0005-0000-0000-000038030000}"/>
    <cellStyle name="Moneda 3 3 2" xfId="777" xr:uid="{00000000-0005-0000-0000-000039030000}"/>
    <cellStyle name="Moneda 3 3 2 2" xfId="778" xr:uid="{00000000-0005-0000-0000-00003A030000}"/>
    <cellStyle name="Moneda 3 3 2 3" xfId="779" xr:uid="{00000000-0005-0000-0000-00003B030000}"/>
    <cellStyle name="Moneda 3 3 2 4" xfId="780" xr:uid="{00000000-0005-0000-0000-00003C030000}"/>
    <cellStyle name="Moneda 3 3 3" xfId="781" xr:uid="{00000000-0005-0000-0000-00003D030000}"/>
    <cellStyle name="Moneda 3 3 4" xfId="782" xr:uid="{00000000-0005-0000-0000-00003E030000}"/>
    <cellStyle name="Moneda 3 3 5" xfId="783" xr:uid="{00000000-0005-0000-0000-00003F030000}"/>
    <cellStyle name="Moneda 3 3 6" xfId="784" xr:uid="{00000000-0005-0000-0000-000040030000}"/>
    <cellStyle name="Moneda 3 3 7" xfId="785" xr:uid="{00000000-0005-0000-0000-000041030000}"/>
    <cellStyle name="Moneda 3 3 8" xfId="786" xr:uid="{00000000-0005-0000-0000-000042030000}"/>
    <cellStyle name="Moneda 3 3 9" xfId="787" xr:uid="{00000000-0005-0000-0000-000043030000}"/>
    <cellStyle name="Moneda 3 4" xfId="788" xr:uid="{00000000-0005-0000-0000-000044030000}"/>
    <cellStyle name="Moneda 3 4 2" xfId="13764" xr:uid="{49932CE8-0791-43DD-A0FD-5BC8BAC2D598}"/>
    <cellStyle name="Moneda 3 5" xfId="789" xr:uid="{00000000-0005-0000-0000-000045030000}"/>
    <cellStyle name="Moneda 3 6" xfId="790" xr:uid="{00000000-0005-0000-0000-000046030000}"/>
    <cellStyle name="Moneda 3 7" xfId="791" xr:uid="{00000000-0005-0000-0000-000047030000}"/>
    <cellStyle name="Moneda 3 8" xfId="792" xr:uid="{00000000-0005-0000-0000-000048030000}"/>
    <cellStyle name="Moneda 3 9" xfId="793" xr:uid="{00000000-0005-0000-0000-000049030000}"/>
    <cellStyle name="Moneda 30" xfId="794" xr:uid="{00000000-0005-0000-0000-00004A030000}"/>
    <cellStyle name="Moneda 31" xfId="795" xr:uid="{00000000-0005-0000-0000-00004B030000}"/>
    <cellStyle name="Moneda 32" xfId="796" xr:uid="{00000000-0005-0000-0000-00004C030000}"/>
    <cellStyle name="Moneda 33" xfId="4882" xr:uid="{00000000-0005-0000-0000-00004D030000}"/>
    <cellStyle name="Moneda 33 2" xfId="4880" xr:uid="{00000000-0005-0000-0000-00004E030000}"/>
    <cellStyle name="Moneda 34" xfId="4813" xr:uid="{00000000-0005-0000-0000-00004F030000}"/>
    <cellStyle name="Moneda 35" xfId="4812" xr:uid="{00000000-0005-0000-0000-000050030000}"/>
    <cellStyle name="Moneda 36" xfId="4811" xr:uid="{00000000-0005-0000-0000-000051030000}"/>
    <cellStyle name="Moneda 37" xfId="13759" xr:uid="{41E84723-2F37-46C3-9AC4-C39932A5D4DA}"/>
    <cellStyle name="Moneda 4" xfId="89" xr:uid="{00000000-0005-0000-0000-000052030000}"/>
    <cellStyle name="Moneda 4 2" xfId="4906" xr:uid="{00000000-0005-0000-0000-000053030000}"/>
    <cellStyle name="Moneda 4 2 2" xfId="4808" xr:uid="{00000000-0005-0000-0000-000054030000}"/>
    <cellStyle name="Moneda 4 2 3" xfId="4809" xr:uid="{00000000-0005-0000-0000-000055030000}"/>
    <cellStyle name="Moneda 4 3" xfId="4807" xr:uid="{00000000-0005-0000-0000-000056030000}"/>
    <cellStyle name="Moneda 4 4" xfId="4810" xr:uid="{00000000-0005-0000-0000-000057030000}"/>
    <cellStyle name="Moneda 5" xfId="797" xr:uid="{00000000-0005-0000-0000-000058030000}"/>
    <cellStyle name="Moneda 5 2" xfId="4805" xr:uid="{00000000-0005-0000-0000-000059030000}"/>
    <cellStyle name="Moneda 5 3" xfId="4804" xr:uid="{00000000-0005-0000-0000-00005A030000}"/>
    <cellStyle name="Moneda 5 4" xfId="4806" xr:uid="{00000000-0005-0000-0000-00005B030000}"/>
    <cellStyle name="Moneda 6" xfId="798" xr:uid="{00000000-0005-0000-0000-00005C030000}"/>
    <cellStyle name="Moneda 6 2" xfId="3743" xr:uid="{00000000-0005-0000-0000-00005D030000}"/>
    <cellStyle name="Moneda 6 3" xfId="4802" xr:uid="{00000000-0005-0000-0000-00005E030000}"/>
    <cellStyle name="Moneda 6 4" xfId="4803" xr:uid="{00000000-0005-0000-0000-00005F030000}"/>
    <cellStyle name="Moneda 7" xfId="3720" xr:uid="{00000000-0005-0000-0000-000060030000}"/>
    <cellStyle name="Moneda 7 2" xfId="4800" xr:uid="{00000000-0005-0000-0000-000061030000}"/>
    <cellStyle name="Moneda 7 2 2" xfId="4799" xr:uid="{00000000-0005-0000-0000-000062030000}"/>
    <cellStyle name="Moneda 7 3" xfId="4801" xr:uid="{00000000-0005-0000-0000-000063030000}"/>
    <cellStyle name="Moneda 8" xfId="799" xr:uid="{00000000-0005-0000-0000-000064030000}"/>
    <cellStyle name="Moneda 8 2" xfId="4797" xr:uid="{00000000-0005-0000-0000-000065030000}"/>
    <cellStyle name="Moneda 8 3" xfId="4796" xr:uid="{00000000-0005-0000-0000-000066030000}"/>
    <cellStyle name="Moneda 8 4" xfId="4798" xr:uid="{00000000-0005-0000-0000-000067030000}"/>
    <cellStyle name="Moneda 9" xfId="800" xr:uid="{00000000-0005-0000-0000-000068030000}"/>
    <cellStyle name="Moneda 9 2" xfId="5566" xr:uid="{00000000-0005-0000-0000-000069030000}"/>
    <cellStyle name="Neutral 2" xfId="801" xr:uid="{00000000-0005-0000-0000-00006A030000}"/>
    <cellStyle name="Neutral 3" xfId="802" xr:uid="{00000000-0005-0000-0000-00006B030000}"/>
    <cellStyle name="Neutral 4" xfId="803" xr:uid="{00000000-0005-0000-0000-00006C030000}"/>
    <cellStyle name="Neutral 5" xfId="804" xr:uid="{00000000-0005-0000-0000-00006D030000}"/>
    <cellStyle name="Neutral 6" xfId="805" xr:uid="{00000000-0005-0000-0000-00006E030000}"/>
    <cellStyle name="No. punto" xfId="33" xr:uid="{00000000-0005-0000-0000-00006F030000}"/>
    <cellStyle name="Normal" xfId="0" builtinId="0"/>
    <cellStyle name="Normal 10" xfId="90" xr:uid="{00000000-0005-0000-0000-000071030000}"/>
    <cellStyle name="Normal 10 10" xfId="806" xr:uid="{00000000-0005-0000-0000-000072030000}"/>
    <cellStyle name="Normal 10 11" xfId="807" xr:uid="{00000000-0005-0000-0000-000073030000}"/>
    <cellStyle name="Normal 10 12" xfId="808" xr:uid="{00000000-0005-0000-0000-000074030000}"/>
    <cellStyle name="Normal 10 13" xfId="809" xr:uid="{00000000-0005-0000-0000-000075030000}"/>
    <cellStyle name="Normal 10 14" xfId="810" xr:uid="{00000000-0005-0000-0000-000076030000}"/>
    <cellStyle name="Normal 10 15" xfId="811" xr:uid="{00000000-0005-0000-0000-000077030000}"/>
    <cellStyle name="Normal 10 16" xfId="812" xr:uid="{00000000-0005-0000-0000-000078030000}"/>
    <cellStyle name="Normal 10 17" xfId="813" xr:uid="{00000000-0005-0000-0000-000079030000}"/>
    <cellStyle name="Normal 10 18" xfId="814" xr:uid="{00000000-0005-0000-0000-00007A030000}"/>
    <cellStyle name="Normal 10 19" xfId="815" xr:uid="{00000000-0005-0000-0000-00007B030000}"/>
    <cellStyle name="Normal 10 2" xfId="91" xr:uid="{00000000-0005-0000-0000-00007C030000}"/>
    <cellStyle name="Normal 10 2 2" xfId="3757" xr:uid="{00000000-0005-0000-0000-00007D030000}"/>
    <cellStyle name="Normal 10 20" xfId="816" xr:uid="{00000000-0005-0000-0000-00007E030000}"/>
    <cellStyle name="Normal 10 21" xfId="817" xr:uid="{00000000-0005-0000-0000-00007F030000}"/>
    <cellStyle name="Normal 10 22" xfId="818" xr:uid="{00000000-0005-0000-0000-000080030000}"/>
    <cellStyle name="Normal 10 23" xfId="819" xr:uid="{00000000-0005-0000-0000-000081030000}"/>
    <cellStyle name="Normal 10 24" xfId="820" xr:uid="{00000000-0005-0000-0000-000082030000}"/>
    <cellStyle name="Normal 10 25" xfId="821" xr:uid="{00000000-0005-0000-0000-000083030000}"/>
    <cellStyle name="Normal 10 26" xfId="822" xr:uid="{00000000-0005-0000-0000-000084030000}"/>
    <cellStyle name="Normal 10 27" xfId="823" xr:uid="{00000000-0005-0000-0000-000085030000}"/>
    <cellStyle name="Normal 10 28" xfId="824" xr:uid="{00000000-0005-0000-0000-000086030000}"/>
    <cellStyle name="Normal 10 29" xfId="825" xr:uid="{00000000-0005-0000-0000-000087030000}"/>
    <cellStyle name="Normal 10 3" xfId="826" xr:uid="{00000000-0005-0000-0000-000088030000}"/>
    <cellStyle name="Normal 10 30" xfId="827" xr:uid="{00000000-0005-0000-0000-000089030000}"/>
    <cellStyle name="Normal 10 31" xfId="828" xr:uid="{00000000-0005-0000-0000-00008A030000}"/>
    <cellStyle name="Normal 10 32" xfId="829" xr:uid="{00000000-0005-0000-0000-00008B030000}"/>
    <cellStyle name="Normal 10 33" xfId="830" xr:uid="{00000000-0005-0000-0000-00008C030000}"/>
    <cellStyle name="Normal 10 34" xfId="831" xr:uid="{00000000-0005-0000-0000-00008D030000}"/>
    <cellStyle name="Normal 10 35" xfId="832" xr:uid="{00000000-0005-0000-0000-00008E030000}"/>
    <cellStyle name="Normal 10 36" xfId="833" xr:uid="{00000000-0005-0000-0000-00008F030000}"/>
    <cellStyle name="Normal 10 37" xfId="834" xr:uid="{00000000-0005-0000-0000-000090030000}"/>
    <cellStyle name="Normal 10 38" xfId="835" xr:uid="{00000000-0005-0000-0000-000091030000}"/>
    <cellStyle name="Normal 10 39" xfId="836" xr:uid="{00000000-0005-0000-0000-000092030000}"/>
    <cellStyle name="Normal 10 4" xfId="837" xr:uid="{00000000-0005-0000-0000-000093030000}"/>
    <cellStyle name="Normal 10 40" xfId="838" xr:uid="{00000000-0005-0000-0000-000094030000}"/>
    <cellStyle name="Normal 10 41" xfId="839" xr:uid="{00000000-0005-0000-0000-000095030000}"/>
    <cellStyle name="Normal 10 42" xfId="840" xr:uid="{00000000-0005-0000-0000-000096030000}"/>
    <cellStyle name="Normal 10 43" xfId="841" xr:uid="{00000000-0005-0000-0000-000097030000}"/>
    <cellStyle name="Normal 10 44" xfId="842" xr:uid="{00000000-0005-0000-0000-000098030000}"/>
    <cellStyle name="Normal 10 45" xfId="5567" xr:uid="{00000000-0005-0000-0000-000099030000}"/>
    <cellStyle name="Normal 10 5" xfId="843" xr:uid="{00000000-0005-0000-0000-00009A030000}"/>
    <cellStyle name="Normal 10 6" xfId="844" xr:uid="{00000000-0005-0000-0000-00009B030000}"/>
    <cellStyle name="Normal 10 7" xfId="845" xr:uid="{00000000-0005-0000-0000-00009C030000}"/>
    <cellStyle name="Normal 10 8" xfId="846" xr:uid="{00000000-0005-0000-0000-00009D030000}"/>
    <cellStyle name="Normal 10 9" xfId="847" xr:uid="{00000000-0005-0000-0000-00009E030000}"/>
    <cellStyle name="Normal 104" xfId="13748" xr:uid="{00000000-0005-0000-0000-00009F030000}"/>
    <cellStyle name="Normal 11" xfId="92" xr:uid="{00000000-0005-0000-0000-0000A0030000}"/>
    <cellStyle name="Normal 11 10" xfId="848" xr:uid="{00000000-0005-0000-0000-0000A1030000}"/>
    <cellStyle name="Normal 11 11" xfId="849" xr:uid="{00000000-0005-0000-0000-0000A2030000}"/>
    <cellStyle name="Normal 11 12" xfId="850" xr:uid="{00000000-0005-0000-0000-0000A3030000}"/>
    <cellStyle name="Normal 11 13" xfId="851" xr:uid="{00000000-0005-0000-0000-0000A4030000}"/>
    <cellStyle name="Normal 11 14" xfId="852" xr:uid="{00000000-0005-0000-0000-0000A5030000}"/>
    <cellStyle name="Normal 11 15" xfId="853" xr:uid="{00000000-0005-0000-0000-0000A6030000}"/>
    <cellStyle name="Normal 11 16" xfId="854" xr:uid="{00000000-0005-0000-0000-0000A7030000}"/>
    <cellStyle name="Normal 11 17" xfId="855" xr:uid="{00000000-0005-0000-0000-0000A8030000}"/>
    <cellStyle name="Normal 11 18" xfId="856" xr:uid="{00000000-0005-0000-0000-0000A9030000}"/>
    <cellStyle name="Normal 11 19" xfId="857" xr:uid="{00000000-0005-0000-0000-0000AA030000}"/>
    <cellStyle name="Normal 11 2" xfId="858" xr:uid="{00000000-0005-0000-0000-0000AB030000}"/>
    <cellStyle name="Normal 11 20" xfId="859" xr:uid="{00000000-0005-0000-0000-0000AC030000}"/>
    <cellStyle name="Normal 11 21" xfId="860" xr:uid="{00000000-0005-0000-0000-0000AD030000}"/>
    <cellStyle name="Normal 11 22" xfId="861" xr:uid="{00000000-0005-0000-0000-0000AE030000}"/>
    <cellStyle name="Normal 11 23" xfId="862" xr:uid="{00000000-0005-0000-0000-0000AF030000}"/>
    <cellStyle name="Normal 11 24" xfId="863" xr:uid="{00000000-0005-0000-0000-0000B0030000}"/>
    <cellStyle name="Normal 11 25" xfId="864" xr:uid="{00000000-0005-0000-0000-0000B1030000}"/>
    <cellStyle name="Normal 11 26" xfId="865" xr:uid="{00000000-0005-0000-0000-0000B2030000}"/>
    <cellStyle name="Normal 11 27" xfId="866" xr:uid="{00000000-0005-0000-0000-0000B3030000}"/>
    <cellStyle name="Normal 11 28" xfId="867" xr:uid="{00000000-0005-0000-0000-0000B4030000}"/>
    <cellStyle name="Normal 11 29" xfId="868" xr:uid="{00000000-0005-0000-0000-0000B5030000}"/>
    <cellStyle name="Normal 11 3" xfId="869" xr:uid="{00000000-0005-0000-0000-0000B6030000}"/>
    <cellStyle name="Normal 11 30" xfId="870" xr:uid="{00000000-0005-0000-0000-0000B7030000}"/>
    <cellStyle name="Normal 11 31" xfId="871" xr:uid="{00000000-0005-0000-0000-0000B8030000}"/>
    <cellStyle name="Normal 11 32" xfId="872" xr:uid="{00000000-0005-0000-0000-0000B9030000}"/>
    <cellStyle name="Normal 11 33" xfId="873" xr:uid="{00000000-0005-0000-0000-0000BA030000}"/>
    <cellStyle name="Normal 11 34" xfId="874" xr:uid="{00000000-0005-0000-0000-0000BB030000}"/>
    <cellStyle name="Normal 11 35" xfId="875" xr:uid="{00000000-0005-0000-0000-0000BC030000}"/>
    <cellStyle name="Normal 11 36" xfId="876" xr:uid="{00000000-0005-0000-0000-0000BD030000}"/>
    <cellStyle name="Normal 11 37" xfId="877" xr:uid="{00000000-0005-0000-0000-0000BE030000}"/>
    <cellStyle name="Normal 11 38" xfId="878" xr:uid="{00000000-0005-0000-0000-0000BF030000}"/>
    <cellStyle name="Normal 11 39" xfId="879" xr:uid="{00000000-0005-0000-0000-0000C0030000}"/>
    <cellStyle name="Normal 11 4" xfId="880" xr:uid="{00000000-0005-0000-0000-0000C1030000}"/>
    <cellStyle name="Normal 11 40" xfId="881" xr:uid="{00000000-0005-0000-0000-0000C2030000}"/>
    <cellStyle name="Normal 11 41" xfId="882" xr:uid="{00000000-0005-0000-0000-0000C3030000}"/>
    <cellStyle name="Normal 11 42" xfId="883" xr:uid="{00000000-0005-0000-0000-0000C4030000}"/>
    <cellStyle name="Normal 11 43" xfId="884" xr:uid="{00000000-0005-0000-0000-0000C5030000}"/>
    <cellStyle name="Normal 11 44" xfId="885" xr:uid="{00000000-0005-0000-0000-0000C6030000}"/>
    <cellStyle name="Normal 11 45" xfId="886" xr:uid="{00000000-0005-0000-0000-0000C7030000}"/>
    <cellStyle name="Normal 11 45 10" xfId="5568" xr:uid="{00000000-0005-0000-0000-0000C8030000}"/>
    <cellStyle name="Normal 11 45 10 2" xfId="5569" xr:uid="{00000000-0005-0000-0000-0000C9030000}"/>
    <cellStyle name="Normal 11 45 11" xfId="5570" xr:uid="{00000000-0005-0000-0000-0000CA030000}"/>
    <cellStyle name="Normal 11 45 12" xfId="12104" xr:uid="{00000000-0005-0000-0000-0000CB030000}"/>
    <cellStyle name="Normal 11 45 12 2" xfId="12105" xr:uid="{00000000-0005-0000-0000-0000CC030000}"/>
    <cellStyle name="Normal 11 45 2" xfId="887" xr:uid="{00000000-0005-0000-0000-0000CD030000}"/>
    <cellStyle name="Normal 11 45 3" xfId="888" xr:uid="{00000000-0005-0000-0000-0000CE030000}"/>
    <cellStyle name="Normal 11 45 4" xfId="889" xr:uid="{00000000-0005-0000-0000-0000CF030000}"/>
    <cellStyle name="Normal 11 45 5" xfId="890" xr:uid="{00000000-0005-0000-0000-0000D0030000}"/>
    <cellStyle name="Normal 11 45 6" xfId="891" xr:uid="{00000000-0005-0000-0000-0000D1030000}"/>
    <cellStyle name="Normal 11 45 7" xfId="892" xr:uid="{00000000-0005-0000-0000-0000D2030000}"/>
    <cellStyle name="Normal 11 45 8" xfId="893" xr:uid="{00000000-0005-0000-0000-0000D3030000}"/>
    <cellStyle name="Normal 11 45 9" xfId="3755" xr:uid="{00000000-0005-0000-0000-0000D4030000}"/>
    <cellStyle name="Normal 11 45 9 2" xfId="5571" xr:uid="{00000000-0005-0000-0000-0000D5030000}"/>
    <cellStyle name="Normal 11 45 9 2 3" xfId="13755" xr:uid="{00000000-0005-0000-0000-0000D6030000}"/>
    <cellStyle name="Normal 11 45 9 3" xfId="4883" xr:uid="{00000000-0005-0000-0000-0000D7030000}"/>
    <cellStyle name="Normal 11 46" xfId="894" xr:uid="{00000000-0005-0000-0000-0000D8030000}"/>
    <cellStyle name="Normal 11 47" xfId="895" xr:uid="{00000000-0005-0000-0000-0000D9030000}"/>
    <cellStyle name="Normal 11 47 2" xfId="4795" xr:uid="{00000000-0005-0000-0000-0000DA030000}"/>
    <cellStyle name="Normal 11 47 2 2" xfId="5572" xr:uid="{00000000-0005-0000-0000-0000DB030000}"/>
    <cellStyle name="Normal 11 47 3" xfId="5573" xr:uid="{00000000-0005-0000-0000-0000DC030000}"/>
    <cellStyle name="Normal 11 47 3 2" xfId="5574" xr:uid="{00000000-0005-0000-0000-0000DD030000}"/>
    <cellStyle name="Normal 11 47 4" xfId="5575" xr:uid="{00000000-0005-0000-0000-0000DE030000}"/>
    <cellStyle name="Normal 11 47 5" xfId="12106" xr:uid="{00000000-0005-0000-0000-0000DF030000}"/>
    <cellStyle name="Normal 11 48" xfId="896" xr:uid="{00000000-0005-0000-0000-0000E0030000}"/>
    <cellStyle name="Normal 11 48 2" xfId="4794" xr:uid="{00000000-0005-0000-0000-0000E1030000}"/>
    <cellStyle name="Normal 11 48 2 2" xfId="5576" xr:uid="{00000000-0005-0000-0000-0000E2030000}"/>
    <cellStyle name="Normal 11 48 3" xfId="5577" xr:uid="{00000000-0005-0000-0000-0000E3030000}"/>
    <cellStyle name="Normal 11 48 3 2" xfId="5578" xr:uid="{00000000-0005-0000-0000-0000E4030000}"/>
    <cellStyle name="Normal 11 48 4" xfId="5579" xr:uid="{00000000-0005-0000-0000-0000E5030000}"/>
    <cellStyle name="Normal 11 48 5" xfId="12107" xr:uid="{00000000-0005-0000-0000-0000E6030000}"/>
    <cellStyle name="Normal 11 49" xfId="897" xr:uid="{00000000-0005-0000-0000-0000E7030000}"/>
    <cellStyle name="Normal 11 49 2" xfId="4793" xr:uid="{00000000-0005-0000-0000-0000E8030000}"/>
    <cellStyle name="Normal 11 49 2 2" xfId="5580" xr:uid="{00000000-0005-0000-0000-0000E9030000}"/>
    <cellStyle name="Normal 11 49 3" xfId="5581" xr:uid="{00000000-0005-0000-0000-0000EA030000}"/>
    <cellStyle name="Normal 11 49 3 2" xfId="5582" xr:uid="{00000000-0005-0000-0000-0000EB030000}"/>
    <cellStyle name="Normal 11 49 4" xfId="5583" xr:uid="{00000000-0005-0000-0000-0000EC030000}"/>
    <cellStyle name="Normal 11 49 5" xfId="12108" xr:uid="{00000000-0005-0000-0000-0000ED030000}"/>
    <cellStyle name="Normal 11 5" xfId="898" xr:uid="{00000000-0005-0000-0000-0000EE030000}"/>
    <cellStyle name="Normal 11 50" xfId="899" xr:uid="{00000000-0005-0000-0000-0000EF030000}"/>
    <cellStyle name="Normal 11 50 2" xfId="4792" xr:uid="{00000000-0005-0000-0000-0000F0030000}"/>
    <cellStyle name="Normal 11 50 2 2" xfId="5584" xr:uid="{00000000-0005-0000-0000-0000F1030000}"/>
    <cellStyle name="Normal 11 50 3" xfId="5585" xr:uid="{00000000-0005-0000-0000-0000F2030000}"/>
    <cellStyle name="Normal 11 50 3 2" xfId="5586" xr:uid="{00000000-0005-0000-0000-0000F3030000}"/>
    <cellStyle name="Normal 11 50 4" xfId="5587" xr:uid="{00000000-0005-0000-0000-0000F4030000}"/>
    <cellStyle name="Normal 11 50 5" xfId="12109" xr:uid="{00000000-0005-0000-0000-0000F5030000}"/>
    <cellStyle name="Normal 11 51" xfId="900" xr:uid="{00000000-0005-0000-0000-0000F6030000}"/>
    <cellStyle name="Normal 11 51 2" xfId="4791" xr:uid="{00000000-0005-0000-0000-0000F7030000}"/>
    <cellStyle name="Normal 11 51 2 2" xfId="5588" xr:uid="{00000000-0005-0000-0000-0000F8030000}"/>
    <cellStyle name="Normal 11 51 3" xfId="5589" xr:uid="{00000000-0005-0000-0000-0000F9030000}"/>
    <cellStyle name="Normal 11 51 3 2" xfId="5590" xr:uid="{00000000-0005-0000-0000-0000FA030000}"/>
    <cellStyle name="Normal 11 51 4" xfId="5591" xr:uid="{00000000-0005-0000-0000-0000FB030000}"/>
    <cellStyle name="Normal 11 51 5" xfId="12110" xr:uid="{00000000-0005-0000-0000-0000FC030000}"/>
    <cellStyle name="Normal 11 52" xfId="901" xr:uid="{00000000-0005-0000-0000-0000FD030000}"/>
    <cellStyle name="Normal 11 52 2" xfId="4790" xr:uid="{00000000-0005-0000-0000-0000FE030000}"/>
    <cellStyle name="Normal 11 52 2 2" xfId="5592" xr:uid="{00000000-0005-0000-0000-0000FF030000}"/>
    <cellStyle name="Normal 11 52 3" xfId="5593" xr:uid="{00000000-0005-0000-0000-000000040000}"/>
    <cellStyle name="Normal 11 52 3 2" xfId="5594" xr:uid="{00000000-0005-0000-0000-000001040000}"/>
    <cellStyle name="Normal 11 52 4" xfId="5595" xr:uid="{00000000-0005-0000-0000-000002040000}"/>
    <cellStyle name="Normal 11 52 5" xfId="12111" xr:uid="{00000000-0005-0000-0000-000003040000}"/>
    <cellStyle name="Normal 11 6" xfId="902" xr:uid="{00000000-0005-0000-0000-000004040000}"/>
    <cellStyle name="Normal 11 7" xfId="903" xr:uid="{00000000-0005-0000-0000-000005040000}"/>
    <cellStyle name="Normal 11 8" xfId="904" xr:uid="{00000000-0005-0000-0000-000006040000}"/>
    <cellStyle name="Normal 11 9" xfId="905" xr:uid="{00000000-0005-0000-0000-000007040000}"/>
    <cellStyle name="Normal 12" xfId="93" xr:uid="{00000000-0005-0000-0000-000008040000}"/>
    <cellStyle name="Normal 12 2" xfId="906" xr:uid="{00000000-0005-0000-0000-000009040000}"/>
    <cellStyle name="Normal 12 3" xfId="907" xr:uid="{00000000-0005-0000-0000-00000A040000}"/>
    <cellStyle name="Normal 12 4" xfId="908" xr:uid="{00000000-0005-0000-0000-00000B040000}"/>
    <cellStyle name="Normal 13" xfId="94" xr:uid="{00000000-0005-0000-0000-00000C040000}"/>
    <cellStyle name="Normal 13 10" xfId="909" xr:uid="{00000000-0005-0000-0000-00000D040000}"/>
    <cellStyle name="Normal 13 11" xfId="910" xr:uid="{00000000-0005-0000-0000-00000E040000}"/>
    <cellStyle name="Normal 13 12" xfId="911" xr:uid="{00000000-0005-0000-0000-00000F040000}"/>
    <cellStyle name="Normal 13 13" xfId="912" xr:uid="{00000000-0005-0000-0000-000010040000}"/>
    <cellStyle name="Normal 13 14" xfId="913" xr:uid="{00000000-0005-0000-0000-000011040000}"/>
    <cellStyle name="Normal 13 15" xfId="914" xr:uid="{00000000-0005-0000-0000-000012040000}"/>
    <cellStyle name="Normal 13 16" xfId="915" xr:uid="{00000000-0005-0000-0000-000013040000}"/>
    <cellStyle name="Normal 13 17" xfId="916" xr:uid="{00000000-0005-0000-0000-000014040000}"/>
    <cellStyle name="Normal 13 18" xfId="917" xr:uid="{00000000-0005-0000-0000-000015040000}"/>
    <cellStyle name="Normal 13 19" xfId="918" xr:uid="{00000000-0005-0000-0000-000016040000}"/>
    <cellStyle name="Normal 13 2" xfId="919" xr:uid="{00000000-0005-0000-0000-000017040000}"/>
    <cellStyle name="Normal 13 20" xfId="920" xr:uid="{00000000-0005-0000-0000-000018040000}"/>
    <cellStyle name="Normal 13 21" xfId="921" xr:uid="{00000000-0005-0000-0000-000019040000}"/>
    <cellStyle name="Normal 13 22" xfId="922" xr:uid="{00000000-0005-0000-0000-00001A040000}"/>
    <cellStyle name="Normal 13 23" xfId="923" xr:uid="{00000000-0005-0000-0000-00001B040000}"/>
    <cellStyle name="Normal 13 24" xfId="924" xr:uid="{00000000-0005-0000-0000-00001C040000}"/>
    <cellStyle name="Normal 13 25" xfId="925" xr:uid="{00000000-0005-0000-0000-00001D040000}"/>
    <cellStyle name="Normal 13 26" xfId="926" xr:uid="{00000000-0005-0000-0000-00001E040000}"/>
    <cellStyle name="Normal 13 27" xfId="927" xr:uid="{00000000-0005-0000-0000-00001F040000}"/>
    <cellStyle name="Normal 13 28" xfId="928" xr:uid="{00000000-0005-0000-0000-000020040000}"/>
    <cellStyle name="Normal 13 29" xfId="929" xr:uid="{00000000-0005-0000-0000-000021040000}"/>
    <cellStyle name="Normal 13 3" xfId="930" xr:uid="{00000000-0005-0000-0000-000022040000}"/>
    <cellStyle name="Normal 13 30" xfId="931" xr:uid="{00000000-0005-0000-0000-000023040000}"/>
    <cellStyle name="Normal 13 31" xfId="932" xr:uid="{00000000-0005-0000-0000-000024040000}"/>
    <cellStyle name="Normal 13 32" xfId="933" xr:uid="{00000000-0005-0000-0000-000025040000}"/>
    <cellStyle name="Normal 13 33" xfId="934" xr:uid="{00000000-0005-0000-0000-000026040000}"/>
    <cellStyle name="Normal 13 34" xfId="935" xr:uid="{00000000-0005-0000-0000-000027040000}"/>
    <cellStyle name="Normal 13 35" xfId="936" xr:uid="{00000000-0005-0000-0000-000028040000}"/>
    <cellStyle name="Normal 13 36" xfId="937" xr:uid="{00000000-0005-0000-0000-000029040000}"/>
    <cellStyle name="Normal 13 37" xfId="938" xr:uid="{00000000-0005-0000-0000-00002A040000}"/>
    <cellStyle name="Normal 13 38" xfId="939" xr:uid="{00000000-0005-0000-0000-00002B040000}"/>
    <cellStyle name="Normal 13 39" xfId="940" xr:uid="{00000000-0005-0000-0000-00002C040000}"/>
    <cellStyle name="Normal 13 4" xfId="941" xr:uid="{00000000-0005-0000-0000-00002D040000}"/>
    <cellStyle name="Normal 13 40" xfId="942" xr:uid="{00000000-0005-0000-0000-00002E040000}"/>
    <cellStyle name="Normal 13 41" xfId="943" xr:uid="{00000000-0005-0000-0000-00002F040000}"/>
    <cellStyle name="Normal 13 42" xfId="944" xr:uid="{00000000-0005-0000-0000-000030040000}"/>
    <cellStyle name="Normal 13 43" xfId="945" xr:uid="{00000000-0005-0000-0000-000031040000}"/>
    <cellStyle name="Normal 13 44" xfId="946" xr:uid="{00000000-0005-0000-0000-000032040000}"/>
    <cellStyle name="Normal 13 5" xfId="947" xr:uid="{00000000-0005-0000-0000-000033040000}"/>
    <cellStyle name="Normal 13 6" xfId="948" xr:uid="{00000000-0005-0000-0000-000034040000}"/>
    <cellStyle name="Normal 13 7" xfId="949" xr:uid="{00000000-0005-0000-0000-000035040000}"/>
    <cellStyle name="Normal 13 8" xfId="950" xr:uid="{00000000-0005-0000-0000-000036040000}"/>
    <cellStyle name="Normal 13 9" xfId="951" xr:uid="{00000000-0005-0000-0000-000037040000}"/>
    <cellStyle name="Normal 14" xfId="95" xr:uid="{00000000-0005-0000-0000-000038040000}"/>
    <cellStyle name="Normal 14 10" xfId="952" xr:uid="{00000000-0005-0000-0000-000039040000}"/>
    <cellStyle name="Normal 14 11" xfId="953" xr:uid="{00000000-0005-0000-0000-00003A040000}"/>
    <cellStyle name="Normal 14 12" xfId="954" xr:uid="{00000000-0005-0000-0000-00003B040000}"/>
    <cellStyle name="Normal 14 13" xfId="955" xr:uid="{00000000-0005-0000-0000-00003C040000}"/>
    <cellStyle name="Normal 14 14" xfId="956" xr:uid="{00000000-0005-0000-0000-00003D040000}"/>
    <cellStyle name="Normal 14 15" xfId="957" xr:uid="{00000000-0005-0000-0000-00003E040000}"/>
    <cellStyle name="Normal 14 16" xfId="958" xr:uid="{00000000-0005-0000-0000-00003F040000}"/>
    <cellStyle name="Normal 14 17" xfId="959" xr:uid="{00000000-0005-0000-0000-000040040000}"/>
    <cellStyle name="Normal 14 18" xfId="960" xr:uid="{00000000-0005-0000-0000-000041040000}"/>
    <cellStyle name="Normal 14 19" xfId="961" xr:uid="{00000000-0005-0000-0000-000042040000}"/>
    <cellStyle name="Normal 14 2" xfId="962" xr:uid="{00000000-0005-0000-0000-000043040000}"/>
    <cellStyle name="Normal 14 20" xfId="963" xr:uid="{00000000-0005-0000-0000-000044040000}"/>
    <cellStyle name="Normal 14 21" xfId="964" xr:uid="{00000000-0005-0000-0000-000045040000}"/>
    <cellStyle name="Normal 14 22" xfId="965" xr:uid="{00000000-0005-0000-0000-000046040000}"/>
    <cellStyle name="Normal 14 23" xfId="966" xr:uid="{00000000-0005-0000-0000-000047040000}"/>
    <cellStyle name="Normal 14 24" xfId="967" xr:uid="{00000000-0005-0000-0000-000048040000}"/>
    <cellStyle name="Normal 14 25" xfId="968" xr:uid="{00000000-0005-0000-0000-000049040000}"/>
    <cellStyle name="Normal 14 26" xfId="969" xr:uid="{00000000-0005-0000-0000-00004A040000}"/>
    <cellStyle name="Normal 14 27" xfId="970" xr:uid="{00000000-0005-0000-0000-00004B040000}"/>
    <cellStyle name="Normal 14 28" xfId="971" xr:uid="{00000000-0005-0000-0000-00004C040000}"/>
    <cellStyle name="Normal 14 29" xfId="972" xr:uid="{00000000-0005-0000-0000-00004D040000}"/>
    <cellStyle name="Normal 14 3" xfId="973" xr:uid="{00000000-0005-0000-0000-00004E040000}"/>
    <cellStyle name="Normal 14 30" xfId="974" xr:uid="{00000000-0005-0000-0000-00004F040000}"/>
    <cellStyle name="Normal 14 31" xfId="975" xr:uid="{00000000-0005-0000-0000-000050040000}"/>
    <cellStyle name="Normal 14 32" xfId="976" xr:uid="{00000000-0005-0000-0000-000051040000}"/>
    <cellStyle name="Normal 14 33" xfId="977" xr:uid="{00000000-0005-0000-0000-000052040000}"/>
    <cellStyle name="Normal 14 34" xfId="978" xr:uid="{00000000-0005-0000-0000-000053040000}"/>
    <cellStyle name="Normal 14 35" xfId="979" xr:uid="{00000000-0005-0000-0000-000054040000}"/>
    <cellStyle name="Normal 14 36" xfId="980" xr:uid="{00000000-0005-0000-0000-000055040000}"/>
    <cellStyle name="Normal 14 37" xfId="981" xr:uid="{00000000-0005-0000-0000-000056040000}"/>
    <cellStyle name="Normal 14 38" xfId="982" xr:uid="{00000000-0005-0000-0000-000057040000}"/>
    <cellStyle name="Normal 14 39" xfId="983" xr:uid="{00000000-0005-0000-0000-000058040000}"/>
    <cellStyle name="Normal 14 4" xfId="984" xr:uid="{00000000-0005-0000-0000-000059040000}"/>
    <cellStyle name="Normal 14 40" xfId="985" xr:uid="{00000000-0005-0000-0000-00005A040000}"/>
    <cellStyle name="Normal 14 41" xfId="986" xr:uid="{00000000-0005-0000-0000-00005B040000}"/>
    <cellStyle name="Normal 14 42" xfId="987" xr:uid="{00000000-0005-0000-0000-00005C040000}"/>
    <cellStyle name="Normal 14 43" xfId="988" xr:uid="{00000000-0005-0000-0000-00005D040000}"/>
    <cellStyle name="Normal 14 44" xfId="989" xr:uid="{00000000-0005-0000-0000-00005E040000}"/>
    <cellStyle name="Normal 14 5" xfId="990" xr:uid="{00000000-0005-0000-0000-00005F040000}"/>
    <cellStyle name="Normal 14 6" xfId="991" xr:uid="{00000000-0005-0000-0000-000060040000}"/>
    <cellStyle name="Normal 14 7" xfId="992" xr:uid="{00000000-0005-0000-0000-000061040000}"/>
    <cellStyle name="Normal 14 8" xfId="993" xr:uid="{00000000-0005-0000-0000-000062040000}"/>
    <cellStyle name="Normal 14 9" xfId="994" xr:uid="{00000000-0005-0000-0000-000063040000}"/>
    <cellStyle name="Normal 15" xfId="96" xr:uid="{00000000-0005-0000-0000-000064040000}"/>
    <cellStyle name="Normal 15 10" xfId="995" xr:uid="{00000000-0005-0000-0000-000065040000}"/>
    <cellStyle name="Normal 15 11" xfId="996" xr:uid="{00000000-0005-0000-0000-000066040000}"/>
    <cellStyle name="Normal 15 12" xfId="997" xr:uid="{00000000-0005-0000-0000-000067040000}"/>
    <cellStyle name="Normal 15 13" xfId="998" xr:uid="{00000000-0005-0000-0000-000068040000}"/>
    <cellStyle name="Normal 15 14" xfId="999" xr:uid="{00000000-0005-0000-0000-000069040000}"/>
    <cellStyle name="Normal 15 15" xfId="1000" xr:uid="{00000000-0005-0000-0000-00006A040000}"/>
    <cellStyle name="Normal 15 16" xfId="1001" xr:uid="{00000000-0005-0000-0000-00006B040000}"/>
    <cellStyle name="Normal 15 17" xfId="1002" xr:uid="{00000000-0005-0000-0000-00006C040000}"/>
    <cellStyle name="Normal 15 18" xfId="1003" xr:uid="{00000000-0005-0000-0000-00006D040000}"/>
    <cellStyle name="Normal 15 19" xfId="1004" xr:uid="{00000000-0005-0000-0000-00006E040000}"/>
    <cellStyle name="Normal 15 2" xfId="1005" xr:uid="{00000000-0005-0000-0000-00006F040000}"/>
    <cellStyle name="Normal 15 20" xfId="1006" xr:uid="{00000000-0005-0000-0000-000070040000}"/>
    <cellStyle name="Normal 15 21" xfId="1007" xr:uid="{00000000-0005-0000-0000-000071040000}"/>
    <cellStyle name="Normal 15 22" xfId="1008" xr:uid="{00000000-0005-0000-0000-000072040000}"/>
    <cellStyle name="Normal 15 23" xfId="1009" xr:uid="{00000000-0005-0000-0000-000073040000}"/>
    <cellStyle name="Normal 15 24" xfId="1010" xr:uid="{00000000-0005-0000-0000-000074040000}"/>
    <cellStyle name="Normal 15 25" xfId="1011" xr:uid="{00000000-0005-0000-0000-000075040000}"/>
    <cellStyle name="Normal 15 26" xfId="1012" xr:uid="{00000000-0005-0000-0000-000076040000}"/>
    <cellStyle name="Normal 15 27" xfId="1013" xr:uid="{00000000-0005-0000-0000-000077040000}"/>
    <cellStyle name="Normal 15 28" xfId="1014" xr:uid="{00000000-0005-0000-0000-000078040000}"/>
    <cellStyle name="Normal 15 29" xfId="1015" xr:uid="{00000000-0005-0000-0000-000079040000}"/>
    <cellStyle name="Normal 15 3" xfId="1016" xr:uid="{00000000-0005-0000-0000-00007A040000}"/>
    <cellStyle name="Normal 15 30" xfId="1017" xr:uid="{00000000-0005-0000-0000-00007B040000}"/>
    <cellStyle name="Normal 15 31" xfId="1018" xr:uid="{00000000-0005-0000-0000-00007C040000}"/>
    <cellStyle name="Normal 15 32" xfId="1019" xr:uid="{00000000-0005-0000-0000-00007D040000}"/>
    <cellStyle name="Normal 15 33" xfId="1020" xr:uid="{00000000-0005-0000-0000-00007E040000}"/>
    <cellStyle name="Normal 15 34" xfId="1021" xr:uid="{00000000-0005-0000-0000-00007F040000}"/>
    <cellStyle name="Normal 15 35" xfId="1022" xr:uid="{00000000-0005-0000-0000-000080040000}"/>
    <cellStyle name="Normal 15 36" xfId="1023" xr:uid="{00000000-0005-0000-0000-000081040000}"/>
    <cellStyle name="Normal 15 37" xfId="1024" xr:uid="{00000000-0005-0000-0000-000082040000}"/>
    <cellStyle name="Normal 15 38" xfId="1025" xr:uid="{00000000-0005-0000-0000-000083040000}"/>
    <cellStyle name="Normal 15 39" xfId="1026" xr:uid="{00000000-0005-0000-0000-000084040000}"/>
    <cellStyle name="Normal 15 4" xfId="1027" xr:uid="{00000000-0005-0000-0000-000085040000}"/>
    <cellStyle name="Normal 15 40" xfId="1028" xr:uid="{00000000-0005-0000-0000-000086040000}"/>
    <cellStyle name="Normal 15 41" xfId="1029" xr:uid="{00000000-0005-0000-0000-000087040000}"/>
    <cellStyle name="Normal 15 42" xfId="1030" xr:uid="{00000000-0005-0000-0000-000088040000}"/>
    <cellStyle name="Normal 15 43" xfId="1031" xr:uid="{00000000-0005-0000-0000-000089040000}"/>
    <cellStyle name="Normal 15 44" xfId="1032" xr:uid="{00000000-0005-0000-0000-00008A040000}"/>
    <cellStyle name="Normal 15 5" xfId="1033" xr:uid="{00000000-0005-0000-0000-00008B040000}"/>
    <cellStyle name="Normal 15 6" xfId="1034" xr:uid="{00000000-0005-0000-0000-00008C040000}"/>
    <cellStyle name="Normal 15 7" xfId="1035" xr:uid="{00000000-0005-0000-0000-00008D040000}"/>
    <cellStyle name="Normal 15 8" xfId="1036" xr:uid="{00000000-0005-0000-0000-00008E040000}"/>
    <cellStyle name="Normal 15 9" xfId="1037" xr:uid="{00000000-0005-0000-0000-00008F040000}"/>
    <cellStyle name="Normal 16" xfId="97" xr:uid="{00000000-0005-0000-0000-000090040000}"/>
    <cellStyle name="Normal 16 10" xfId="1038" xr:uid="{00000000-0005-0000-0000-000091040000}"/>
    <cellStyle name="Normal 16 11" xfId="1039" xr:uid="{00000000-0005-0000-0000-000092040000}"/>
    <cellStyle name="Normal 16 12" xfId="1040" xr:uid="{00000000-0005-0000-0000-000093040000}"/>
    <cellStyle name="Normal 16 13" xfId="1041" xr:uid="{00000000-0005-0000-0000-000094040000}"/>
    <cellStyle name="Normal 16 14" xfId="1042" xr:uid="{00000000-0005-0000-0000-000095040000}"/>
    <cellStyle name="Normal 16 15" xfId="1043" xr:uid="{00000000-0005-0000-0000-000096040000}"/>
    <cellStyle name="Normal 16 16" xfId="1044" xr:uid="{00000000-0005-0000-0000-000097040000}"/>
    <cellStyle name="Normal 16 17" xfId="1045" xr:uid="{00000000-0005-0000-0000-000098040000}"/>
    <cellStyle name="Normal 16 18" xfId="1046" xr:uid="{00000000-0005-0000-0000-000099040000}"/>
    <cellStyle name="Normal 16 19" xfId="1047" xr:uid="{00000000-0005-0000-0000-00009A040000}"/>
    <cellStyle name="Normal 16 2" xfId="1048" xr:uid="{00000000-0005-0000-0000-00009B040000}"/>
    <cellStyle name="Normal 16 20" xfId="1049" xr:uid="{00000000-0005-0000-0000-00009C040000}"/>
    <cellStyle name="Normal 16 21" xfId="1050" xr:uid="{00000000-0005-0000-0000-00009D040000}"/>
    <cellStyle name="Normal 16 22" xfId="1051" xr:uid="{00000000-0005-0000-0000-00009E040000}"/>
    <cellStyle name="Normal 16 23" xfId="1052" xr:uid="{00000000-0005-0000-0000-00009F040000}"/>
    <cellStyle name="Normal 16 24" xfId="1053" xr:uid="{00000000-0005-0000-0000-0000A0040000}"/>
    <cellStyle name="Normal 16 25" xfId="1054" xr:uid="{00000000-0005-0000-0000-0000A1040000}"/>
    <cellStyle name="Normal 16 26" xfId="1055" xr:uid="{00000000-0005-0000-0000-0000A2040000}"/>
    <cellStyle name="Normal 16 27" xfId="1056" xr:uid="{00000000-0005-0000-0000-0000A3040000}"/>
    <cellStyle name="Normal 16 28" xfId="1057" xr:uid="{00000000-0005-0000-0000-0000A4040000}"/>
    <cellStyle name="Normal 16 29" xfId="1058" xr:uid="{00000000-0005-0000-0000-0000A5040000}"/>
    <cellStyle name="Normal 16 3" xfId="1059" xr:uid="{00000000-0005-0000-0000-0000A6040000}"/>
    <cellStyle name="Normal 16 30" xfId="1060" xr:uid="{00000000-0005-0000-0000-0000A7040000}"/>
    <cellStyle name="Normal 16 31" xfId="1061" xr:uid="{00000000-0005-0000-0000-0000A8040000}"/>
    <cellStyle name="Normal 16 32" xfId="1062" xr:uid="{00000000-0005-0000-0000-0000A9040000}"/>
    <cellStyle name="Normal 16 33" xfId="1063" xr:uid="{00000000-0005-0000-0000-0000AA040000}"/>
    <cellStyle name="Normal 16 34" xfId="1064" xr:uid="{00000000-0005-0000-0000-0000AB040000}"/>
    <cellStyle name="Normal 16 35" xfId="1065" xr:uid="{00000000-0005-0000-0000-0000AC040000}"/>
    <cellStyle name="Normal 16 36" xfId="1066" xr:uid="{00000000-0005-0000-0000-0000AD040000}"/>
    <cellStyle name="Normal 16 37" xfId="1067" xr:uid="{00000000-0005-0000-0000-0000AE040000}"/>
    <cellStyle name="Normal 16 38" xfId="1068" xr:uid="{00000000-0005-0000-0000-0000AF040000}"/>
    <cellStyle name="Normal 16 39" xfId="1069" xr:uid="{00000000-0005-0000-0000-0000B0040000}"/>
    <cellStyle name="Normal 16 4" xfId="1070" xr:uid="{00000000-0005-0000-0000-0000B1040000}"/>
    <cellStyle name="Normal 16 40" xfId="1071" xr:uid="{00000000-0005-0000-0000-0000B2040000}"/>
    <cellStyle name="Normal 16 41" xfId="1072" xr:uid="{00000000-0005-0000-0000-0000B3040000}"/>
    <cellStyle name="Normal 16 42" xfId="1073" xr:uid="{00000000-0005-0000-0000-0000B4040000}"/>
    <cellStyle name="Normal 16 43" xfId="1074" xr:uid="{00000000-0005-0000-0000-0000B5040000}"/>
    <cellStyle name="Normal 16 44" xfId="1075" xr:uid="{00000000-0005-0000-0000-0000B6040000}"/>
    <cellStyle name="Normal 16 5" xfId="1076" xr:uid="{00000000-0005-0000-0000-0000B7040000}"/>
    <cellStyle name="Normal 16 6" xfId="1077" xr:uid="{00000000-0005-0000-0000-0000B8040000}"/>
    <cellStyle name="Normal 16 7" xfId="1078" xr:uid="{00000000-0005-0000-0000-0000B9040000}"/>
    <cellStyle name="Normal 16 8" xfId="1079" xr:uid="{00000000-0005-0000-0000-0000BA040000}"/>
    <cellStyle name="Normal 16 9" xfId="1080" xr:uid="{00000000-0005-0000-0000-0000BB040000}"/>
    <cellStyle name="Normal 17" xfId="98" xr:uid="{00000000-0005-0000-0000-0000BC040000}"/>
    <cellStyle name="Normal 17 10" xfId="1081" xr:uid="{00000000-0005-0000-0000-0000BD040000}"/>
    <cellStyle name="Normal 17 11" xfId="1082" xr:uid="{00000000-0005-0000-0000-0000BE040000}"/>
    <cellStyle name="Normal 17 12" xfId="1083" xr:uid="{00000000-0005-0000-0000-0000BF040000}"/>
    <cellStyle name="Normal 17 13" xfId="1084" xr:uid="{00000000-0005-0000-0000-0000C0040000}"/>
    <cellStyle name="Normal 17 14" xfId="1085" xr:uid="{00000000-0005-0000-0000-0000C1040000}"/>
    <cellStyle name="Normal 17 15" xfId="1086" xr:uid="{00000000-0005-0000-0000-0000C2040000}"/>
    <cellStyle name="Normal 17 16" xfId="1087" xr:uid="{00000000-0005-0000-0000-0000C3040000}"/>
    <cellStyle name="Normal 17 17" xfId="1088" xr:uid="{00000000-0005-0000-0000-0000C4040000}"/>
    <cellStyle name="Normal 17 18" xfId="1089" xr:uid="{00000000-0005-0000-0000-0000C5040000}"/>
    <cellStyle name="Normal 17 19" xfId="1090" xr:uid="{00000000-0005-0000-0000-0000C6040000}"/>
    <cellStyle name="Normal 17 2" xfId="1091" xr:uid="{00000000-0005-0000-0000-0000C7040000}"/>
    <cellStyle name="Normal 17 20" xfId="1092" xr:uid="{00000000-0005-0000-0000-0000C8040000}"/>
    <cellStyle name="Normal 17 21" xfId="1093" xr:uid="{00000000-0005-0000-0000-0000C9040000}"/>
    <cellStyle name="Normal 17 22" xfId="1094" xr:uid="{00000000-0005-0000-0000-0000CA040000}"/>
    <cellStyle name="Normal 17 23" xfId="1095" xr:uid="{00000000-0005-0000-0000-0000CB040000}"/>
    <cellStyle name="Normal 17 24" xfId="1096" xr:uid="{00000000-0005-0000-0000-0000CC040000}"/>
    <cellStyle name="Normal 17 25" xfId="1097" xr:uid="{00000000-0005-0000-0000-0000CD040000}"/>
    <cellStyle name="Normal 17 26" xfId="1098" xr:uid="{00000000-0005-0000-0000-0000CE040000}"/>
    <cellStyle name="Normal 17 27" xfId="1099" xr:uid="{00000000-0005-0000-0000-0000CF040000}"/>
    <cellStyle name="Normal 17 28" xfId="1100" xr:uid="{00000000-0005-0000-0000-0000D0040000}"/>
    <cellStyle name="Normal 17 29" xfId="1101" xr:uid="{00000000-0005-0000-0000-0000D1040000}"/>
    <cellStyle name="Normal 17 3" xfId="1102" xr:uid="{00000000-0005-0000-0000-0000D2040000}"/>
    <cellStyle name="Normal 17 30" xfId="1103" xr:uid="{00000000-0005-0000-0000-0000D3040000}"/>
    <cellStyle name="Normal 17 31" xfId="1104" xr:uid="{00000000-0005-0000-0000-0000D4040000}"/>
    <cellStyle name="Normal 17 32" xfId="1105" xr:uid="{00000000-0005-0000-0000-0000D5040000}"/>
    <cellStyle name="Normal 17 33" xfId="1106" xr:uid="{00000000-0005-0000-0000-0000D6040000}"/>
    <cellStyle name="Normal 17 34" xfId="1107" xr:uid="{00000000-0005-0000-0000-0000D7040000}"/>
    <cellStyle name="Normal 17 35" xfId="1108" xr:uid="{00000000-0005-0000-0000-0000D8040000}"/>
    <cellStyle name="Normal 17 36" xfId="1109" xr:uid="{00000000-0005-0000-0000-0000D9040000}"/>
    <cellStyle name="Normal 17 37" xfId="1110" xr:uid="{00000000-0005-0000-0000-0000DA040000}"/>
    <cellStyle name="Normal 17 38" xfId="1111" xr:uid="{00000000-0005-0000-0000-0000DB040000}"/>
    <cellStyle name="Normal 17 39" xfId="1112" xr:uid="{00000000-0005-0000-0000-0000DC040000}"/>
    <cellStyle name="Normal 17 4" xfId="1113" xr:uid="{00000000-0005-0000-0000-0000DD040000}"/>
    <cellStyle name="Normal 17 40" xfId="1114" xr:uid="{00000000-0005-0000-0000-0000DE040000}"/>
    <cellStyle name="Normal 17 41" xfId="1115" xr:uid="{00000000-0005-0000-0000-0000DF040000}"/>
    <cellStyle name="Normal 17 42" xfId="1116" xr:uid="{00000000-0005-0000-0000-0000E0040000}"/>
    <cellStyle name="Normal 17 43" xfId="1117" xr:uid="{00000000-0005-0000-0000-0000E1040000}"/>
    <cellStyle name="Normal 17 44" xfId="1118" xr:uid="{00000000-0005-0000-0000-0000E2040000}"/>
    <cellStyle name="Normal 17 5" xfId="1119" xr:uid="{00000000-0005-0000-0000-0000E3040000}"/>
    <cellStyle name="Normal 17 6" xfId="1120" xr:uid="{00000000-0005-0000-0000-0000E4040000}"/>
    <cellStyle name="Normal 17 7" xfId="1121" xr:uid="{00000000-0005-0000-0000-0000E5040000}"/>
    <cellStyle name="Normal 17 8" xfId="1122" xr:uid="{00000000-0005-0000-0000-0000E6040000}"/>
    <cellStyle name="Normal 17 9" xfId="1123" xr:uid="{00000000-0005-0000-0000-0000E7040000}"/>
    <cellStyle name="Normal 18" xfId="99" xr:uid="{00000000-0005-0000-0000-0000E8040000}"/>
    <cellStyle name="Normal 18 10" xfId="1124" xr:uid="{00000000-0005-0000-0000-0000E9040000}"/>
    <cellStyle name="Normal 18 11" xfId="1125" xr:uid="{00000000-0005-0000-0000-0000EA040000}"/>
    <cellStyle name="Normal 18 12" xfId="1126" xr:uid="{00000000-0005-0000-0000-0000EB040000}"/>
    <cellStyle name="Normal 18 13" xfId="1127" xr:uid="{00000000-0005-0000-0000-0000EC040000}"/>
    <cellStyle name="Normal 18 14" xfId="1128" xr:uid="{00000000-0005-0000-0000-0000ED040000}"/>
    <cellStyle name="Normal 18 15" xfId="1129" xr:uid="{00000000-0005-0000-0000-0000EE040000}"/>
    <cellStyle name="Normal 18 16" xfId="1130" xr:uid="{00000000-0005-0000-0000-0000EF040000}"/>
    <cellStyle name="Normal 18 17" xfId="1131" xr:uid="{00000000-0005-0000-0000-0000F0040000}"/>
    <cellStyle name="Normal 18 18" xfId="1132" xr:uid="{00000000-0005-0000-0000-0000F1040000}"/>
    <cellStyle name="Normal 18 19" xfId="1133" xr:uid="{00000000-0005-0000-0000-0000F2040000}"/>
    <cellStyle name="Normal 18 2" xfId="1134" xr:uid="{00000000-0005-0000-0000-0000F3040000}"/>
    <cellStyle name="Normal 18 20" xfId="1135" xr:uid="{00000000-0005-0000-0000-0000F4040000}"/>
    <cellStyle name="Normal 18 21" xfId="1136" xr:uid="{00000000-0005-0000-0000-0000F5040000}"/>
    <cellStyle name="Normal 18 22" xfId="1137" xr:uid="{00000000-0005-0000-0000-0000F6040000}"/>
    <cellStyle name="Normal 18 23" xfId="1138" xr:uid="{00000000-0005-0000-0000-0000F7040000}"/>
    <cellStyle name="Normal 18 24" xfId="1139" xr:uid="{00000000-0005-0000-0000-0000F8040000}"/>
    <cellStyle name="Normal 18 25" xfId="1140" xr:uid="{00000000-0005-0000-0000-0000F9040000}"/>
    <cellStyle name="Normal 18 26" xfId="1141" xr:uid="{00000000-0005-0000-0000-0000FA040000}"/>
    <cellStyle name="Normal 18 27" xfId="1142" xr:uid="{00000000-0005-0000-0000-0000FB040000}"/>
    <cellStyle name="Normal 18 28" xfId="1143" xr:uid="{00000000-0005-0000-0000-0000FC040000}"/>
    <cellStyle name="Normal 18 29" xfId="1144" xr:uid="{00000000-0005-0000-0000-0000FD040000}"/>
    <cellStyle name="Normal 18 3" xfId="1145" xr:uid="{00000000-0005-0000-0000-0000FE040000}"/>
    <cellStyle name="Normal 18 3 2" xfId="4789" xr:uid="{00000000-0005-0000-0000-0000FF040000}"/>
    <cellStyle name="Normal 18 3 3" xfId="4788" xr:uid="{00000000-0005-0000-0000-000000050000}"/>
    <cellStyle name="Normal 18 30" xfId="1146" xr:uid="{00000000-0005-0000-0000-000001050000}"/>
    <cellStyle name="Normal 18 31" xfId="1147" xr:uid="{00000000-0005-0000-0000-000002050000}"/>
    <cellStyle name="Normal 18 32" xfId="1148" xr:uid="{00000000-0005-0000-0000-000003050000}"/>
    <cellStyle name="Normal 18 33" xfId="1149" xr:uid="{00000000-0005-0000-0000-000004050000}"/>
    <cellStyle name="Normal 18 34" xfId="1150" xr:uid="{00000000-0005-0000-0000-000005050000}"/>
    <cellStyle name="Normal 18 35" xfId="1151" xr:uid="{00000000-0005-0000-0000-000006050000}"/>
    <cellStyle name="Normal 18 36" xfId="1152" xr:uid="{00000000-0005-0000-0000-000007050000}"/>
    <cellStyle name="Normal 18 37" xfId="1153" xr:uid="{00000000-0005-0000-0000-000008050000}"/>
    <cellStyle name="Normal 18 38" xfId="1154" xr:uid="{00000000-0005-0000-0000-000009050000}"/>
    <cellStyle name="Normal 18 39" xfId="1155" xr:uid="{00000000-0005-0000-0000-00000A050000}"/>
    <cellStyle name="Normal 18 4" xfId="1156" xr:uid="{00000000-0005-0000-0000-00000B050000}"/>
    <cellStyle name="Normal 18 40" xfId="1157" xr:uid="{00000000-0005-0000-0000-00000C050000}"/>
    <cellStyle name="Normal 18 41" xfId="1158" xr:uid="{00000000-0005-0000-0000-00000D050000}"/>
    <cellStyle name="Normal 18 42" xfId="1159" xr:uid="{00000000-0005-0000-0000-00000E050000}"/>
    <cellStyle name="Normal 18 43" xfId="1160" xr:uid="{00000000-0005-0000-0000-00000F050000}"/>
    <cellStyle name="Normal 18 44" xfId="1161" xr:uid="{00000000-0005-0000-0000-000010050000}"/>
    <cellStyle name="Normal 18 5" xfId="1162" xr:uid="{00000000-0005-0000-0000-000011050000}"/>
    <cellStyle name="Normal 18 6" xfId="1163" xr:uid="{00000000-0005-0000-0000-000012050000}"/>
    <cellStyle name="Normal 18 7" xfId="1164" xr:uid="{00000000-0005-0000-0000-000013050000}"/>
    <cellStyle name="Normal 18 8" xfId="1165" xr:uid="{00000000-0005-0000-0000-000014050000}"/>
    <cellStyle name="Normal 18 9" xfId="1166" xr:uid="{00000000-0005-0000-0000-000015050000}"/>
    <cellStyle name="Normal 19" xfId="100" xr:uid="{00000000-0005-0000-0000-000016050000}"/>
    <cellStyle name="Normal 19 10" xfId="1167" xr:uid="{00000000-0005-0000-0000-000017050000}"/>
    <cellStyle name="Normal 19 11" xfId="1168" xr:uid="{00000000-0005-0000-0000-000018050000}"/>
    <cellStyle name="Normal 19 12" xfId="1169" xr:uid="{00000000-0005-0000-0000-000019050000}"/>
    <cellStyle name="Normal 19 13" xfId="1170" xr:uid="{00000000-0005-0000-0000-00001A050000}"/>
    <cellStyle name="Normal 19 14" xfId="1171" xr:uid="{00000000-0005-0000-0000-00001B050000}"/>
    <cellStyle name="Normal 19 15" xfId="1172" xr:uid="{00000000-0005-0000-0000-00001C050000}"/>
    <cellStyle name="Normal 19 16" xfId="1173" xr:uid="{00000000-0005-0000-0000-00001D050000}"/>
    <cellStyle name="Normal 19 17" xfId="1174" xr:uid="{00000000-0005-0000-0000-00001E050000}"/>
    <cellStyle name="Normal 19 18" xfId="1175" xr:uid="{00000000-0005-0000-0000-00001F050000}"/>
    <cellStyle name="Normal 19 19" xfId="1176" xr:uid="{00000000-0005-0000-0000-000020050000}"/>
    <cellStyle name="Normal 19 2" xfId="1177" xr:uid="{00000000-0005-0000-0000-000021050000}"/>
    <cellStyle name="Normal 19 20" xfId="1178" xr:uid="{00000000-0005-0000-0000-000022050000}"/>
    <cellStyle name="Normal 19 21" xfId="1179" xr:uid="{00000000-0005-0000-0000-000023050000}"/>
    <cellStyle name="Normal 19 22" xfId="1180" xr:uid="{00000000-0005-0000-0000-000024050000}"/>
    <cellStyle name="Normal 19 23" xfId="1181" xr:uid="{00000000-0005-0000-0000-000025050000}"/>
    <cellStyle name="Normal 19 24" xfId="1182" xr:uid="{00000000-0005-0000-0000-000026050000}"/>
    <cellStyle name="Normal 19 25" xfId="1183" xr:uid="{00000000-0005-0000-0000-000027050000}"/>
    <cellStyle name="Normal 19 26" xfId="1184" xr:uid="{00000000-0005-0000-0000-000028050000}"/>
    <cellStyle name="Normal 19 27" xfId="1185" xr:uid="{00000000-0005-0000-0000-000029050000}"/>
    <cellStyle name="Normal 19 28" xfId="1186" xr:uid="{00000000-0005-0000-0000-00002A050000}"/>
    <cellStyle name="Normal 19 29" xfId="1187" xr:uid="{00000000-0005-0000-0000-00002B050000}"/>
    <cellStyle name="Normal 19 3" xfId="1188" xr:uid="{00000000-0005-0000-0000-00002C050000}"/>
    <cellStyle name="Normal 19 30" xfId="1189" xr:uid="{00000000-0005-0000-0000-00002D050000}"/>
    <cellStyle name="Normal 19 31" xfId="1190" xr:uid="{00000000-0005-0000-0000-00002E050000}"/>
    <cellStyle name="Normal 19 32" xfId="1191" xr:uid="{00000000-0005-0000-0000-00002F050000}"/>
    <cellStyle name="Normal 19 33" xfId="1192" xr:uid="{00000000-0005-0000-0000-000030050000}"/>
    <cellStyle name="Normal 19 34" xfId="1193" xr:uid="{00000000-0005-0000-0000-000031050000}"/>
    <cellStyle name="Normal 19 35" xfId="1194" xr:uid="{00000000-0005-0000-0000-000032050000}"/>
    <cellStyle name="Normal 19 36" xfId="1195" xr:uid="{00000000-0005-0000-0000-000033050000}"/>
    <cellStyle name="Normal 19 37" xfId="1196" xr:uid="{00000000-0005-0000-0000-000034050000}"/>
    <cellStyle name="Normal 19 38" xfId="1197" xr:uid="{00000000-0005-0000-0000-000035050000}"/>
    <cellStyle name="Normal 19 39" xfId="1198" xr:uid="{00000000-0005-0000-0000-000036050000}"/>
    <cellStyle name="Normal 19 4" xfId="1199" xr:uid="{00000000-0005-0000-0000-000037050000}"/>
    <cellStyle name="Normal 19 40" xfId="1200" xr:uid="{00000000-0005-0000-0000-000038050000}"/>
    <cellStyle name="Normal 19 41" xfId="1201" xr:uid="{00000000-0005-0000-0000-000039050000}"/>
    <cellStyle name="Normal 19 42" xfId="1202" xr:uid="{00000000-0005-0000-0000-00003A050000}"/>
    <cellStyle name="Normal 19 43" xfId="1203" xr:uid="{00000000-0005-0000-0000-00003B050000}"/>
    <cellStyle name="Normal 19 44" xfId="1204" xr:uid="{00000000-0005-0000-0000-00003C050000}"/>
    <cellStyle name="Normal 19 5" xfId="1205" xr:uid="{00000000-0005-0000-0000-00003D050000}"/>
    <cellStyle name="Normal 19 6" xfId="1206" xr:uid="{00000000-0005-0000-0000-00003E050000}"/>
    <cellStyle name="Normal 19 7" xfId="1207" xr:uid="{00000000-0005-0000-0000-00003F050000}"/>
    <cellStyle name="Normal 19 8" xfId="1208" xr:uid="{00000000-0005-0000-0000-000040050000}"/>
    <cellStyle name="Normal 19 9" xfId="1209" xr:uid="{00000000-0005-0000-0000-000041050000}"/>
    <cellStyle name="Normal 2" xfId="1" xr:uid="{00000000-0005-0000-0000-000042050000}"/>
    <cellStyle name="Normal 2 10" xfId="101" xr:uid="{00000000-0005-0000-0000-000043050000}"/>
    <cellStyle name="Normal 2 10 2" xfId="1210" xr:uid="{00000000-0005-0000-0000-000044050000}"/>
    <cellStyle name="Normal 2 10 2 2" xfId="13762" xr:uid="{8B451DD7-80B6-481F-A890-D472F4592ADD}"/>
    <cellStyle name="Normal 2 10 2 2 2" xfId="13768" xr:uid="{FF1EE2C7-C600-43B2-80C1-19CB5ACDB148}"/>
    <cellStyle name="Normal 2 10 3" xfId="1211" xr:uid="{00000000-0005-0000-0000-000045050000}"/>
    <cellStyle name="Normal 2 10 4" xfId="1212" xr:uid="{00000000-0005-0000-0000-000046050000}"/>
    <cellStyle name="Normal 2 10 5" xfId="13753" xr:uid="{00000000-0005-0000-0000-000047050000}"/>
    <cellStyle name="Normal 2 11" xfId="102" xr:uid="{00000000-0005-0000-0000-000048050000}"/>
    <cellStyle name="Normal 2 11 2" xfId="1213" xr:uid="{00000000-0005-0000-0000-000049050000}"/>
    <cellStyle name="Normal 2 11 3" xfId="1214" xr:uid="{00000000-0005-0000-0000-00004A050000}"/>
    <cellStyle name="Normal 2 11 4" xfId="1215" xr:uid="{00000000-0005-0000-0000-00004B050000}"/>
    <cellStyle name="Normal 2 12" xfId="103" xr:uid="{00000000-0005-0000-0000-00004C050000}"/>
    <cellStyle name="Normal 2 12 2" xfId="1216" xr:uid="{00000000-0005-0000-0000-00004D050000}"/>
    <cellStyle name="Normal 2 12 3" xfId="1217" xr:uid="{00000000-0005-0000-0000-00004E050000}"/>
    <cellStyle name="Normal 2 12 4" xfId="1218" xr:uid="{00000000-0005-0000-0000-00004F050000}"/>
    <cellStyle name="Normal 2 13" xfId="104" xr:uid="{00000000-0005-0000-0000-000050050000}"/>
    <cellStyle name="Normal 2 13 2" xfId="1219" xr:uid="{00000000-0005-0000-0000-000051050000}"/>
    <cellStyle name="Normal 2 13 3" xfId="1220" xr:uid="{00000000-0005-0000-0000-000052050000}"/>
    <cellStyle name="Normal 2 13 4" xfId="1221" xr:uid="{00000000-0005-0000-0000-000053050000}"/>
    <cellStyle name="Normal 2 14" xfId="105" xr:uid="{00000000-0005-0000-0000-000054050000}"/>
    <cellStyle name="Normal 2 14 2" xfId="1222" xr:uid="{00000000-0005-0000-0000-000055050000}"/>
    <cellStyle name="Normal 2 14 3" xfId="1223" xr:uid="{00000000-0005-0000-0000-000056050000}"/>
    <cellStyle name="Normal 2 14 4" xfId="1224" xr:uid="{00000000-0005-0000-0000-000057050000}"/>
    <cellStyle name="Normal 2 15" xfId="106" xr:uid="{00000000-0005-0000-0000-000058050000}"/>
    <cellStyle name="Normal 2 15 2" xfId="1225" xr:uid="{00000000-0005-0000-0000-000059050000}"/>
    <cellStyle name="Normal 2 15 3" xfId="1226" xr:uid="{00000000-0005-0000-0000-00005A050000}"/>
    <cellStyle name="Normal 2 15 4" xfId="1227" xr:uid="{00000000-0005-0000-0000-00005B050000}"/>
    <cellStyle name="Normal 2 16" xfId="107" xr:uid="{00000000-0005-0000-0000-00005C050000}"/>
    <cellStyle name="Normal 2 16 2" xfId="1228" xr:uid="{00000000-0005-0000-0000-00005D050000}"/>
    <cellStyle name="Normal 2 16 3" xfId="1229" xr:uid="{00000000-0005-0000-0000-00005E050000}"/>
    <cellStyle name="Normal 2 16 4" xfId="1230" xr:uid="{00000000-0005-0000-0000-00005F050000}"/>
    <cellStyle name="Normal 2 17" xfId="108" xr:uid="{00000000-0005-0000-0000-000060050000}"/>
    <cellStyle name="Normal 2 17 2" xfId="1231" xr:uid="{00000000-0005-0000-0000-000061050000}"/>
    <cellStyle name="Normal 2 17 3" xfId="1232" xr:uid="{00000000-0005-0000-0000-000062050000}"/>
    <cellStyle name="Normal 2 17 4" xfId="1233" xr:uid="{00000000-0005-0000-0000-000063050000}"/>
    <cellStyle name="Normal 2 18" xfId="109" xr:uid="{00000000-0005-0000-0000-000064050000}"/>
    <cellStyle name="Normal 2 18 2" xfId="1234" xr:uid="{00000000-0005-0000-0000-000065050000}"/>
    <cellStyle name="Normal 2 18 3" xfId="1235" xr:uid="{00000000-0005-0000-0000-000066050000}"/>
    <cellStyle name="Normal 2 18 4" xfId="1236" xr:uid="{00000000-0005-0000-0000-000067050000}"/>
    <cellStyle name="Normal 2 19" xfId="110" xr:uid="{00000000-0005-0000-0000-000068050000}"/>
    <cellStyle name="Normal 2 19 2" xfId="1237" xr:uid="{00000000-0005-0000-0000-000069050000}"/>
    <cellStyle name="Normal 2 19 3" xfId="1238" xr:uid="{00000000-0005-0000-0000-00006A050000}"/>
    <cellStyle name="Normal 2 19 4" xfId="1239" xr:uid="{00000000-0005-0000-0000-00006B050000}"/>
    <cellStyle name="Normal 2 2" xfId="34" xr:uid="{00000000-0005-0000-0000-00006C050000}"/>
    <cellStyle name="Normal 2 2 2" xfId="1240" xr:uid="{00000000-0005-0000-0000-00006D050000}"/>
    <cellStyle name="Normal 2 2 2 2 2 2 2" xfId="13763" xr:uid="{DCFEB810-7E4D-4CA1-88EF-BC677694A88E}"/>
    <cellStyle name="Normal 2 2 2 2 2 2 2 2" xfId="13769" xr:uid="{D973CB3B-765B-4DB4-9290-99BB69CCFE40}"/>
    <cellStyle name="Normal 2 2 3" xfId="1241" xr:uid="{00000000-0005-0000-0000-00006E050000}"/>
    <cellStyle name="Normal 2 2 4" xfId="1242" xr:uid="{00000000-0005-0000-0000-00006F050000}"/>
    <cellStyle name="Normal 2 2 5" xfId="4787" xr:uid="{00000000-0005-0000-0000-000070050000}"/>
    <cellStyle name="Normal 2 20" xfId="111" xr:uid="{00000000-0005-0000-0000-000071050000}"/>
    <cellStyle name="Normal 2 20 2" xfId="1243" xr:uid="{00000000-0005-0000-0000-000072050000}"/>
    <cellStyle name="Normal 2 20 3" xfId="1244" xr:uid="{00000000-0005-0000-0000-000073050000}"/>
    <cellStyle name="Normal 2 20 4" xfId="1245" xr:uid="{00000000-0005-0000-0000-000074050000}"/>
    <cellStyle name="Normal 2 21" xfId="112" xr:uid="{00000000-0005-0000-0000-000075050000}"/>
    <cellStyle name="Normal 2 21 2" xfId="1246" xr:uid="{00000000-0005-0000-0000-000076050000}"/>
    <cellStyle name="Normal 2 21 3" xfId="1247" xr:uid="{00000000-0005-0000-0000-000077050000}"/>
    <cellStyle name="Normal 2 21 4" xfId="1248" xr:uid="{00000000-0005-0000-0000-000078050000}"/>
    <cellStyle name="Normal 2 22" xfId="113" xr:uid="{00000000-0005-0000-0000-000079050000}"/>
    <cellStyle name="Normal 2 22 2" xfId="1249" xr:uid="{00000000-0005-0000-0000-00007A050000}"/>
    <cellStyle name="Normal 2 22 3" xfId="1250" xr:uid="{00000000-0005-0000-0000-00007B050000}"/>
    <cellStyle name="Normal 2 22 4" xfId="1251" xr:uid="{00000000-0005-0000-0000-00007C050000}"/>
    <cellStyle name="Normal 2 23" xfId="114" xr:uid="{00000000-0005-0000-0000-00007D050000}"/>
    <cellStyle name="Normal 2 23 2" xfId="1252" xr:uid="{00000000-0005-0000-0000-00007E050000}"/>
    <cellStyle name="Normal 2 23 3" xfId="1253" xr:uid="{00000000-0005-0000-0000-00007F050000}"/>
    <cellStyle name="Normal 2 23 4" xfId="1254" xr:uid="{00000000-0005-0000-0000-000080050000}"/>
    <cellStyle name="Normal 2 24" xfId="115" xr:uid="{00000000-0005-0000-0000-000081050000}"/>
    <cellStyle name="Normal 2 24 2" xfId="1255" xr:uid="{00000000-0005-0000-0000-000082050000}"/>
    <cellStyle name="Normal 2 24 3" xfId="1256" xr:uid="{00000000-0005-0000-0000-000083050000}"/>
    <cellStyle name="Normal 2 24 4" xfId="1257" xr:uid="{00000000-0005-0000-0000-000084050000}"/>
    <cellStyle name="Normal 2 25" xfId="116" xr:uid="{00000000-0005-0000-0000-000085050000}"/>
    <cellStyle name="Normal 2 25 2" xfId="1258" xr:uid="{00000000-0005-0000-0000-000086050000}"/>
    <cellStyle name="Normal 2 25 3" xfId="1259" xr:uid="{00000000-0005-0000-0000-000087050000}"/>
    <cellStyle name="Normal 2 25 4" xfId="1260" xr:uid="{00000000-0005-0000-0000-000088050000}"/>
    <cellStyle name="Normal 2 26" xfId="117" xr:uid="{00000000-0005-0000-0000-000089050000}"/>
    <cellStyle name="Normal 2 26 2" xfId="1261" xr:uid="{00000000-0005-0000-0000-00008A050000}"/>
    <cellStyle name="Normal 2 26 3" xfId="1262" xr:uid="{00000000-0005-0000-0000-00008B050000}"/>
    <cellStyle name="Normal 2 26 4" xfId="1263" xr:uid="{00000000-0005-0000-0000-00008C050000}"/>
    <cellStyle name="Normal 2 27" xfId="118" xr:uid="{00000000-0005-0000-0000-00008D050000}"/>
    <cellStyle name="Normal 2 27 2" xfId="1264" xr:uid="{00000000-0005-0000-0000-00008E050000}"/>
    <cellStyle name="Normal 2 27 3" xfId="1265" xr:uid="{00000000-0005-0000-0000-00008F050000}"/>
    <cellStyle name="Normal 2 27 4" xfId="1266" xr:uid="{00000000-0005-0000-0000-000090050000}"/>
    <cellStyle name="Normal 2 28" xfId="119" xr:uid="{00000000-0005-0000-0000-000091050000}"/>
    <cellStyle name="Normal 2 28 2" xfId="1267" xr:uid="{00000000-0005-0000-0000-000092050000}"/>
    <cellStyle name="Normal 2 28 3" xfId="1268" xr:uid="{00000000-0005-0000-0000-000093050000}"/>
    <cellStyle name="Normal 2 28 4" xfId="1269" xr:uid="{00000000-0005-0000-0000-000094050000}"/>
    <cellStyle name="Normal 2 29" xfId="120" xr:uid="{00000000-0005-0000-0000-000095050000}"/>
    <cellStyle name="Normal 2 29 2" xfId="1270" xr:uid="{00000000-0005-0000-0000-000096050000}"/>
    <cellStyle name="Normal 2 29 3" xfId="1271" xr:uid="{00000000-0005-0000-0000-000097050000}"/>
    <cellStyle name="Normal 2 29 4" xfId="1272" xr:uid="{00000000-0005-0000-0000-000098050000}"/>
    <cellStyle name="Normal 2 3" xfId="35" xr:uid="{00000000-0005-0000-0000-000099050000}"/>
    <cellStyle name="Normal 2 3 2" xfId="1273" xr:uid="{00000000-0005-0000-0000-00009A050000}"/>
    <cellStyle name="Normal 2 3 3" xfId="1274" xr:uid="{00000000-0005-0000-0000-00009B050000}"/>
    <cellStyle name="Normal 2 3 4" xfId="1275" xr:uid="{00000000-0005-0000-0000-00009C050000}"/>
    <cellStyle name="Normal 2 3_CUCARACHO" xfId="3723" xr:uid="{00000000-0005-0000-0000-00009D050000}"/>
    <cellStyle name="Normal 2 30" xfId="1276" xr:uid="{00000000-0005-0000-0000-00009E050000}"/>
    <cellStyle name="Normal 2 30 2" xfId="1277" xr:uid="{00000000-0005-0000-0000-00009F050000}"/>
    <cellStyle name="Normal 2 30 3" xfId="1278" xr:uid="{00000000-0005-0000-0000-0000A0050000}"/>
    <cellStyle name="Normal 2 30 4" xfId="1279" xr:uid="{00000000-0005-0000-0000-0000A1050000}"/>
    <cellStyle name="Normal 2 31" xfId="1280" xr:uid="{00000000-0005-0000-0000-0000A2050000}"/>
    <cellStyle name="Normal 2 31 2" xfId="1281" xr:uid="{00000000-0005-0000-0000-0000A3050000}"/>
    <cellStyle name="Normal 2 31 3" xfId="1282" xr:uid="{00000000-0005-0000-0000-0000A4050000}"/>
    <cellStyle name="Normal 2 31 4" xfId="1283" xr:uid="{00000000-0005-0000-0000-0000A5050000}"/>
    <cellStyle name="Normal 2 32" xfId="1284" xr:uid="{00000000-0005-0000-0000-0000A6050000}"/>
    <cellStyle name="Normal 2 32 2" xfId="1285" xr:uid="{00000000-0005-0000-0000-0000A7050000}"/>
    <cellStyle name="Normal 2 32 3" xfId="1286" xr:uid="{00000000-0005-0000-0000-0000A8050000}"/>
    <cellStyle name="Normal 2 32 4" xfId="1287" xr:uid="{00000000-0005-0000-0000-0000A9050000}"/>
    <cellStyle name="Normal 2 33" xfId="1288" xr:uid="{00000000-0005-0000-0000-0000AA050000}"/>
    <cellStyle name="Normal 2 33 2" xfId="1289" xr:uid="{00000000-0005-0000-0000-0000AB050000}"/>
    <cellStyle name="Normal 2 33 3" xfId="1290" xr:uid="{00000000-0005-0000-0000-0000AC050000}"/>
    <cellStyle name="Normal 2 33 4" xfId="1291" xr:uid="{00000000-0005-0000-0000-0000AD050000}"/>
    <cellStyle name="Normal 2 34" xfId="1292" xr:uid="{00000000-0005-0000-0000-0000AE050000}"/>
    <cellStyle name="Normal 2 34 2" xfId="1293" xr:uid="{00000000-0005-0000-0000-0000AF050000}"/>
    <cellStyle name="Normal 2 34 3" xfId="1294" xr:uid="{00000000-0005-0000-0000-0000B0050000}"/>
    <cellStyle name="Normal 2 34 4" xfId="1295" xr:uid="{00000000-0005-0000-0000-0000B1050000}"/>
    <cellStyle name="Normal 2 35" xfId="1296" xr:uid="{00000000-0005-0000-0000-0000B2050000}"/>
    <cellStyle name="Normal 2 35 2" xfId="1297" xr:uid="{00000000-0005-0000-0000-0000B3050000}"/>
    <cellStyle name="Normal 2 35 3" xfId="1298" xr:uid="{00000000-0005-0000-0000-0000B4050000}"/>
    <cellStyle name="Normal 2 35 4" xfId="1299" xr:uid="{00000000-0005-0000-0000-0000B5050000}"/>
    <cellStyle name="Normal 2 36" xfId="1300" xr:uid="{00000000-0005-0000-0000-0000B6050000}"/>
    <cellStyle name="Normal 2 36 2" xfId="1301" xr:uid="{00000000-0005-0000-0000-0000B7050000}"/>
    <cellStyle name="Normal 2 36 3" xfId="1302" xr:uid="{00000000-0005-0000-0000-0000B8050000}"/>
    <cellStyle name="Normal 2 36 4" xfId="1303" xr:uid="{00000000-0005-0000-0000-0000B9050000}"/>
    <cellStyle name="Normal 2 37" xfId="1304" xr:uid="{00000000-0005-0000-0000-0000BA050000}"/>
    <cellStyle name="Normal 2 37 2" xfId="1305" xr:uid="{00000000-0005-0000-0000-0000BB050000}"/>
    <cellStyle name="Normal 2 37 3" xfId="1306" xr:uid="{00000000-0005-0000-0000-0000BC050000}"/>
    <cellStyle name="Normal 2 37 4" xfId="1307" xr:uid="{00000000-0005-0000-0000-0000BD050000}"/>
    <cellStyle name="Normal 2 38" xfId="1308" xr:uid="{00000000-0005-0000-0000-0000BE050000}"/>
    <cellStyle name="Normal 2 38 2" xfId="1309" xr:uid="{00000000-0005-0000-0000-0000BF050000}"/>
    <cellStyle name="Normal 2 38 3" xfId="1310" xr:uid="{00000000-0005-0000-0000-0000C0050000}"/>
    <cellStyle name="Normal 2 38 4" xfId="1311" xr:uid="{00000000-0005-0000-0000-0000C1050000}"/>
    <cellStyle name="Normal 2 39" xfId="1312" xr:uid="{00000000-0005-0000-0000-0000C2050000}"/>
    <cellStyle name="Normal 2 39 2" xfId="1313" xr:uid="{00000000-0005-0000-0000-0000C3050000}"/>
    <cellStyle name="Normal 2 39 3" xfId="1314" xr:uid="{00000000-0005-0000-0000-0000C4050000}"/>
    <cellStyle name="Normal 2 39 4" xfId="1315" xr:uid="{00000000-0005-0000-0000-0000C5050000}"/>
    <cellStyle name="Normal 2 4" xfId="121" xr:uid="{00000000-0005-0000-0000-0000C6050000}"/>
    <cellStyle name="Normal 2 4 2" xfId="141" xr:uid="{00000000-0005-0000-0000-0000C7050000}"/>
    <cellStyle name="Normal 2 4 3" xfId="1316" xr:uid="{00000000-0005-0000-0000-0000C8050000}"/>
    <cellStyle name="Normal 2 4 4" xfId="1317" xr:uid="{00000000-0005-0000-0000-0000C9050000}"/>
    <cellStyle name="Normal 2 4_CUCARACHO" xfId="3724" xr:uid="{00000000-0005-0000-0000-0000CA050000}"/>
    <cellStyle name="Normal 2 40" xfId="1318" xr:uid="{00000000-0005-0000-0000-0000CB050000}"/>
    <cellStyle name="Normal 2 40 2" xfId="1319" xr:uid="{00000000-0005-0000-0000-0000CC050000}"/>
    <cellStyle name="Normal 2 40 3" xfId="1320" xr:uid="{00000000-0005-0000-0000-0000CD050000}"/>
    <cellStyle name="Normal 2 40 4" xfId="1321" xr:uid="{00000000-0005-0000-0000-0000CE050000}"/>
    <cellStyle name="Normal 2 41" xfId="1322" xr:uid="{00000000-0005-0000-0000-0000CF050000}"/>
    <cellStyle name="Normal 2 42" xfId="1323" xr:uid="{00000000-0005-0000-0000-0000D0050000}"/>
    <cellStyle name="Normal 2 43" xfId="1324" xr:uid="{00000000-0005-0000-0000-0000D1050000}"/>
    <cellStyle name="Normal 2 44" xfId="1325" xr:uid="{00000000-0005-0000-0000-0000D2050000}"/>
    <cellStyle name="Normal 2 45" xfId="1326" xr:uid="{00000000-0005-0000-0000-0000D3050000}"/>
    <cellStyle name="Normal 2 46" xfId="1327" xr:uid="{00000000-0005-0000-0000-0000D4050000}"/>
    <cellStyle name="Normal 2 47" xfId="1328" xr:uid="{00000000-0005-0000-0000-0000D5050000}"/>
    <cellStyle name="Normal 2 48" xfId="1329" xr:uid="{00000000-0005-0000-0000-0000D6050000}"/>
    <cellStyle name="Normal 2 49" xfId="1330" xr:uid="{00000000-0005-0000-0000-0000D7050000}"/>
    <cellStyle name="Normal 2 5" xfId="122" xr:uid="{00000000-0005-0000-0000-0000D8050000}"/>
    <cellStyle name="Normal 2 5 2" xfId="1331" xr:uid="{00000000-0005-0000-0000-0000D9050000}"/>
    <cellStyle name="Normal 2 5 3" xfId="1332" xr:uid="{00000000-0005-0000-0000-0000DA050000}"/>
    <cellStyle name="Normal 2 5 4" xfId="1333" xr:uid="{00000000-0005-0000-0000-0000DB050000}"/>
    <cellStyle name="Normal 2 50" xfId="1334" xr:uid="{00000000-0005-0000-0000-0000DC050000}"/>
    <cellStyle name="Normal 2 51" xfId="1335" xr:uid="{00000000-0005-0000-0000-0000DD050000}"/>
    <cellStyle name="Normal 2 52" xfId="4786" xr:uid="{00000000-0005-0000-0000-0000DE050000}"/>
    <cellStyle name="Normal 2 53" xfId="5596" xr:uid="{00000000-0005-0000-0000-0000DF050000}"/>
    <cellStyle name="Normal 2 6" xfId="123" xr:uid="{00000000-0005-0000-0000-0000E0050000}"/>
    <cellStyle name="Normal 2 6 2" xfId="1336" xr:uid="{00000000-0005-0000-0000-0000E1050000}"/>
    <cellStyle name="Normal 2 6 3" xfId="1337" xr:uid="{00000000-0005-0000-0000-0000E2050000}"/>
    <cellStyle name="Normal 2 6 4" xfId="1338" xr:uid="{00000000-0005-0000-0000-0000E3050000}"/>
    <cellStyle name="Normal 2 7" xfId="124" xr:uid="{00000000-0005-0000-0000-0000E4050000}"/>
    <cellStyle name="Normal 2 7 2" xfId="1339" xr:uid="{00000000-0005-0000-0000-0000E5050000}"/>
    <cellStyle name="Normal 2 7 3" xfId="1340" xr:uid="{00000000-0005-0000-0000-0000E6050000}"/>
    <cellStyle name="Normal 2 7 4" xfId="1341" xr:uid="{00000000-0005-0000-0000-0000E7050000}"/>
    <cellStyle name="Normal 2 8" xfId="125" xr:uid="{00000000-0005-0000-0000-0000E8050000}"/>
    <cellStyle name="Normal 2 8 2" xfId="1342" xr:uid="{00000000-0005-0000-0000-0000E9050000}"/>
    <cellStyle name="Normal 2 8 3" xfId="1343" xr:uid="{00000000-0005-0000-0000-0000EA050000}"/>
    <cellStyle name="Normal 2 8 4" xfId="1344" xr:uid="{00000000-0005-0000-0000-0000EB050000}"/>
    <cellStyle name="Normal 2 9" xfId="126" xr:uid="{00000000-0005-0000-0000-0000EC050000}"/>
    <cellStyle name="Normal 2 9 2" xfId="1345" xr:uid="{00000000-0005-0000-0000-0000ED050000}"/>
    <cellStyle name="Normal 2 9 3" xfId="1346" xr:uid="{00000000-0005-0000-0000-0000EE050000}"/>
    <cellStyle name="Normal 2 9 4" xfId="1347" xr:uid="{00000000-0005-0000-0000-0000EF050000}"/>
    <cellStyle name="Normal 2_DA_PROCESO_09-1-40369_124002002_987074(1)" xfId="1348" xr:uid="{00000000-0005-0000-0000-0000F0050000}"/>
    <cellStyle name="Normal 2_FORMATOS_PARA_ENTREGAR 2" xfId="13756" xr:uid="{00000000-0005-0000-0000-0000F1050000}"/>
    <cellStyle name="Normal 20" xfId="1349" xr:uid="{00000000-0005-0000-0000-0000F2050000}"/>
    <cellStyle name="Normal 20 2" xfId="1350" xr:uid="{00000000-0005-0000-0000-0000F3050000}"/>
    <cellStyle name="Normal 20 3" xfId="1351" xr:uid="{00000000-0005-0000-0000-0000F4050000}"/>
    <cellStyle name="Normal 20 4" xfId="1352" xr:uid="{00000000-0005-0000-0000-0000F5050000}"/>
    <cellStyle name="Normal 21" xfId="1353" xr:uid="{00000000-0005-0000-0000-0000F6050000}"/>
    <cellStyle name="Normal 21 10" xfId="1354" xr:uid="{00000000-0005-0000-0000-0000F7050000}"/>
    <cellStyle name="Normal 21 11" xfId="1355" xr:uid="{00000000-0005-0000-0000-0000F8050000}"/>
    <cellStyle name="Normal 21 12" xfId="1356" xr:uid="{00000000-0005-0000-0000-0000F9050000}"/>
    <cellStyle name="Normal 21 13" xfId="1357" xr:uid="{00000000-0005-0000-0000-0000FA050000}"/>
    <cellStyle name="Normal 21 14" xfId="1358" xr:uid="{00000000-0005-0000-0000-0000FB050000}"/>
    <cellStyle name="Normal 21 15" xfId="1359" xr:uid="{00000000-0005-0000-0000-0000FC050000}"/>
    <cellStyle name="Normal 21 16" xfId="1360" xr:uid="{00000000-0005-0000-0000-0000FD050000}"/>
    <cellStyle name="Normal 21 17" xfId="1361" xr:uid="{00000000-0005-0000-0000-0000FE050000}"/>
    <cellStyle name="Normal 21 18" xfId="1362" xr:uid="{00000000-0005-0000-0000-0000FF050000}"/>
    <cellStyle name="Normal 21 19" xfId="1363" xr:uid="{00000000-0005-0000-0000-000000060000}"/>
    <cellStyle name="Normal 21 2" xfId="1364" xr:uid="{00000000-0005-0000-0000-000001060000}"/>
    <cellStyle name="Normal 21 20" xfId="1365" xr:uid="{00000000-0005-0000-0000-000002060000}"/>
    <cellStyle name="Normal 21 21" xfId="1366" xr:uid="{00000000-0005-0000-0000-000003060000}"/>
    <cellStyle name="Normal 21 22" xfId="1367" xr:uid="{00000000-0005-0000-0000-000004060000}"/>
    <cellStyle name="Normal 21 23" xfId="1368" xr:uid="{00000000-0005-0000-0000-000005060000}"/>
    <cellStyle name="Normal 21 24" xfId="1369" xr:uid="{00000000-0005-0000-0000-000006060000}"/>
    <cellStyle name="Normal 21 25" xfId="1370" xr:uid="{00000000-0005-0000-0000-000007060000}"/>
    <cellStyle name="Normal 21 26" xfId="1371" xr:uid="{00000000-0005-0000-0000-000008060000}"/>
    <cellStyle name="Normal 21 27" xfId="1372" xr:uid="{00000000-0005-0000-0000-000009060000}"/>
    <cellStyle name="Normal 21 28" xfId="1373" xr:uid="{00000000-0005-0000-0000-00000A060000}"/>
    <cellStyle name="Normal 21 29" xfId="1374" xr:uid="{00000000-0005-0000-0000-00000B060000}"/>
    <cellStyle name="Normal 21 3" xfId="1375" xr:uid="{00000000-0005-0000-0000-00000C060000}"/>
    <cellStyle name="Normal 21 30" xfId="1376" xr:uid="{00000000-0005-0000-0000-00000D060000}"/>
    <cellStyle name="Normal 21 31" xfId="1377" xr:uid="{00000000-0005-0000-0000-00000E060000}"/>
    <cellStyle name="Normal 21 32" xfId="1378" xr:uid="{00000000-0005-0000-0000-00000F060000}"/>
    <cellStyle name="Normal 21 33" xfId="1379" xr:uid="{00000000-0005-0000-0000-000010060000}"/>
    <cellStyle name="Normal 21 34" xfId="1380" xr:uid="{00000000-0005-0000-0000-000011060000}"/>
    <cellStyle name="Normal 21 35" xfId="1381" xr:uid="{00000000-0005-0000-0000-000012060000}"/>
    <cellStyle name="Normal 21 36" xfId="1382" xr:uid="{00000000-0005-0000-0000-000013060000}"/>
    <cellStyle name="Normal 21 37" xfId="1383" xr:uid="{00000000-0005-0000-0000-000014060000}"/>
    <cellStyle name="Normal 21 38" xfId="1384" xr:uid="{00000000-0005-0000-0000-000015060000}"/>
    <cellStyle name="Normal 21 39" xfId="1385" xr:uid="{00000000-0005-0000-0000-000016060000}"/>
    <cellStyle name="Normal 21 4" xfId="1386" xr:uid="{00000000-0005-0000-0000-000017060000}"/>
    <cellStyle name="Normal 21 40" xfId="1387" xr:uid="{00000000-0005-0000-0000-000018060000}"/>
    <cellStyle name="Normal 21 41" xfId="1388" xr:uid="{00000000-0005-0000-0000-000019060000}"/>
    <cellStyle name="Normal 21 42" xfId="1389" xr:uid="{00000000-0005-0000-0000-00001A060000}"/>
    <cellStyle name="Normal 21 43" xfId="1390" xr:uid="{00000000-0005-0000-0000-00001B060000}"/>
    <cellStyle name="Normal 21 44" xfId="1391" xr:uid="{00000000-0005-0000-0000-00001C060000}"/>
    <cellStyle name="Normal 21 5" xfId="1392" xr:uid="{00000000-0005-0000-0000-00001D060000}"/>
    <cellStyle name="Normal 21 6" xfId="1393" xr:uid="{00000000-0005-0000-0000-00001E060000}"/>
    <cellStyle name="Normal 21 7" xfId="1394" xr:uid="{00000000-0005-0000-0000-00001F060000}"/>
    <cellStyle name="Normal 21 8" xfId="1395" xr:uid="{00000000-0005-0000-0000-000020060000}"/>
    <cellStyle name="Normal 21 9" xfId="1396" xr:uid="{00000000-0005-0000-0000-000021060000}"/>
    <cellStyle name="Normal 22" xfId="1397" xr:uid="{00000000-0005-0000-0000-000022060000}"/>
    <cellStyle name="Normal 22 10" xfId="1398" xr:uid="{00000000-0005-0000-0000-000023060000}"/>
    <cellStyle name="Normal 22 11" xfId="1399" xr:uid="{00000000-0005-0000-0000-000024060000}"/>
    <cellStyle name="Normal 22 12" xfId="1400" xr:uid="{00000000-0005-0000-0000-000025060000}"/>
    <cellStyle name="Normal 22 13" xfId="1401" xr:uid="{00000000-0005-0000-0000-000026060000}"/>
    <cellStyle name="Normal 22 14" xfId="1402" xr:uid="{00000000-0005-0000-0000-000027060000}"/>
    <cellStyle name="Normal 22 15" xfId="1403" xr:uid="{00000000-0005-0000-0000-000028060000}"/>
    <cellStyle name="Normal 22 16" xfId="1404" xr:uid="{00000000-0005-0000-0000-000029060000}"/>
    <cellStyle name="Normal 22 17" xfId="1405" xr:uid="{00000000-0005-0000-0000-00002A060000}"/>
    <cellStyle name="Normal 22 18" xfId="1406" xr:uid="{00000000-0005-0000-0000-00002B060000}"/>
    <cellStyle name="Normal 22 19" xfId="1407" xr:uid="{00000000-0005-0000-0000-00002C060000}"/>
    <cellStyle name="Normal 22 2" xfId="1408" xr:uid="{00000000-0005-0000-0000-00002D060000}"/>
    <cellStyle name="Normal 22 20" xfId="1409" xr:uid="{00000000-0005-0000-0000-00002E060000}"/>
    <cellStyle name="Normal 22 21" xfId="1410" xr:uid="{00000000-0005-0000-0000-00002F060000}"/>
    <cellStyle name="Normal 22 22" xfId="1411" xr:uid="{00000000-0005-0000-0000-000030060000}"/>
    <cellStyle name="Normal 22 23" xfId="1412" xr:uid="{00000000-0005-0000-0000-000031060000}"/>
    <cellStyle name="Normal 22 24" xfId="1413" xr:uid="{00000000-0005-0000-0000-000032060000}"/>
    <cellStyle name="Normal 22 25" xfId="1414" xr:uid="{00000000-0005-0000-0000-000033060000}"/>
    <cellStyle name="Normal 22 26" xfId="1415" xr:uid="{00000000-0005-0000-0000-000034060000}"/>
    <cellStyle name="Normal 22 27" xfId="1416" xr:uid="{00000000-0005-0000-0000-000035060000}"/>
    <cellStyle name="Normal 22 28" xfId="1417" xr:uid="{00000000-0005-0000-0000-000036060000}"/>
    <cellStyle name="Normal 22 29" xfId="1418" xr:uid="{00000000-0005-0000-0000-000037060000}"/>
    <cellStyle name="Normal 22 3" xfId="1419" xr:uid="{00000000-0005-0000-0000-000038060000}"/>
    <cellStyle name="Normal 22 30" xfId="1420" xr:uid="{00000000-0005-0000-0000-000039060000}"/>
    <cellStyle name="Normal 22 31" xfId="1421" xr:uid="{00000000-0005-0000-0000-00003A060000}"/>
    <cellStyle name="Normal 22 32" xfId="1422" xr:uid="{00000000-0005-0000-0000-00003B060000}"/>
    <cellStyle name="Normal 22 33" xfId="1423" xr:uid="{00000000-0005-0000-0000-00003C060000}"/>
    <cellStyle name="Normal 22 34" xfId="1424" xr:uid="{00000000-0005-0000-0000-00003D060000}"/>
    <cellStyle name="Normal 22 35" xfId="1425" xr:uid="{00000000-0005-0000-0000-00003E060000}"/>
    <cellStyle name="Normal 22 36" xfId="1426" xr:uid="{00000000-0005-0000-0000-00003F060000}"/>
    <cellStyle name="Normal 22 37" xfId="1427" xr:uid="{00000000-0005-0000-0000-000040060000}"/>
    <cellStyle name="Normal 22 38" xfId="1428" xr:uid="{00000000-0005-0000-0000-000041060000}"/>
    <cellStyle name="Normal 22 39" xfId="1429" xr:uid="{00000000-0005-0000-0000-000042060000}"/>
    <cellStyle name="Normal 22 4" xfId="1430" xr:uid="{00000000-0005-0000-0000-000043060000}"/>
    <cellStyle name="Normal 22 40" xfId="1431" xr:uid="{00000000-0005-0000-0000-000044060000}"/>
    <cellStyle name="Normal 22 41" xfId="1432" xr:uid="{00000000-0005-0000-0000-000045060000}"/>
    <cellStyle name="Normal 22 42" xfId="1433" xr:uid="{00000000-0005-0000-0000-000046060000}"/>
    <cellStyle name="Normal 22 43" xfId="1434" xr:uid="{00000000-0005-0000-0000-000047060000}"/>
    <cellStyle name="Normal 22 44" xfId="1435" xr:uid="{00000000-0005-0000-0000-000048060000}"/>
    <cellStyle name="Normal 22 5" xfId="1436" xr:uid="{00000000-0005-0000-0000-000049060000}"/>
    <cellStyle name="Normal 22 6" xfId="1437" xr:uid="{00000000-0005-0000-0000-00004A060000}"/>
    <cellStyle name="Normal 22 7" xfId="1438" xr:uid="{00000000-0005-0000-0000-00004B060000}"/>
    <cellStyle name="Normal 22 8" xfId="1439" xr:uid="{00000000-0005-0000-0000-00004C060000}"/>
    <cellStyle name="Normal 22 9" xfId="1440" xr:uid="{00000000-0005-0000-0000-00004D060000}"/>
    <cellStyle name="Normal 23" xfId="127" xr:uid="{00000000-0005-0000-0000-00004E060000}"/>
    <cellStyle name="Normal 23 10" xfId="1441" xr:uid="{00000000-0005-0000-0000-00004F060000}"/>
    <cellStyle name="Normal 23 11" xfId="1442" xr:uid="{00000000-0005-0000-0000-000050060000}"/>
    <cellStyle name="Normal 23 12" xfId="1443" xr:uid="{00000000-0005-0000-0000-000051060000}"/>
    <cellStyle name="Normal 23 13" xfId="1444" xr:uid="{00000000-0005-0000-0000-000052060000}"/>
    <cellStyle name="Normal 23 14" xfId="1445" xr:uid="{00000000-0005-0000-0000-000053060000}"/>
    <cellStyle name="Normal 23 15" xfId="1446" xr:uid="{00000000-0005-0000-0000-000054060000}"/>
    <cellStyle name="Normal 23 16" xfId="1447" xr:uid="{00000000-0005-0000-0000-000055060000}"/>
    <cellStyle name="Normal 23 17" xfId="1448" xr:uid="{00000000-0005-0000-0000-000056060000}"/>
    <cellStyle name="Normal 23 18" xfId="1449" xr:uid="{00000000-0005-0000-0000-000057060000}"/>
    <cellStyle name="Normal 23 19" xfId="1450" xr:uid="{00000000-0005-0000-0000-000058060000}"/>
    <cellStyle name="Normal 23 2" xfId="1451" xr:uid="{00000000-0005-0000-0000-000059060000}"/>
    <cellStyle name="Normal 23 20" xfId="1452" xr:uid="{00000000-0005-0000-0000-00005A060000}"/>
    <cellStyle name="Normal 23 21" xfId="1453" xr:uid="{00000000-0005-0000-0000-00005B060000}"/>
    <cellStyle name="Normal 23 22" xfId="1454" xr:uid="{00000000-0005-0000-0000-00005C060000}"/>
    <cellStyle name="Normal 23 23" xfId="1455" xr:uid="{00000000-0005-0000-0000-00005D060000}"/>
    <cellStyle name="Normal 23 24" xfId="1456" xr:uid="{00000000-0005-0000-0000-00005E060000}"/>
    <cellStyle name="Normal 23 25" xfId="1457" xr:uid="{00000000-0005-0000-0000-00005F060000}"/>
    <cellStyle name="Normal 23 26" xfId="1458" xr:uid="{00000000-0005-0000-0000-000060060000}"/>
    <cellStyle name="Normal 23 27" xfId="1459" xr:uid="{00000000-0005-0000-0000-000061060000}"/>
    <cellStyle name="Normal 23 28" xfId="1460" xr:uid="{00000000-0005-0000-0000-000062060000}"/>
    <cellStyle name="Normal 23 29" xfId="1461" xr:uid="{00000000-0005-0000-0000-000063060000}"/>
    <cellStyle name="Normal 23 3" xfId="1462" xr:uid="{00000000-0005-0000-0000-000064060000}"/>
    <cellStyle name="Normal 23 30" xfId="1463" xr:uid="{00000000-0005-0000-0000-000065060000}"/>
    <cellStyle name="Normal 23 31" xfId="1464" xr:uid="{00000000-0005-0000-0000-000066060000}"/>
    <cellStyle name="Normal 23 32" xfId="1465" xr:uid="{00000000-0005-0000-0000-000067060000}"/>
    <cellStyle name="Normal 23 33" xfId="1466" xr:uid="{00000000-0005-0000-0000-000068060000}"/>
    <cellStyle name="Normal 23 34" xfId="1467" xr:uid="{00000000-0005-0000-0000-000069060000}"/>
    <cellStyle name="Normal 23 35" xfId="1468" xr:uid="{00000000-0005-0000-0000-00006A060000}"/>
    <cellStyle name="Normal 23 36" xfId="1469" xr:uid="{00000000-0005-0000-0000-00006B060000}"/>
    <cellStyle name="Normal 23 37" xfId="1470" xr:uid="{00000000-0005-0000-0000-00006C060000}"/>
    <cellStyle name="Normal 23 38" xfId="1471" xr:uid="{00000000-0005-0000-0000-00006D060000}"/>
    <cellStyle name="Normal 23 39" xfId="1472" xr:uid="{00000000-0005-0000-0000-00006E060000}"/>
    <cellStyle name="Normal 23 4" xfId="1473" xr:uid="{00000000-0005-0000-0000-00006F060000}"/>
    <cellStyle name="Normal 23 5" xfId="1474" xr:uid="{00000000-0005-0000-0000-000070060000}"/>
    <cellStyle name="Normal 23 6" xfId="1475" xr:uid="{00000000-0005-0000-0000-000071060000}"/>
    <cellStyle name="Normal 23 7" xfId="1476" xr:uid="{00000000-0005-0000-0000-000072060000}"/>
    <cellStyle name="Normal 23 8" xfId="1477" xr:uid="{00000000-0005-0000-0000-000073060000}"/>
    <cellStyle name="Normal 23 9" xfId="1478" xr:uid="{00000000-0005-0000-0000-000074060000}"/>
    <cellStyle name="Normal 24" xfId="128" xr:uid="{00000000-0005-0000-0000-000075060000}"/>
    <cellStyle name="Normal 24 2" xfId="129" xr:uid="{00000000-0005-0000-0000-000076060000}"/>
    <cellStyle name="Normal 24 3" xfId="1479" xr:uid="{00000000-0005-0000-0000-000077060000}"/>
    <cellStyle name="Normal 24 4" xfId="1480" xr:uid="{00000000-0005-0000-0000-000078060000}"/>
    <cellStyle name="Normal 25" xfId="1481" xr:uid="{00000000-0005-0000-0000-000079060000}"/>
    <cellStyle name="Normal 25 10" xfId="1482" xr:uid="{00000000-0005-0000-0000-00007A060000}"/>
    <cellStyle name="Normal 25 11" xfId="1483" xr:uid="{00000000-0005-0000-0000-00007B060000}"/>
    <cellStyle name="Normal 25 12" xfId="1484" xr:uid="{00000000-0005-0000-0000-00007C060000}"/>
    <cellStyle name="Normal 25 13" xfId="1485" xr:uid="{00000000-0005-0000-0000-00007D060000}"/>
    <cellStyle name="Normal 25 14" xfId="1486" xr:uid="{00000000-0005-0000-0000-00007E060000}"/>
    <cellStyle name="Normal 25 15" xfId="1487" xr:uid="{00000000-0005-0000-0000-00007F060000}"/>
    <cellStyle name="Normal 25 16" xfId="1488" xr:uid="{00000000-0005-0000-0000-000080060000}"/>
    <cellStyle name="Normal 25 17" xfId="1489" xr:uid="{00000000-0005-0000-0000-000081060000}"/>
    <cellStyle name="Normal 25 18" xfId="1490" xr:uid="{00000000-0005-0000-0000-000082060000}"/>
    <cellStyle name="Normal 25 19" xfId="1491" xr:uid="{00000000-0005-0000-0000-000083060000}"/>
    <cellStyle name="Normal 25 2" xfId="1492" xr:uid="{00000000-0005-0000-0000-000084060000}"/>
    <cellStyle name="Normal 25 20" xfId="1493" xr:uid="{00000000-0005-0000-0000-000085060000}"/>
    <cellStyle name="Normal 25 21" xfId="1494" xr:uid="{00000000-0005-0000-0000-000086060000}"/>
    <cellStyle name="Normal 25 22" xfId="1495" xr:uid="{00000000-0005-0000-0000-000087060000}"/>
    <cellStyle name="Normal 25 23" xfId="1496" xr:uid="{00000000-0005-0000-0000-000088060000}"/>
    <cellStyle name="Normal 25 24" xfId="1497" xr:uid="{00000000-0005-0000-0000-000089060000}"/>
    <cellStyle name="Normal 25 25" xfId="1498" xr:uid="{00000000-0005-0000-0000-00008A060000}"/>
    <cellStyle name="Normal 25 26" xfId="1499" xr:uid="{00000000-0005-0000-0000-00008B060000}"/>
    <cellStyle name="Normal 25 27" xfId="1500" xr:uid="{00000000-0005-0000-0000-00008C060000}"/>
    <cellStyle name="Normal 25 28" xfId="1501" xr:uid="{00000000-0005-0000-0000-00008D060000}"/>
    <cellStyle name="Normal 25 29" xfId="1502" xr:uid="{00000000-0005-0000-0000-00008E060000}"/>
    <cellStyle name="Normal 25 3" xfId="1503" xr:uid="{00000000-0005-0000-0000-00008F060000}"/>
    <cellStyle name="Normal 25 30" xfId="1504" xr:uid="{00000000-0005-0000-0000-000090060000}"/>
    <cellStyle name="Normal 25 31" xfId="1505" xr:uid="{00000000-0005-0000-0000-000091060000}"/>
    <cellStyle name="Normal 25 32" xfId="1506" xr:uid="{00000000-0005-0000-0000-000092060000}"/>
    <cellStyle name="Normal 25 33" xfId="1507" xr:uid="{00000000-0005-0000-0000-000093060000}"/>
    <cellStyle name="Normal 25 34" xfId="1508" xr:uid="{00000000-0005-0000-0000-000094060000}"/>
    <cellStyle name="Normal 25 35" xfId="1509" xr:uid="{00000000-0005-0000-0000-000095060000}"/>
    <cellStyle name="Normal 25 36" xfId="1510" xr:uid="{00000000-0005-0000-0000-000096060000}"/>
    <cellStyle name="Normal 25 37" xfId="1511" xr:uid="{00000000-0005-0000-0000-000097060000}"/>
    <cellStyle name="Normal 25 38" xfId="1512" xr:uid="{00000000-0005-0000-0000-000098060000}"/>
    <cellStyle name="Normal 25 39" xfId="1513" xr:uid="{00000000-0005-0000-0000-000099060000}"/>
    <cellStyle name="Normal 25 4" xfId="1514" xr:uid="{00000000-0005-0000-0000-00009A060000}"/>
    <cellStyle name="Normal 25 5" xfId="1515" xr:uid="{00000000-0005-0000-0000-00009B060000}"/>
    <cellStyle name="Normal 25 6" xfId="1516" xr:uid="{00000000-0005-0000-0000-00009C060000}"/>
    <cellStyle name="Normal 25 7" xfId="1517" xr:uid="{00000000-0005-0000-0000-00009D060000}"/>
    <cellStyle name="Normal 25 8" xfId="1518" xr:uid="{00000000-0005-0000-0000-00009E060000}"/>
    <cellStyle name="Normal 25 9" xfId="1519" xr:uid="{00000000-0005-0000-0000-00009F060000}"/>
    <cellStyle name="Normal 26" xfId="130" xr:uid="{00000000-0005-0000-0000-0000A0060000}"/>
    <cellStyle name="Normal 26 10" xfId="1520" xr:uid="{00000000-0005-0000-0000-0000A1060000}"/>
    <cellStyle name="Normal 26 11" xfId="1521" xr:uid="{00000000-0005-0000-0000-0000A2060000}"/>
    <cellStyle name="Normal 26 12" xfId="1522" xr:uid="{00000000-0005-0000-0000-0000A3060000}"/>
    <cellStyle name="Normal 26 13" xfId="1523" xr:uid="{00000000-0005-0000-0000-0000A4060000}"/>
    <cellStyle name="Normal 26 14" xfId="1524" xr:uid="{00000000-0005-0000-0000-0000A5060000}"/>
    <cellStyle name="Normal 26 15" xfId="1525" xr:uid="{00000000-0005-0000-0000-0000A6060000}"/>
    <cellStyle name="Normal 26 16" xfId="1526" xr:uid="{00000000-0005-0000-0000-0000A7060000}"/>
    <cellStyle name="Normal 26 17" xfId="1527" xr:uid="{00000000-0005-0000-0000-0000A8060000}"/>
    <cellStyle name="Normal 26 18" xfId="1528" xr:uid="{00000000-0005-0000-0000-0000A9060000}"/>
    <cellStyle name="Normal 26 19" xfId="1529" xr:uid="{00000000-0005-0000-0000-0000AA060000}"/>
    <cellStyle name="Normal 26 2" xfId="131" xr:uid="{00000000-0005-0000-0000-0000AB060000}"/>
    <cellStyle name="Normal 26 20" xfId="1530" xr:uid="{00000000-0005-0000-0000-0000AC060000}"/>
    <cellStyle name="Normal 26 21" xfId="1531" xr:uid="{00000000-0005-0000-0000-0000AD060000}"/>
    <cellStyle name="Normal 26 22" xfId="1532" xr:uid="{00000000-0005-0000-0000-0000AE060000}"/>
    <cellStyle name="Normal 26 23" xfId="1533" xr:uid="{00000000-0005-0000-0000-0000AF060000}"/>
    <cellStyle name="Normal 26 24" xfId="1534" xr:uid="{00000000-0005-0000-0000-0000B0060000}"/>
    <cellStyle name="Normal 26 25" xfId="1535" xr:uid="{00000000-0005-0000-0000-0000B1060000}"/>
    <cellStyle name="Normal 26 26" xfId="1536" xr:uid="{00000000-0005-0000-0000-0000B2060000}"/>
    <cellStyle name="Normal 26 27" xfId="1537" xr:uid="{00000000-0005-0000-0000-0000B3060000}"/>
    <cellStyle name="Normal 26 28" xfId="1538" xr:uid="{00000000-0005-0000-0000-0000B4060000}"/>
    <cellStyle name="Normal 26 29" xfId="1539" xr:uid="{00000000-0005-0000-0000-0000B5060000}"/>
    <cellStyle name="Normal 26 3" xfId="1540" xr:uid="{00000000-0005-0000-0000-0000B6060000}"/>
    <cellStyle name="Normal 26 30" xfId="1541" xr:uid="{00000000-0005-0000-0000-0000B7060000}"/>
    <cellStyle name="Normal 26 31" xfId="1542" xr:uid="{00000000-0005-0000-0000-0000B8060000}"/>
    <cellStyle name="Normal 26 32" xfId="1543" xr:uid="{00000000-0005-0000-0000-0000B9060000}"/>
    <cellStyle name="Normal 26 33" xfId="1544" xr:uid="{00000000-0005-0000-0000-0000BA060000}"/>
    <cellStyle name="Normal 26 34" xfId="1545" xr:uid="{00000000-0005-0000-0000-0000BB060000}"/>
    <cellStyle name="Normal 26 35" xfId="1546" xr:uid="{00000000-0005-0000-0000-0000BC060000}"/>
    <cellStyle name="Normal 26 36" xfId="1547" xr:uid="{00000000-0005-0000-0000-0000BD060000}"/>
    <cellStyle name="Normal 26 37" xfId="1548" xr:uid="{00000000-0005-0000-0000-0000BE060000}"/>
    <cellStyle name="Normal 26 38" xfId="1549" xr:uid="{00000000-0005-0000-0000-0000BF060000}"/>
    <cellStyle name="Normal 26 39" xfId="1550" xr:uid="{00000000-0005-0000-0000-0000C0060000}"/>
    <cellStyle name="Normal 26 4" xfId="1551" xr:uid="{00000000-0005-0000-0000-0000C1060000}"/>
    <cellStyle name="Normal 26 5" xfId="1552" xr:uid="{00000000-0005-0000-0000-0000C2060000}"/>
    <cellStyle name="Normal 26 6" xfId="1553" xr:uid="{00000000-0005-0000-0000-0000C3060000}"/>
    <cellStyle name="Normal 26 7" xfId="1554" xr:uid="{00000000-0005-0000-0000-0000C4060000}"/>
    <cellStyle name="Normal 26 8" xfId="1555" xr:uid="{00000000-0005-0000-0000-0000C5060000}"/>
    <cellStyle name="Normal 26 9" xfId="1556" xr:uid="{00000000-0005-0000-0000-0000C6060000}"/>
    <cellStyle name="Normal 27" xfId="132" xr:uid="{00000000-0005-0000-0000-0000C7060000}"/>
    <cellStyle name="Normal 27 10" xfId="1557" xr:uid="{00000000-0005-0000-0000-0000C8060000}"/>
    <cellStyle name="Normal 27 11" xfId="1558" xr:uid="{00000000-0005-0000-0000-0000C9060000}"/>
    <cellStyle name="Normal 27 12" xfId="1559" xr:uid="{00000000-0005-0000-0000-0000CA060000}"/>
    <cellStyle name="Normal 27 13" xfId="1560" xr:uid="{00000000-0005-0000-0000-0000CB060000}"/>
    <cellStyle name="Normal 27 14" xfId="1561" xr:uid="{00000000-0005-0000-0000-0000CC060000}"/>
    <cellStyle name="Normal 27 15" xfId="1562" xr:uid="{00000000-0005-0000-0000-0000CD060000}"/>
    <cellStyle name="Normal 27 16" xfId="1563" xr:uid="{00000000-0005-0000-0000-0000CE060000}"/>
    <cellStyle name="Normal 27 17" xfId="1564" xr:uid="{00000000-0005-0000-0000-0000CF060000}"/>
    <cellStyle name="Normal 27 18" xfId="1565" xr:uid="{00000000-0005-0000-0000-0000D0060000}"/>
    <cellStyle name="Normal 27 19" xfId="1566" xr:uid="{00000000-0005-0000-0000-0000D1060000}"/>
    <cellStyle name="Normal 27 2" xfId="133" xr:uid="{00000000-0005-0000-0000-0000D2060000}"/>
    <cellStyle name="Normal 27 20" xfId="1567" xr:uid="{00000000-0005-0000-0000-0000D3060000}"/>
    <cellStyle name="Normal 27 21" xfId="1568" xr:uid="{00000000-0005-0000-0000-0000D4060000}"/>
    <cellStyle name="Normal 27 22" xfId="1569" xr:uid="{00000000-0005-0000-0000-0000D5060000}"/>
    <cellStyle name="Normal 27 23" xfId="1570" xr:uid="{00000000-0005-0000-0000-0000D6060000}"/>
    <cellStyle name="Normal 27 24" xfId="1571" xr:uid="{00000000-0005-0000-0000-0000D7060000}"/>
    <cellStyle name="Normal 27 25" xfId="1572" xr:uid="{00000000-0005-0000-0000-0000D8060000}"/>
    <cellStyle name="Normal 27 26" xfId="1573" xr:uid="{00000000-0005-0000-0000-0000D9060000}"/>
    <cellStyle name="Normal 27 27" xfId="1574" xr:uid="{00000000-0005-0000-0000-0000DA060000}"/>
    <cellStyle name="Normal 27 28" xfId="1575" xr:uid="{00000000-0005-0000-0000-0000DB060000}"/>
    <cellStyle name="Normal 27 29" xfId="1576" xr:uid="{00000000-0005-0000-0000-0000DC060000}"/>
    <cellStyle name="Normal 27 3" xfId="1577" xr:uid="{00000000-0005-0000-0000-0000DD060000}"/>
    <cellStyle name="Normal 27 30" xfId="1578" xr:uid="{00000000-0005-0000-0000-0000DE060000}"/>
    <cellStyle name="Normal 27 31" xfId="1579" xr:uid="{00000000-0005-0000-0000-0000DF060000}"/>
    <cellStyle name="Normal 27 32" xfId="1580" xr:uid="{00000000-0005-0000-0000-0000E0060000}"/>
    <cellStyle name="Normal 27 33" xfId="1581" xr:uid="{00000000-0005-0000-0000-0000E1060000}"/>
    <cellStyle name="Normal 27 34" xfId="1582" xr:uid="{00000000-0005-0000-0000-0000E2060000}"/>
    <cellStyle name="Normal 27 35" xfId="1583" xr:uid="{00000000-0005-0000-0000-0000E3060000}"/>
    <cellStyle name="Normal 27 36" xfId="1584" xr:uid="{00000000-0005-0000-0000-0000E4060000}"/>
    <cellStyle name="Normal 27 37" xfId="1585" xr:uid="{00000000-0005-0000-0000-0000E5060000}"/>
    <cellStyle name="Normal 27 38" xfId="1586" xr:uid="{00000000-0005-0000-0000-0000E6060000}"/>
    <cellStyle name="Normal 27 39" xfId="1587" xr:uid="{00000000-0005-0000-0000-0000E7060000}"/>
    <cellStyle name="Normal 27 4" xfId="1588" xr:uid="{00000000-0005-0000-0000-0000E8060000}"/>
    <cellStyle name="Normal 27 5" xfId="1589" xr:uid="{00000000-0005-0000-0000-0000E9060000}"/>
    <cellStyle name="Normal 27 6" xfId="1590" xr:uid="{00000000-0005-0000-0000-0000EA060000}"/>
    <cellStyle name="Normal 27 7" xfId="1591" xr:uid="{00000000-0005-0000-0000-0000EB060000}"/>
    <cellStyle name="Normal 27 8" xfId="1592" xr:uid="{00000000-0005-0000-0000-0000EC060000}"/>
    <cellStyle name="Normal 27 9" xfId="1593" xr:uid="{00000000-0005-0000-0000-0000ED060000}"/>
    <cellStyle name="Normal 28" xfId="1594" xr:uid="{00000000-0005-0000-0000-0000EE060000}"/>
    <cellStyle name="Normal 29" xfId="1595" xr:uid="{00000000-0005-0000-0000-0000EF060000}"/>
    <cellStyle name="Normal 3" xfId="2" xr:uid="{00000000-0005-0000-0000-0000F0060000}"/>
    <cellStyle name="Normal 3 10" xfId="1596" xr:uid="{00000000-0005-0000-0000-0000F1060000}"/>
    <cellStyle name="Normal 3 10 10" xfId="1597" xr:uid="{00000000-0005-0000-0000-0000F2060000}"/>
    <cellStyle name="Normal 3 10 10 2" xfId="4785" xr:uid="{00000000-0005-0000-0000-0000F3060000}"/>
    <cellStyle name="Normal 3 10 10 2 2" xfId="5597" xr:uid="{00000000-0005-0000-0000-0000F4060000}"/>
    <cellStyle name="Normal 3 10 10 3" xfId="5598" xr:uid="{00000000-0005-0000-0000-0000F5060000}"/>
    <cellStyle name="Normal 3 10 10 3 2" xfId="5599" xr:uid="{00000000-0005-0000-0000-0000F6060000}"/>
    <cellStyle name="Normal 3 10 10 4" xfId="5600" xr:uid="{00000000-0005-0000-0000-0000F7060000}"/>
    <cellStyle name="Normal 3 10 10 5" xfId="12112" xr:uid="{00000000-0005-0000-0000-0000F8060000}"/>
    <cellStyle name="Normal 3 10 11" xfId="1598" xr:uid="{00000000-0005-0000-0000-0000F9060000}"/>
    <cellStyle name="Normal 3 10 11 2" xfId="4784" xr:uid="{00000000-0005-0000-0000-0000FA060000}"/>
    <cellStyle name="Normal 3 10 11 2 2" xfId="5601" xr:uid="{00000000-0005-0000-0000-0000FB060000}"/>
    <cellStyle name="Normal 3 10 11 3" xfId="5602" xr:uid="{00000000-0005-0000-0000-0000FC060000}"/>
    <cellStyle name="Normal 3 10 11 3 2" xfId="5603" xr:uid="{00000000-0005-0000-0000-0000FD060000}"/>
    <cellStyle name="Normal 3 10 11 4" xfId="5604" xr:uid="{00000000-0005-0000-0000-0000FE060000}"/>
    <cellStyle name="Normal 3 10 11 5" xfId="12113" xr:uid="{00000000-0005-0000-0000-0000FF060000}"/>
    <cellStyle name="Normal 3 10 12" xfId="1599" xr:uid="{00000000-0005-0000-0000-000000070000}"/>
    <cellStyle name="Normal 3 10 12 2" xfId="4783" xr:uid="{00000000-0005-0000-0000-000001070000}"/>
    <cellStyle name="Normal 3 10 12 2 2" xfId="5605" xr:uid="{00000000-0005-0000-0000-000002070000}"/>
    <cellStyle name="Normal 3 10 12 3" xfId="5606" xr:uid="{00000000-0005-0000-0000-000003070000}"/>
    <cellStyle name="Normal 3 10 12 3 2" xfId="5607" xr:uid="{00000000-0005-0000-0000-000004070000}"/>
    <cellStyle name="Normal 3 10 12 4" xfId="5608" xr:uid="{00000000-0005-0000-0000-000005070000}"/>
    <cellStyle name="Normal 3 10 12 5" xfId="12114" xr:uid="{00000000-0005-0000-0000-000006070000}"/>
    <cellStyle name="Normal 3 10 13" xfId="1600" xr:uid="{00000000-0005-0000-0000-000007070000}"/>
    <cellStyle name="Normal 3 10 13 2" xfId="4782" xr:uid="{00000000-0005-0000-0000-000008070000}"/>
    <cellStyle name="Normal 3 10 13 2 2" xfId="5609" xr:uid="{00000000-0005-0000-0000-000009070000}"/>
    <cellStyle name="Normal 3 10 13 3" xfId="5610" xr:uid="{00000000-0005-0000-0000-00000A070000}"/>
    <cellStyle name="Normal 3 10 13 3 2" xfId="5611" xr:uid="{00000000-0005-0000-0000-00000B070000}"/>
    <cellStyle name="Normal 3 10 13 4" xfId="5612" xr:uid="{00000000-0005-0000-0000-00000C070000}"/>
    <cellStyle name="Normal 3 10 13 5" xfId="12115" xr:uid="{00000000-0005-0000-0000-00000D070000}"/>
    <cellStyle name="Normal 3 10 14" xfId="4781" xr:uid="{00000000-0005-0000-0000-00000E070000}"/>
    <cellStyle name="Normal 3 10 14 2" xfId="5613" xr:uid="{00000000-0005-0000-0000-00000F070000}"/>
    <cellStyle name="Normal 3 10 15" xfId="5614" xr:uid="{00000000-0005-0000-0000-000010070000}"/>
    <cellStyle name="Normal 3 10 15 2" xfId="5615" xr:uid="{00000000-0005-0000-0000-000011070000}"/>
    <cellStyle name="Normal 3 10 16" xfId="5616" xr:uid="{00000000-0005-0000-0000-000012070000}"/>
    <cellStyle name="Normal 3 10 17" xfId="12116" xr:uid="{00000000-0005-0000-0000-000013070000}"/>
    <cellStyle name="Normal 3 10 2" xfId="1601" xr:uid="{00000000-0005-0000-0000-000014070000}"/>
    <cellStyle name="Normal 3 10 2 10" xfId="1602" xr:uid="{00000000-0005-0000-0000-000015070000}"/>
    <cellStyle name="Normal 3 10 2 10 2" xfId="4780" xr:uid="{00000000-0005-0000-0000-000016070000}"/>
    <cellStyle name="Normal 3 10 2 10 2 2" xfId="5617" xr:uid="{00000000-0005-0000-0000-000017070000}"/>
    <cellStyle name="Normal 3 10 2 10 3" xfId="5618" xr:uid="{00000000-0005-0000-0000-000018070000}"/>
    <cellStyle name="Normal 3 10 2 10 3 2" xfId="5619" xr:uid="{00000000-0005-0000-0000-000019070000}"/>
    <cellStyle name="Normal 3 10 2 10 4" xfId="5620" xr:uid="{00000000-0005-0000-0000-00001A070000}"/>
    <cellStyle name="Normal 3 10 2 10 5" xfId="12117" xr:uid="{00000000-0005-0000-0000-00001B070000}"/>
    <cellStyle name="Normal 3 10 2 11" xfId="1603" xr:uid="{00000000-0005-0000-0000-00001C070000}"/>
    <cellStyle name="Normal 3 10 2 11 2" xfId="4779" xr:uid="{00000000-0005-0000-0000-00001D070000}"/>
    <cellStyle name="Normal 3 10 2 11 2 2" xfId="5621" xr:uid="{00000000-0005-0000-0000-00001E070000}"/>
    <cellStyle name="Normal 3 10 2 11 3" xfId="5622" xr:uid="{00000000-0005-0000-0000-00001F070000}"/>
    <cellStyle name="Normal 3 10 2 11 3 2" xfId="5623" xr:uid="{00000000-0005-0000-0000-000020070000}"/>
    <cellStyle name="Normal 3 10 2 11 4" xfId="5624" xr:uid="{00000000-0005-0000-0000-000021070000}"/>
    <cellStyle name="Normal 3 10 2 11 5" xfId="12118" xr:uid="{00000000-0005-0000-0000-000022070000}"/>
    <cellStyle name="Normal 3 10 2 12" xfId="1604" xr:uid="{00000000-0005-0000-0000-000023070000}"/>
    <cellStyle name="Normal 3 10 2 12 2" xfId="4778" xr:uid="{00000000-0005-0000-0000-000024070000}"/>
    <cellStyle name="Normal 3 10 2 12 2 2" xfId="5625" xr:uid="{00000000-0005-0000-0000-000025070000}"/>
    <cellStyle name="Normal 3 10 2 12 3" xfId="5626" xr:uid="{00000000-0005-0000-0000-000026070000}"/>
    <cellStyle name="Normal 3 10 2 12 3 2" xfId="5627" xr:uid="{00000000-0005-0000-0000-000027070000}"/>
    <cellStyle name="Normal 3 10 2 12 4" xfId="5628" xr:uid="{00000000-0005-0000-0000-000028070000}"/>
    <cellStyle name="Normal 3 10 2 12 5" xfId="12119" xr:uid="{00000000-0005-0000-0000-000029070000}"/>
    <cellStyle name="Normal 3 10 2 13" xfId="4777" xr:uid="{00000000-0005-0000-0000-00002A070000}"/>
    <cellStyle name="Normal 3 10 2 13 2" xfId="5629" xr:uid="{00000000-0005-0000-0000-00002B070000}"/>
    <cellStyle name="Normal 3 10 2 14" xfId="5630" xr:uid="{00000000-0005-0000-0000-00002C070000}"/>
    <cellStyle name="Normal 3 10 2 14 2" xfId="5631" xr:uid="{00000000-0005-0000-0000-00002D070000}"/>
    <cellStyle name="Normal 3 10 2 15" xfId="5632" xr:uid="{00000000-0005-0000-0000-00002E070000}"/>
    <cellStyle name="Normal 3 10 2 16" xfId="12120" xr:uid="{00000000-0005-0000-0000-00002F070000}"/>
    <cellStyle name="Normal 3 10 2 2" xfId="1605" xr:uid="{00000000-0005-0000-0000-000030070000}"/>
    <cellStyle name="Normal 3 10 2 2 2" xfId="4776" xr:uid="{00000000-0005-0000-0000-000031070000}"/>
    <cellStyle name="Normal 3 10 2 2 2 2" xfId="5633" xr:uid="{00000000-0005-0000-0000-000032070000}"/>
    <cellStyle name="Normal 3 10 2 2 3" xfId="5634" xr:uid="{00000000-0005-0000-0000-000033070000}"/>
    <cellStyle name="Normal 3 10 2 2 3 2" xfId="5635" xr:uid="{00000000-0005-0000-0000-000034070000}"/>
    <cellStyle name="Normal 3 10 2 2 4" xfId="5636" xr:uid="{00000000-0005-0000-0000-000035070000}"/>
    <cellStyle name="Normal 3 10 2 2 5" xfId="12121" xr:uid="{00000000-0005-0000-0000-000036070000}"/>
    <cellStyle name="Normal 3 10 2 3" xfId="1606" xr:uid="{00000000-0005-0000-0000-000037070000}"/>
    <cellStyle name="Normal 3 10 2 3 2" xfId="4775" xr:uid="{00000000-0005-0000-0000-000038070000}"/>
    <cellStyle name="Normal 3 10 2 3 2 2" xfId="5637" xr:uid="{00000000-0005-0000-0000-000039070000}"/>
    <cellStyle name="Normal 3 10 2 3 3" xfId="5638" xr:uid="{00000000-0005-0000-0000-00003A070000}"/>
    <cellStyle name="Normal 3 10 2 3 3 2" xfId="5639" xr:uid="{00000000-0005-0000-0000-00003B070000}"/>
    <cellStyle name="Normal 3 10 2 3 4" xfId="5640" xr:uid="{00000000-0005-0000-0000-00003C070000}"/>
    <cellStyle name="Normal 3 10 2 3 5" xfId="12122" xr:uid="{00000000-0005-0000-0000-00003D070000}"/>
    <cellStyle name="Normal 3 10 2 4" xfId="1607" xr:uid="{00000000-0005-0000-0000-00003E070000}"/>
    <cellStyle name="Normal 3 10 2 4 2" xfId="4774" xr:uid="{00000000-0005-0000-0000-00003F070000}"/>
    <cellStyle name="Normal 3 10 2 4 2 2" xfId="5641" xr:uid="{00000000-0005-0000-0000-000040070000}"/>
    <cellStyle name="Normal 3 10 2 4 3" xfId="5642" xr:uid="{00000000-0005-0000-0000-000041070000}"/>
    <cellStyle name="Normal 3 10 2 4 3 2" xfId="5643" xr:uid="{00000000-0005-0000-0000-000042070000}"/>
    <cellStyle name="Normal 3 10 2 4 4" xfId="5644" xr:uid="{00000000-0005-0000-0000-000043070000}"/>
    <cellStyle name="Normal 3 10 2 4 5" xfId="12123" xr:uid="{00000000-0005-0000-0000-000044070000}"/>
    <cellStyle name="Normal 3 10 2 5" xfId="1608" xr:uid="{00000000-0005-0000-0000-000045070000}"/>
    <cellStyle name="Normal 3 10 2 5 2" xfId="4773" xr:uid="{00000000-0005-0000-0000-000046070000}"/>
    <cellStyle name="Normal 3 10 2 5 2 2" xfId="5645" xr:uid="{00000000-0005-0000-0000-000047070000}"/>
    <cellStyle name="Normal 3 10 2 5 3" xfId="5646" xr:uid="{00000000-0005-0000-0000-000048070000}"/>
    <cellStyle name="Normal 3 10 2 5 3 2" xfId="5647" xr:uid="{00000000-0005-0000-0000-000049070000}"/>
    <cellStyle name="Normal 3 10 2 5 4" xfId="5648" xr:uid="{00000000-0005-0000-0000-00004A070000}"/>
    <cellStyle name="Normal 3 10 2 5 5" xfId="12124" xr:uid="{00000000-0005-0000-0000-00004B070000}"/>
    <cellStyle name="Normal 3 10 2 6" xfId="1609" xr:uid="{00000000-0005-0000-0000-00004C070000}"/>
    <cellStyle name="Normal 3 10 2 6 2" xfId="4772" xr:uid="{00000000-0005-0000-0000-00004D070000}"/>
    <cellStyle name="Normal 3 10 2 6 2 2" xfId="5649" xr:uid="{00000000-0005-0000-0000-00004E070000}"/>
    <cellStyle name="Normal 3 10 2 6 3" xfId="5650" xr:uid="{00000000-0005-0000-0000-00004F070000}"/>
    <cellStyle name="Normal 3 10 2 6 3 2" xfId="5651" xr:uid="{00000000-0005-0000-0000-000050070000}"/>
    <cellStyle name="Normal 3 10 2 6 4" xfId="5652" xr:uid="{00000000-0005-0000-0000-000051070000}"/>
    <cellStyle name="Normal 3 10 2 6 5" xfId="12125" xr:uid="{00000000-0005-0000-0000-000052070000}"/>
    <cellStyle name="Normal 3 10 2 7" xfId="1610" xr:uid="{00000000-0005-0000-0000-000053070000}"/>
    <cellStyle name="Normal 3 10 2 7 2" xfId="4771" xr:uid="{00000000-0005-0000-0000-000054070000}"/>
    <cellStyle name="Normal 3 10 2 7 2 2" xfId="5653" xr:uid="{00000000-0005-0000-0000-000055070000}"/>
    <cellStyle name="Normal 3 10 2 7 3" xfId="5654" xr:uid="{00000000-0005-0000-0000-000056070000}"/>
    <cellStyle name="Normal 3 10 2 7 3 2" xfId="5655" xr:uid="{00000000-0005-0000-0000-000057070000}"/>
    <cellStyle name="Normal 3 10 2 7 4" xfId="5656" xr:uid="{00000000-0005-0000-0000-000058070000}"/>
    <cellStyle name="Normal 3 10 2 7 5" xfId="12126" xr:uid="{00000000-0005-0000-0000-000059070000}"/>
    <cellStyle name="Normal 3 10 2 8" xfId="1611" xr:uid="{00000000-0005-0000-0000-00005A070000}"/>
    <cellStyle name="Normal 3 10 2 8 2" xfId="4770" xr:uid="{00000000-0005-0000-0000-00005B070000}"/>
    <cellStyle name="Normal 3 10 2 8 2 2" xfId="5657" xr:uid="{00000000-0005-0000-0000-00005C070000}"/>
    <cellStyle name="Normal 3 10 2 8 3" xfId="5658" xr:uid="{00000000-0005-0000-0000-00005D070000}"/>
    <cellStyle name="Normal 3 10 2 8 3 2" xfId="5659" xr:uid="{00000000-0005-0000-0000-00005E070000}"/>
    <cellStyle name="Normal 3 10 2 8 4" xfId="5660" xr:uid="{00000000-0005-0000-0000-00005F070000}"/>
    <cellStyle name="Normal 3 10 2 8 5" xfId="12127" xr:uid="{00000000-0005-0000-0000-000060070000}"/>
    <cellStyle name="Normal 3 10 2 9" xfId="1612" xr:uid="{00000000-0005-0000-0000-000061070000}"/>
    <cellStyle name="Normal 3 10 2 9 2" xfId="4769" xr:uid="{00000000-0005-0000-0000-000062070000}"/>
    <cellStyle name="Normal 3 10 2 9 2 2" xfId="5661" xr:uid="{00000000-0005-0000-0000-000063070000}"/>
    <cellStyle name="Normal 3 10 2 9 3" xfId="5662" xr:uid="{00000000-0005-0000-0000-000064070000}"/>
    <cellStyle name="Normal 3 10 2 9 3 2" xfId="5663" xr:uid="{00000000-0005-0000-0000-000065070000}"/>
    <cellStyle name="Normal 3 10 2 9 4" xfId="5664" xr:uid="{00000000-0005-0000-0000-000066070000}"/>
    <cellStyle name="Normal 3 10 2 9 5" xfId="12128" xr:uid="{00000000-0005-0000-0000-000067070000}"/>
    <cellStyle name="Normal 3 10 3" xfId="1613" xr:uid="{00000000-0005-0000-0000-000068070000}"/>
    <cellStyle name="Normal 3 10 3 2" xfId="4768" xr:uid="{00000000-0005-0000-0000-000069070000}"/>
    <cellStyle name="Normal 3 10 3 2 2" xfId="5665" xr:uid="{00000000-0005-0000-0000-00006A070000}"/>
    <cellStyle name="Normal 3 10 3 3" xfId="5666" xr:uid="{00000000-0005-0000-0000-00006B070000}"/>
    <cellStyle name="Normal 3 10 3 3 2" xfId="5667" xr:uid="{00000000-0005-0000-0000-00006C070000}"/>
    <cellStyle name="Normal 3 10 3 4" xfId="5668" xr:uid="{00000000-0005-0000-0000-00006D070000}"/>
    <cellStyle name="Normal 3 10 3 5" xfId="12129" xr:uid="{00000000-0005-0000-0000-00006E070000}"/>
    <cellStyle name="Normal 3 10 4" xfId="1614" xr:uid="{00000000-0005-0000-0000-00006F070000}"/>
    <cellStyle name="Normal 3 10 4 2" xfId="4767" xr:uid="{00000000-0005-0000-0000-000070070000}"/>
    <cellStyle name="Normal 3 10 4 2 2" xfId="5669" xr:uid="{00000000-0005-0000-0000-000071070000}"/>
    <cellStyle name="Normal 3 10 4 3" xfId="5670" xr:uid="{00000000-0005-0000-0000-000072070000}"/>
    <cellStyle name="Normal 3 10 4 3 2" xfId="5671" xr:uid="{00000000-0005-0000-0000-000073070000}"/>
    <cellStyle name="Normal 3 10 4 4" xfId="5672" xr:uid="{00000000-0005-0000-0000-000074070000}"/>
    <cellStyle name="Normal 3 10 4 5" xfId="12130" xr:uid="{00000000-0005-0000-0000-000075070000}"/>
    <cellStyle name="Normal 3 10 5" xfId="1615" xr:uid="{00000000-0005-0000-0000-000076070000}"/>
    <cellStyle name="Normal 3 10 5 2" xfId="4766" xr:uid="{00000000-0005-0000-0000-000077070000}"/>
    <cellStyle name="Normal 3 10 5 2 2" xfId="5673" xr:uid="{00000000-0005-0000-0000-000078070000}"/>
    <cellStyle name="Normal 3 10 5 3" xfId="5674" xr:uid="{00000000-0005-0000-0000-000079070000}"/>
    <cellStyle name="Normal 3 10 5 3 2" xfId="5675" xr:uid="{00000000-0005-0000-0000-00007A070000}"/>
    <cellStyle name="Normal 3 10 5 4" xfId="5676" xr:uid="{00000000-0005-0000-0000-00007B070000}"/>
    <cellStyle name="Normal 3 10 5 5" xfId="12131" xr:uid="{00000000-0005-0000-0000-00007C070000}"/>
    <cellStyle name="Normal 3 10 6" xfId="1616" xr:uid="{00000000-0005-0000-0000-00007D070000}"/>
    <cellStyle name="Normal 3 10 6 2" xfId="4765" xr:uid="{00000000-0005-0000-0000-00007E070000}"/>
    <cellStyle name="Normal 3 10 6 2 2" xfId="5677" xr:uid="{00000000-0005-0000-0000-00007F070000}"/>
    <cellStyle name="Normal 3 10 6 3" xfId="5678" xr:uid="{00000000-0005-0000-0000-000080070000}"/>
    <cellStyle name="Normal 3 10 6 3 2" xfId="5679" xr:uid="{00000000-0005-0000-0000-000081070000}"/>
    <cellStyle name="Normal 3 10 6 4" xfId="5680" xr:uid="{00000000-0005-0000-0000-000082070000}"/>
    <cellStyle name="Normal 3 10 6 5" xfId="12132" xr:uid="{00000000-0005-0000-0000-000083070000}"/>
    <cellStyle name="Normal 3 10 7" xfId="1617" xr:uid="{00000000-0005-0000-0000-000084070000}"/>
    <cellStyle name="Normal 3 10 7 2" xfId="4764" xr:uid="{00000000-0005-0000-0000-000085070000}"/>
    <cellStyle name="Normal 3 10 7 2 2" xfId="5681" xr:uid="{00000000-0005-0000-0000-000086070000}"/>
    <cellStyle name="Normal 3 10 7 3" xfId="5682" xr:uid="{00000000-0005-0000-0000-000087070000}"/>
    <cellStyle name="Normal 3 10 7 3 2" xfId="5683" xr:uid="{00000000-0005-0000-0000-000088070000}"/>
    <cellStyle name="Normal 3 10 7 4" xfId="5684" xr:uid="{00000000-0005-0000-0000-000089070000}"/>
    <cellStyle name="Normal 3 10 7 5" xfId="12133" xr:uid="{00000000-0005-0000-0000-00008A070000}"/>
    <cellStyle name="Normal 3 10 8" xfId="1618" xr:uid="{00000000-0005-0000-0000-00008B070000}"/>
    <cellStyle name="Normal 3 10 8 2" xfId="4763" xr:uid="{00000000-0005-0000-0000-00008C070000}"/>
    <cellStyle name="Normal 3 10 8 2 2" xfId="5685" xr:uid="{00000000-0005-0000-0000-00008D070000}"/>
    <cellStyle name="Normal 3 10 8 3" xfId="5686" xr:uid="{00000000-0005-0000-0000-00008E070000}"/>
    <cellStyle name="Normal 3 10 8 3 2" xfId="5687" xr:uid="{00000000-0005-0000-0000-00008F070000}"/>
    <cellStyle name="Normal 3 10 8 4" xfId="5688" xr:uid="{00000000-0005-0000-0000-000090070000}"/>
    <cellStyle name="Normal 3 10 8 5" xfId="12134" xr:uid="{00000000-0005-0000-0000-000091070000}"/>
    <cellStyle name="Normal 3 10 9" xfId="1619" xr:uid="{00000000-0005-0000-0000-000092070000}"/>
    <cellStyle name="Normal 3 10 9 2" xfId="4762" xr:uid="{00000000-0005-0000-0000-000093070000}"/>
    <cellStyle name="Normal 3 10 9 2 2" xfId="5689" xr:uid="{00000000-0005-0000-0000-000094070000}"/>
    <cellStyle name="Normal 3 10 9 3" xfId="5690" xr:uid="{00000000-0005-0000-0000-000095070000}"/>
    <cellStyle name="Normal 3 10 9 3 2" xfId="5691" xr:uid="{00000000-0005-0000-0000-000096070000}"/>
    <cellStyle name="Normal 3 10 9 4" xfId="5692" xr:uid="{00000000-0005-0000-0000-000097070000}"/>
    <cellStyle name="Normal 3 10 9 5" xfId="12135" xr:uid="{00000000-0005-0000-0000-000098070000}"/>
    <cellStyle name="Normal 3 11" xfId="1620" xr:uid="{00000000-0005-0000-0000-000099070000}"/>
    <cellStyle name="Normal 3 11 10" xfId="1621" xr:uid="{00000000-0005-0000-0000-00009A070000}"/>
    <cellStyle name="Normal 3 11 10 2" xfId="4761" xr:uid="{00000000-0005-0000-0000-00009B070000}"/>
    <cellStyle name="Normal 3 11 10 2 2" xfId="5693" xr:uid="{00000000-0005-0000-0000-00009C070000}"/>
    <cellStyle name="Normal 3 11 10 3" xfId="5694" xr:uid="{00000000-0005-0000-0000-00009D070000}"/>
    <cellStyle name="Normal 3 11 10 3 2" xfId="5695" xr:uid="{00000000-0005-0000-0000-00009E070000}"/>
    <cellStyle name="Normal 3 11 10 4" xfId="5696" xr:uid="{00000000-0005-0000-0000-00009F070000}"/>
    <cellStyle name="Normal 3 11 10 5" xfId="12136" xr:uid="{00000000-0005-0000-0000-0000A0070000}"/>
    <cellStyle name="Normal 3 11 11" xfId="1622" xr:uid="{00000000-0005-0000-0000-0000A1070000}"/>
    <cellStyle name="Normal 3 11 11 2" xfId="4760" xr:uid="{00000000-0005-0000-0000-0000A2070000}"/>
    <cellStyle name="Normal 3 11 11 2 2" xfId="5697" xr:uid="{00000000-0005-0000-0000-0000A3070000}"/>
    <cellStyle name="Normal 3 11 11 3" xfId="5698" xr:uid="{00000000-0005-0000-0000-0000A4070000}"/>
    <cellStyle name="Normal 3 11 11 3 2" xfId="5699" xr:uid="{00000000-0005-0000-0000-0000A5070000}"/>
    <cellStyle name="Normal 3 11 11 4" xfId="5700" xr:uid="{00000000-0005-0000-0000-0000A6070000}"/>
    <cellStyle name="Normal 3 11 11 5" xfId="12137" xr:uid="{00000000-0005-0000-0000-0000A7070000}"/>
    <cellStyle name="Normal 3 11 12" xfId="1623" xr:uid="{00000000-0005-0000-0000-0000A8070000}"/>
    <cellStyle name="Normal 3 11 12 2" xfId="4759" xr:uid="{00000000-0005-0000-0000-0000A9070000}"/>
    <cellStyle name="Normal 3 11 12 2 2" xfId="5701" xr:uid="{00000000-0005-0000-0000-0000AA070000}"/>
    <cellStyle name="Normal 3 11 12 3" xfId="5702" xr:uid="{00000000-0005-0000-0000-0000AB070000}"/>
    <cellStyle name="Normal 3 11 12 3 2" xfId="5703" xr:uid="{00000000-0005-0000-0000-0000AC070000}"/>
    <cellStyle name="Normal 3 11 12 4" xfId="5704" xr:uid="{00000000-0005-0000-0000-0000AD070000}"/>
    <cellStyle name="Normal 3 11 12 5" xfId="12138" xr:uid="{00000000-0005-0000-0000-0000AE070000}"/>
    <cellStyle name="Normal 3 11 13" xfId="1624" xr:uid="{00000000-0005-0000-0000-0000AF070000}"/>
    <cellStyle name="Normal 3 11 13 2" xfId="4758" xr:uid="{00000000-0005-0000-0000-0000B0070000}"/>
    <cellStyle name="Normal 3 11 13 2 2" xfId="5705" xr:uid="{00000000-0005-0000-0000-0000B1070000}"/>
    <cellStyle name="Normal 3 11 13 3" xfId="5706" xr:uid="{00000000-0005-0000-0000-0000B2070000}"/>
    <cellStyle name="Normal 3 11 13 3 2" xfId="5707" xr:uid="{00000000-0005-0000-0000-0000B3070000}"/>
    <cellStyle name="Normal 3 11 13 4" xfId="5708" xr:uid="{00000000-0005-0000-0000-0000B4070000}"/>
    <cellStyle name="Normal 3 11 13 5" xfId="12139" xr:uid="{00000000-0005-0000-0000-0000B5070000}"/>
    <cellStyle name="Normal 3 11 14" xfId="4757" xr:uid="{00000000-0005-0000-0000-0000B6070000}"/>
    <cellStyle name="Normal 3 11 14 2" xfId="5709" xr:uid="{00000000-0005-0000-0000-0000B7070000}"/>
    <cellStyle name="Normal 3 11 15" xfId="5710" xr:uid="{00000000-0005-0000-0000-0000B8070000}"/>
    <cellStyle name="Normal 3 11 15 2" xfId="5711" xr:uid="{00000000-0005-0000-0000-0000B9070000}"/>
    <cellStyle name="Normal 3 11 16" xfId="5712" xr:uid="{00000000-0005-0000-0000-0000BA070000}"/>
    <cellStyle name="Normal 3 11 17" xfId="12140" xr:uid="{00000000-0005-0000-0000-0000BB070000}"/>
    <cellStyle name="Normal 3 11 2" xfId="1625" xr:uid="{00000000-0005-0000-0000-0000BC070000}"/>
    <cellStyle name="Normal 3 11 2 10" xfId="1626" xr:uid="{00000000-0005-0000-0000-0000BD070000}"/>
    <cellStyle name="Normal 3 11 2 10 2" xfId="4756" xr:uid="{00000000-0005-0000-0000-0000BE070000}"/>
    <cellStyle name="Normal 3 11 2 10 2 2" xfId="5713" xr:uid="{00000000-0005-0000-0000-0000BF070000}"/>
    <cellStyle name="Normal 3 11 2 10 3" xfId="5714" xr:uid="{00000000-0005-0000-0000-0000C0070000}"/>
    <cellStyle name="Normal 3 11 2 10 3 2" xfId="5715" xr:uid="{00000000-0005-0000-0000-0000C1070000}"/>
    <cellStyle name="Normal 3 11 2 10 4" xfId="5716" xr:uid="{00000000-0005-0000-0000-0000C2070000}"/>
    <cellStyle name="Normal 3 11 2 10 5" xfId="12141" xr:uid="{00000000-0005-0000-0000-0000C3070000}"/>
    <cellStyle name="Normal 3 11 2 11" xfId="1627" xr:uid="{00000000-0005-0000-0000-0000C4070000}"/>
    <cellStyle name="Normal 3 11 2 11 2" xfId="4755" xr:uid="{00000000-0005-0000-0000-0000C5070000}"/>
    <cellStyle name="Normal 3 11 2 11 2 2" xfId="5717" xr:uid="{00000000-0005-0000-0000-0000C6070000}"/>
    <cellStyle name="Normal 3 11 2 11 3" xfId="5718" xr:uid="{00000000-0005-0000-0000-0000C7070000}"/>
    <cellStyle name="Normal 3 11 2 11 3 2" xfId="5719" xr:uid="{00000000-0005-0000-0000-0000C8070000}"/>
    <cellStyle name="Normal 3 11 2 11 4" xfId="5720" xr:uid="{00000000-0005-0000-0000-0000C9070000}"/>
    <cellStyle name="Normal 3 11 2 11 5" xfId="12142" xr:uid="{00000000-0005-0000-0000-0000CA070000}"/>
    <cellStyle name="Normal 3 11 2 12" xfId="1628" xr:uid="{00000000-0005-0000-0000-0000CB070000}"/>
    <cellStyle name="Normal 3 11 2 12 2" xfId="4754" xr:uid="{00000000-0005-0000-0000-0000CC070000}"/>
    <cellStyle name="Normal 3 11 2 12 2 2" xfId="5721" xr:uid="{00000000-0005-0000-0000-0000CD070000}"/>
    <cellStyle name="Normal 3 11 2 12 3" xfId="5722" xr:uid="{00000000-0005-0000-0000-0000CE070000}"/>
    <cellStyle name="Normal 3 11 2 12 3 2" xfId="5723" xr:uid="{00000000-0005-0000-0000-0000CF070000}"/>
    <cellStyle name="Normal 3 11 2 12 4" xfId="5724" xr:uid="{00000000-0005-0000-0000-0000D0070000}"/>
    <cellStyle name="Normal 3 11 2 12 5" xfId="12143" xr:uid="{00000000-0005-0000-0000-0000D1070000}"/>
    <cellStyle name="Normal 3 11 2 13" xfId="4753" xr:uid="{00000000-0005-0000-0000-0000D2070000}"/>
    <cellStyle name="Normal 3 11 2 13 2" xfId="5725" xr:uid="{00000000-0005-0000-0000-0000D3070000}"/>
    <cellStyle name="Normal 3 11 2 14" xfId="5726" xr:uid="{00000000-0005-0000-0000-0000D4070000}"/>
    <cellStyle name="Normal 3 11 2 14 2" xfId="5727" xr:uid="{00000000-0005-0000-0000-0000D5070000}"/>
    <cellStyle name="Normal 3 11 2 15" xfId="5728" xr:uid="{00000000-0005-0000-0000-0000D6070000}"/>
    <cellStyle name="Normal 3 11 2 16" xfId="12144" xr:uid="{00000000-0005-0000-0000-0000D7070000}"/>
    <cellStyle name="Normal 3 11 2 2" xfId="1629" xr:uid="{00000000-0005-0000-0000-0000D8070000}"/>
    <cellStyle name="Normal 3 11 2 2 2" xfId="4752" xr:uid="{00000000-0005-0000-0000-0000D9070000}"/>
    <cellStyle name="Normal 3 11 2 2 2 2" xfId="5729" xr:uid="{00000000-0005-0000-0000-0000DA070000}"/>
    <cellStyle name="Normal 3 11 2 2 3" xfId="5730" xr:uid="{00000000-0005-0000-0000-0000DB070000}"/>
    <cellStyle name="Normal 3 11 2 2 3 2" xfId="5731" xr:uid="{00000000-0005-0000-0000-0000DC070000}"/>
    <cellStyle name="Normal 3 11 2 2 4" xfId="5732" xr:uid="{00000000-0005-0000-0000-0000DD070000}"/>
    <cellStyle name="Normal 3 11 2 2 5" xfId="12145" xr:uid="{00000000-0005-0000-0000-0000DE070000}"/>
    <cellStyle name="Normal 3 11 2 3" xfId="1630" xr:uid="{00000000-0005-0000-0000-0000DF070000}"/>
    <cellStyle name="Normal 3 11 2 3 2" xfId="4751" xr:uid="{00000000-0005-0000-0000-0000E0070000}"/>
    <cellStyle name="Normal 3 11 2 3 2 2" xfId="5733" xr:uid="{00000000-0005-0000-0000-0000E1070000}"/>
    <cellStyle name="Normal 3 11 2 3 3" xfId="5734" xr:uid="{00000000-0005-0000-0000-0000E2070000}"/>
    <cellStyle name="Normal 3 11 2 3 3 2" xfId="5735" xr:uid="{00000000-0005-0000-0000-0000E3070000}"/>
    <cellStyle name="Normal 3 11 2 3 4" xfId="5736" xr:uid="{00000000-0005-0000-0000-0000E4070000}"/>
    <cellStyle name="Normal 3 11 2 3 5" xfId="12146" xr:uid="{00000000-0005-0000-0000-0000E5070000}"/>
    <cellStyle name="Normal 3 11 2 4" xfId="1631" xr:uid="{00000000-0005-0000-0000-0000E6070000}"/>
    <cellStyle name="Normal 3 11 2 4 2" xfId="4750" xr:uid="{00000000-0005-0000-0000-0000E7070000}"/>
    <cellStyle name="Normal 3 11 2 4 2 2" xfId="5737" xr:uid="{00000000-0005-0000-0000-0000E8070000}"/>
    <cellStyle name="Normal 3 11 2 4 3" xfId="5738" xr:uid="{00000000-0005-0000-0000-0000E9070000}"/>
    <cellStyle name="Normal 3 11 2 4 3 2" xfId="5739" xr:uid="{00000000-0005-0000-0000-0000EA070000}"/>
    <cellStyle name="Normal 3 11 2 4 4" xfId="5740" xr:uid="{00000000-0005-0000-0000-0000EB070000}"/>
    <cellStyle name="Normal 3 11 2 4 5" xfId="12147" xr:uid="{00000000-0005-0000-0000-0000EC070000}"/>
    <cellStyle name="Normal 3 11 2 5" xfId="1632" xr:uid="{00000000-0005-0000-0000-0000ED070000}"/>
    <cellStyle name="Normal 3 11 2 5 2" xfId="4749" xr:uid="{00000000-0005-0000-0000-0000EE070000}"/>
    <cellStyle name="Normal 3 11 2 5 2 2" xfId="5741" xr:uid="{00000000-0005-0000-0000-0000EF070000}"/>
    <cellStyle name="Normal 3 11 2 5 3" xfId="5742" xr:uid="{00000000-0005-0000-0000-0000F0070000}"/>
    <cellStyle name="Normal 3 11 2 5 3 2" xfId="5743" xr:uid="{00000000-0005-0000-0000-0000F1070000}"/>
    <cellStyle name="Normal 3 11 2 5 4" xfId="5744" xr:uid="{00000000-0005-0000-0000-0000F2070000}"/>
    <cellStyle name="Normal 3 11 2 5 5" xfId="12148" xr:uid="{00000000-0005-0000-0000-0000F3070000}"/>
    <cellStyle name="Normal 3 11 2 6" xfId="1633" xr:uid="{00000000-0005-0000-0000-0000F4070000}"/>
    <cellStyle name="Normal 3 11 2 6 2" xfId="4748" xr:uid="{00000000-0005-0000-0000-0000F5070000}"/>
    <cellStyle name="Normal 3 11 2 6 2 2" xfId="5745" xr:uid="{00000000-0005-0000-0000-0000F6070000}"/>
    <cellStyle name="Normal 3 11 2 6 3" xfId="5746" xr:uid="{00000000-0005-0000-0000-0000F7070000}"/>
    <cellStyle name="Normal 3 11 2 6 3 2" xfId="5747" xr:uid="{00000000-0005-0000-0000-0000F8070000}"/>
    <cellStyle name="Normal 3 11 2 6 4" xfId="5748" xr:uid="{00000000-0005-0000-0000-0000F9070000}"/>
    <cellStyle name="Normal 3 11 2 6 5" xfId="12149" xr:uid="{00000000-0005-0000-0000-0000FA070000}"/>
    <cellStyle name="Normal 3 11 2 7" xfId="1634" xr:uid="{00000000-0005-0000-0000-0000FB070000}"/>
    <cellStyle name="Normal 3 11 2 7 2" xfId="4747" xr:uid="{00000000-0005-0000-0000-0000FC070000}"/>
    <cellStyle name="Normal 3 11 2 7 2 2" xfId="5749" xr:uid="{00000000-0005-0000-0000-0000FD070000}"/>
    <cellStyle name="Normal 3 11 2 7 3" xfId="5750" xr:uid="{00000000-0005-0000-0000-0000FE070000}"/>
    <cellStyle name="Normal 3 11 2 7 3 2" xfId="5751" xr:uid="{00000000-0005-0000-0000-0000FF070000}"/>
    <cellStyle name="Normal 3 11 2 7 4" xfId="5752" xr:uid="{00000000-0005-0000-0000-000000080000}"/>
    <cellStyle name="Normal 3 11 2 7 5" xfId="12150" xr:uid="{00000000-0005-0000-0000-000001080000}"/>
    <cellStyle name="Normal 3 11 2 8" xfId="1635" xr:uid="{00000000-0005-0000-0000-000002080000}"/>
    <cellStyle name="Normal 3 11 2 8 2" xfId="4746" xr:uid="{00000000-0005-0000-0000-000003080000}"/>
    <cellStyle name="Normal 3 11 2 8 2 2" xfId="5753" xr:uid="{00000000-0005-0000-0000-000004080000}"/>
    <cellStyle name="Normal 3 11 2 8 3" xfId="5754" xr:uid="{00000000-0005-0000-0000-000005080000}"/>
    <cellStyle name="Normal 3 11 2 8 3 2" xfId="5755" xr:uid="{00000000-0005-0000-0000-000006080000}"/>
    <cellStyle name="Normal 3 11 2 8 4" xfId="5756" xr:uid="{00000000-0005-0000-0000-000007080000}"/>
    <cellStyle name="Normal 3 11 2 8 5" xfId="12151" xr:uid="{00000000-0005-0000-0000-000008080000}"/>
    <cellStyle name="Normal 3 11 2 9" xfId="1636" xr:uid="{00000000-0005-0000-0000-000009080000}"/>
    <cellStyle name="Normal 3 11 2 9 2" xfId="4745" xr:uid="{00000000-0005-0000-0000-00000A080000}"/>
    <cellStyle name="Normal 3 11 2 9 2 2" xfId="5757" xr:uid="{00000000-0005-0000-0000-00000B080000}"/>
    <cellStyle name="Normal 3 11 2 9 3" xfId="5758" xr:uid="{00000000-0005-0000-0000-00000C080000}"/>
    <cellStyle name="Normal 3 11 2 9 3 2" xfId="5759" xr:uid="{00000000-0005-0000-0000-00000D080000}"/>
    <cellStyle name="Normal 3 11 2 9 4" xfId="5760" xr:uid="{00000000-0005-0000-0000-00000E080000}"/>
    <cellStyle name="Normal 3 11 2 9 5" xfId="12152" xr:uid="{00000000-0005-0000-0000-00000F080000}"/>
    <cellStyle name="Normal 3 11 3" xfId="1637" xr:uid="{00000000-0005-0000-0000-000010080000}"/>
    <cellStyle name="Normal 3 11 3 2" xfId="4744" xr:uid="{00000000-0005-0000-0000-000011080000}"/>
    <cellStyle name="Normal 3 11 3 2 2" xfId="5761" xr:uid="{00000000-0005-0000-0000-000012080000}"/>
    <cellStyle name="Normal 3 11 3 3" xfId="5762" xr:uid="{00000000-0005-0000-0000-000013080000}"/>
    <cellStyle name="Normal 3 11 3 3 2" xfId="5763" xr:uid="{00000000-0005-0000-0000-000014080000}"/>
    <cellStyle name="Normal 3 11 3 4" xfId="5764" xr:uid="{00000000-0005-0000-0000-000015080000}"/>
    <cellStyle name="Normal 3 11 3 5" xfId="12153" xr:uid="{00000000-0005-0000-0000-000016080000}"/>
    <cellStyle name="Normal 3 11 4" xfId="1638" xr:uid="{00000000-0005-0000-0000-000017080000}"/>
    <cellStyle name="Normal 3 11 4 2" xfId="4743" xr:uid="{00000000-0005-0000-0000-000018080000}"/>
    <cellStyle name="Normal 3 11 4 2 2" xfId="5765" xr:uid="{00000000-0005-0000-0000-000019080000}"/>
    <cellStyle name="Normal 3 11 4 3" xfId="5766" xr:uid="{00000000-0005-0000-0000-00001A080000}"/>
    <cellStyle name="Normal 3 11 4 3 2" xfId="5767" xr:uid="{00000000-0005-0000-0000-00001B080000}"/>
    <cellStyle name="Normal 3 11 4 4" xfId="5768" xr:uid="{00000000-0005-0000-0000-00001C080000}"/>
    <cellStyle name="Normal 3 11 4 5" xfId="12154" xr:uid="{00000000-0005-0000-0000-00001D080000}"/>
    <cellStyle name="Normal 3 11 5" xfId="1639" xr:uid="{00000000-0005-0000-0000-00001E080000}"/>
    <cellStyle name="Normal 3 11 5 2" xfId="4742" xr:uid="{00000000-0005-0000-0000-00001F080000}"/>
    <cellStyle name="Normal 3 11 5 2 2" xfId="5769" xr:uid="{00000000-0005-0000-0000-000020080000}"/>
    <cellStyle name="Normal 3 11 5 3" xfId="5770" xr:uid="{00000000-0005-0000-0000-000021080000}"/>
    <cellStyle name="Normal 3 11 5 3 2" xfId="5771" xr:uid="{00000000-0005-0000-0000-000022080000}"/>
    <cellStyle name="Normal 3 11 5 4" xfId="5772" xr:uid="{00000000-0005-0000-0000-000023080000}"/>
    <cellStyle name="Normal 3 11 5 5" xfId="12155" xr:uid="{00000000-0005-0000-0000-000024080000}"/>
    <cellStyle name="Normal 3 11 6" xfId="1640" xr:uid="{00000000-0005-0000-0000-000025080000}"/>
    <cellStyle name="Normal 3 11 6 2" xfId="4741" xr:uid="{00000000-0005-0000-0000-000026080000}"/>
    <cellStyle name="Normal 3 11 6 2 2" xfId="5773" xr:uid="{00000000-0005-0000-0000-000027080000}"/>
    <cellStyle name="Normal 3 11 6 3" xfId="5774" xr:uid="{00000000-0005-0000-0000-000028080000}"/>
    <cellStyle name="Normal 3 11 6 3 2" xfId="5775" xr:uid="{00000000-0005-0000-0000-000029080000}"/>
    <cellStyle name="Normal 3 11 6 4" xfId="5776" xr:uid="{00000000-0005-0000-0000-00002A080000}"/>
    <cellStyle name="Normal 3 11 6 5" xfId="12156" xr:uid="{00000000-0005-0000-0000-00002B080000}"/>
    <cellStyle name="Normal 3 11 7" xfId="1641" xr:uid="{00000000-0005-0000-0000-00002C080000}"/>
    <cellStyle name="Normal 3 11 7 2" xfId="4740" xr:uid="{00000000-0005-0000-0000-00002D080000}"/>
    <cellStyle name="Normal 3 11 7 2 2" xfId="5777" xr:uid="{00000000-0005-0000-0000-00002E080000}"/>
    <cellStyle name="Normal 3 11 7 3" xfId="5778" xr:uid="{00000000-0005-0000-0000-00002F080000}"/>
    <cellStyle name="Normal 3 11 7 3 2" xfId="5779" xr:uid="{00000000-0005-0000-0000-000030080000}"/>
    <cellStyle name="Normal 3 11 7 4" xfId="5780" xr:uid="{00000000-0005-0000-0000-000031080000}"/>
    <cellStyle name="Normal 3 11 7 5" xfId="12157" xr:uid="{00000000-0005-0000-0000-000032080000}"/>
    <cellStyle name="Normal 3 11 8" xfId="1642" xr:uid="{00000000-0005-0000-0000-000033080000}"/>
    <cellStyle name="Normal 3 11 8 2" xfId="4739" xr:uid="{00000000-0005-0000-0000-000034080000}"/>
    <cellStyle name="Normal 3 11 8 2 2" xfId="5781" xr:uid="{00000000-0005-0000-0000-000035080000}"/>
    <cellStyle name="Normal 3 11 8 3" xfId="5782" xr:uid="{00000000-0005-0000-0000-000036080000}"/>
    <cellStyle name="Normal 3 11 8 3 2" xfId="5783" xr:uid="{00000000-0005-0000-0000-000037080000}"/>
    <cellStyle name="Normal 3 11 8 4" xfId="5784" xr:uid="{00000000-0005-0000-0000-000038080000}"/>
    <cellStyle name="Normal 3 11 8 5" xfId="12158" xr:uid="{00000000-0005-0000-0000-000039080000}"/>
    <cellStyle name="Normal 3 11 9" xfId="1643" xr:uid="{00000000-0005-0000-0000-00003A080000}"/>
    <cellStyle name="Normal 3 11 9 2" xfId="4738" xr:uid="{00000000-0005-0000-0000-00003B080000}"/>
    <cellStyle name="Normal 3 11 9 2 2" xfId="5785" xr:uid="{00000000-0005-0000-0000-00003C080000}"/>
    <cellStyle name="Normal 3 11 9 3" xfId="5786" xr:uid="{00000000-0005-0000-0000-00003D080000}"/>
    <cellStyle name="Normal 3 11 9 3 2" xfId="5787" xr:uid="{00000000-0005-0000-0000-00003E080000}"/>
    <cellStyle name="Normal 3 11 9 4" xfId="5788" xr:uid="{00000000-0005-0000-0000-00003F080000}"/>
    <cellStyle name="Normal 3 11 9 5" xfId="12159" xr:uid="{00000000-0005-0000-0000-000040080000}"/>
    <cellStyle name="Normal 3 12" xfId="1644" xr:uid="{00000000-0005-0000-0000-000041080000}"/>
    <cellStyle name="Normal 3 12 10" xfId="1645" xr:uid="{00000000-0005-0000-0000-000042080000}"/>
    <cellStyle name="Normal 3 12 10 2" xfId="4737" xr:uid="{00000000-0005-0000-0000-000043080000}"/>
    <cellStyle name="Normal 3 12 10 2 2" xfId="5789" xr:uid="{00000000-0005-0000-0000-000044080000}"/>
    <cellStyle name="Normal 3 12 10 3" xfId="5790" xr:uid="{00000000-0005-0000-0000-000045080000}"/>
    <cellStyle name="Normal 3 12 10 3 2" xfId="5791" xr:uid="{00000000-0005-0000-0000-000046080000}"/>
    <cellStyle name="Normal 3 12 10 4" xfId="5792" xr:uid="{00000000-0005-0000-0000-000047080000}"/>
    <cellStyle name="Normal 3 12 10 5" xfId="12160" xr:uid="{00000000-0005-0000-0000-000048080000}"/>
    <cellStyle name="Normal 3 12 11" xfId="1646" xr:uid="{00000000-0005-0000-0000-000049080000}"/>
    <cellStyle name="Normal 3 12 11 2" xfId="4736" xr:uid="{00000000-0005-0000-0000-00004A080000}"/>
    <cellStyle name="Normal 3 12 11 2 2" xfId="5793" xr:uid="{00000000-0005-0000-0000-00004B080000}"/>
    <cellStyle name="Normal 3 12 11 3" xfId="5794" xr:uid="{00000000-0005-0000-0000-00004C080000}"/>
    <cellStyle name="Normal 3 12 11 3 2" xfId="5795" xr:uid="{00000000-0005-0000-0000-00004D080000}"/>
    <cellStyle name="Normal 3 12 11 4" xfId="5796" xr:uid="{00000000-0005-0000-0000-00004E080000}"/>
    <cellStyle name="Normal 3 12 11 5" xfId="12161" xr:uid="{00000000-0005-0000-0000-00004F080000}"/>
    <cellStyle name="Normal 3 12 12" xfId="1647" xr:uid="{00000000-0005-0000-0000-000050080000}"/>
    <cellStyle name="Normal 3 12 12 2" xfId="4735" xr:uid="{00000000-0005-0000-0000-000051080000}"/>
    <cellStyle name="Normal 3 12 12 2 2" xfId="5797" xr:uid="{00000000-0005-0000-0000-000052080000}"/>
    <cellStyle name="Normal 3 12 12 3" xfId="5798" xr:uid="{00000000-0005-0000-0000-000053080000}"/>
    <cellStyle name="Normal 3 12 12 3 2" xfId="5799" xr:uid="{00000000-0005-0000-0000-000054080000}"/>
    <cellStyle name="Normal 3 12 12 4" xfId="5800" xr:uid="{00000000-0005-0000-0000-000055080000}"/>
    <cellStyle name="Normal 3 12 12 5" xfId="12162" xr:uid="{00000000-0005-0000-0000-000056080000}"/>
    <cellStyle name="Normal 3 12 13" xfId="1648" xr:uid="{00000000-0005-0000-0000-000057080000}"/>
    <cellStyle name="Normal 3 12 13 2" xfId="4734" xr:uid="{00000000-0005-0000-0000-000058080000}"/>
    <cellStyle name="Normal 3 12 13 2 2" xfId="5801" xr:uid="{00000000-0005-0000-0000-000059080000}"/>
    <cellStyle name="Normal 3 12 13 3" xfId="5802" xr:uid="{00000000-0005-0000-0000-00005A080000}"/>
    <cellStyle name="Normal 3 12 13 3 2" xfId="5803" xr:uid="{00000000-0005-0000-0000-00005B080000}"/>
    <cellStyle name="Normal 3 12 13 4" xfId="5804" xr:uid="{00000000-0005-0000-0000-00005C080000}"/>
    <cellStyle name="Normal 3 12 13 5" xfId="12163" xr:uid="{00000000-0005-0000-0000-00005D080000}"/>
    <cellStyle name="Normal 3 12 14" xfId="4733" xr:uid="{00000000-0005-0000-0000-00005E080000}"/>
    <cellStyle name="Normal 3 12 14 2" xfId="5805" xr:uid="{00000000-0005-0000-0000-00005F080000}"/>
    <cellStyle name="Normal 3 12 15" xfId="5806" xr:uid="{00000000-0005-0000-0000-000060080000}"/>
    <cellStyle name="Normal 3 12 15 2" xfId="5807" xr:uid="{00000000-0005-0000-0000-000061080000}"/>
    <cellStyle name="Normal 3 12 16" xfId="5808" xr:uid="{00000000-0005-0000-0000-000062080000}"/>
    <cellStyle name="Normal 3 12 17" xfId="12164" xr:uid="{00000000-0005-0000-0000-000063080000}"/>
    <cellStyle name="Normal 3 12 2" xfId="1649" xr:uid="{00000000-0005-0000-0000-000064080000}"/>
    <cellStyle name="Normal 3 12 2 10" xfId="1650" xr:uid="{00000000-0005-0000-0000-000065080000}"/>
    <cellStyle name="Normal 3 12 2 10 2" xfId="4732" xr:uid="{00000000-0005-0000-0000-000066080000}"/>
    <cellStyle name="Normal 3 12 2 10 2 2" xfId="5809" xr:uid="{00000000-0005-0000-0000-000067080000}"/>
    <cellStyle name="Normal 3 12 2 10 3" xfId="5810" xr:uid="{00000000-0005-0000-0000-000068080000}"/>
    <cellStyle name="Normal 3 12 2 10 3 2" xfId="5811" xr:uid="{00000000-0005-0000-0000-000069080000}"/>
    <cellStyle name="Normal 3 12 2 10 4" xfId="5812" xr:uid="{00000000-0005-0000-0000-00006A080000}"/>
    <cellStyle name="Normal 3 12 2 10 5" xfId="12165" xr:uid="{00000000-0005-0000-0000-00006B080000}"/>
    <cellStyle name="Normal 3 12 2 11" xfId="1651" xr:uid="{00000000-0005-0000-0000-00006C080000}"/>
    <cellStyle name="Normal 3 12 2 11 2" xfId="4731" xr:uid="{00000000-0005-0000-0000-00006D080000}"/>
    <cellStyle name="Normal 3 12 2 11 2 2" xfId="5813" xr:uid="{00000000-0005-0000-0000-00006E080000}"/>
    <cellStyle name="Normal 3 12 2 11 3" xfId="5814" xr:uid="{00000000-0005-0000-0000-00006F080000}"/>
    <cellStyle name="Normal 3 12 2 11 3 2" xfId="5815" xr:uid="{00000000-0005-0000-0000-000070080000}"/>
    <cellStyle name="Normal 3 12 2 11 4" xfId="5816" xr:uid="{00000000-0005-0000-0000-000071080000}"/>
    <cellStyle name="Normal 3 12 2 11 5" xfId="12166" xr:uid="{00000000-0005-0000-0000-000072080000}"/>
    <cellStyle name="Normal 3 12 2 12" xfId="1652" xr:uid="{00000000-0005-0000-0000-000073080000}"/>
    <cellStyle name="Normal 3 12 2 12 2" xfId="4730" xr:uid="{00000000-0005-0000-0000-000074080000}"/>
    <cellStyle name="Normal 3 12 2 12 2 2" xfId="5817" xr:uid="{00000000-0005-0000-0000-000075080000}"/>
    <cellStyle name="Normal 3 12 2 12 3" xfId="5818" xr:uid="{00000000-0005-0000-0000-000076080000}"/>
    <cellStyle name="Normal 3 12 2 12 3 2" xfId="5819" xr:uid="{00000000-0005-0000-0000-000077080000}"/>
    <cellStyle name="Normal 3 12 2 12 4" xfId="5820" xr:uid="{00000000-0005-0000-0000-000078080000}"/>
    <cellStyle name="Normal 3 12 2 12 5" xfId="12167" xr:uid="{00000000-0005-0000-0000-000079080000}"/>
    <cellStyle name="Normal 3 12 2 13" xfId="4729" xr:uid="{00000000-0005-0000-0000-00007A080000}"/>
    <cellStyle name="Normal 3 12 2 13 2" xfId="5821" xr:uid="{00000000-0005-0000-0000-00007B080000}"/>
    <cellStyle name="Normal 3 12 2 14" xfId="5822" xr:uid="{00000000-0005-0000-0000-00007C080000}"/>
    <cellStyle name="Normal 3 12 2 14 2" xfId="5823" xr:uid="{00000000-0005-0000-0000-00007D080000}"/>
    <cellStyle name="Normal 3 12 2 15" xfId="5824" xr:uid="{00000000-0005-0000-0000-00007E080000}"/>
    <cellStyle name="Normal 3 12 2 16" xfId="12168" xr:uid="{00000000-0005-0000-0000-00007F080000}"/>
    <cellStyle name="Normal 3 12 2 2" xfId="1653" xr:uid="{00000000-0005-0000-0000-000080080000}"/>
    <cellStyle name="Normal 3 12 2 2 2" xfId="4728" xr:uid="{00000000-0005-0000-0000-000081080000}"/>
    <cellStyle name="Normal 3 12 2 2 2 2" xfId="5825" xr:uid="{00000000-0005-0000-0000-000082080000}"/>
    <cellStyle name="Normal 3 12 2 2 3" xfId="5826" xr:uid="{00000000-0005-0000-0000-000083080000}"/>
    <cellStyle name="Normal 3 12 2 2 3 2" xfId="5827" xr:uid="{00000000-0005-0000-0000-000084080000}"/>
    <cellStyle name="Normal 3 12 2 2 4" xfId="5828" xr:uid="{00000000-0005-0000-0000-000085080000}"/>
    <cellStyle name="Normal 3 12 2 2 5" xfId="12169" xr:uid="{00000000-0005-0000-0000-000086080000}"/>
    <cellStyle name="Normal 3 12 2 3" xfId="1654" xr:uid="{00000000-0005-0000-0000-000087080000}"/>
    <cellStyle name="Normal 3 12 2 3 2" xfId="4727" xr:uid="{00000000-0005-0000-0000-000088080000}"/>
    <cellStyle name="Normal 3 12 2 3 2 2" xfId="5829" xr:uid="{00000000-0005-0000-0000-000089080000}"/>
    <cellStyle name="Normal 3 12 2 3 3" xfId="5830" xr:uid="{00000000-0005-0000-0000-00008A080000}"/>
    <cellStyle name="Normal 3 12 2 3 3 2" xfId="5831" xr:uid="{00000000-0005-0000-0000-00008B080000}"/>
    <cellStyle name="Normal 3 12 2 3 4" xfId="5832" xr:uid="{00000000-0005-0000-0000-00008C080000}"/>
    <cellStyle name="Normal 3 12 2 3 5" xfId="12170" xr:uid="{00000000-0005-0000-0000-00008D080000}"/>
    <cellStyle name="Normal 3 12 2 4" xfId="1655" xr:uid="{00000000-0005-0000-0000-00008E080000}"/>
    <cellStyle name="Normal 3 12 2 4 2" xfId="4726" xr:uid="{00000000-0005-0000-0000-00008F080000}"/>
    <cellStyle name="Normal 3 12 2 4 2 2" xfId="5833" xr:uid="{00000000-0005-0000-0000-000090080000}"/>
    <cellStyle name="Normal 3 12 2 4 3" xfId="5834" xr:uid="{00000000-0005-0000-0000-000091080000}"/>
    <cellStyle name="Normal 3 12 2 4 3 2" xfId="5835" xr:uid="{00000000-0005-0000-0000-000092080000}"/>
    <cellStyle name="Normal 3 12 2 4 4" xfId="5836" xr:uid="{00000000-0005-0000-0000-000093080000}"/>
    <cellStyle name="Normal 3 12 2 4 5" xfId="12171" xr:uid="{00000000-0005-0000-0000-000094080000}"/>
    <cellStyle name="Normal 3 12 2 5" xfId="1656" xr:uid="{00000000-0005-0000-0000-000095080000}"/>
    <cellStyle name="Normal 3 12 2 5 2" xfId="4725" xr:uid="{00000000-0005-0000-0000-000096080000}"/>
    <cellStyle name="Normal 3 12 2 5 2 2" xfId="5837" xr:uid="{00000000-0005-0000-0000-000097080000}"/>
    <cellStyle name="Normal 3 12 2 5 3" xfId="5838" xr:uid="{00000000-0005-0000-0000-000098080000}"/>
    <cellStyle name="Normal 3 12 2 5 3 2" xfId="5839" xr:uid="{00000000-0005-0000-0000-000099080000}"/>
    <cellStyle name="Normal 3 12 2 5 4" xfId="5840" xr:uid="{00000000-0005-0000-0000-00009A080000}"/>
    <cellStyle name="Normal 3 12 2 5 5" xfId="12172" xr:uid="{00000000-0005-0000-0000-00009B080000}"/>
    <cellStyle name="Normal 3 12 2 6" xfId="1657" xr:uid="{00000000-0005-0000-0000-00009C080000}"/>
    <cellStyle name="Normal 3 12 2 6 2" xfId="4724" xr:uid="{00000000-0005-0000-0000-00009D080000}"/>
    <cellStyle name="Normal 3 12 2 6 2 2" xfId="5841" xr:uid="{00000000-0005-0000-0000-00009E080000}"/>
    <cellStyle name="Normal 3 12 2 6 3" xfId="5842" xr:uid="{00000000-0005-0000-0000-00009F080000}"/>
    <cellStyle name="Normal 3 12 2 6 3 2" xfId="5843" xr:uid="{00000000-0005-0000-0000-0000A0080000}"/>
    <cellStyle name="Normal 3 12 2 6 4" xfId="5844" xr:uid="{00000000-0005-0000-0000-0000A1080000}"/>
    <cellStyle name="Normal 3 12 2 6 5" xfId="12173" xr:uid="{00000000-0005-0000-0000-0000A2080000}"/>
    <cellStyle name="Normal 3 12 2 7" xfId="1658" xr:uid="{00000000-0005-0000-0000-0000A3080000}"/>
    <cellStyle name="Normal 3 12 2 7 2" xfId="4723" xr:uid="{00000000-0005-0000-0000-0000A4080000}"/>
    <cellStyle name="Normal 3 12 2 7 2 2" xfId="5845" xr:uid="{00000000-0005-0000-0000-0000A5080000}"/>
    <cellStyle name="Normal 3 12 2 7 3" xfId="5846" xr:uid="{00000000-0005-0000-0000-0000A6080000}"/>
    <cellStyle name="Normal 3 12 2 7 3 2" xfId="5847" xr:uid="{00000000-0005-0000-0000-0000A7080000}"/>
    <cellStyle name="Normal 3 12 2 7 4" xfId="5848" xr:uid="{00000000-0005-0000-0000-0000A8080000}"/>
    <cellStyle name="Normal 3 12 2 7 5" xfId="12174" xr:uid="{00000000-0005-0000-0000-0000A9080000}"/>
    <cellStyle name="Normal 3 12 2 8" xfId="1659" xr:uid="{00000000-0005-0000-0000-0000AA080000}"/>
    <cellStyle name="Normal 3 12 2 8 2" xfId="4722" xr:uid="{00000000-0005-0000-0000-0000AB080000}"/>
    <cellStyle name="Normal 3 12 2 8 2 2" xfId="5849" xr:uid="{00000000-0005-0000-0000-0000AC080000}"/>
    <cellStyle name="Normal 3 12 2 8 3" xfId="5850" xr:uid="{00000000-0005-0000-0000-0000AD080000}"/>
    <cellStyle name="Normal 3 12 2 8 3 2" xfId="5851" xr:uid="{00000000-0005-0000-0000-0000AE080000}"/>
    <cellStyle name="Normal 3 12 2 8 4" xfId="5852" xr:uid="{00000000-0005-0000-0000-0000AF080000}"/>
    <cellStyle name="Normal 3 12 2 8 5" xfId="12175" xr:uid="{00000000-0005-0000-0000-0000B0080000}"/>
    <cellStyle name="Normal 3 12 2 9" xfId="1660" xr:uid="{00000000-0005-0000-0000-0000B1080000}"/>
    <cellStyle name="Normal 3 12 2 9 2" xfId="4721" xr:uid="{00000000-0005-0000-0000-0000B2080000}"/>
    <cellStyle name="Normal 3 12 2 9 2 2" xfId="5853" xr:uid="{00000000-0005-0000-0000-0000B3080000}"/>
    <cellStyle name="Normal 3 12 2 9 3" xfId="5854" xr:uid="{00000000-0005-0000-0000-0000B4080000}"/>
    <cellStyle name="Normal 3 12 2 9 3 2" xfId="5855" xr:uid="{00000000-0005-0000-0000-0000B5080000}"/>
    <cellStyle name="Normal 3 12 2 9 4" xfId="5856" xr:uid="{00000000-0005-0000-0000-0000B6080000}"/>
    <cellStyle name="Normal 3 12 2 9 5" xfId="12176" xr:uid="{00000000-0005-0000-0000-0000B7080000}"/>
    <cellStyle name="Normal 3 12 3" xfId="1661" xr:uid="{00000000-0005-0000-0000-0000B8080000}"/>
    <cellStyle name="Normal 3 12 3 2" xfId="4720" xr:uid="{00000000-0005-0000-0000-0000B9080000}"/>
    <cellStyle name="Normal 3 12 3 2 2" xfId="5857" xr:uid="{00000000-0005-0000-0000-0000BA080000}"/>
    <cellStyle name="Normal 3 12 3 3" xfId="5858" xr:uid="{00000000-0005-0000-0000-0000BB080000}"/>
    <cellStyle name="Normal 3 12 3 3 2" xfId="5859" xr:uid="{00000000-0005-0000-0000-0000BC080000}"/>
    <cellStyle name="Normal 3 12 3 4" xfId="5860" xr:uid="{00000000-0005-0000-0000-0000BD080000}"/>
    <cellStyle name="Normal 3 12 3 5" xfId="12177" xr:uid="{00000000-0005-0000-0000-0000BE080000}"/>
    <cellStyle name="Normal 3 12 4" xfId="1662" xr:uid="{00000000-0005-0000-0000-0000BF080000}"/>
    <cellStyle name="Normal 3 12 4 2" xfId="4719" xr:uid="{00000000-0005-0000-0000-0000C0080000}"/>
    <cellStyle name="Normal 3 12 4 2 2" xfId="5861" xr:uid="{00000000-0005-0000-0000-0000C1080000}"/>
    <cellStyle name="Normal 3 12 4 3" xfId="5862" xr:uid="{00000000-0005-0000-0000-0000C2080000}"/>
    <cellStyle name="Normal 3 12 4 3 2" xfId="5863" xr:uid="{00000000-0005-0000-0000-0000C3080000}"/>
    <cellStyle name="Normal 3 12 4 4" xfId="5864" xr:uid="{00000000-0005-0000-0000-0000C4080000}"/>
    <cellStyle name="Normal 3 12 4 5" xfId="12178" xr:uid="{00000000-0005-0000-0000-0000C5080000}"/>
    <cellStyle name="Normal 3 12 5" xfId="1663" xr:uid="{00000000-0005-0000-0000-0000C6080000}"/>
    <cellStyle name="Normal 3 12 5 2" xfId="4718" xr:uid="{00000000-0005-0000-0000-0000C7080000}"/>
    <cellStyle name="Normal 3 12 5 2 2" xfId="5865" xr:uid="{00000000-0005-0000-0000-0000C8080000}"/>
    <cellStyle name="Normal 3 12 5 3" xfId="5866" xr:uid="{00000000-0005-0000-0000-0000C9080000}"/>
    <cellStyle name="Normal 3 12 5 3 2" xfId="5867" xr:uid="{00000000-0005-0000-0000-0000CA080000}"/>
    <cellStyle name="Normal 3 12 5 4" xfId="5868" xr:uid="{00000000-0005-0000-0000-0000CB080000}"/>
    <cellStyle name="Normal 3 12 5 5" xfId="12179" xr:uid="{00000000-0005-0000-0000-0000CC080000}"/>
    <cellStyle name="Normal 3 12 6" xfId="1664" xr:uid="{00000000-0005-0000-0000-0000CD080000}"/>
    <cellStyle name="Normal 3 12 6 2" xfId="4717" xr:uid="{00000000-0005-0000-0000-0000CE080000}"/>
    <cellStyle name="Normal 3 12 6 2 2" xfId="5869" xr:uid="{00000000-0005-0000-0000-0000CF080000}"/>
    <cellStyle name="Normal 3 12 6 3" xfId="5870" xr:uid="{00000000-0005-0000-0000-0000D0080000}"/>
    <cellStyle name="Normal 3 12 6 3 2" xfId="5871" xr:uid="{00000000-0005-0000-0000-0000D1080000}"/>
    <cellStyle name="Normal 3 12 6 4" xfId="5872" xr:uid="{00000000-0005-0000-0000-0000D2080000}"/>
    <cellStyle name="Normal 3 12 6 5" xfId="12180" xr:uid="{00000000-0005-0000-0000-0000D3080000}"/>
    <cellStyle name="Normal 3 12 7" xfId="1665" xr:uid="{00000000-0005-0000-0000-0000D4080000}"/>
    <cellStyle name="Normal 3 12 7 2" xfId="4716" xr:uid="{00000000-0005-0000-0000-0000D5080000}"/>
    <cellStyle name="Normal 3 12 7 2 2" xfId="5873" xr:uid="{00000000-0005-0000-0000-0000D6080000}"/>
    <cellStyle name="Normal 3 12 7 3" xfId="5874" xr:uid="{00000000-0005-0000-0000-0000D7080000}"/>
    <cellStyle name="Normal 3 12 7 3 2" xfId="5875" xr:uid="{00000000-0005-0000-0000-0000D8080000}"/>
    <cellStyle name="Normal 3 12 7 4" xfId="5876" xr:uid="{00000000-0005-0000-0000-0000D9080000}"/>
    <cellStyle name="Normal 3 12 7 5" xfId="12181" xr:uid="{00000000-0005-0000-0000-0000DA080000}"/>
    <cellStyle name="Normal 3 12 8" xfId="1666" xr:uid="{00000000-0005-0000-0000-0000DB080000}"/>
    <cellStyle name="Normal 3 12 8 2" xfId="4715" xr:uid="{00000000-0005-0000-0000-0000DC080000}"/>
    <cellStyle name="Normal 3 12 8 2 2" xfId="5877" xr:uid="{00000000-0005-0000-0000-0000DD080000}"/>
    <cellStyle name="Normal 3 12 8 3" xfId="5878" xr:uid="{00000000-0005-0000-0000-0000DE080000}"/>
    <cellStyle name="Normal 3 12 8 3 2" xfId="5879" xr:uid="{00000000-0005-0000-0000-0000DF080000}"/>
    <cellStyle name="Normal 3 12 8 4" xfId="5880" xr:uid="{00000000-0005-0000-0000-0000E0080000}"/>
    <cellStyle name="Normal 3 12 8 5" xfId="12182" xr:uid="{00000000-0005-0000-0000-0000E1080000}"/>
    <cellStyle name="Normal 3 12 9" xfId="1667" xr:uid="{00000000-0005-0000-0000-0000E2080000}"/>
    <cellStyle name="Normal 3 12 9 2" xfId="4714" xr:uid="{00000000-0005-0000-0000-0000E3080000}"/>
    <cellStyle name="Normal 3 12 9 2 2" xfId="5881" xr:uid="{00000000-0005-0000-0000-0000E4080000}"/>
    <cellStyle name="Normal 3 12 9 3" xfId="5882" xr:uid="{00000000-0005-0000-0000-0000E5080000}"/>
    <cellStyle name="Normal 3 12 9 3 2" xfId="5883" xr:uid="{00000000-0005-0000-0000-0000E6080000}"/>
    <cellStyle name="Normal 3 12 9 4" xfId="5884" xr:uid="{00000000-0005-0000-0000-0000E7080000}"/>
    <cellStyle name="Normal 3 12 9 5" xfId="12183" xr:uid="{00000000-0005-0000-0000-0000E8080000}"/>
    <cellStyle name="Normal 3 13" xfId="1668" xr:uid="{00000000-0005-0000-0000-0000E9080000}"/>
    <cellStyle name="Normal 3 13 10" xfId="1669" xr:uid="{00000000-0005-0000-0000-0000EA080000}"/>
    <cellStyle name="Normal 3 13 10 2" xfId="4713" xr:uid="{00000000-0005-0000-0000-0000EB080000}"/>
    <cellStyle name="Normal 3 13 10 2 2" xfId="5885" xr:uid="{00000000-0005-0000-0000-0000EC080000}"/>
    <cellStyle name="Normal 3 13 10 3" xfId="5886" xr:uid="{00000000-0005-0000-0000-0000ED080000}"/>
    <cellStyle name="Normal 3 13 10 3 2" xfId="5887" xr:uid="{00000000-0005-0000-0000-0000EE080000}"/>
    <cellStyle name="Normal 3 13 10 4" xfId="5888" xr:uid="{00000000-0005-0000-0000-0000EF080000}"/>
    <cellStyle name="Normal 3 13 10 5" xfId="12184" xr:uid="{00000000-0005-0000-0000-0000F0080000}"/>
    <cellStyle name="Normal 3 13 11" xfId="1670" xr:uid="{00000000-0005-0000-0000-0000F1080000}"/>
    <cellStyle name="Normal 3 13 11 2" xfId="4712" xr:uid="{00000000-0005-0000-0000-0000F2080000}"/>
    <cellStyle name="Normal 3 13 11 2 2" xfId="5889" xr:uid="{00000000-0005-0000-0000-0000F3080000}"/>
    <cellStyle name="Normal 3 13 11 3" xfId="5890" xr:uid="{00000000-0005-0000-0000-0000F4080000}"/>
    <cellStyle name="Normal 3 13 11 3 2" xfId="5891" xr:uid="{00000000-0005-0000-0000-0000F5080000}"/>
    <cellStyle name="Normal 3 13 11 4" xfId="5892" xr:uid="{00000000-0005-0000-0000-0000F6080000}"/>
    <cellStyle name="Normal 3 13 11 5" xfId="12185" xr:uid="{00000000-0005-0000-0000-0000F7080000}"/>
    <cellStyle name="Normal 3 13 12" xfId="1671" xr:uid="{00000000-0005-0000-0000-0000F8080000}"/>
    <cellStyle name="Normal 3 13 12 2" xfId="4711" xr:uid="{00000000-0005-0000-0000-0000F9080000}"/>
    <cellStyle name="Normal 3 13 12 2 2" xfId="5893" xr:uid="{00000000-0005-0000-0000-0000FA080000}"/>
    <cellStyle name="Normal 3 13 12 3" xfId="5894" xr:uid="{00000000-0005-0000-0000-0000FB080000}"/>
    <cellStyle name="Normal 3 13 12 3 2" xfId="5895" xr:uid="{00000000-0005-0000-0000-0000FC080000}"/>
    <cellStyle name="Normal 3 13 12 4" xfId="5896" xr:uid="{00000000-0005-0000-0000-0000FD080000}"/>
    <cellStyle name="Normal 3 13 12 5" xfId="12186" xr:uid="{00000000-0005-0000-0000-0000FE080000}"/>
    <cellStyle name="Normal 3 13 13" xfId="1672" xr:uid="{00000000-0005-0000-0000-0000FF080000}"/>
    <cellStyle name="Normal 3 13 13 2" xfId="4710" xr:uid="{00000000-0005-0000-0000-000000090000}"/>
    <cellStyle name="Normal 3 13 13 2 2" xfId="5897" xr:uid="{00000000-0005-0000-0000-000001090000}"/>
    <cellStyle name="Normal 3 13 13 3" xfId="5898" xr:uid="{00000000-0005-0000-0000-000002090000}"/>
    <cellStyle name="Normal 3 13 13 3 2" xfId="5899" xr:uid="{00000000-0005-0000-0000-000003090000}"/>
    <cellStyle name="Normal 3 13 13 4" xfId="5900" xr:uid="{00000000-0005-0000-0000-000004090000}"/>
    <cellStyle name="Normal 3 13 13 5" xfId="12187" xr:uid="{00000000-0005-0000-0000-000005090000}"/>
    <cellStyle name="Normal 3 13 14" xfId="4709" xr:uid="{00000000-0005-0000-0000-000006090000}"/>
    <cellStyle name="Normal 3 13 14 2" xfId="5901" xr:uid="{00000000-0005-0000-0000-000007090000}"/>
    <cellStyle name="Normal 3 13 15" xfId="5902" xr:uid="{00000000-0005-0000-0000-000008090000}"/>
    <cellStyle name="Normal 3 13 15 2" xfId="5903" xr:uid="{00000000-0005-0000-0000-000009090000}"/>
    <cellStyle name="Normal 3 13 16" xfId="5904" xr:uid="{00000000-0005-0000-0000-00000A090000}"/>
    <cellStyle name="Normal 3 13 17" xfId="12188" xr:uid="{00000000-0005-0000-0000-00000B090000}"/>
    <cellStyle name="Normal 3 13 2" xfId="1673" xr:uid="{00000000-0005-0000-0000-00000C090000}"/>
    <cellStyle name="Normal 3 13 2 10" xfId="1674" xr:uid="{00000000-0005-0000-0000-00000D090000}"/>
    <cellStyle name="Normal 3 13 2 10 2" xfId="4708" xr:uid="{00000000-0005-0000-0000-00000E090000}"/>
    <cellStyle name="Normal 3 13 2 10 2 2" xfId="5905" xr:uid="{00000000-0005-0000-0000-00000F090000}"/>
    <cellStyle name="Normal 3 13 2 10 3" xfId="5906" xr:uid="{00000000-0005-0000-0000-000010090000}"/>
    <cellStyle name="Normal 3 13 2 10 3 2" xfId="5907" xr:uid="{00000000-0005-0000-0000-000011090000}"/>
    <cellStyle name="Normal 3 13 2 10 4" xfId="5908" xr:uid="{00000000-0005-0000-0000-000012090000}"/>
    <cellStyle name="Normal 3 13 2 10 5" xfId="12189" xr:uid="{00000000-0005-0000-0000-000013090000}"/>
    <cellStyle name="Normal 3 13 2 11" xfId="1675" xr:uid="{00000000-0005-0000-0000-000014090000}"/>
    <cellStyle name="Normal 3 13 2 11 2" xfId="4707" xr:uid="{00000000-0005-0000-0000-000015090000}"/>
    <cellStyle name="Normal 3 13 2 11 2 2" xfId="5909" xr:uid="{00000000-0005-0000-0000-000016090000}"/>
    <cellStyle name="Normal 3 13 2 11 3" xfId="5910" xr:uid="{00000000-0005-0000-0000-000017090000}"/>
    <cellStyle name="Normal 3 13 2 11 3 2" xfId="5911" xr:uid="{00000000-0005-0000-0000-000018090000}"/>
    <cellStyle name="Normal 3 13 2 11 4" xfId="5912" xr:uid="{00000000-0005-0000-0000-000019090000}"/>
    <cellStyle name="Normal 3 13 2 11 5" xfId="12190" xr:uid="{00000000-0005-0000-0000-00001A090000}"/>
    <cellStyle name="Normal 3 13 2 12" xfId="1676" xr:uid="{00000000-0005-0000-0000-00001B090000}"/>
    <cellStyle name="Normal 3 13 2 12 2" xfId="4706" xr:uid="{00000000-0005-0000-0000-00001C090000}"/>
    <cellStyle name="Normal 3 13 2 12 2 2" xfId="5913" xr:uid="{00000000-0005-0000-0000-00001D090000}"/>
    <cellStyle name="Normal 3 13 2 12 3" xfId="5914" xr:uid="{00000000-0005-0000-0000-00001E090000}"/>
    <cellStyle name="Normal 3 13 2 12 3 2" xfId="5915" xr:uid="{00000000-0005-0000-0000-00001F090000}"/>
    <cellStyle name="Normal 3 13 2 12 4" xfId="5916" xr:uid="{00000000-0005-0000-0000-000020090000}"/>
    <cellStyle name="Normal 3 13 2 12 5" xfId="12191" xr:uid="{00000000-0005-0000-0000-000021090000}"/>
    <cellStyle name="Normal 3 13 2 13" xfId="4705" xr:uid="{00000000-0005-0000-0000-000022090000}"/>
    <cellStyle name="Normal 3 13 2 13 2" xfId="5917" xr:uid="{00000000-0005-0000-0000-000023090000}"/>
    <cellStyle name="Normal 3 13 2 14" xfId="5918" xr:uid="{00000000-0005-0000-0000-000024090000}"/>
    <cellStyle name="Normal 3 13 2 14 2" xfId="5919" xr:uid="{00000000-0005-0000-0000-000025090000}"/>
    <cellStyle name="Normal 3 13 2 15" xfId="5920" xr:uid="{00000000-0005-0000-0000-000026090000}"/>
    <cellStyle name="Normal 3 13 2 16" xfId="12192" xr:uid="{00000000-0005-0000-0000-000027090000}"/>
    <cellStyle name="Normal 3 13 2 2" xfId="1677" xr:uid="{00000000-0005-0000-0000-000028090000}"/>
    <cellStyle name="Normal 3 13 2 2 2" xfId="4704" xr:uid="{00000000-0005-0000-0000-000029090000}"/>
    <cellStyle name="Normal 3 13 2 2 2 2" xfId="5921" xr:uid="{00000000-0005-0000-0000-00002A090000}"/>
    <cellStyle name="Normal 3 13 2 2 3" xfId="5922" xr:uid="{00000000-0005-0000-0000-00002B090000}"/>
    <cellStyle name="Normal 3 13 2 2 3 2" xfId="5923" xr:uid="{00000000-0005-0000-0000-00002C090000}"/>
    <cellStyle name="Normal 3 13 2 2 4" xfId="5924" xr:uid="{00000000-0005-0000-0000-00002D090000}"/>
    <cellStyle name="Normal 3 13 2 2 5" xfId="12193" xr:uid="{00000000-0005-0000-0000-00002E090000}"/>
    <cellStyle name="Normal 3 13 2 3" xfId="1678" xr:uid="{00000000-0005-0000-0000-00002F090000}"/>
    <cellStyle name="Normal 3 13 2 3 2" xfId="4703" xr:uid="{00000000-0005-0000-0000-000030090000}"/>
    <cellStyle name="Normal 3 13 2 3 2 2" xfId="5925" xr:uid="{00000000-0005-0000-0000-000031090000}"/>
    <cellStyle name="Normal 3 13 2 3 3" xfId="5926" xr:uid="{00000000-0005-0000-0000-000032090000}"/>
    <cellStyle name="Normal 3 13 2 3 3 2" xfId="5927" xr:uid="{00000000-0005-0000-0000-000033090000}"/>
    <cellStyle name="Normal 3 13 2 3 4" xfId="5928" xr:uid="{00000000-0005-0000-0000-000034090000}"/>
    <cellStyle name="Normal 3 13 2 3 5" xfId="12194" xr:uid="{00000000-0005-0000-0000-000035090000}"/>
    <cellStyle name="Normal 3 13 2 4" xfId="1679" xr:uid="{00000000-0005-0000-0000-000036090000}"/>
    <cellStyle name="Normal 3 13 2 4 2" xfId="4702" xr:uid="{00000000-0005-0000-0000-000037090000}"/>
    <cellStyle name="Normal 3 13 2 4 2 2" xfId="5929" xr:uid="{00000000-0005-0000-0000-000038090000}"/>
    <cellStyle name="Normal 3 13 2 4 3" xfId="5930" xr:uid="{00000000-0005-0000-0000-000039090000}"/>
    <cellStyle name="Normal 3 13 2 4 3 2" xfId="5931" xr:uid="{00000000-0005-0000-0000-00003A090000}"/>
    <cellStyle name="Normal 3 13 2 4 4" xfId="5932" xr:uid="{00000000-0005-0000-0000-00003B090000}"/>
    <cellStyle name="Normal 3 13 2 4 5" xfId="12195" xr:uid="{00000000-0005-0000-0000-00003C090000}"/>
    <cellStyle name="Normal 3 13 2 5" xfId="1680" xr:uid="{00000000-0005-0000-0000-00003D090000}"/>
    <cellStyle name="Normal 3 13 2 5 2" xfId="4701" xr:uid="{00000000-0005-0000-0000-00003E090000}"/>
    <cellStyle name="Normal 3 13 2 5 2 2" xfId="5933" xr:uid="{00000000-0005-0000-0000-00003F090000}"/>
    <cellStyle name="Normal 3 13 2 5 3" xfId="5934" xr:uid="{00000000-0005-0000-0000-000040090000}"/>
    <cellStyle name="Normal 3 13 2 5 3 2" xfId="5935" xr:uid="{00000000-0005-0000-0000-000041090000}"/>
    <cellStyle name="Normal 3 13 2 5 4" xfId="5936" xr:uid="{00000000-0005-0000-0000-000042090000}"/>
    <cellStyle name="Normal 3 13 2 5 5" xfId="12196" xr:uid="{00000000-0005-0000-0000-000043090000}"/>
    <cellStyle name="Normal 3 13 2 6" xfId="1681" xr:uid="{00000000-0005-0000-0000-000044090000}"/>
    <cellStyle name="Normal 3 13 2 6 2" xfId="4700" xr:uid="{00000000-0005-0000-0000-000045090000}"/>
    <cellStyle name="Normal 3 13 2 6 2 2" xfId="5937" xr:uid="{00000000-0005-0000-0000-000046090000}"/>
    <cellStyle name="Normal 3 13 2 6 3" xfId="5938" xr:uid="{00000000-0005-0000-0000-000047090000}"/>
    <cellStyle name="Normal 3 13 2 6 3 2" xfId="5939" xr:uid="{00000000-0005-0000-0000-000048090000}"/>
    <cellStyle name="Normal 3 13 2 6 4" xfId="5940" xr:uid="{00000000-0005-0000-0000-000049090000}"/>
    <cellStyle name="Normal 3 13 2 6 5" xfId="12197" xr:uid="{00000000-0005-0000-0000-00004A090000}"/>
    <cellStyle name="Normal 3 13 2 7" xfId="1682" xr:uid="{00000000-0005-0000-0000-00004B090000}"/>
    <cellStyle name="Normal 3 13 2 7 2" xfId="4699" xr:uid="{00000000-0005-0000-0000-00004C090000}"/>
    <cellStyle name="Normal 3 13 2 7 2 2" xfId="5941" xr:uid="{00000000-0005-0000-0000-00004D090000}"/>
    <cellStyle name="Normal 3 13 2 7 3" xfId="5942" xr:uid="{00000000-0005-0000-0000-00004E090000}"/>
    <cellStyle name="Normal 3 13 2 7 3 2" xfId="5943" xr:uid="{00000000-0005-0000-0000-00004F090000}"/>
    <cellStyle name="Normal 3 13 2 7 4" xfId="5944" xr:uid="{00000000-0005-0000-0000-000050090000}"/>
    <cellStyle name="Normal 3 13 2 7 5" xfId="12198" xr:uid="{00000000-0005-0000-0000-000051090000}"/>
    <cellStyle name="Normal 3 13 2 8" xfId="1683" xr:uid="{00000000-0005-0000-0000-000052090000}"/>
    <cellStyle name="Normal 3 13 2 8 2" xfId="4698" xr:uid="{00000000-0005-0000-0000-000053090000}"/>
    <cellStyle name="Normal 3 13 2 8 2 2" xfId="5945" xr:uid="{00000000-0005-0000-0000-000054090000}"/>
    <cellStyle name="Normal 3 13 2 8 3" xfId="5946" xr:uid="{00000000-0005-0000-0000-000055090000}"/>
    <cellStyle name="Normal 3 13 2 8 3 2" xfId="5947" xr:uid="{00000000-0005-0000-0000-000056090000}"/>
    <cellStyle name="Normal 3 13 2 8 4" xfId="5948" xr:uid="{00000000-0005-0000-0000-000057090000}"/>
    <cellStyle name="Normal 3 13 2 8 5" xfId="12199" xr:uid="{00000000-0005-0000-0000-000058090000}"/>
    <cellStyle name="Normal 3 13 2 9" xfId="1684" xr:uid="{00000000-0005-0000-0000-000059090000}"/>
    <cellStyle name="Normal 3 13 2 9 2" xfId="4697" xr:uid="{00000000-0005-0000-0000-00005A090000}"/>
    <cellStyle name="Normal 3 13 2 9 2 2" xfId="5949" xr:uid="{00000000-0005-0000-0000-00005B090000}"/>
    <cellStyle name="Normal 3 13 2 9 3" xfId="5950" xr:uid="{00000000-0005-0000-0000-00005C090000}"/>
    <cellStyle name="Normal 3 13 2 9 3 2" xfId="5951" xr:uid="{00000000-0005-0000-0000-00005D090000}"/>
    <cellStyle name="Normal 3 13 2 9 4" xfId="5952" xr:uid="{00000000-0005-0000-0000-00005E090000}"/>
    <cellStyle name="Normal 3 13 2 9 5" xfId="12200" xr:uid="{00000000-0005-0000-0000-00005F090000}"/>
    <cellStyle name="Normal 3 13 3" xfId="1685" xr:uid="{00000000-0005-0000-0000-000060090000}"/>
    <cellStyle name="Normal 3 13 3 2" xfId="4696" xr:uid="{00000000-0005-0000-0000-000061090000}"/>
    <cellStyle name="Normal 3 13 3 2 2" xfId="5953" xr:uid="{00000000-0005-0000-0000-000062090000}"/>
    <cellStyle name="Normal 3 13 3 3" xfId="5954" xr:uid="{00000000-0005-0000-0000-000063090000}"/>
    <cellStyle name="Normal 3 13 3 3 2" xfId="5955" xr:uid="{00000000-0005-0000-0000-000064090000}"/>
    <cellStyle name="Normal 3 13 3 4" xfId="5956" xr:uid="{00000000-0005-0000-0000-000065090000}"/>
    <cellStyle name="Normal 3 13 3 5" xfId="12201" xr:uid="{00000000-0005-0000-0000-000066090000}"/>
    <cellStyle name="Normal 3 13 4" xfId="1686" xr:uid="{00000000-0005-0000-0000-000067090000}"/>
    <cellStyle name="Normal 3 13 4 2" xfId="4695" xr:uid="{00000000-0005-0000-0000-000068090000}"/>
    <cellStyle name="Normal 3 13 4 2 2" xfId="5957" xr:uid="{00000000-0005-0000-0000-000069090000}"/>
    <cellStyle name="Normal 3 13 4 3" xfId="5958" xr:uid="{00000000-0005-0000-0000-00006A090000}"/>
    <cellStyle name="Normal 3 13 4 3 2" xfId="5959" xr:uid="{00000000-0005-0000-0000-00006B090000}"/>
    <cellStyle name="Normal 3 13 4 4" xfId="5960" xr:uid="{00000000-0005-0000-0000-00006C090000}"/>
    <cellStyle name="Normal 3 13 4 5" xfId="12202" xr:uid="{00000000-0005-0000-0000-00006D090000}"/>
    <cellStyle name="Normal 3 13 5" xfId="1687" xr:uid="{00000000-0005-0000-0000-00006E090000}"/>
    <cellStyle name="Normal 3 13 5 2" xfId="4694" xr:uid="{00000000-0005-0000-0000-00006F090000}"/>
    <cellStyle name="Normal 3 13 5 2 2" xfId="5961" xr:uid="{00000000-0005-0000-0000-000070090000}"/>
    <cellStyle name="Normal 3 13 5 3" xfId="5962" xr:uid="{00000000-0005-0000-0000-000071090000}"/>
    <cellStyle name="Normal 3 13 5 3 2" xfId="5963" xr:uid="{00000000-0005-0000-0000-000072090000}"/>
    <cellStyle name="Normal 3 13 5 4" xfId="5964" xr:uid="{00000000-0005-0000-0000-000073090000}"/>
    <cellStyle name="Normal 3 13 5 5" xfId="12203" xr:uid="{00000000-0005-0000-0000-000074090000}"/>
    <cellStyle name="Normal 3 13 6" xfId="1688" xr:uid="{00000000-0005-0000-0000-000075090000}"/>
    <cellStyle name="Normal 3 13 6 2" xfId="4693" xr:uid="{00000000-0005-0000-0000-000076090000}"/>
    <cellStyle name="Normal 3 13 6 2 2" xfId="5965" xr:uid="{00000000-0005-0000-0000-000077090000}"/>
    <cellStyle name="Normal 3 13 6 3" xfId="5966" xr:uid="{00000000-0005-0000-0000-000078090000}"/>
    <cellStyle name="Normal 3 13 6 3 2" xfId="5967" xr:uid="{00000000-0005-0000-0000-000079090000}"/>
    <cellStyle name="Normal 3 13 6 4" xfId="5968" xr:uid="{00000000-0005-0000-0000-00007A090000}"/>
    <cellStyle name="Normal 3 13 6 5" xfId="12204" xr:uid="{00000000-0005-0000-0000-00007B090000}"/>
    <cellStyle name="Normal 3 13 7" xfId="1689" xr:uid="{00000000-0005-0000-0000-00007C090000}"/>
    <cellStyle name="Normal 3 13 7 2" xfId="4692" xr:uid="{00000000-0005-0000-0000-00007D090000}"/>
    <cellStyle name="Normal 3 13 7 2 2" xfId="5969" xr:uid="{00000000-0005-0000-0000-00007E090000}"/>
    <cellStyle name="Normal 3 13 7 3" xfId="5970" xr:uid="{00000000-0005-0000-0000-00007F090000}"/>
    <cellStyle name="Normal 3 13 7 3 2" xfId="5971" xr:uid="{00000000-0005-0000-0000-000080090000}"/>
    <cellStyle name="Normal 3 13 7 4" xfId="5972" xr:uid="{00000000-0005-0000-0000-000081090000}"/>
    <cellStyle name="Normal 3 13 7 5" xfId="12205" xr:uid="{00000000-0005-0000-0000-000082090000}"/>
    <cellStyle name="Normal 3 13 8" xfId="1690" xr:uid="{00000000-0005-0000-0000-000083090000}"/>
    <cellStyle name="Normal 3 13 8 2" xfId="4691" xr:uid="{00000000-0005-0000-0000-000084090000}"/>
    <cellStyle name="Normal 3 13 8 2 2" xfId="5973" xr:uid="{00000000-0005-0000-0000-000085090000}"/>
    <cellStyle name="Normal 3 13 8 3" xfId="5974" xr:uid="{00000000-0005-0000-0000-000086090000}"/>
    <cellStyle name="Normal 3 13 8 3 2" xfId="5975" xr:uid="{00000000-0005-0000-0000-000087090000}"/>
    <cellStyle name="Normal 3 13 8 4" xfId="5976" xr:uid="{00000000-0005-0000-0000-000088090000}"/>
    <cellStyle name="Normal 3 13 8 5" xfId="12206" xr:uid="{00000000-0005-0000-0000-000089090000}"/>
    <cellStyle name="Normal 3 13 9" xfId="1691" xr:uid="{00000000-0005-0000-0000-00008A090000}"/>
    <cellStyle name="Normal 3 13 9 2" xfId="4690" xr:uid="{00000000-0005-0000-0000-00008B090000}"/>
    <cellStyle name="Normal 3 13 9 2 2" xfId="5977" xr:uid="{00000000-0005-0000-0000-00008C090000}"/>
    <cellStyle name="Normal 3 13 9 3" xfId="5978" xr:uid="{00000000-0005-0000-0000-00008D090000}"/>
    <cellStyle name="Normal 3 13 9 3 2" xfId="5979" xr:uid="{00000000-0005-0000-0000-00008E090000}"/>
    <cellStyle name="Normal 3 13 9 4" xfId="5980" xr:uid="{00000000-0005-0000-0000-00008F090000}"/>
    <cellStyle name="Normal 3 13 9 5" xfId="12207" xr:uid="{00000000-0005-0000-0000-000090090000}"/>
    <cellStyle name="Normal 3 14" xfId="1692" xr:uid="{00000000-0005-0000-0000-000091090000}"/>
    <cellStyle name="Normal 3 14 10" xfId="1693" xr:uid="{00000000-0005-0000-0000-000092090000}"/>
    <cellStyle name="Normal 3 14 10 2" xfId="4689" xr:uid="{00000000-0005-0000-0000-000093090000}"/>
    <cellStyle name="Normal 3 14 10 2 2" xfId="5981" xr:uid="{00000000-0005-0000-0000-000094090000}"/>
    <cellStyle name="Normal 3 14 10 3" xfId="5982" xr:uid="{00000000-0005-0000-0000-000095090000}"/>
    <cellStyle name="Normal 3 14 10 3 2" xfId="5983" xr:uid="{00000000-0005-0000-0000-000096090000}"/>
    <cellStyle name="Normal 3 14 10 4" xfId="5984" xr:uid="{00000000-0005-0000-0000-000097090000}"/>
    <cellStyle name="Normal 3 14 10 5" xfId="12208" xr:uid="{00000000-0005-0000-0000-000098090000}"/>
    <cellStyle name="Normal 3 14 11" xfId="1694" xr:uid="{00000000-0005-0000-0000-000099090000}"/>
    <cellStyle name="Normal 3 14 11 2" xfId="4688" xr:uid="{00000000-0005-0000-0000-00009A090000}"/>
    <cellStyle name="Normal 3 14 11 2 2" xfId="5985" xr:uid="{00000000-0005-0000-0000-00009B090000}"/>
    <cellStyle name="Normal 3 14 11 3" xfId="5986" xr:uid="{00000000-0005-0000-0000-00009C090000}"/>
    <cellStyle name="Normal 3 14 11 3 2" xfId="5987" xr:uid="{00000000-0005-0000-0000-00009D090000}"/>
    <cellStyle name="Normal 3 14 11 4" xfId="5988" xr:uid="{00000000-0005-0000-0000-00009E090000}"/>
    <cellStyle name="Normal 3 14 11 5" xfId="12209" xr:uid="{00000000-0005-0000-0000-00009F090000}"/>
    <cellStyle name="Normal 3 14 12" xfId="1695" xr:uid="{00000000-0005-0000-0000-0000A0090000}"/>
    <cellStyle name="Normal 3 14 12 2" xfId="4687" xr:uid="{00000000-0005-0000-0000-0000A1090000}"/>
    <cellStyle name="Normal 3 14 12 2 2" xfId="5989" xr:uid="{00000000-0005-0000-0000-0000A2090000}"/>
    <cellStyle name="Normal 3 14 12 3" xfId="5990" xr:uid="{00000000-0005-0000-0000-0000A3090000}"/>
    <cellStyle name="Normal 3 14 12 3 2" xfId="5991" xr:uid="{00000000-0005-0000-0000-0000A4090000}"/>
    <cellStyle name="Normal 3 14 12 4" xfId="5992" xr:uid="{00000000-0005-0000-0000-0000A5090000}"/>
    <cellStyle name="Normal 3 14 12 5" xfId="12210" xr:uid="{00000000-0005-0000-0000-0000A6090000}"/>
    <cellStyle name="Normal 3 14 13" xfId="1696" xr:uid="{00000000-0005-0000-0000-0000A7090000}"/>
    <cellStyle name="Normal 3 14 13 2" xfId="4686" xr:uid="{00000000-0005-0000-0000-0000A8090000}"/>
    <cellStyle name="Normal 3 14 13 2 2" xfId="5993" xr:uid="{00000000-0005-0000-0000-0000A9090000}"/>
    <cellStyle name="Normal 3 14 13 3" xfId="5994" xr:uid="{00000000-0005-0000-0000-0000AA090000}"/>
    <cellStyle name="Normal 3 14 13 3 2" xfId="5995" xr:uid="{00000000-0005-0000-0000-0000AB090000}"/>
    <cellStyle name="Normal 3 14 13 4" xfId="5996" xr:uid="{00000000-0005-0000-0000-0000AC090000}"/>
    <cellStyle name="Normal 3 14 13 5" xfId="12211" xr:uid="{00000000-0005-0000-0000-0000AD090000}"/>
    <cellStyle name="Normal 3 14 14" xfId="4685" xr:uid="{00000000-0005-0000-0000-0000AE090000}"/>
    <cellStyle name="Normal 3 14 14 2" xfId="5997" xr:uid="{00000000-0005-0000-0000-0000AF090000}"/>
    <cellStyle name="Normal 3 14 15" xfId="5998" xr:uid="{00000000-0005-0000-0000-0000B0090000}"/>
    <cellStyle name="Normal 3 14 15 2" xfId="5999" xr:uid="{00000000-0005-0000-0000-0000B1090000}"/>
    <cellStyle name="Normal 3 14 16" xfId="6000" xr:uid="{00000000-0005-0000-0000-0000B2090000}"/>
    <cellStyle name="Normal 3 14 17" xfId="12212" xr:uid="{00000000-0005-0000-0000-0000B3090000}"/>
    <cellStyle name="Normal 3 14 2" xfId="1697" xr:uid="{00000000-0005-0000-0000-0000B4090000}"/>
    <cellStyle name="Normal 3 14 2 10" xfId="1698" xr:uid="{00000000-0005-0000-0000-0000B5090000}"/>
    <cellStyle name="Normal 3 14 2 10 2" xfId="4684" xr:uid="{00000000-0005-0000-0000-0000B6090000}"/>
    <cellStyle name="Normal 3 14 2 10 2 2" xfId="6001" xr:uid="{00000000-0005-0000-0000-0000B7090000}"/>
    <cellStyle name="Normal 3 14 2 10 3" xfId="6002" xr:uid="{00000000-0005-0000-0000-0000B8090000}"/>
    <cellStyle name="Normal 3 14 2 10 3 2" xfId="6003" xr:uid="{00000000-0005-0000-0000-0000B9090000}"/>
    <cellStyle name="Normal 3 14 2 10 4" xfId="6004" xr:uid="{00000000-0005-0000-0000-0000BA090000}"/>
    <cellStyle name="Normal 3 14 2 10 5" xfId="12213" xr:uid="{00000000-0005-0000-0000-0000BB090000}"/>
    <cellStyle name="Normal 3 14 2 11" xfId="1699" xr:uid="{00000000-0005-0000-0000-0000BC090000}"/>
    <cellStyle name="Normal 3 14 2 11 2" xfId="4683" xr:uid="{00000000-0005-0000-0000-0000BD090000}"/>
    <cellStyle name="Normal 3 14 2 11 2 2" xfId="6005" xr:uid="{00000000-0005-0000-0000-0000BE090000}"/>
    <cellStyle name="Normal 3 14 2 11 3" xfId="6006" xr:uid="{00000000-0005-0000-0000-0000BF090000}"/>
    <cellStyle name="Normal 3 14 2 11 3 2" xfId="6007" xr:uid="{00000000-0005-0000-0000-0000C0090000}"/>
    <cellStyle name="Normal 3 14 2 11 4" xfId="6008" xr:uid="{00000000-0005-0000-0000-0000C1090000}"/>
    <cellStyle name="Normal 3 14 2 11 5" xfId="12214" xr:uid="{00000000-0005-0000-0000-0000C2090000}"/>
    <cellStyle name="Normal 3 14 2 12" xfId="1700" xr:uid="{00000000-0005-0000-0000-0000C3090000}"/>
    <cellStyle name="Normal 3 14 2 12 2" xfId="4682" xr:uid="{00000000-0005-0000-0000-0000C4090000}"/>
    <cellStyle name="Normal 3 14 2 12 2 2" xfId="6009" xr:uid="{00000000-0005-0000-0000-0000C5090000}"/>
    <cellStyle name="Normal 3 14 2 12 3" xfId="6010" xr:uid="{00000000-0005-0000-0000-0000C6090000}"/>
    <cellStyle name="Normal 3 14 2 12 3 2" xfId="6011" xr:uid="{00000000-0005-0000-0000-0000C7090000}"/>
    <cellStyle name="Normal 3 14 2 12 4" xfId="6012" xr:uid="{00000000-0005-0000-0000-0000C8090000}"/>
    <cellStyle name="Normal 3 14 2 12 5" xfId="12215" xr:uid="{00000000-0005-0000-0000-0000C9090000}"/>
    <cellStyle name="Normal 3 14 2 13" xfId="4681" xr:uid="{00000000-0005-0000-0000-0000CA090000}"/>
    <cellStyle name="Normal 3 14 2 13 2" xfId="6013" xr:uid="{00000000-0005-0000-0000-0000CB090000}"/>
    <cellStyle name="Normal 3 14 2 14" xfId="6014" xr:uid="{00000000-0005-0000-0000-0000CC090000}"/>
    <cellStyle name="Normal 3 14 2 14 2" xfId="6015" xr:uid="{00000000-0005-0000-0000-0000CD090000}"/>
    <cellStyle name="Normal 3 14 2 15" xfId="6016" xr:uid="{00000000-0005-0000-0000-0000CE090000}"/>
    <cellStyle name="Normal 3 14 2 16" xfId="12216" xr:uid="{00000000-0005-0000-0000-0000CF090000}"/>
    <cellStyle name="Normal 3 14 2 2" xfId="1701" xr:uid="{00000000-0005-0000-0000-0000D0090000}"/>
    <cellStyle name="Normal 3 14 2 2 2" xfId="4680" xr:uid="{00000000-0005-0000-0000-0000D1090000}"/>
    <cellStyle name="Normal 3 14 2 2 2 2" xfId="6017" xr:uid="{00000000-0005-0000-0000-0000D2090000}"/>
    <cellStyle name="Normal 3 14 2 2 3" xfId="6018" xr:uid="{00000000-0005-0000-0000-0000D3090000}"/>
    <cellStyle name="Normal 3 14 2 2 3 2" xfId="6019" xr:uid="{00000000-0005-0000-0000-0000D4090000}"/>
    <cellStyle name="Normal 3 14 2 2 4" xfId="6020" xr:uid="{00000000-0005-0000-0000-0000D5090000}"/>
    <cellStyle name="Normal 3 14 2 2 5" xfId="12217" xr:uid="{00000000-0005-0000-0000-0000D6090000}"/>
    <cellStyle name="Normal 3 14 2 3" xfId="1702" xr:uid="{00000000-0005-0000-0000-0000D7090000}"/>
    <cellStyle name="Normal 3 14 2 3 2" xfId="4679" xr:uid="{00000000-0005-0000-0000-0000D8090000}"/>
    <cellStyle name="Normal 3 14 2 3 2 2" xfId="6021" xr:uid="{00000000-0005-0000-0000-0000D9090000}"/>
    <cellStyle name="Normal 3 14 2 3 3" xfId="6022" xr:uid="{00000000-0005-0000-0000-0000DA090000}"/>
    <cellStyle name="Normal 3 14 2 3 3 2" xfId="6023" xr:uid="{00000000-0005-0000-0000-0000DB090000}"/>
    <cellStyle name="Normal 3 14 2 3 4" xfId="6024" xr:uid="{00000000-0005-0000-0000-0000DC090000}"/>
    <cellStyle name="Normal 3 14 2 3 5" xfId="12218" xr:uid="{00000000-0005-0000-0000-0000DD090000}"/>
    <cellStyle name="Normal 3 14 2 4" xfId="1703" xr:uid="{00000000-0005-0000-0000-0000DE090000}"/>
    <cellStyle name="Normal 3 14 2 4 2" xfId="4678" xr:uid="{00000000-0005-0000-0000-0000DF090000}"/>
    <cellStyle name="Normal 3 14 2 4 2 2" xfId="6025" xr:uid="{00000000-0005-0000-0000-0000E0090000}"/>
    <cellStyle name="Normal 3 14 2 4 3" xfId="6026" xr:uid="{00000000-0005-0000-0000-0000E1090000}"/>
    <cellStyle name="Normal 3 14 2 4 3 2" xfId="6027" xr:uid="{00000000-0005-0000-0000-0000E2090000}"/>
    <cellStyle name="Normal 3 14 2 4 4" xfId="6028" xr:uid="{00000000-0005-0000-0000-0000E3090000}"/>
    <cellStyle name="Normal 3 14 2 4 5" xfId="12219" xr:uid="{00000000-0005-0000-0000-0000E4090000}"/>
    <cellStyle name="Normal 3 14 2 5" xfId="1704" xr:uid="{00000000-0005-0000-0000-0000E5090000}"/>
    <cellStyle name="Normal 3 14 2 5 2" xfId="4677" xr:uid="{00000000-0005-0000-0000-0000E6090000}"/>
    <cellStyle name="Normal 3 14 2 5 2 2" xfId="6029" xr:uid="{00000000-0005-0000-0000-0000E7090000}"/>
    <cellStyle name="Normal 3 14 2 5 3" xfId="6030" xr:uid="{00000000-0005-0000-0000-0000E8090000}"/>
    <cellStyle name="Normal 3 14 2 5 3 2" xfId="6031" xr:uid="{00000000-0005-0000-0000-0000E9090000}"/>
    <cellStyle name="Normal 3 14 2 5 4" xfId="6032" xr:uid="{00000000-0005-0000-0000-0000EA090000}"/>
    <cellStyle name="Normal 3 14 2 5 5" xfId="12220" xr:uid="{00000000-0005-0000-0000-0000EB090000}"/>
    <cellStyle name="Normal 3 14 2 6" xfId="1705" xr:uid="{00000000-0005-0000-0000-0000EC090000}"/>
    <cellStyle name="Normal 3 14 2 6 2" xfId="4676" xr:uid="{00000000-0005-0000-0000-0000ED090000}"/>
    <cellStyle name="Normal 3 14 2 6 2 2" xfId="6033" xr:uid="{00000000-0005-0000-0000-0000EE090000}"/>
    <cellStyle name="Normal 3 14 2 6 3" xfId="6034" xr:uid="{00000000-0005-0000-0000-0000EF090000}"/>
    <cellStyle name="Normal 3 14 2 6 3 2" xfId="6035" xr:uid="{00000000-0005-0000-0000-0000F0090000}"/>
    <cellStyle name="Normal 3 14 2 6 4" xfId="6036" xr:uid="{00000000-0005-0000-0000-0000F1090000}"/>
    <cellStyle name="Normal 3 14 2 6 5" xfId="12221" xr:uid="{00000000-0005-0000-0000-0000F2090000}"/>
    <cellStyle name="Normal 3 14 2 7" xfId="1706" xr:uid="{00000000-0005-0000-0000-0000F3090000}"/>
    <cellStyle name="Normal 3 14 2 7 2" xfId="4675" xr:uid="{00000000-0005-0000-0000-0000F4090000}"/>
    <cellStyle name="Normal 3 14 2 7 2 2" xfId="6037" xr:uid="{00000000-0005-0000-0000-0000F5090000}"/>
    <cellStyle name="Normal 3 14 2 7 3" xfId="6038" xr:uid="{00000000-0005-0000-0000-0000F6090000}"/>
    <cellStyle name="Normal 3 14 2 7 3 2" xfId="6039" xr:uid="{00000000-0005-0000-0000-0000F7090000}"/>
    <cellStyle name="Normal 3 14 2 7 4" xfId="6040" xr:uid="{00000000-0005-0000-0000-0000F8090000}"/>
    <cellStyle name="Normal 3 14 2 7 5" xfId="12222" xr:uid="{00000000-0005-0000-0000-0000F9090000}"/>
    <cellStyle name="Normal 3 14 2 8" xfId="1707" xr:uid="{00000000-0005-0000-0000-0000FA090000}"/>
    <cellStyle name="Normal 3 14 2 8 2" xfId="4674" xr:uid="{00000000-0005-0000-0000-0000FB090000}"/>
    <cellStyle name="Normal 3 14 2 8 2 2" xfId="6041" xr:uid="{00000000-0005-0000-0000-0000FC090000}"/>
    <cellStyle name="Normal 3 14 2 8 3" xfId="6042" xr:uid="{00000000-0005-0000-0000-0000FD090000}"/>
    <cellStyle name="Normal 3 14 2 8 3 2" xfId="6043" xr:uid="{00000000-0005-0000-0000-0000FE090000}"/>
    <cellStyle name="Normal 3 14 2 8 4" xfId="6044" xr:uid="{00000000-0005-0000-0000-0000FF090000}"/>
    <cellStyle name="Normal 3 14 2 8 5" xfId="12223" xr:uid="{00000000-0005-0000-0000-0000000A0000}"/>
    <cellStyle name="Normal 3 14 2 9" xfId="1708" xr:uid="{00000000-0005-0000-0000-0000010A0000}"/>
    <cellStyle name="Normal 3 14 2 9 2" xfId="4673" xr:uid="{00000000-0005-0000-0000-0000020A0000}"/>
    <cellStyle name="Normal 3 14 2 9 2 2" xfId="6045" xr:uid="{00000000-0005-0000-0000-0000030A0000}"/>
    <cellStyle name="Normal 3 14 2 9 3" xfId="6046" xr:uid="{00000000-0005-0000-0000-0000040A0000}"/>
    <cellStyle name="Normal 3 14 2 9 3 2" xfId="6047" xr:uid="{00000000-0005-0000-0000-0000050A0000}"/>
    <cellStyle name="Normal 3 14 2 9 4" xfId="6048" xr:uid="{00000000-0005-0000-0000-0000060A0000}"/>
    <cellStyle name="Normal 3 14 2 9 5" xfId="12224" xr:uid="{00000000-0005-0000-0000-0000070A0000}"/>
    <cellStyle name="Normal 3 14 3" xfId="1709" xr:uid="{00000000-0005-0000-0000-0000080A0000}"/>
    <cellStyle name="Normal 3 14 3 2" xfId="4672" xr:uid="{00000000-0005-0000-0000-0000090A0000}"/>
    <cellStyle name="Normal 3 14 3 2 2" xfId="6049" xr:uid="{00000000-0005-0000-0000-00000A0A0000}"/>
    <cellStyle name="Normal 3 14 3 3" xfId="6050" xr:uid="{00000000-0005-0000-0000-00000B0A0000}"/>
    <cellStyle name="Normal 3 14 3 3 2" xfId="6051" xr:uid="{00000000-0005-0000-0000-00000C0A0000}"/>
    <cellStyle name="Normal 3 14 3 4" xfId="6052" xr:uid="{00000000-0005-0000-0000-00000D0A0000}"/>
    <cellStyle name="Normal 3 14 3 5" xfId="12225" xr:uid="{00000000-0005-0000-0000-00000E0A0000}"/>
    <cellStyle name="Normal 3 14 4" xfId="1710" xr:uid="{00000000-0005-0000-0000-00000F0A0000}"/>
    <cellStyle name="Normal 3 14 4 2" xfId="4671" xr:uid="{00000000-0005-0000-0000-0000100A0000}"/>
    <cellStyle name="Normal 3 14 4 2 2" xfId="6053" xr:uid="{00000000-0005-0000-0000-0000110A0000}"/>
    <cellStyle name="Normal 3 14 4 3" xfId="6054" xr:uid="{00000000-0005-0000-0000-0000120A0000}"/>
    <cellStyle name="Normal 3 14 4 3 2" xfId="6055" xr:uid="{00000000-0005-0000-0000-0000130A0000}"/>
    <cellStyle name="Normal 3 14 4 4" xfId="6056" xr:uid="{00000000-0005-0000-0000-0000140A0000}"/>
    <cellStyle name="Normal 3 14 4 5" xfId="12226" xr:uid="{00000000-0005-0000-0000-0000150A0000}"/>
    <cellStyle name="Normal 3 14 5" xfId="1711" xr:uid="{00000000-0005-0000-0000-0000160A0000}"/>
    <cellStyle name="Normal 3 14 5 2" xfId="4670" xr:uid="{00000000-0005-0000-0000-0000170A0000}"/>
    <cellStyle name="Normal 3 14 5 2 2" xfId="6057" xr:uid="{00000000-0005-0000-0000-0000180A0000}"/>
    <cellStyle name="Normal 3 14 5 3" xfId="6058" xr:uid="{00000000-0005-0000-0000-0000190A0000}"/>
    <cellStyle name="Normal 3 14 5 3 2" xfId="6059" xr:uid="{00000000-0005-0000-0000-00001A0A0000}"/>
    <cellStyle name="Normal 3 14 5 4" xfId="6060" xr:uid="{00000000-0005-0000-0000-00001B0A0000}"/>
    <cellStyle name="Normal 3 14 5 5" xfId="12227" xr:uid="{00000000-0005-0000-0000-00001C0A0000}"/>
    <cellStyle name="Normal 3 14 6" xfId="1712" xr:uid="{00000000-0005-0000-0000-00001D0A0000}"/>
    <cellStyle name="Normal 3 14 6 2" xfId="4669" xr:uid="{00000000-0005-0000-0000-00001E0A0000}"/>
    <cellStyle name="Normal 3 14 6 2 2" xfId="6061" xr:uid="{00000000-0005-0000-0000-00001F0A0000}"/>
    <cellStyle name="Normal 3 14 6 3" xfId="6062" xr:uid="{00000000-0005-0000-0000-0000200A0000}"/>
    <cellStyle name="Normal 3 14 6 3 2" xfId="6063" xr:uid="{00000000-0005-0000-0000-0000210A0000}"/>
    <cellStyle name="Normal 3 14 6 4" xfId="6064" xr:uid="{00000000-0005-0000-0000-0000220A0000}"/>
    <cellStyle name="Normal 3 14 6 5" xfId="12228" xr:uid="{00000000-0005-0000-0000-0000230A0000}"/>
    <cellStyle name="Normal 3 14 7" xfId="1713" xr:uid="{00000000-0005-0000-0000-0000240A0000}"/>
    <cellStyle name="Normal 3 14 7 2" xfId="4668" xr:uid="{00000000-0005-0000-0000-0000250A0000}"/>
    <cellStyle name="Normal 3 14 7 2 2" xfId="6065" xr:uid="{00000000-0005-0000-0000-0000260A0000}"/>
    <cellStyle name="Normal 3 14 7 3" xfId="6066" xr:uid="{00000000-0005-0000-0000-0000270A0000}"/>
    <cellStyle name="Normal 3 14 7 3 2" xfId="6067" xr:uid="{00000000-0005-0000-0000-0000280A0000}"/>
    <cellStyle name="Normal 3 14 7 4" xfId="6068" xr:uid="{00000000-0005-0000-0000-0000290A0000}"/>
    <cellStyle name="Normal 3 14 7 5" xfId="12229" xr:uid="{00000000-0005-0000-0000-00002A0A0000}"/>
    <cellStyle name="Normal 3 14 8" xfId="1714" xr:uid="{00000000-0005-0000-0000-00002B0A0000}"/>
    <cellStyle name="Normal 3 14 8 2" xfId="4667" xr:uid="{00000000-0005-0000-0000-00002C0A0000}"/>
    <cellStyle name="Normal 3 14 8 2 2" xfId="6069" xr:uid="{00000000-0005-0000-0000-00002D0A0000}"/>
    <cellStyle name="Normal 3 14 8 3" xfId="6070" xr:uid="{00000000-0005-0000-0000-00002E0A0000}"/>
    <cellStyle name="Normal 3 14 8 3 2" xfId="6071" xr:uid="{00000000-0005-0000-0000-00002F0A0000}"/>
    <cellStyle name="Normal 3 14 8 4" xfId="6072" xr:uid="{00000000-0005-0000-0000-0000300A0000}"/>
    <cellStyle name="Normal 3 14 8 5" xfId="12230" xr:uid="{00000000-0005-0000-0000-0000310A0000}"/>
    <cellStyle name="Normal 3 14 9" xfId="1715" xr:uid="{00000000-0005-0000-0000-0000320A0000}"/>
    <cellStyle name="Normal 3 14 9 2" xfId="4666" xr:uid="{00000000-0005-0000-0000-0000330A0000}"/>
    <cellStyle name="Normal 3 14 9 2 2" xfId="6073" xr:uid="{00000000-0005-0000-0000-0000340A0000}"/>
    <cellStyle name="Normal 3 14 9 3" xfId="6074" xr:uid="{00000000-0005-0000-0000-0000350A0000}"/>
    <cellStyle name="Normal 3 14 9 3 2" xfId="6075" xr:uid="{00000000-0005-0000-0000-0000360A0000}"/>
    <cellStyle name="Normal 3 14 9 4" xfId="6076" xr:uid="{00000000-0005-0000-0000-0000370A0000}"/>
    <cellStyle name="Normal 3 14 9 5" xfId="12231" xr:uid="{00000000-0005-0000-0000-0000380A0000}"/>
    <cellStyle name="Normal 3 15" xfId="1716" xr:uid="{00000000-0005-0000-0000-0000390A0000}"/>
    <cellStyle name="Normal 3 15 10" xfId="1717" xr:uid="{00000000-0005-0000-0000-00003A0A0000}"/>
    <cellStyle name="Normal 3 15 10 2" xfId="4665" xr:uid="{00000000-0005-0000-0000-00003B0A0000}"/>
    <cellStyle name="Normal 3 15 10 2 2" xfId="6077" xr:uid="{00000000-0005-0000-0000-00003C0A0000}"/>
    <cellStyle name="Normal 3 15 10 3" xfId="6078" xr:uid="{00000000-0005-0000-0000-00003D0A0000}"/>
    <cellStyle name="Normal 3 15 10 3 2" xfId="6079" xr:uid="{00000000-0005-0000-0000-00003E0A0000}"/>
    <cellStyle name="Normal 3 15 10 4" xfId="6080" xr:uid="{00000000-0005-0000-0000-00003F0A0000}"/>
    <cellStyle name="Normal 3 15 10 5" xfId="12232" xr:uid="{00000000-0005-0000-0000-0000400A0000}"/>
    <cellStyle name="Normal 3 15 11" xfId="1718" xr:uid="{00000000-0005-0000-0000-0000410A0000}"/>
    <cellStyle name="Normal 3 15 11 2" xfId="4664" xr:uid="{00000000-0005-0000-0000-0000420A0000}"/>
    <cellStyle name="Normal 3 15 11 2 2" xfId="6081" xr:uid="{00000000-0005-0000-0000-0000430A0000}"/>
    <cellStyle name="Normal 3 15 11 3" xfId="6082" xr:uid="{00000000-0005-0000-0000-0000440A0000}"/>
    <cellStyle name="Normal 3 15 11 3 2" xfId="6083" xr:uid="{00000000-0005-0000-0000-0000450A0000}"/>
    <cellStyle name="Normal 3 15 11 4" xfId="6084" xr:uid="{00000000-0005-0000-0000-0000460A0000}"/>
    <cellStyle name="Normal 3 15 11 5" xfId="12233" xr:uid="{00000000-0005-0000-0000-0000470A0000}"/>
    <cellStyle name="Normal 3 15 12" xfId="1719" xr:uid="{00000000-0005-0000-0000-0000480A0000}"/>
    <cellStyle name="Normal 3 15 12 2" xfId="4663" xr:uid="{00000000-0005-0000-0000-0000490A0000}"/>
    <cellStyle name="Normal 3 15 12 2 2" xfId="6085" xr:uid="{00000000-0005-0000-0000-00004A0A0000}"/>
    <cellStyle name="Normal 3 15 12 3" xfId="6086" xr:uid="{00000000-0005-0000-0000-00004B0A0000}"/>
    <cellStyle name="Normal 3 15 12 3 2" xfId="6087" xr:uid="{00000000-0005-0000-0000-00004C0A0000}"/>
    <cellStyle name="Normal 3 15 12 4" xfId="6088" xr:uid="{00000000-0005-0000-0000-00004D0A0000}"/>
    <cellStyle name="Normal 3 15 12 5" xfId="12234" xr:uid="{00000000-0005-0000-0000-00004E0A0000}"/>
    <cellStyle name="Normal 3 15 13" xfId="1720" xr:uid="{00000000-0005-0000-0000-00004F0A0000}"/>
    <cellStyle name="Normal 3 15 13 2" xfId="4662" xr:uid="{00000000-0005-0000-0000-0000500A0000}"/>
    <cellStyle name="Normal 3 15 13 2 2" xfId="6089" xr:uid="{00000000-0005-0000-0000-0000510A0000}"/>
    <cellStyle name="Normal 3 15 13 3" xfId="6090" xr:uid="{00000000-0005-0000-0000-0000520A0000}"/>
    <cellStyle name="Normal 3 15 13 3 2" xfId="6091" xr:uid="{00000000-0005-0000-0000-0000530A0000}"/>
    <cellStyle name="Normal 3 15 13 4" xfId="6092" xr:uid="{00000000-0005-0000-0000-0000540A0000}"/>
    <cellStyle name="Normal 3 15 13 5" xfId="12235" xr:uid="{00000000-0005-0000-0000-0000550A0000}"/>
    <cellStyle name="Normal 3 15 14" xfId="4661" xr:uid="{00000000-0005-0000-0000-0000560A0000}"/>
    <cellStyle name="Normal 3 15 14 2" xfId="6093" xr:uid="{00000000-0005-0000-0000-0000570A0000}"/>
    <cellStyle name="Normal 3 15 15" xfId="6094" xr:uid="{00000000-0005-0000-0000-0000580A0000}"/>
    <cellStyle name="Normal 3 15 15 2" xfId="6095" xr:uid="{00000000-0005-0000-0000-0000590A0000}"/>
    <cellStyle name="Normal 3 15 16" xfId="6096" xr:uid="{00000000-0005-0000-0000-00005A0A0000}"/>
    <cellStyle name="Normal 3 15 17" xfId="12236" xr:uid="{00000000-0005-0000-0000-00005B0A0000}"/>
    <cellStyle name="Normal 3 15 2" xfId="1721" xr:uid="{00000000-0005-0000-0000-00005C0A0000}"/>
    <cellStyle name="Normal 3 15 2 10" xfId="1722" xr:uid="{00000000-0005-0000-0000-00005D0A0000}"/>
    <cellStyle name="Normal 3 15 2 10 2" xfId="4660" xr:uid="{00000000-0005-0000-0000-00005E0A0000}"/>
    <cellStyle name="Normal 3 15 2 10 2 2" xfId="6097" xr:uid="{00000000-0005-0000-0000-00005F0A0000}"/>
    <cellStyle name="Normal 3 15 2 10 3" xfId="6098" xr:uid="{00000000-0005-0000-0000-0000600A0000}"/>
    <cellStyle name="Normal 3 15 2 10 3 2" xfId="6099" xr:uid="{00000000-0005-0000-0000-0000610A0000}"/>
    <cellStyle name="Normal 3 15 2 10 4" xfId="6100" xr:uid="{00000000-0005-0000-0000-0000620A0000}"/>
    <cellStyle name="Normal 3 15 2 10 5" xfId="12237" xr:uid="{00000000-0005-0000-0000-0000630A0000}"/>
    <cellStyle name="Normal 3 15 2 11" xfId="1723" xr:uid="{00000000-0005-0000-0000-0000640A0000}"/>
    <cellStyle name="Normal 3 15 2 11 2" xfId="4659" xr:uid="{00000000-0005-0000-0000-0000650A0000}"/>
    <cellStyle name="Normal 3 15 2 11 2 2" xfId="6101" xr:uid="{00000000-0005-0000-0000-0000660A0000}"/>
    <cellStyle name="Normal 3 15 2 11 3" xfId="6102" xr:uid="{00000000-0005-0000-0000-0000670A0000}"/>
    <cellStyle name="Normal 3 15 2 11 3 2" xfId="6103" xr:uid="{00000000-0005-0000-0000-0000680A0000}"/>
    <cellStyle name="Normal 3 15 2 11 4" xfId="6104" xr:uid="{00000000-0005-0000-0000-0000690A0000}"/>
    <cellStyle name="Normal 3 15 2 11 5" xfId="12238" xr:uid="{00000000-0005-0000-0000-00006A0A0000}"/>
    <cellStyle name="Normal 3 15 2 12" xfId="1724" xr:uid="{00000000-0005-0000-0000-00006B0A0000}"/>
    <cellStyle name="Normal 3 15 2 12 2" xfId="4658" xr:uid="{00000000-0005-0000-0000-00006C0A0000}"/>
    <cellStyle name="Normal 3 15 2 12 2 2" xfId="6105" xr:uid="{00000000-0005-0000-0000-00006D0A0000}"/>
    <cellStyle name="Normal 3 15 2 12 3" xfId="6106" xr:uid="{00000000-0005-0000-0000-00006E0A0000}"/>
    <cellStyle name="Normal 3 15 2 12 3 2" xfId="6107" xr:uid="{00000000-0005-0000-0000-00006F0A0000}"/>
    <cellStyle name="Normal 3 15 2 12 4" xfId="6108" xr:uid="{00000000-0005-0000-0000-0000700A0000}"/>
    <cellStyle name="Normal 3 15 2 12 5" xfId="12239" xr:uid="{00000000-0005-0000-0000-0000710A0000}"/>
    <cellStyle name="Normal 3 15 2 13" xfId="4657" xr:uid="{00000000-0005-0000-0000-0000720A0000}"/>
    <cellStyle name="Normal 3 15 2 13 2" xfId="6109" xr:uid="{00000000-0005-0000-0000-0000730A0000}"/>
    <cellStyle name="Normal 3 15 2 14" xfId="6110" xr:uid="{00000000-0005-0000-0000-0000740A0000}"/>
    <cellStyle name="Normal 3 15 2 14 2" xfId="6111" xr:uid="{00000000-0005-0000-0000-0000750A0000}"/>
    <cellStyle name="Normal 3 15 2 15" xfId="6112" xr:uid="{00000000-0005-0000-0000-0000760A0000}"/>
    <cellStyle name="Normal 3 15 2 16" xfId="12240" xr:uid="{00000000-0005-0000-0000-0000770A0000}"/>
    <cellStyle name="Normal 3 15 2 2" xfId="1725" xr:uid="{00000000-0005-0000-0000-0000780A0000}"/>
    <cellStyle name="Normal 3 15 2 2 2" xfId="4656" xr:uid="{00000000-0005-0000-0000-0000790A0000}"/>
    <cellStyle name="Normal 3 15 2 2 2 2" xfId="6113" xr:uid="{00000000-0005-0000-0000-00007A0A0000}"/>
    <cellStyle name="Normal 3 15 2 2 3" xfId="6114" xr:uid="{00000000-0005-0000-0000-00007B0A0000}"/>
    <cellStyle name="Normal 3 15 2 2 3 2" xfId="6115" xr:uid="{00000000-0005-0000-0000-00007C0A0000}"/>
    <cellStyle name="Normal 3 15 2 2 4" xfId="6116" xr:uid="{00000000-0005-0000-0000-00007D0A0000}"/>
    <cellStyle name="Normal 3 15 2 2 5" xfId="12241" xr:uid="{00000000-0005-0000-0000-00007E0A0000}"/>
    <cellStyle name="Normal 3 15 2 3" xfId="1726" xr:uid="{00000000-0005-0000-0000-00007F0A0000}"/>
    <cellStyle name="Normal 3 15 2 3 2" xfId="4655" xr:uid="{00000000-0005-0000-0000-0000800A0000}"/>
    <cellStyle name="Normal 3 15 2 3 2 2" xfId="6117" xr:uid="{00000000-0005-0000-0000-0000810A0000}"/>
    <cellStyle name="Normal 3 15 2 3 3" xfId="6118" xr:uid="{00000000-0005-0000-0000-0000820A0000}"/>
    <cellStyle name="Normal 3 15 2 3 3 2" xfId="6119" xr:uid="{00000000-0005-0000-0000-0000830A0000}"/>
    <cellStyle name="Normal 3 15 2 3 4" xfId="6120" xr:uid="{00000000-0005-0000-0000-0000840A0000}"/>
    <cellStyle name="Normal 3 15 2 3 5" xfId="12242" xr:uid="{00000000-0005-0000-0000-0000850A0000}"/>
    <cellStyle name="Normal 3 15 2 4" xfId="1727" xr:uid="{00000000-0005-0000-0000-0000860A0000}"/>
    <cellStyle name="Normal 3 15 2 4 2" xfId="4654" xr:uid="{00000000-0005-0000-0000-0000870A0000}"/>
    <cellStyle name="Normal 3 15 2 4 2 2" xfId="6121" xr:uid="{00000000-0005-0000-0000-0000880A0000}"/>
    <cellStyle name="Normal 3 15 2 4 3" xfId="6122" xr:uid="{00000000-0005-0000-0000-0000890A0000}"/>
    <cellStyle name="Normal 3 15 2 4 3 2" xfId="6123" xr:uid="{00000000-0005-0000-0000-00008A0A0000}"/>
    <cellStyle name="Normal 3 15 2 4 4" xfId="6124" xr:uid="{00000000-0005-0000-0000-00008B0A0000}"/>
    <cellStyle name="Normal 3 15 2 4 5" xfId="12243" xr:uid="{00000000-0005-0000-0000-00008C0A0000}"/>
    <cellStyle name="Normal 3 15 2 5" xfId="1728" xr:uid="{00000000-0005-0000-0000-00008D0A0000}"/>
    <cellStyle name="Normal 3 15 2 5 2" xfId="4653" xr:uid="{00000000-0005-0000-0000-00008E0A0000}"/>
    <cellStyle name="Normal 3 15 2 5 2 2" xfId="6125" xr:uid="{00000000-0005-0000-0000-00008F0A0000}"/>
    <cellStyle name="Normal 3 15 2 5 3" xfId="6126" xr:uid="{00000000-0005-0000-0000-0000900A0000}"/>
    <cellStyle name="Normal 3 15 2 5 3 2" xfId="6127" xr:uid="{00000000-0005-0000-0000-0000910A0000}"/>
    <cellStyle name="Normal 3 15 2 5 4" xfId="6128" xr:uid="{00000000-0005-0000-0000-0000920A0000}"/>
    <cellStyle name="Normal 3 15 2 5 5" xfId="12244" xr:uid="{00000000-0005-0000-0000-0000930A0000}"/>
    <cellStyle name="Normal 3 15 2 6" xfId="1729" xr:uid="{00000000-0005-0000-0000-0000940A0000}"/>
    <cellStyle name="Normal 3 15 2 6 2" xfId="4652" xr:uid="{00000000-0005-0000-0000-0000950A0000}"/>
    <cellStyle name="Normal 3 15 2 6 2 2" xfId="6129" xr:uid="{00000000-0005-0000-0000-0000960A0000}"/>
    <cellStyle name="Normal 3 15 2 6 3" xfId="6130" xr:uid="{00000000-0005-0000-0000-0000970A0000}"/>
    <cellStyle name="Normal 3 15 2 6 3 2" xfId="6131" xr:uid="{00000000-0005-0000-0000-0000980A0000}"/>
    <cellStyle name="Normal 3 15 2 6 4" xfId="6132" xr:uid="{00000000-0005-0000-0000-0000990A0000}"/>
    <cellStyle name="Normal 3 15 2 6 5" xfId="12245" xr:uid="{00000000-0005-0000-0000-00009A0A0000}"/>
    <cellStyle name="Normal 3 15 2 7" xfId="1730" xr:uid="{00000000-0005-0000-0000-00009B0A0000}"/>
    <cellStyle name="Normal 3 15 2 7 2" xfId="4651" xr:uid="{00000000-0005-0000-0000-00009C0A0000}"/>
    <cellStyle name="Normal 3 15 2 7 2 2" xfId="6133" xr:uid="{00000000-0005-0000-0000-00009D0A0000}"/>
    <cellStyle name="Normal 3 15 2 7 3" xfId="6134" xr:uid="{00000000-0005-0000-0000-00009E0A0000}"/>
    <cellStyle name="Normal 3 15 2 7 3 2" xfId="6135" xr:uid="{00000000-0005-0000-0000-00009F0A0000}"/>
    <cellStyle name="Normal 3 15 2 7 4" xfId="6136" xr:uid="{00000000-0005-0000-0000-0000A00A0000}"/>
    <cellStyle name="Normal 3 15 2 7 5" xfId="12246" xr:uid="{00000000-0005-0000-0000-0000A10A0000}"/>
    <cellStyle name="Normal 3 15 2 8" xfId="1731" xr:uid="{00000000-0005-0000-0000-0000A20A0000}"/>
    <cellStyle name="Normal 3 15 2 8 2" xfId="4650" xr:uid="{00000000-0005-0000-0000-0000A30A0000}"/>
    <cellStyle name="Normal 3 15 2 8 2 2" xfId="6137" xr:uid="{00000000-0005-0000-0000-0000A40A0000}"/>
    <cellStyle name="Normal 3 15 2 8 3" xfId="6138" xr:uid="{00000000-0005-0000-0000-0000A50A0000}"/>
    <cellStyle name="Normal 3 15 2 8 3 2" xfId="6139" xr:uid="{00000000-0005-0000-0000-0000A60A0000}"/>
    <cellStyle name="Normal 3 15 2 8 4" xfId="6140" xr:uid="{00000000-0005-0000-0000-0000A70A0000}"/>
    <cellStyle name="Normal 3 15 2 8 5" xfId="12247" xr:uid="{00000000-0005-0000-0000-0000A80A0000}"/>
    <cellStyle name="Normal 3 15 2 9" xfId="1732" xr:uid="{00000000-0005-0000-0000-0000A90A0000}"/>
    <cellStyle name="Normal 3 15 2 9 2" xfId="4649" xr:uid="{00000000-0005-0000-0000-0000AA0A0000}"/>
    <cellStyle name="Normal 3 15 2 9 2 2" xfId="6141" xr:uid="{00000000-0005-0000-0000-0000AB0A0000}"/>
    <cellStyle name="Normal 3 15 2 9 3" xfId="6142" xr:uid="{00000000-0005-0000-0000-0000AC0A0000}"/>
    <cellStyle name="Normal 3 15 2 9 3 2" xfId="6143" xr:uid="{00000000-0005-0000-0000-0000AD0A0000}"/>
    <cellStyle name="Normal 3 15 2 9 4" xfId="6144" xr:uid="{00000000-0005-0000-0000-0000AE0A0000}"/>
    <cellStyle name="Normal 3 15 2 9 5" xfId="12248" xr:uid="{00000000-0005-0000-0000-0000AF0A0000}"/>
    <cellStyle name="Normal 3 15 3" xfId="1733" xr:uid="{00000000-0005-0000-0000-0000B00A0000}"/>
    <cellStyle name="Normal 3 15 3 2" xfId="4648" xr:uid="{00000000-0005-0000-0000-0000B10A0000}"/>
    <cellStyle name="Normal 3 15 3 2 2" xfId="6145" xr:uid="{00000000-0005-0000-0000-0000B20A0000}"/>
    <cellStyle name="Normal 3 15 3 3" xfId="6146" xr:uid="{00000000-0005-0000-0000-0000B30A0000}"/>
    <cellStyle name="Normal 3 15 3 3 2" xfId="6147" xr:uid="{00000000-0005-0000-0000-0000B40A0000}"/>
    <cellStyle name="Normal 3 15 3 4" xfId="6148" xr:uid="{00000000-0005-0000-0000-0000B50A0000}"/>
    <cellStyle name="Normal 3 15 3 5" xfId="12249" xr:uid="{00000000-0005-0000-0000-0000B60A0000}"/>
    <cellStyle name="Normal 3 15 4" xfId="1734" xr:uid="{00000000-0005-0000-0000-0000B70A0000}"/>
    <cellStyle name="Normal 3 15 4 2" xfId="4647" xr:uid="{00000000-0005-0000-0000-0000B80A0000}"/>
    <cellStyle name="Normal 3 15 4 2 2" xfId="6149" xr:uid="{00000000-0005-0000-0000-0000B90A0000}"/>
    <cellStyle name="Normal 3 15 4 3" xfId="6150" xr:uid="{00000000-0005-0000-0000-0000BA0A0000}"/>
    <cellStyle name="Normal 3 15 4 3 2" xfId="6151" xr:uid="{00000000-0005-0000-0000-0000BB0A0000}"/>
    <cellStyle name="Normal 3 15 4 4" xfId="6152" xr:uid="{00000000-0005-0000-0000-0000BC0A0000}"/>
    <cellStyle name="Normal 3 15 4 5" xfId="12250" xr:uid="{00000000-0005-0000-0000-0000BD0A0000}"/>
    <cellStyle name="Normal 3 15 5" xfId="1735" xr:uid="{00000000-0005-0000-0000-0000BE0A0000}"/>
    <cellStyle name="Normal 3 15 5 2" xfId="4646" xr:uid="{00000000-0005-0000-0000-0000BF0A0000}"/>
    <cellStyle name="Normal 3 15 5 2 2" xfId="6153" xr:uid="{00000000-0005-0000-0000-0000C00A0000}"/>
    <cellStyle name="Normal 3 15 5 3" xfId="6154" xr:uid="{00000000-0005-0000-0000-0000C10A0000}"/>
    <cellStyle name="Normal 3 15 5 3 2" xfId="6155" xr:uid="{00000000-0005-0000-0000-0000C20A0000}"/>
    <cellStyle name="Normal 3 15 5 4" xfId="6156" xr:uid="{00000000-0005-0000-0000-0000C30A0000}"/>
    <cellStyle name="Normal 3 15 5 5" xfId="12251" xr:uid="{00000000-0005-0000-0000-0000C40A0000}"/>
    <cellStyle name="Normal 3 15 6" xfId="1736" xr:uid="{00000000-0005-0000-0000-0000C50A0000}"/>
    <cellStyle name="Normal 3 15 6 2" xfId="4645" xr:uid="{00000000-0005-0000-0000-0000C60A0000}"/>
    <cellStyle name="Normal 3 15 6 2 2" xfId="6157" xr:uid="{00000000-0005-0000-0000-0000C70A0000}"/>
    <cellStyle name="Normal 3 15 6 3" xfId="6158" xr:uid="{00000000-0005-0000-0000-0000C80A0000}"/>
    <cellStyle name="Normal 3 15 6 3 2" xfId="6159" xr:uid="{00000000-0005-0000-0000-0000C90A0000}"/>
    <cellStyle name="Normal 3 15 6 4" xfId="6160" xr:uid="{00000000-0005-0000-0000-0000CA0A0000}"/>
    <cellStyle name="Normal 3 15 6 5" xfId="12252" xr:uid="{00000000-0005-0000-0000-0000CB0A0000}"/>
    <cellStyle name="Normal 3 15 7" xfId="1737" xr:uid="{00000000-0005-0000-0000-0000CC0A0000}"/>
    <cellStyle name="Normal 3 15 7 2" xfId="4644" xr:uid="{00000000-0005-0000-0000-0000CD0A0000}"/>
    <cellStyle name="Normal 3 15 7 2 2" xfId="6161" xr:uid="{00000000-0005-0000-0000-0000CE0A0000}"/>
    <cellStyle name="Normal 3 15 7 3" xfId="6162" xr:uid="{00000000-0005-0000-0000-0000CF0A0000}"/>
    <cellStyle name="Normal 3 15 7 3 2" xfId="6163" xr:uid="{00000000-0005-0000-0000-0000D00A0000}"/>
    <cellStyle name="Normal 3 15 7 4" xfId="6164" xr:uid="{00000000-0005-0000-0000-0000D10A0000}"/>
    <cellStyle name="Normal 3 15 7 5" xfId="12253" xr:uid="{00000000-0005-0000-0000-0000D20A0000}"/>
    <cellStyle name="Normal 3 15 8" xfId="1738" xr:uid="{00000000-0005-0000-0000-0000D30A0000}"/>
    <cellStyle name="Normal 3 15 8 2" xfId="4643" xr:uid="{00000000-0005-0000-0000-0000D40A0000}"/>
    <cellStyle name="Normal 3 15 8 2 2" xfId="6165" xr:uid="{00000000-0005-0000-0000-0000D50A0000}"/>
    <cellStyle name="Normal 3 15 8 3" xfId="6166" xr:uid="{00000000-0005-0000-0000-0000D60A0000}"/>
    <cellStyle name="Normal 3 15 8 3 2" xfId="6167" xr:uid="{00000000-0005-0000-0000-0000D70A0000}"/>
    <cellStyle name="Normal 3 15 8 4" xfId="6168" xr:uid="{00000000-0005-0000-0000-0000D80A0000}"/>
    <cellStyle name="Normal 3 15 8 5" xfId="12254" xr:uid="{00000000-0005-0000-0000-0000D90A0000}"/>
    <cellStyle name="Normal 3 15 9" xfId="1739" xr:uid="{00000000-0005-0000-0000-0000DA0A0000}"/>
    <cellStyle name="Normal 3 15 9 2" xfId="4642" xr:uid="{00000000-0005-0000-0000-0000DB0A0000}"/>
    <cellStyle name="Normal 3 15 9 2 2" xfId="6169" xr:uid="{00000000-0005-0000-0000-0000DC0A0000}"/>
    <cellStyle name="Normal 3 15 9 3" xfId="6170" xr:uid="{00000000-0005-0000-0000-0000DD0A0000}"/>
    <cellStyle name="Normal 3 15 9 3 2" xfId="6171" xr:uid="{00000000-0005-0000-0000-0000DE0A0000}"/>
    <cellStyle name="Normal 3 15 9 4" xfId="6172" xr:uid="{00000000-0005-0000-0000-0000DF0A0000}"/>
    <cellStyle name="Normal 3 15 9 5" xfId="12255" xr:uid="{00000000-0005-0000-0000-0000E00A0000}"/>
    <cellStyle name="Normal 3 16" xfId="1740" xr:uid="{00000000-0005-0000-0000-0000E10A0000}"/>
    <cellStyle name="Normal 3 16 10" xfId="1741" xr:uid="{00000000-0005-0000-0000-0000E20A0000}"/>
    <cellStyle name="Normal 3 16 10 2" xfId="4641" xr:uid="{00000000-0005-0000-0000-0000E30A0000}"/>
    <cellStyle name="Normal 3 16 10 2 2" xfId="6173" xr:uid="{00000000-0005-0000-0000-0000E40A0000}"/>
    <cellStyle name="Normal 3 16 10 3" xfId="6174" xr:uid="{00000000-0005-0000-0000-0000E50A0000}"/>
    <cellStyle name="Normal 3 16 10 3 2" xfId="6175" xr:uid="{00000000-0005-0000-0000-0000E60A0000}"/>
    <cellStyle name="Normal 3 16 10 4" xfId="6176" xr:uid="{00000000-0005-0000-0000-0000E70A0000}"/>
    <cellStyle name="Normal 3 16 10 5" xfId="12256" xr:uid="{00000000-0005-0000-0000-0000E80A0000}"/>
    <cellStyle name="Normal 3 16 11" xfId="1742" xr:uid="{00000000-0005-0000-0000-0000E90A0000}"/>
    <cellStyle name="Normal 3 16 11 2" xfId="4640" xr:uid="{00000000-0005-0000-0000-0000EA0A0000}"/>
    <cellStyle name="Normal 3 16 11 2 2" xfId="6177" xr:uid="{00000000-0005-0000-0000-0000EB0A0000}"/>
    <cellStyle name="Normal 3 16 11 3" xfId="6178" xr:uid="{00000000-0005-0000-0000-0000EC0A0000}"/>
    <cellStyle name="Normal 3 16 11 3 2" xfId="6179" xr:uid="{00000000-0005-0000-0000-0000ED0A0000}"/>
    <cellStyle name="Normal 3 16 11 4" xfId="6180" xr:uid="{00000000-0005-0000-0000-0000EE0A0000}"/>
    <cellStyle name="Normal 3 16 11 5" xfId="12257" xr:uid="{00000000-0005-0000-0000-0000EF0A0000}"/>
    <cellStyle name="Normal 3 16 12" xfId="1743" xr:uid="{00000000-0005-0000-0000-0000F00A0000}"/>
    <cellStyle name="Normal 3 16 12 2" xfId="4639" xr:uid="{00000000-0005-0000-0000-0000F10A0000}"/>
    <cellStyle name="Normal 3 16 12 2 2" xfId="6181" xr:uid="{00000000-0005-0000-0000-0000F20A0000}"/>
    <cellStyle name="Normal 3 16 12 3" xfId="6182" xr:uid="{00000000-0005-0000-0000-0000F30A0000}"/>
    <cellStyle name="Normal 3 16 12 3 2" xfId="6183" xr:uid="{00000000-0005-0000-0000-0000F40A0000}"/>
    <cellStyle name="Normal 3 16 12 4" xfId="6184" xr:uid="{00000000-0005-0000-0000-0000F50A0000}"/>
    <cellStyle name="Normal 3 16 12 5" xfId="12258" xr:uid="{00000000-0005-0000-0000-0000F60A0000}"/>
    <cellStyle name="Normal 3 16 13" xfId="1744" xr:uid="{00000000-0005-0000-0000-0000F70A0000}"/>
    <cellStyle name="Normal 3 16 13 2" xfId="4638" xr:uid="{00000000-0005-0000-0000-0000F80A0000}"/>
    <cellStyle name="Normal 3 16 13 2 2" xfId="6185" xr:uid="{00000000-0005-0000-0000-0000F90A0000}"/>
    <cellStyle name="Normal 3 16 13 3" xfId="6186" xr:uid="{00000000-0005-0000-0000-0000FA0A0000}"/>
    <cellStyle name="Normal 3 16 13 3 2" xfId="6187" xr:uid="{00000000-0005-0000-0000-0000FB0A0000}"/>
    <cellStyle name="Normal 3 16 13 4" xfId="6188" xr:uid="{00000000-0005-0000-0000-0000FC0A0000}"/>
    <cellStyle name="Normal 3 16 13 5" xfId="12259" xr:uid="{00000000-0005-0000-0000-0000FD0A0000}"/>
    <cellStyle name="Normal 3 16 14" xfId="4637" xr:uid="{00000000-0005-0000-0000-0000FE0A0000}"/>
    <cellStyle name="Normal 3 16 14 2" xfId="6189" xr:uid="{00000000-0005-0000-0000-0000FF0A0000}"/>
    <cellStyle name="Normal 3 16 15" xfId="6190" xr:uid="{00000000-0005-0000-0000-0000000B0000}"/>
    <cellStyle name="Normal 3 16 15 2" xfId="6191" xr:uid="{00000000-0005-0000-0000-0000010B0000}"/>
    <cellStyle name="Normal 3 16 16" xfId="6192" xr:uid="{00000000-0005-0000-0000-0000020B0000}"/>
    <cellStyle name="Normal 3 16 17" xfId="12260" xr:uid="{00000000-0005-0000-0000-0000030B0000}"/>
    <cellStyle name="Normal 3 16 2" xfId="1745" xr:uid="{00000000-0005-0000-0000-0000040B0000}"/>
    <cellStyle name="Normal 3 16 2 10" xfId="1746" xr:uid="{00000000-0005-0000-0000-0000050B0000}"/>
    <cellStyle name="Normal 3 16 2 10 2" xfId="4636" xr:uid="{00000000-0005-0000-0000-0000060B0000}"/>
    <cellStyle name="Normal 3 16 2 10 2 2" xfId="6193" xr:uid="{00000000-0005-0000-0000-0000070B0000}"/>
    <cellStyle name="Normal 3 16 2 10 3" xfId="6194" xr:uid="{00000000-0005-0000-0000-0000080B0000}"/>
    <cellStyle name="Normal 3 16 2 10 3 2" xfId="6195" xr:uid="{00000000-0005-0000-0000-0000090B0000}"/>
    <cellStyle name="Normal 3 16 2 10 4" xfId="6196" xr:uid="{00000000-0005-0000-0000-00000A0B0000}"/>
    <cellStyle name="Normal 3 16 2 10 5" xfId="12261" xr:uid="{00000000-0005-0000-0000-00000B0B0000}"/>
    <cellStyle name="Normal 3 16 2 11" xfId="1747" xr:uid="{00000000-0005-0000-0000-00000C0B0000}"/>
    <cellStyle name="Normal 3 16 2 11 2" xfId="4635" xr:uid="{00000000-0005-0000-0000-00000D0B0000}"/>
    <cellStyle name="Normal 3 16 2 11 2 2" xfId="6197" xr:uid="{00000000-0005-0000-0000-00000E0B0000}"/>
    <cellStyle name="Normal 3 16 2 11 3" xfId="6198" xr:uid="{00000000-0005-0000-0000-00000F0B0000}"/>
    <cellStyle name="Normal 3 16 2 11 3 2" xfId="6199" xr:uid="{00000000-0005-0000-0000-0000100B0000}"/>
    <cellStyle name="Normal 3 16 2 11 4" xfId="6200" xr:uid="{00000000-0005-0000-0000-0000110B0000}"/>
    <cellStyle name="Normal 3 16 2 11 5" xfId="12262" xr:uid="{00000000-0005-0000-0000-0000120B0000}"/>
    <cellStyle name="Normal 3 16 2 12" xfId="1748" xr:uid="{00000000-0005-0000-0000-0000130B0000}"/>
    <cellStyle name="Normal 3 16 2 12 2" xfId="4634" xr:uid="{00000000-0005-0000-0000-0000140B0000}"/>
    <cellStyle name="Normal 3 16 2 12 2 2" xfId="6201" xr:uid="{00000000-0005-0000-0000-0000150B0000}"/>
    <cellStyle name="Normal 3 16 2 12 3" xfId="6202" xr:uid="{00000000-0005-0000-0000-0000160B0000}"/>
    <cellStyle name="Normal 3 16 2 12 3 2" xfId="6203" xr:uid="{00000000-0005-0000-0000-0000170B0000}"/>
    <cellStyle name="Normal 3 16 2 12 4" xfId="6204" xr:uid="{00000000-0005-0000-0000-0000180B0000}"/>
    <cellStyle name="Normal 3 16 2 12 5" xfId="12263" xr:uid="{00000000-0005-0000-0000-0000190B0000}"/>
    <cellStyle name="Normal 3 16 2 13" xfId="4633" xr:uid="{00000000-0005-0000-0000-00001A0B0000}"/>
    <cellStyle name="Normal 3 16 2 13 2" xfId="6205" xr:uid="{00000000-0005-0000-0000-00001B0B0000}"/>
    <cellStyle name="Normal 3 16 2 14" xfId="6206" xr:uid="{00000000-0005-0000-0000-00001C0B0000}"/>
    <cellStyle name="Normal 3 16 2 14 2" xfId="6207" xr:uid="{00000000-0005-0000-0000-00001D0B0000}"/>
    <cellStyle name="Normal 3 16 2 15" xfId="6208" xr:uid="{00000000-0005-0000-0000-00001E0B0000}"/>
    <cellStyle name="Normal 3 16 2 16" xfId="12264" xr:uid="{00000000-0005-0000-0000-00001F0B0000}"/>
    <cellStyle name="Normal 3 16 2 2" xfId="1749" xr:uid="{00000000-0005-0000-0000-0000200B0000}"/>
    <cellStyle name="Normal 3 16 2 2 2" xfId="4632" xr:uid="{00000000-0005-0000-0000-0000210B0000}"/>
    <cellStyle name="Normal 3 16 2 2 2 2" xfId="6209" xr:uid="{00000000-0005-0000-0000-0000220B0000}"/>
    <cellStyle name="Normal 3 16 2 2 3" xfId="6210" xr:uid="{00000000-0005-0000-0000-0000230B0000}"/>
    <cellStyle name="Normal 3 16 2 2 3 2" xfId="6211" xr:uid="{00000000-0005-0000-0000-0000240B0000}"/>
    <cellStyle name="Normal 3 16 2 2 4" xfId="6212" xr:uid="{00000000-0005-0000-0000-0000250B0000}"/>
    <cellStyle name="Normal 3 16 2 2 5" xfId="12265" xr:uid="{00000000-0005-0000-0000-0000260B0000}"/>
    <cellStyle name="Normal 3 16 2 3" xfId="1750" xr:uid="{00000000-0005-0000-0000-0000270B0000}"/>
    <cellStyle name="Normal 3 16 2 3 2" xfId="4631" xr:uid="{00000000-0005-0000-0000-0000280B0000}"/>
    <cellStyle name="Normal 3 16 2 3 2 2" xfId="6213" xr:uid="{00000000-0005-0000-0000-0000290B0000}"/>
    <cellStyle name="Normal 3 16 2 3 3" xfId="6214" xr:uid="{00000000-0005-0000-0000-00002A0B0000}"/>
    <cellStyle name="Normal 3 16 2 3 3 2" xfId="6215" xr:uid="{00000000-0005-0000-0000-00002B0B0000}"/>
    <cellStyle name="Normal 3 16 2 3 4" xfId="6216" xr:uid="{00000000-0005-0000-0000-00002C0B0000}"/>
    <cellStyle name="Normal 3 16 2 3 5" xfId="12266" xr:uid="{00000000-0005-0000-0000-00002D0B0000}"/>
    <cellStyle name="Normal 3 16 2 4" xfId="1751" xr:uid="{00000000-0005-0000-0000-00002E0B0000}"/>
    <cellStyle name="Normal 3 16 2 4 2" xfId="4630" xr:uid="{00000000-0005-0000-0000-00002F0B0000}"/>
    <cellStyle name="Normal 3 16 2 4 2 2" xfId="6217" xr:uid="{00000000-0005-0000-0000-0000300B0000}"/>
    <cellStyle name="Normal 3 16 2 4 3" xfId="6218" xr:uid="{00000000-0005-0000-0000-0000310B0000}"/>
    <cellStyle name="Normal 3 16 2 4 3 2" xfId="6219" xr:uid="{00000000-0005-0000-0000-0000320B0000}"/>
    <cellStyle name="Normal 3 16 2 4 4" xfId="6220" xr:uid="{00000000-0005-0000-0000-0000330B0000}"/>
    <cellStyle name="Normal 3 16 2 4 5" xfId="12267" xr:uid="{00000000-0005-0000-0000-0000340B0000}"/>
    <cellStyle name="Normal 3 16 2 5" xfId="1752" xr:uid="{00000000-0005-0000-0000-0000350B0000}"/>
    <cellStyle name="Normal 3 16 2 5 2" xfId="4629" xr:uid="{00000000-0005-0000-0000-0000360B0000}"/>
    <cellStyle name="Normal 3 16 2 5 2 2" xfId="6221" xr:uid="{00000000-0005-0000-0000-0000370B0000}"/>
    <cellStyle name="Normal 3 16 2 5 3" xfId="6222" xr:uid="{00000000-0005-0000-0000-0000380B0000}"/>
    <cellStyle name="Normal 3 16 2 5 3 2" xfId="6223" xr:uid="{00000000-0005-0000-0000-0000390B0000}"/>
    <cellStyle name="Normal 3 16 2 5 4" xfId="6224" xr:uid="{00000000-0005-0000-0000-00003A0B0000}"/>
    <cellStyle name="Normal 3 16 2 5 5" xfId="12268" xr:uid="{00000000-0005-0000-0000-00003B0B0000}"/>
    <cellStyle name="Normal 3 16 2 6" xfId="1753" xr:uid="{00000000-0005-0000-0000-00003C0B0000}"/>
    <cellStyle name="Normal 3 16 2 6 2" xfId="4628" xr:uid="{00000000-0005-0000-0000-00003D0B0000}"/>
    <cellStyle name="Normal 3 16 2 6 2 2" xfId="6225" xr:uid="{00000000-0005-0000-0000-00003E0B0000}"/>
    <cellStyle name="Normal 3 16 2 6 3" xfId="6226" xr:uid="{00000000-0005-0000-0000-00003F0B0000}"/>
    <cellStyle name="Normal 3 16 2 6 3 2" xfId="6227" xr:uid="{00000000-0005-0000-0000-0000400B0000}"/>
    <cellStyle name="Normal 3 16 2 6 4" xfId="6228" xr:uid="{00000000-0005-0000-0000-0000410B0000}"/>
    <cellStyle name="Normal 3 16 2 6 5" xfId="12269" xr:uid="{00000000-0005-0000-0000-0000420B0000}"/>
    <cellStyle name="Normal 3 16 2 7" xfId="1754" xr:uid="{00000000-0005-0000-0000-0000430B0000}"/>
    <cellStyle name="Normal 3 16 2 7 2" xfId="4627" xr:uid="{00000000-0005-0000-0000-0000440B0000}"/>
    <cellStyle name="Normal 3 16 2 7 2 2" xfId="6229" xr:uid="{00000000-0005-0000-0000-0000450B0000}"/>
    <cellStyle name="Normal 3 16 2 7 3" xfId="6230" xr:uid="{00000000-0005-0000-0000-0000460B0000}"/>
    <cellStyle name="Normal 3 16 2 7 3 2" xfId="6231" xr:uid="{00000000-0005-0000-0000-0000470B0000}"/>
    <cellStyle name="Normal 3 16 2 7 4" xfId="6232" xr:uid="{00000000-0005-0000-0000-0000480B0000}"/>
    <cellStyle name="Normal 3 16 2 7 5" xfId="12270" xr:uid="{00000000-0005-0000-0000-0000490B0000}"/>
    <cellStyle name="Normal 3 16 2 8" xfId="1755" xr:uid="{00000000-0005-0000-0000-00004A0B0000}"/>
    <cellStyle name="Normal 3 16 2 8 2" xfId="4626" xr:uid="{00000000-0005-0000-0000-00004B0B0000}"/>
    <cellStyle name="Normal 3 16 2 8 2 2" xfId="6233" xr:uid="{00000000-0005-0000-0000-00004C0B0000}"/>
    <cellStyle name="Normal 3 16 2 8 3" xfId="6234" xr:uid="{00000000-0005-0000-0000-00004D0B0000}"/>
    <cellStyle name="Normal 3 16 2 8 3 2" xfId="6235" xr:uid="{00000000-0005-0000-0000-00004E0B0000}"/>
    <cellStyle name="Normal 3 16 2 8 4" xfId="6236" xr:uid="{00000000-0005-0000-0000-00004F0B0000}"/>
    <cellStyle name="Normal 3 16 2 8 5" xfId="12271" xr:uid="{00000000-0005-0000-0000-0000500B0000}"/>
    <cellStyle name="Normal 3 16 2 9" xfId="1756" xr:uid="{00000000-0005-0000-0000-0000510B0000}"/>
    <cellStyle name="Normal 3 16 2 9 2" xfId="4625" xr:uid="{00000000-0005-0000-0000-0000520B0000}"/>
    <cellStyle name="Normal 3 16 2 9 2 2" xfId="6237" xr:uid="{00000000-0005-0000-0000-0000530B0000}"/>
    <cellStyle name="Normal 3 16 2 9 3" xfId="6238" xr:uid="{00000000-0005-0000-0000-0000540B0000}"/>
    <cellStyle name="Normal 3 16 2 9 3 2" xfId="6239" xr:uid="{00000000-0005-0000-0000-0000550B0000}"/>
    <cellStyle name="Normal 3 16 2 9 4" xfId="6240" xr:uid="{00000000-0005-0000-0000-0000560B0000}"/>
    <cellStyle name="Normal 3 16 2 9 5" xfId="12272" xr:uid="{00000000-0005-0000-0000-0000570B0000}"/>
    <cellStyle name="Normal 3 16 3" xfId="1757" xr:uid="{00000000-0005-0000-0000-0000580B0000}"/>
    <cellStyle name="Normal 3 16 3 2" xfId="4624" xr:uid="{00000000-0005-0000-0000-0000590B0000}"/>
    <cellStyle name="Normal 3 16 3 2 2" xfId="6241" xr:uid="{00000000-0005-0000-0000-00005A0B0000}"/>
    <cellStyle name="Normal 3 16 3 3" xfId="6242" xr:uid="{00000000-0005-0000-0000-00005B0B0000}"/>
    <cellStyle name="Normal 3 16 3 3 2" xfId="6243" xr:uid="{00000000-0005-0000-0000-00005C0B0000}"/>
    <cellStyle name="Normal 3 16 3 4" xfId="6244" xr:uid="{00000000-0005-0000-0000-00005D0B0000}"/>
    <cellStyle name="Normal 3 16 3 5" xfId="12273" xr:uid="{00000000-0005-0000-0000-00005E0B0000}"/>
    <cellStyle name="Normal 3 16 4" xfId="1758" xr:uid="{00000000-0005-0000-0000-00005F0B0000}"/>
    <cellStyle name="Normal 3 16 4 2" xfId="4623" xr:uid="{00000000-0005-0000-0000-0000600B0000}"/>
    <cellStyle name="Normal 3 16 4 2 2" xfId="6245" xr:uid="{00000000-0005-0000-0000-0000610B0000}"/>
    <cellStyle name="Normal 3 16 4 3" xfId="6246" xr:uid="{00000000-0005-0000-0000-0000620B0000}"/>
    <cellStyle name="Normal 3 16 4 3 2" xfId="6247" xr:uid="{00000000-0005-0000-0000-0000630B0000}"/>
    <cellStyle name="Normal 3 16 4 4" xfId="6248" xr:uid="{00000000-0005-0000-0000-0000640B0000}"/>
    <cellStyle name="Normal 3 16 4 5" xfId="12274" xr:uid="{00000000-0005-0000-0000-0000650B0000}"/>
    <cellStyle name="Normal 3 16 5" xfId="1759" xr:uid="{00000000-0005-0000-0000-0000660B0000}"/>
    <cellStyle name="Normal 3 16 5 2" xfId="4622" xr:uid="{00000000-0005-0000-0000-0000670B0000}"/>
    <cellStyle name="Normal 3 16 5 2 2" xfId="6249" xr:uid="{00000000-0005-0000-0000-0000680B0000}"/>
    <cellStyle name="Normal 3 16 5 3" xfId="6250" xr:uid="{00000000-0005-0000-0000-0000690B0000}"/>
    <cellStyle name="Normal 3 16 5 3 2" xfId="6251" xr:uid="{00000000-0005-0000-0000-00006A0B0000}"/>
    <cellStyle name="Normal 3 16 5 4" xfId="6252" xr:uid="{00000000-0005-0000-0000-00006B0B0000}"/>
    <cellStyle name="Normal 3 16 5 5" xfId="12275" xr:uid="{00000000-0005-0000-0000-00006C0B0000}"/>
    <cellStyle name="Normal 3 16 6" xfId="1760" xr:uid="{00000000-0005-0000-0000-00006D0B0000}"/>
    <cellStyle name="Normal 3 16 6 2" xfId="4621" xr:uid="{00000000-0005-0000-0000-00006E0B0000}"/>
    <cellStyle name="Normal 3 16 6 2 2" xfId="6253" xr:uid="{00000000-0005-0000-0000-00006F0B0000}"/>
    <cellStyle name="Normal 3 16 6 3" xfId="6254" xr:uid="{00000000-0005-0000-0000-0000700B0000}"/>
    <cellStyle name="Normal 3 16 6 3 2" xfId="6255" xr:uid="{00000000-0005-0000-0000-0000710B0000}"/>
    <cellStyle name="Normal 3 16 6 4" xfId="6256" xr:uid="{00000000-0005-0000-0000-0000720B0000}"/>
    <cellStyle name="Normal 3 16 6 5" xfId="12276" xr:uid="{00000000-0005-0000-0000-0000730B0000}"/>
    <cellStyle name="Normal 3 16 7" xfId="1761" xr:uid="{00000000-0005-0000-0000-0000740B0000}"/>
    <cellStyle name="Normal 3 16 7 2" xfId="4620" xr:uid="{00000000-0005-0000-0000-0000750B0000}"/>
    <cellStyle name="Normal 3 16 7 2 2" xfId="6257" xr:uid="{00000000-0005-0000-0000-0000760B0000}"/>
    <cellStyle name="Normal 3 16 7 3" xfId="6258" xr:uid="{00000000-0005-0000-0000-0000770B0000}"/>
    <cellStyle name="Normal 3 16 7 3 2" xfId="6259" xr:uid="{00000000-0005-0000-0000-0000780B0000}"/>
    <cellStyle name="Normal 3 16 7 4" xfId="6260" xr:uid="{00000000-0005-0000-0000-0000790B0000}"/>
    <cellStyle name="Normal 3 16 7 5" xfId="12277" xr:uid="{00000000-0005-0000-0000-00007A0B0000}"/>
    <cellStyle name="Normal 3 16 8" xfId="1762" xr:uid="{00000000-0005-0000-0000-00007B0B0000}"/>
    <cellStyle name="Normal 3 16 8 2" xfId="4619" xr:uid="{00000000-0005-0000-0000-00007C0B0000}"/>
    <cellStyle name="Normal 3 16 8 2 2" xfId="6261" xr:uid="{00000000-0005-0000-0000-00007D0B0000}"/>
    <cellStyle name="Normal 3 16 8 3" xfId="6262" xr:uid="{00000000-0005-0000-0000-00007E0B0000}"/>
    <cellStyle name="Normal 3 16 8 3 2" xfId="6263" xr:uid="{00000000-0005-0000-0000-00007F0B0000}"/>
    <cellStyle name="Normal 3 16 8 4" xfId="6264" xr:uid="{00000000-0005-0000-0000-0000800B0000}"/>
    <cellStyle name="Normal 3 16 8 5" xfId="12278" xr:uid="{00000000-0005-0000-0000-0000810B0000}"/>
    <cellStyle name="Normal 3 16 9" xfId="1763" xr:uid="{00000000-0005-0000-0000-0000820B0000}"/>
    <cellStyle name="Normal 3 16 9 2" xfId="4618" xr:uid="{00000000-0005-0000-0000-0000830B0000}"/>
    <cellStyle name="Normal 3 16 9 2 2" xfId="6265" xr:uid="{00000000-0005-0000-0000-0000840B0000}"/>
    <cellStyle name="Normal 3 16 9 3" xfId="6266" xr:uid="{00000000-0005-0000-0000-0000850B0000}"/>
    <cellStyle name="Normal 3 16 9 3 2" xfId="6267" xr:uid="{00000000-0005-0000-0000-0000860B0000}"/>
    <cellStyle name="Normal 3 16 9 4" xfId="6268" xr:uid="{00000000-0005-0000-0000-0000870B0000}"/>
    <cellStyle name="Normal 3 16 9 5" xfId="12279" xr:uid="{00000000-0005-0000-0000-0000880B0000}"/>
    <cellStyle name="Normal 3 17" xfId="1764" xr:uid="{00000000-0005-0000-0000-0000890B0000}"/>
    <cellStyle name="Normal 3 17 10" xfId="1765" xr:uid="{00000000-0005-0000-0000-00008A0B0000}"/>
    <cellStyle name="Normal 3 17 10 2" xfId="4617" xr:uid="{00000000-0005-0000-0000-00008B0B0000}"/>
    <cellStyle name="Normal 3 17 10 2 2" xfId="6269" xr:uid="{00000000-0005-0000-0000-00008C0B0000}"/>
    <cellStyle name="Normal 3 17 10 3" xfId="6270" xr:uid="{00000000-0005-0000-0000-00008D0B0000}"/>
    <cellStyle name="Normal 3 17 10 3 2" xfId="6271" xr:uid="{00000000-0005-0000-0000-00008E0B0000}"/>
    <cellStyle name="Normal 3 17 10 4" xfId="6272" xr:uid="{00000000-0005-0000-0000-00008F0B0000}"/>
    <cellStyle name="Normal 3 17 10 5" xfId="12280" xr:uid="{00000000-0005-0000-0000-0000900B0000}"/>
    <cellStyle name="Normal 3 17 11" xfId="1766" xr:uid="{00000000-0005-0000-0000-0000910B0000}"/>
    <cellStyle name="Normal 3 17 11 2" xfId="4616" xr:uid="{00000000-0005-0000-0000-0000920B0000}"/>
    <cellStyle name="Normal 3 17 11 2 2" xfId="6273" xr:uid="{00000000-0005-0000-0000-0000930B0000}"/>
    <cellStyle name="Normal 3 17 11 3" xfId="6274" xr:uid="{00000000-0005-0000-0000-0000940B0000}"/>
    <cellStyle name="Normal 3 17 11 3 2" xfId="6275" xr:uid="{00000000-0005-0000-0000-0000950B0000}"/>
    <cellStyle name="Normal 3 17 11 4" xfId="6276" xr:uid="{00000000-0005-0000-0000-0000960B0000}"/>
    <cellStyle name="Normal 3 17 11 5" xfId="12281" xr:uid="{00000000-0005-0000-0000-0000970B0000}"/>
    <cellStyle name="Normal 3 17 12" xfId="1767" xr:uid="{00000000-0005-0000-0000-0000980B0000}"/>
    <cellStyle name="Normal 3 17 12 2" xfId="4615" xr:uid="{00000000-0005-0000-0000-0000990B0000}"/>
    <cellStyle name="Normal 3 17 12 2 2" xfId="6277" xr:uid="{00000000-0005-0000-0000-00009A0B0000}"/>
    <cellStyle name="Normal 3 17 12 3" xfId="6278" xr:uid="{00000000-0005-0000-0000-00009B0B0000}"/>
    <cellStyle name="Normal 3 17 12 3 2" xfId="6279" xr:uid="{00000000-0005-0000-0000-00009C0B0000}"/>
    <cellStyle name="Normal 3 17 12 4" xfId="6280" xr:uid="{00000000-0005-0000-0000-00009D0B0000}"/>
    <cellStyle name="Normal 3 17 12 5" xfId="12282" xr:uid="{00000000-0005-0000-0000-00009E0B0000}"/>
    <cellStyle name="Normal 3 17 13" xfId="1768" xr:uid="{00000000-0005-0000-0000-00009F0B0000}"/>
    <cellStyle name="Normal 3 17 13 2" xfId="4614" xr:uid="{00000000-0005-0000-0000-0000A00B0000}"/>
    <cellStyle name="Normal 3 17 13 2 2" xfId="6281" xr:uid="{00000000-0005-0000-0000-0000A10B0000}"/>
    <cellStyle name="Normal 3 17 13 3" xfId="6282" xr:uid="{00000000-0005-0000-0000-0000A20B0000}"/>
    <cellStyle name="Normal 3 17 13 3 2" xfId="6283" xr:uid="{00000000-0005-0000-0000-0000A30B0000}"/>
    <cellStyle name="Normal 3 17 13 4" xfId="6284" xr:uid="{00000000-0005-0000-0000-0000A40B0000}"/>
    <cellStyle name="Normal 3 17 13 5" xfId="12283" xr:uid="{00000000-0005-0000-0000-0000A50B0000}"/>
    <cellStyle name="Normal 3 17 14" xfId="4613" xr:uid="{00000000-0005-0000-0000-0000A60B0000}"/>
    <cellStyle name="Normal 3 17 14 2" xfId="6285" xr:uid="{00000000-0005-0000-0000-0000A70B0000}"/>
    <cellStyle name="Normal 3 17 15" xfId="6286" xr:uid="{00000000-0005-0000-0000-0000A80B0000}"/>
    <cellStyle name="Normal 3 17 15 2" xfId="6287" xr:uid="{00000000-0005-0000-0000-0000A90B0000}"/>
    <cellStyle name="Normal 3 17 16" xfId="6288" xr:uid="{00000000-0005-0000-0000-0000AA0B0000}"/>
    <cellStyle name="Normal 3 17 17" xfId="12284" xr:uid="{00000000-0005-0000-0000-0000AB0B0000}"/>
    <cellStyle name="Normal 3 17 2" xfId="1769" xr:uid="{00000000-0005-0000-0000-0000AC0B0000}"/>
    <cellStyle name="Normal 3 17 2 10" xfId="1770" xr:uid="{00000000-0005-0000-0000-0000AD0B0000}"/>
    <cellStyle name="Normal 3 17 2 10 2" xfId="4612" xr:uid="{00000000-0005-0000-0000-0000AE0B0000}"/>
    <cellStyle name="Normal 3 17 2 10 2 2" xfId="6289" xr:uid="{00000000-0005-0000-0000-0000AF0B0000}"/>
    <cellStyle name="Normal 3 17 2 10 3" xfId="6290" xr:uid="{00000000-0005-0000-0000-0000B00B0000}"/>
    <cellStyle name="Normal 3 17 2 10 3 2" xfId="6291" xr:uid="{00000000-0005-0000-0000-0000B10B0000}"/>
    <cellStyle name="Normal 3 17 2 10 4" xfId="6292" xr:uid="{00000000-0005-0000-0000-0000B20B0000}"/>
    <cellStyle name="Normal 3 17 2 10 5" xfId="12285" xr:uid="{00000000-0005-0000-0000-0000B30B0000}"/>
    <cellStyle name="Normal 3 17 2 11" xfId="1771" xr:uid="{00000000-0005-0000-0000-0000B40B0000}"/>
    <cellStyle name="Normal 3 17 2 11 2" xfId="4611" xr:uid="{00000000-0005-0000-0000-0000B50B0000}"/>
    <cellStyle name="Normal 3 17 2 11 2 2" xfId="6293" xr:uid="{00000000-0005-0000-0000-0000B60B0000}"/>
    <cellStyle name="Normal 3 17 2 11 3" xfId="6294" xr:uid="{00000000-0005-0000-0000-0000B70B0000}"/>
    <cellStyle name="Normal 3 17 2 11 3 2" xfId="6295" xr:uid="{00000000-0005-0000-0000-0000B80B0000}"/>
    <cellStyle name="Normal 3 17 2 11 4" xfId="6296" xr:uid="{00000000-0005-0000-0000-0000B90B0000}"/>
    <cellStyle name="Normal 3 17 2 11 5" xfId="12286" xr:uid="{00000000-0005-0000-0000-0000BA0B0000}"/>
    <cellStyle name="Normal 3 17 2 12" xfId="1772" xr:uid="{00000000-0005-0000-0000-0000BB0B0000}"/>
    <cellStyle name="Normal 3 17 2 12 2" xfId="4610" xr:uid="{00000000-0005-0000-0000-0000BC0B0000}"/>
    <cellStyle name="Normal 3 17 2 12 2 2" xfId="6297" xr:uid="{00000000-0005-0000-0000-0000BD0B0000}"/>
    <cellStyle name="Normal 3 17 2 12 3" xfId="6298" xr:uid="{00000000-0005-0000-0000-0000BE0B0000}"/>
    <cellStyle name="Normal 3 17 2 12 3 2" xfId="6299" xr:uid="{00000000-0005-0000-0000-0000BF0B0000}"/>
    <cellStyle name="Normal 3 17 2 12 4" xfId="6300" xr:uid="{00000000-0005-0000-0000-0000C00B0000}"/>
    <cellStyle name="Normal 3 17 2 12 5" xfId="12287" xr:uid="{00000000-0005-0000-0000-0000C10B0000}"/>
    <cellStyle name="Normal 3 17 2 13" xfId="4609" xr:uid="{00000000-0005-0000-0000-0000C20B0000}"/>
    <cellStyle name="Normal 3 17 2 13 2" xfId="6301" xr:uid="{00000000-0005-0000-0000-0000C30B0000}"/>
    <cellStyle name="Normal 3 17 2 14" xfId="6302" xr:uid="{00000000-0005-0000-0000-0000C40B0000}"/>
    <cellStyle name="Normal 3 17 2 14 2" xfId="6303" xr:uid="{00000000-0005-0000-0000-0000C50B0000}"/>
    <cellStyle name="Normal 3 17 2 15" xfId="6304" xr:uid="{00000000-0005-0000-0000-0000C60B0000}"/>
    <cellStyle name="Normal 3 17 2 16" xfId="12288" xr:uid="{00000000-0005-0000-0000-0000C70B0000}"/>
    <cellStyle name="Normal 3 17 2 2" xfId="1773" xr:uid="{00000000-0005-0000-0000-0000C80B0000}"/>
    <cellStyle name="Normal 3 17 2 2 2" xfId="4608" xr:uid="{00000000-0005-0000-0000-0000C90B0000}"/>
    <cellStyle name="Normal 3 17 2 2 2 2" xfId="6305" xr:uid="{00000000-0005-0000-0000-0000CA0B0000}"/>
    <cellStyle name="Normal 3 17 2 2 3" xfId="6306" xr:uid="{00000000-0005-0000-0000-0000CB0B0000}"/>
    <cellStyle name="Normal 3 17 2 2 3 2" xfId="6307" xr:uid="{00000000-0005-0000-0000-0000CC0B0000}"/>
    <cellStyle name="Normal 3 17 2 2 4" xfId="6308" xr:uid="{00000000-0005-0000-0000-0000CD0B0000}"/>
    <cellStyle name="Normal 3 17 2 2 5" xfId="12289" xr:uid="{00000000-0005-0000-0000-0000CE0B0000}"/>
    <cellStyle name="Normal 3 17 2 3" xfId="1774" xr:uid="{00000000-0005-0000-0000-0000CF0B0000}"/>
    <cellStyle name="Normal 3 17 2 3 2" xfId="4607" xr:uid="{00000000-0005-0000-0000-0000D00B0000}"/>
    <cellStyle name="Normal 3 17 2 3 2 2" xfId="6309" xr:uid="{00000000-0005-0000-0000-0000D10B0000}"/>
    <cellStyle name="Normal 3 17 2 3 3" xfId="6310" xr:uid="{00000000-0005-0000-0000-0000D20B0000}"/>
    <cellStyle name="Normal 3 17 2 3 3 2" xfId="6311" xr:uid="{00000000-0005-0000-0000-0000D30B0000}"/>
    <cellStyle name="Normal 3 17 2 3 4" xfId="6312" xr:uid="{00000000-0005-0000-0000-0000D40B0000}"/>
    <cellStyle name="Normal 3 17 2 3 5" xfId="12290" xr:uid="{00000000-0005-0000-0000-0000D50B0000}"/>
    <cellStyle name="Normal 3 17 2 4" xfId="1775" xr:uid="{00000000-0005-0000-0000-0000D60B0000}"/>
    <cellStyle name="Normal 3 17 2 4 2" xfId="4606" xr:uid="{00000000-0005-0000-0000-0000D70B0000}"/>
    <cellStyle name="Normal 3 17 2 4 2 2" xfId="6313" xr:uid="{00000000-0005-0000-0000-0000D80B0000}"/>
    <cellStyle name="Normal 3 17 2 4 3" xfId="6314" xr:uid="{00000000-0005-0000-0000-0000D90B0000}"/>
    <cellStyle name="Normal 3 17 2 4 3 2" xfId="6315" xr:uid="{00000000-0005-0000-0000-0000DA0B0000}"/>
    <cellStyle name="Normal 3 17 2 4 4" xfId="6316" xr:uid="{00000000-0005-0000-0000-0000DB0B0000}"/>
    <cellStyle name="Normal 3 17 2 4 5" xfId="12291" xr:uid="{00000000-0005-0000-0000-0000DC0B0000}"/>
    <cellStyle name="Normal 3 17 2 5" xfId="1776" xr:uid="{00000000-0005-0000-0000-0000DD0B0000}"/>
    <cellStyle name="Normal 3 17 2 5 2" xfId="4605" xr:uid="{00000000-0005-0000-0000-0000DE0B0000}"/>
    <cellStyle name="Normal 3 17 2 5 2 2" xfId="6317" xr:uid="{00000000-0005-0000-0000-0000DF0B0000}"/>
    <cellStyle name="Normal 3 17 2 5 3" xfId="6318" xr:uid="{00000000-0005-0000-0000-0000E00B0000}"/>
    <cellStyle name="Normal 3 17 2 5 3 2" xfId="6319" xr:uid="{00000000-0005-0000-0000-0000E10B0000}"/>
    <cellStyle name="Normal 3 17 2 5 4" xfId="6320" xr:uid="{00000000-0005-0000-0000-0000E20B0000}"/>
    <cellStyle name="Normal 3 17 2 5 5" xfId="12292" xr:uid="{00000000-0005-0000-0000-0000E30B0000}"/>
    <cellStyle name="Normal 3 17 2 6" xfId="1777" xr:uid="{00000000-0005-0000-0000-0000E40B0000}"/>
    <cellStyle name="Normal 3 17 2 6 2" xfId="4604" xr:uid="{00000000-0005-0000-0000-0000E50B0000}"/>
    <cellStyle name="Normal 3 17 2 6 2 2" xfId="6321" xr:uid="{00000000-0005-0000-0000-0000E60B0000}"/>
    <cellStyle name="Normal 3 17 2 6 3" xfId="6322" xr:uid="{00000000-0005-0000-0000-0000E70B0000}"/>
    <cellStyle name="Normal 3 17 2 6 3 2" xfId="6323" xr:uid="{00000000-0005-0000-0000-0000E80B0000}"/>
    <cellStyle name="Normal 3 17 2 6 4" xfId="6324" xr:uid="{00000000-0005-0000-0000-0000E90B0000}"/>
    <cellStyle name="Normal 3 17 2 6 5" xfId="12293" xr:uid="{00000000-0005-0000-0000-0000EA0B0000}"/>
    <cellStyle name="Normal 3 17 2 7" xfId="1778" xr:uid="{00000000-0005-0000-0000-0000EB0B0000}"/>
    <cellStyle name="Normal 3 17 2 7 2" xfId="4603" xr:uid="{00000000-0005-0000-0000-0000EC0B0000}"/>
    <cellStyle name="Normal 3 17 2 7 2 2" xfId="6325" xr:uid="{00000000-0005-0000-0000-0000ED0B0000}"/>
    <cellStyle name="Normal 3 17 2 7 3" xfId="6326" xr:uid="{00000000-0005-0000-0000-0000EE0B0000}"/>
    <cellStyle name="Normal 3 17 2 7 3 2" xfId="6327" xr:uid="{00000000-0005-0000-0000-0000EF0B0000}"/>
    <cellStyle name="Normal 3 17 2 7 4" xfId="6328" xr:uid="{00000000-0005-0000-0000-0000F00B0000}"/>
    <cellStyle name="Normal 3 17 2 7 5" xfId="12294" xr:uid="{00000000-0005-0000-0000-0000F10B0000}"/>
    <cellStyle name="Normal 3 17 2 8" xfId="1779" xr:uid="{00000000-0005-0000-0000-0000F20B0000}"/>
    <cellStyle name="Normal 3 17 2 8 2" xfId="4602" xr:uid="{00000000-0005-0000-0000-0000F30B0000}"/>
    <cellStyle name="Normal 3 17 2 8 2 2" xfId="6329" xr:uid="{00000000-0005-0000-0000-0000F40B0000}"/>
    <cellStyle name="Normal 3 17 2 8 3" xfId="6330" xr:uid="{00000000-0005-0000-0000-0000F50B0000}"/>
    <cellStyle name="Normal 3 17 2 8 3 2" xfId="6331" xr:uid="{00000000-0005-0000-0000-0000F60B0000}"/>
    <cellStyle name="Normal 3 17 2 8 4" xfId="6332" xr:uid="{00000000-0005-0000-0000-0000F70B0000}"/>
    <cellStyle name="Normal 3 17 2 8 5" xfId="12295" xr:uid="{00000000-0005-0000-0000-0000F80B0000}"/>
    <cellStyle name="Normal 3 17 2 9" xfId="1780" xr:uid="{00000000-0005-0000-0000-0000F90B0000}"/>
    <cellStyle name="Normal 3 17 2 9 2" xfId="4601" xr:uid="{00000000-0005-0000-0000-0000FA0B0000}"/>
    <cellStyle name="Normal 3 17 2 9 2 2" xfId="6333" xr:uid="{00000000-0005-0000-0000-0000FB0B0000}"/>
    <cellStyle name="Normal 3 17 2 9 3" xfId="6334" xr:uid="{00000000-0005-0000-0000-0000FC0B0000}"/>
    <cellStyle name="Normal 3 17 2 9 3 2" xfId="6335" xr:uid="{00000000-0005-0000-0000-0000FD0B0000}"/>
    <cellStyle name="Normal 3 17 2 9 4" xfId="6336" xr:uid="{00000000-0005-0000-0000-0000FE0B0000}"/>
    <cellStyle name="Normal 3 17 2 9 5" xfId="12296" xr:uid="{00000000-0005-0000-0000-0000FF0B0000}"/>
    <cellStyle name="Normal 3 17 3" xfId="1781" xr:uid="{00000000-0005-0000-0000-0000000C0000}"/>
    <cellStyle name="Normal 3 17 3 2" xfId="4600" xr:uid="{00000000-0005-0000-0000-0000010C0000}"/>
    <cellStyle name="Normal 3 17 3 2 2" xfId="6337" xr:uid="{00000000-0005-0000-0000-0000020C0000}"/>
    <cellStyle name="Normal 3 17 3 3" xfId="6338" xr:uid="{00000000-0005-0000-0000-0000030C0000}"/>
    <cellStyle name="Normal 3 17 3 3 2" xfId="6339" xr:uid="{00000000-0005-0000-0000-0000040C0000}"/>
    <cellStyle name="Normal 3 17 3 4" xfId="6340" xr:uid="{00000000-0005-0000-0000-0000050C0000}"/>
    <cellStyle name="Normal 3 17 3 5" xfId="12297" xr:uid="{00000000-0005-0000-0000-0000060C0000}"/>
    <cellStyle name="Normal 3 17 4" xfId="1782" xr:uid="{00000000-0005-0000-0000-0000070C0000}"/>
    <cellStyle name="Normal 3 17 4 2" xfId="4599" xr:uid="{00000000-0005-0000-0000-0000080C0000}"/>
    <cellStyle name="Normal 3 17 4 2 2" xfId="6341" xr:uid="{00000000-0005-0000-0000-0000090C0000}"/>
    <cellStyle name="Normal 3 17 4 3" xfId="6342" xr:uid="{00000000-0005-0000-0000-00000A0C0000}"/>
    <cellStyle name="Normal 3 17 4 3 2" xfId="6343" xr:uid="{00000000-0005-0000-0000-00000B0C0000}"/>
    <cellStyle name="Normal 3 17 4 4" xfId="6344" xr:uid="{00000000-0005-0000-0000-00000C0C0000}"/>
    <cellStyle name="Normal 3 17 4 5" xfId="12298" xr:uid="{00000000-0005-0000-0000-00000D0C0000}"/>
    <cellStyle name="Normal 3 17 5" xfId="1783" xr:uid="{00000000-0005-0000-0000-00000E0C0000}"/>
    <cellStyle name="Normal 3 17 5 2" xfId="4598" xr:uid="{00000000-0005-0000-0000-00000F0C0000}"/>
    <cellStyle name="Normal 3 17 5 2 2" xfId="6345" xr:uid="{00000000-0005-0000-0000-0000100C0000}"/>
    <cellStyle name="Normal 3 17 5 3" xfId="6346" xr:uid="{00000000-0005-0000-0000-0000110C0000}"/>
    <cellStyle name="Normal 3 17 5 3 2" xfId="6347" xr:uid="{00000000-0005-0000-0000-0000120C0000}"/>
    <cellStyle name="Normal 3 17 5 4" xfId="6348" xr:uid="{00000000-0005-0000-0000-0000130C0000}"/>
    <cellStyle name="Normal 3 17 5 5" xfId="12299" xr:uid="{00000000-0005-0000-0000-0000140C0000}"/>
    <cellStyle name="Normal 3 17 6" xfId="1784" xr:uid="{00000000-0005-0000-0000-0000150C0000}"/>
    <cellStyle name="Normal 3 17 6 2" xfId="4597" xr:uid="{00000000-0005-0000-0000-0000160C0000}"/>
    <cellStyle name="Normal 3 17 6 2 2" xfId="6349" xr:uid="{00000000-0005-0000-0000-0000170C0000}"/>
    <cellStyle name="Normal 3 17 6 3" xfId="6350" xr:uid="{00000000-0005-0000-0000-0000180C0000}"/>
    <cellStyle name="Normal 3 17 6 3 2" xfId="6351" xr:uid="{00000000-0005-0000-0000-0000190C0000}"/>
    <cellStyle name="Normal 3 17 6 4" xfId="6352" xr:uid="{00000000-0005-0000-0000-00001A0C0000}"/>
    <cellStyle name="Normal 3 17 6 5" xfId="12300" xr:uid="{00000000-0005-0000-0000-00001B0C0000}"/>
    <cellStyle name="Normal 3 17 7" xfId="1785" xr:uid="{00000000-0005-0000-0000-00001C0C0000}"/>
    <cellStyle name="Normal 3 17 7 2" xfId="4596" xr:uid="{00000000-0005-0000-0000-00001D0C0000}"/>
    <cellStyle name="Normal 3 17 7 2 2" xfId="6353" xr:uid="{00000000-0005-0000-0000-00001E0C0000}"/>
    <cellStyle name="Normal 3 17 7 3" xfId="6354" xr:uid="{00000000-0005-0000-0000-00001F0C0000}"/>
    <cellStyle name="Normal 3 17 7 3 2" xfId="6355" xr:uid="{00000000-0005-0000-0000-0000200C0000}"/>
    <cellStyle name="Normal 3 17 7 4" xfId="6356" xr:uid="{00000000-0005-0000-0000-0000210C0000}"/>
    <cellStyle name="Normal 3 17 7 5" xfId="12301" xr:uid="{00000000-0005-0000-0000-0000220C0000}"/>
    <cellStyle name="Normal 3 17 8" xfId="1786" xr:uid="{00000000-0005-0000-0000-0000230C0000}"/>
    <cellStyle name="Normal 3 17 8 2" xfId="4595" xr:uid="{00000000-0005-0000-0000-0000240C0000}"/>
    <cellStyle name="Normal 3 17 8 2 2" xfId="6357" xr:uid="{00000000-0005-0000-0000-0000250C0000}"/>
    <cellStyle name="Normal 3 17 8 3" xfId="6358" xr:uid="{00000000-0005-0000-0000-0000260C0000}"/>
    <cellStyle name="Normal 3 17 8 3 2" xfId="6359" xr:uid="{00000000-0005-0000-0000-0000270C0000}"/>
    <cellStyle name="Normal 3 17 8 4" xfId="6360" xr:uid="{00000000-0005-0000-0000-0000280C0000}"/>
    <cellStyle name="Normal 3 17 8 5" xfId="12302" xr:uid="{00000000-0005-0000-0000-0000290C0000}"/>
    <cellStyle name="Normal 3 17 9" xfId="1787" xr:uid="{00000000-0005-0000-0000-00002A0C0000}"/>
    <cellStyle name="Normal 3 17 9 2" xfId="4594" xr:uid="{00000000-0005-0000-0000-00002B0C0000}"/>
    <cellStyle name="Normal 3 17 9 2 2" xfId="6361" xr:uid="{00000000-0005-0000-0000-00002C0C0000}"/>
    <cellStyle name="Normal 3 17 9 3" xfId="6362" xr:uid="{00000000-0005-0000-0000-00002D0C0000}"/>
    <cellStyle name="Normal 3 17 9 3 2" xfId="6363" xr:uid="{00000000-0005-0000-0000-00002E0C0000}"/>
    <cellStyle name="Normal 3 17 9 4" xfId="6364" xr:uid="{00000000-0005-0000-0000-00002F0C0000}"/>
    <cellStyle name="Normal 3 17 9 5" xfId="12303" xr:uid="{00000000-0005-0000-0000-0000300C0000}"/>
    <cellStyle name="Normal 3 18" xfId="1788" xr:uid="{00000000-0005-0000-0000-0000310C0000}"/>
    <cellStyle name="Normal 3 18 10" xfId="1789" xr:uid="{00000000-0005-0000-0000-0000320C0000}"/>
    <cellStyle name="Normal 3 18 10 2" xfId="4593" xr:uid="{00000000-0005-0000-0000-0000330C0000}"/>
    <cellStyle name="Normal 3 18 10 2 2" xfId="6365" xr:uid="{00000000-0005-0000-0000-0000340C0000}"/>
    <cellStyle name="Normal 3 18 10 3" xfId="6366" xr:uid="{00000000-0005-0000-0000-0000350C0000}"/>
    <cellStyle name="Normal 3 18 10 3 2" xfId="6367" xr:uid="{00000000-0005-0000-0000-0000360C0000}"/>
    <cellStyle name="Normal 3 18 10 4" xfId="6368" xr:uid="{00000000-0005-0000-0000-0000370C0000}"/>
    <cellStyle name="Normal 3 18 10 5" xfId="12304" xr:uid="{00000000-0005-0000-0000-0000380C0000}"/>
    <cellStyle name="Normal 3 18 11" xfId="1790" xr:uid="{00000000-0005-0000-0000-0000390C0000}"/>
    <cellStyle name="Normal 3 18 11 2" xfId="4592" xr:uid="{00000000-0005-0000-0000-00003A0C0000}"/>
    <cellStyle name="Normal 3 18 11 2 2" xfId="6369" xr:uid="{00000000-0005-0000-0000-00003B0C0000}"/>
    <cellStyle name="Normal 3 18 11 3" xfId="6370" xr:uid="{00000000-0005-0000-0000-00003C0C0000}"/>
    <cellStyle name="Normal 3 18 11 3 2" xfId="6371" xr:uid="{00000000-0005-0000-0000-00003D0C0000}"/>
    <cellStyle name="Normal 3 18 11 4" xfId="6372" xr:uid="{00000000-0005-0000-0000-00003E0C0000}"/>
    <cellStyle name="Normal 3 18 11 5" xfId="12305" xr:uid="{00000000-0005-0000-0000-00003F0C0000}"/>
    <cellStyle name="Normal 3 18 12" xfId="1791" xr:uid="{00000000-0005-0000-0000-0000400C0000}"/>
    <cellStyle name="Normal 3 18 12 2" xfId="4591" xr:uid="{00000000-0005-0000-0000-0000410C0000}"/>
    <cellStyle name="Normal 3 18 12 2 2" xfId="6373" xr:uid="{00000000-0005-0000-0000-0000420C0000}"/>
    <cellStyle name="Normal 3 18 12 3" xfId="6374" xr:uid="{00000000-0005-0000-0000-0000430C0000}"/>
    <cellStyle name="Normal 3 18 12 3 2" xfId="6375" xr:uid="{00000000-0005-0000-0000-0000440C0000}"/>
    <cellStyle name="Normal 3 18 12 4" xfId="6376" xr:uid="{00000000-0005-0000-0000-0000450C0000}"/>
    <cellStyle name="Normal 3 18 12 5" xfId="12306" xr:uid="{00000000-0005-0000-0000-0000460C0000}"/>
    <cellStyle name="Normal 3 18 13" xfId="1792" xr:uid="{00000000-0005-0000-0000-0000470C0000}"/>
    <cellStyle name="Normal 3 18 13 2" xfId="4590" xr:uid="{00000000-0005-0000-0000-0000480C0000}"/>
    <cellStyle name="Normal 3 18 13 2 2" xfId="6377" xr:uid="{00000000-0005-0000-0000-0000490C0000}"/>
    <cellStyle name="Normal 3 18 13 3" xfId="6378" xr:uid="{00000000-0005-0000-0000-00004A0C0000}"/>
    <cellStyle name="Normal 3 18 13 3 2" xfId="6379" xr:uid="{00000000-0005-0000-0000-00004B0C0000}"/>
    <cellStyle name="Normal 3 18 13 4" xfId="6380" xr:uid="{00000000-0005-0000-0000-00004C0C0000}"/>
    <cellStyle name="Normal 3 18 13 5" xfId="12307" xr:uid="{00000000-0005-0000-0000-00004D0C0000}"/>
    <cellStyle name="Normal 3 18 14" xfId="4589" xr:uid="{00000000-0005-0000-0000-00004E0C0000}"/>
    <cellStyle name="Normal 3 18 14 2" xfId="6381" xr:uid="{00000000-0005-0000-0000-00004F0C0000}"/>
    <cellStyle name="Normal 3 18 15" xfId="6382" xr:uid="{00000000-0005-0000-0000-0000500C0000}"/>
    <cellStyle name="Normal 3 18 15 2" xfId="6383" xr:uid="{00000000-0005-0000-0000-0000510C0000}"/>
    <cellStyle name="Normal 3 18 16" xfId="6384" xr:uid="{00000000-0005-0000-0000-0000520C0000}"/>
    <cellStyle name="Normal 3 18 17" xfId="12308" xr:uid="{00000000-0005-0000-0000-0000530C0000}"/>
    <cellStyle name="Normal 3 18 2" xfId="1793" xr:uid="{00000000-0005-0000-0000-0000540C0000}"/>
    <cellStyle name="Normal 3 18 2 10" xfId="1794" xr:uid="{00000000-0005-0000-0000-0000550C0000}"/>
    <cellStyle name="Normal 3 18 2 10 2" xfId="4588" xr:uid="{00000000-0005-0000-0000-0000560C0000}"/>
    <cellStyle name="Normal 3 18 2 10 2 2" xfId="6385" xr:uid="{00000000-0005-0000-0000-0000570C0000}"/>
    <cellStyle name="Normal 3 18 2 10 3" xfId="6386" xr:uid="{00000000-0005-0000-0000-0000580C0000}"/>
    <cellStyle name="Normal 3 18 2 10 3 2" xfId="6387" xr:uid="{00000000-0005-0000-0000-0000590C0000}"/>
    <cellStyle name="Normal 3 18 2 10 4" xfId="6388" xr:uid="{00000000-0005-0000-0000-00005A0C0000}"/>
    <cellStyle name="Normal 3 18 2 10 5" xfId="12309" xr:uid="{00000000-0005-0000-0000-00005B0C0000}"/>
    <cellStyle name="Normal 3 18 2 11" xfId="1795" xr:uid="{00000000-0005-0000-0000-00005C0C0000}"/>
    <cellStyle name="Normal 3 18 2 11 2" xfId="4587" xr:uid="{00000000-0005-0000-0000-00005D0C0000}"/>
    <cellStyle name="Normal 3 18 2 11 2 2" xfId="6389" xr:uid="{00000000-0005-0000-0000-00005E0C0000}"/>
    <cellStyle name="Normal 3 18 2 11 3" xfId="6390" xr:uid="{00000000-0005-0000-0000-00005F0C0000}"/>
    <cellStyle name="Normal 3 18 2 11 3 2" xfId="6391" xr:uid="{00000000-0005-0000-0000-0000600C0000}"/>
    <cellStyle name="Normal 3 18 2 11 4" xfId="6392" xr:uid="{00000000-0005-0000-0000-0000610C0000}"/>
    <cellStyle name="Normal 3 18 2 11 5" xfId="12310" xr:uid="{00000000-0005-0000-0000-0000620C0000}"/>
    <cellStyle name="Normal 3 18 2 12" xfId="1796" xr:uid="{00000000-0005-0000-0000-0000630C0000}"/>
    <cellStyle name="Normal 3 18 2 12 2" xfId="4586" xr:uid="{00000000-0005-0000-0000-0000640C0000}"/>
    <cellStyle name="Normal 3 18 2 12 2 2" xfId="6393" xr:uid="{00000000-0005-0000-0000-0000650C0000}"/>
    <cellStyle name="Normal 3 18 2 12 3" xfId="6394" xr:uid="{00000000-0005-0000-0000-0000660C0000}"/>
    <cellStyle name="Normal 3 18 2 12 3 2" xfId="6395" xr:uid="{00000000-0005-0000-0000-0000670C0000}"/>
    <cellStyle name="Normal 3 18 2 12 4" xfId="6396" xr:uid="{00000000-0005-0000-0000-0000680C0000}"/>
    <cellStyle name="Normal 3 18 2 12 5" xfId="12311" xr:uid="{00000000-0005-0000-0000-0000690C0000}"/>
    <cellStyle name="Normal 3 18 2 13" xfId="4585" xr:uid="{00000000-0005-0000-0000-00006A0C0000}"/>
    <cellStyle name="Normal 3 18 2 13 2" xfId="6397" xr:uid="{00000000-0005-0000-0000-00006B0C0000}"/>
    <cellStyle name="Normal 3 18 2 14" xfId="6398" xr:uid="{00000000-0005-0000-0000-00006C0C0000}"/>
    <cellStyle name="Normal 3 18 2 14 2" xfId="6399" xr:uid="{00000000-0005-0000-0000-00006D0C0000}"/>
    <cellStyle name="Normal 3 18 2 15" xfId="6400" xr:uid="{00000000-0005-0000-0000-00006E0C0000}"/>
    <cellStyle name="Normal 3 18 2 16" xfId="12312" xr:uid="{00000000-0005-0000-0000-00006F0C0000}"/>
    <cellStyle name="Normal 3 18 2 2" xfId="1797" xr:uid="{00000000-0005-0000-0000-0000700C0000}"/>
    <cellStyle name="Normal 3 18 2 2 2" xfId="4584" xr:uid="{00000000-0005-0000-0000-0000710C0000}"/>
    <cellStyle name="Normal 3 18 2 2 2 2" xfId="6401" xr:uid="{00000000-0005-0000-0000-0000720C0000}"/>
    <cellStyle name="Normal 3 18 2 2 3" xfId="6402" xr:uid="{00000000-0005-0000-0000-0000730C0000}"/>
    <cellStyle name="Normal 3 18 2 2 3 2" xfId="6403" xr:uid="{00000000-0005-0000-0000-0000740C0000}"/>
    <cellStyle name="Normal 3 18 2 2 4" xfId="6404" xr:uid="{00000000-0005-0000-0000-0000750C0000}"/>
    <cellStyle name="Normal 3 18 2 2 5" xfId="12313" xr:uid="{00000000-0005-0000-0000-0000760C0000}"/>
    <cellStyle name="Normal 3 18 2 3" xfId="1798" xr:uid="{00000000-0005-0000-0000-0000770C0000}"/>
    <cellStyle name="Normal 3 18 2 3 2" xfId="4583" xr:uid="{00000000-0005-0000-0000-0000780C0000}"/>
    <cellStyle name="Normal 3 18 2 3 2 2" xfId="6405" xr:uid="{00000000-0005-0000-0000-0000790C0000}"/>
    <cellStyle name="Normal 3 18 2 3 3" xfId="6406" xr:uid="{00000000-0005-0000-0000-00007A0C0000}"/>
    <cellStyle name="Normal 3 18 2 3 3 2" xfId="6407" xr:uid="{00000000-0005-0000-0000-00007B0C0000}"/>
    <cellStyle name="Normal 3 18 2 3 4" xfId="6408" xr:uid="{00000000-0005-0000-0000-00007C0C0000}"/>
    <cellStyle name="Normal 3 18 2 3 5" xfId="12314" xr:uid="{00000000-0005-0000-0000-00007D0C0000}"/>
    <cellStyle name="Normal 3 18 2 4" xfId="1799" xr:uid="{00000000-0005-0000-0000-00007E0C0000}"/>
    <cellStyle name="Normal 3 18 2 4 2" xfId="4582" xr:uid="{00000000-0005-0000-0000-00007F0C0000}"/>
    <cellStyle name="Normal 3 18 2 4 2 2" xfId="6409" xr:uid="{00000000-0005-0000-0000-0000800C0000}"/>
    <cellStyle name="Normal 3 18 2 4 3" xfId="6410" xr:uid="{00000000-0005-0000-0000-0000810C0000}"/>
    <cellStyle name="Normal 3 18 2 4 3 2" xfId="6411" xr:uid="{00000000-0005-0000-0000-0000820C0000}"/>
    <cellStyle name="Normal 3 18 2 4 4" xfId="6412" xr:uid="{00000000-0005-0000-0000-0000830C0000}"/>
    <cellStyle name="Normal 3 18 2 4 5" xfId="12315" xr:uid="{00000000-0005-0000-0000-0000840C0000}"/>
    <cellStyle name="Normal 3 18 2 5" xfId="1800" xr:uid="{00000000-0005-0000-0000-0000850C0000}"/>
    <cellStyle name="Normal 3 18 2 5 2" xfId="4581" xr:uid="{00000000-0005-0000-0000-0000860C0000}"/>
    <cellStyle name="Normal 3 18 2 5 2 2" xfId="6413" xr:uid="{00000000-0005-0000-0000-0000870C0000}"/>
    <cellStyle name="Normal 3 18 2 5 3" xfId="6414" xr:uid="{00000000-0005-0000-0000-0000880C0000}"/>
    <cellStyle name="Normal 3 18 2 5 3 2" xfId="6415" xr:uid="{00000000-0005-0000-0000-0000890C0000}"/>
    <cellStyle name="Normal 3 18 2 5 4" xfId="6416" xr:uid="{00000000-0005-0000-0000-00008A0C0000}"/>
    <cellStyle name="Normal 3 18 2 5 5" xfId="12316" xr:uid="{00000000-0005-0000-0000-00008B0C0000}"/>
    <cellStyle name="Normal 3 18 2 6" xfId="1801" xr:uid="{00000000-0005-0000-0000-00008C0C0000}"/>
    <cellStyle name="Normal 3 18 2 6 2" xfId="4580" xr:uid="{00000000-0005-0000-0000-00008D0C0000}"/>
    <cellStyle name="Normal 3 18 2 6 2 2" xfId="6417" xr:uid="{00000000-0005-0000-0000-00008E0C0000}"/>
    <cellStyle name="Normal 3 18 2 6 3" xfId="6418" xr:uid="{00000000-0005-0000-0000-00008F0C0000}"/>
    <cellStyle name="Normal 3 18 2 6 3 2" xfId="6419" xr:uid="{00000000-0005-0000-0000-0000900C0000}"/>
    <cellStyle name="Normal 3 18 2 6 4" xfId="6420" xr:uid="{00000000-0005-0000-0000-0000910C0000}"/>
    <cellStyle name="Normal 3 18 2 6 5" xfId="12317" xr:uid="{00000000-0005-0000-0000-0000920C0000}"/>
    <cellStyle name="Normal 3 18 2 7" xfId="1802" xr:uid="{00000000-0005-0000-0000-0000930C0000}"/>
    <cellStyle name="Normal 3 18 2 7 2" xfId="4579" xr:uid="{00000000-0005-0000-0000-0000940C0000}"/>
    <cellStyle name="Normal 3 18 2 7 2 2" xfId="6421" xr:uid="{00000000-0005-0000-0000-0000950C0000}"/>
    <cellStyle name="Normal 3 18 2 7 3" xfId="6422" xr:uid="{00000000-0005-0000-0000-0000960C0000}"/>
    <cellStyle name="Normal 3 18 2 7 3 2" xfId="6423" xr:uid="{00000000-0005-0000-0000-0000970C0000}"/>
    <cellStyle name="Normal 3 18 2 7 4" xfId="6424" xr:uid="{00000000-0005-0000-0000-0000980C0000}"/>
    <cellStyle name="Normal 3 18 2 7 5" xfId="12318" xr:uid="{00000000-0005-0000-0000-0000990C0000}"/>
    <cellStyle name="Normal 3 18 2 8" xfId="1803" xr:uid="{00000000-0005-0000-0000-00009A0C0000}"/>
    <cellStyle name="Normal 3 18 2 8 2" xfId="4578" xr:uid="{00000000-0005-0000-0000-00009B0C0000}"/>
    <cellStyle name="Normal 3 18 2 8 2 2" xfId="6425" xr:uid="{00000000-0005-0000-0000-00009C0C0000}"/>
    <cellStyle name="Normal 3 18 2 8 3" xfId="6426" xr:uid="{00000000-0005-0000-0000-00009D0C0000}"/>
    <cellStyle name="Normal 3 18 2 8 3 2" xfId="6427" xr:uid="{00000000-0005-0000-0000-00009E0C0000}"/>
    <cellStyle name="Normal 3 18 2 8 4" xfId="6428" xr:uid="{00000000-0005-0000-0000-00009F0C0000}"/>
    <cellStyle name="Normal 3 18 2 8 5" xfId="12319" xr:uid="{00000000-0005-0000-0000-0000A00C0000}"/>
    <cellStyle name="Normal 3 18 2 9" xfId="1804" xr:uid="{00000000-0005-0000-0000-0000A10C0000}"/>
    <cellStyle name="Normal 3 18 2 9 2" xfId="4577" xr:uid="{00000000-0005-0000-0000-0000A20C0000}"/>
    <cellStyle name="Normal 3 18 2 9 2 2" xfId="6429" xr:uid="{00000000-0005-0000-0000-0000A30C0000}"/>
    <cellStyle name="Normal 3 18 2 9 3" xfId="6430" xr:uid="{00000000-0005-0000-0000-0000A40C0000}"/>
    <cellStyle name="Normal 3 18 2 9 3 2" xfId="6431" xr:uid="{00000000-0005-0000-0000-0000A50C0000}"/>
    <cellStyle name="Normal 3 18 2 9 4" xfId="6432" xr:uid="{00000000-0005-0000-0000-0000A60C0000}"/>
    <cellStyle name="Normal 3 18 2 9 5" xfId="12320" xr:uid="{00000000-0005-0000-0000-0000A70C0000}"/>
    <cellStyle name="Normal 3 18 3" xfId="1805" xr:uid="{00000000-0005-0000-0000-0000A80C0000}"/>
    <cellStyle name="Normal 3 18 3 2" xfId="4576" xr:uid="{00000000-0005-0000-0000-0000A90C0000}"/>
    <cellStyle name="Normal 3 18 3 2 2" xfId="6433" xr:uid="{00000000-0005-0000-0000-0000AA0C0000}"/>
    <cellStyle name="Normal 3 18 3 3" xfId="6434" xr:uid="{00000000-0005-0000-0000-0000AB0C0000}"/>
    <cellStyle name="Normal 3 18 3 3 2" xfId="6435" xr:uid="{00000000-0005-0000-0000-0000AC0C0000}"/>
    <cellStyle name="Normal 3 18 3 4" xfId="6436" xr:uid="{00000000-0005-0000-0000-0000AD0C0000}"/>
    <cellStyle name="Normal 3 18 3 5" xfId="12321" xr:uid="{00000000-0005-0000-0000-0000AE0C0000}"/>
    <cellStyle name="Normal 3 18 4" xfId="1806" xr:uid="{00000000-0005-0000-0000-0000AF0C0000}"/>
    <cellStyle name="Normal 3 18 4 2" xfId="4575" xr:uid="{00000000-0005-0000-0000-0000B00C0000}"/>
    <cellStyle name="Normal 3 18 4 2 2" xfId="6437" xr:uid="{00000000-0005-0000-0000-0000B10C0000}"/>
    <cellStyle name="Normal 3 18 4 3" xfId="6438" xr:uid="{00000000-0005-0000-0000-0000B20C0000}"/>
    <cellStyle name="Normal 3 18 4 3 2" xfId="6439" xr:uid="{00000000-0005-0000-0000-0000B30C0000}"/>
    <cellStyle name="Normal 3 18 4 4" xfId="6440" xr:uid="{00000000-0005-0000-0000-0000B40C0000}"/>
    <cellStyle name="Normal 3 18 4 5" xfId="12322" xr:uid="{00000000-0005-0000-0000-0000B50C0000}"/>
    <cellStyle name="Normal 3 18 5" xfId="1807" xr:uid="{00000000-0005-0000-0000-0000B60C0000}"/>
    <cellStyle name="Normal 3 18 5 2" xfId="4574" xr:uid="{00000000-0005-0000-0000-0000B70C0000}"/>
    <cellStyle name="Normal 3 18 5 2 2" xfId="6441" xr:uid="{00000000-0005-0000-0000-0000B80C0000}"/>
    <cellStyle name="Normal 3 18 5 3" xfId="6442" xr:uid="{00000000-0005-0000-0000-0000B90C0000}"/>
    <cellStyle name="Normal 3 18 5 3 2" xfId="6443" xr:uid="{00000000-0005-0000-0000-0000BA0C0000}"/>
    <cellStyle name="Normal 3 18 5 4" xfId="6444" xr:uid="{00000000-0005-0000-0000-0000BB0C0000}"/>
    <cellStyle name="Normal 3 18 5 5" xfId="12323" xr:uid="{00000000-0005-0000-0000-0000BC0C0000}"/>
    <cellStyle name="Normal 3 18 6" xfId="1808" xr:uid="{00000000-0005-0000-0000-0000BD0C0000}"/>
    <cellStyle name="Normal 3 18 6 2" xfId="4573" xr:uid="{00000000-0005-0000-0000-0000BE0C0000}"/>
    <cellStyle name="Normal 3 18 6 2 2" xfId="6445" xr:uid="{00000000-0005-0000-0000-0000BF0C0000}"/>
    <cellStyle name="Normal 3 18 6 3" xfId="6446" xr:uid="{00000000-0005-0000-0000-0000C00C0000}"/>
    <cellStyle name="Normal 3 18 6 3 2" xfId="6447" xr:uid="{00000000-0005-0000-0000-0000C10C0000}"/>
    <cellStyle name="Normal 3 18 6 4" xfId="6448" xr:uid="{00000000-0005-0000-0000-0000C20C0000}"/>
    <cellStyle name="Normal 3 18 6 5" xfId="12324" xr:uid="{00000000-0005-0000-0000-0000C30C0000}"/>
    <cellStyle name="Normal 3 18 7" xfId="1809" xr:uid="{00000000-0005-0000-0000-0000C40C0000}"/>
    <cellStyle name="Normal 3 18 7 2" xfId="4572" xr:uid="{00000000-0005-0000-0000-0000C50C0000}"/>
    <cellStyle name="Normal 3 18 7 2 2" xfId="6449" xr:uid="{00000000-0005-0000-0000-0000C60C0000}"/>
    <cellStyle name="Normal 3 18 7 3" xfId="6450" xr:uid="{00000000-0005-0000-0000-0000C70C0000}"/>
    <cellStyle name="Normal 3 18 7 3 2" xfId="6451" xr:uid="{00000000-0005-0000-0000-0000C80C0000}"/>
    <cellStyle name="Normal 3 18 7 4" xfId="6452" xr:uid="{00000000-0005-0000-0000-0000C90C0000}"/>
    <cellStyle name="Normal 3 18 7 5" xfId="12325" xr:uid="{00000000-0005-0000-0000-0000CA0C0000}"/>
    <cellStyle name="Normal 3 18 8" xfId="1810" xr:uid="{00000000-0005-0000-0000-0000CB0C0000}"/>
    <cellStyle name="Normal 3 18 8 2" xfId="4571" xr:uid="{00000000-0005-0000-0000-0000CC0C0000}"/>
    <cellStyle name="Normal 3 18 8 2 2" xfId="6453" xr:uid="{00000000-0005-0000-0000-0000CD0C0000}"/>
    <cellStyle name="Normal 3 18 8 3" xfId="6454" xr:uid="{00000000-0005-0000-0000-0000CE0C0000}"/>
    <cellStyle name="Normal 3 18 8 3 2" xfId="6455" xr:uid="{00000000-0005-0000-0000-0000CF0C0000}"/>
    <cellStyle name="Normal 3 18 8 4" xfId="6456" xr:uid="{00000000-0005-0000-0000-0000D00C0000}"/>
    <cellStyle name="Normal 3 18 8 5" xfId="12326" xr:uid="{00000000-0005-0000-0000-0000D10C0000}"/>
    <cellStyle name="Normal 3 18 9" xfId="1811" xr:uid="{00000000-0005-0000-0000-0000D20C0000}"/>
    <cellStyle name="Normal 3 18 9 2" xfId="4570" xr:uid="{00000000-0005-0000-0000-0000D30C0000}"/>
    <cellStyle name="Normal 3 18 9 2 2" xfId="6457" xr:uid="{00000000-0005-0000-0000-0000D40C0000}"/>
    <cellStyle name="Normal 3 18 9 3" xfId="6458" xr:uid="{00000000-0005-0000-0000-0000D50C0000}"/>
    <cellStyle name="Normal 3 18 9 3 2" xfId="6459" xr:uid="{00000000-0005-0000-0000-0000D60C0000}"/>
    <cellStyle name="Normal 3 18 9 4" xfId="6460" xr:uid="{00000000-0005-0000-0000-0000D70C0000}"/>
    <cellStyle name="Normal 3 18 9 5" xfId="12327" xr:uid="{00000000-0005-0000-0000-0000D80C0000}"/>
    <cellStyle name="Normal 3 19" xfId="1812" xr:uid="{00000000-0005-0000-0000-0000D90C0000}"/>
    <cellStyle name="Normal 3 19 10" xfId="1813" xr:uid="{00000000-0005-0000-0000-0000DA0C0000}"/>
    <cellStyle name="Normal 3 19 10 2" xfId="4569" xr:uid="{00000000-0005-0000-0000-0000DB0C0000}"/>
    <cellStyle name="Normal 3 19 10 2 2" xfId="6461" xr:uid="{00000000-0005-0000-0000-0000DC0C0000}"/>
    <cellStyle name="Normal 3 19 10 3" xfId="6462" xr:uid="{00000000-0005-0000-0000-0000DD0C0000}"/>
    <cellStyle name="Normal 3 19 10 3 2" xfId="6463" xr:uid="{00000000-0005-0000-0000-0000DE0C0000}"/>
    <cellStyle name="Normal 3 19 10 4" xfId="6464" xr:uid="{00000000-0005-0000-0000-0000DF0C0000}"/>
    <cellStyle name="Normal 3 19 10 5" xfId="12328" xr:uid="{00000000-0005-0000-0000-0000E00C0000}"/>
    <cellStyle name="Normal 3 19 11" xfId="1814" xr:uid="{00000000-0005-0000-0000-0000E10C0000}"/>
    <cellStyle name="Normal 3 19 11 2" xfId="4568" xr:uid="{00000000-0005-0000-0000-0000E20C0000}"/>
    <cellStyle name="Normal 3 19 11 2 2" xfId="6465" xr:uid="{00000000-0005-0000-0000-0000E30C0000}"/>
    <cellStyle name="Normal 3 19 11 3" xfId="6466" xr:uid="{00000000-0005-0000-0000-0000E40C0000}"/>
    <cellStyle name="Normal 3 19 11 3 2" xfId="6467" xr:uid="{00000000-0005-0000-0000-0000E50C0000}"/>
    <cellStyle name="Normal 3 19 11 4" xfId="6468" xr:uid="{00000000-0005-0000-0000-0000E60C0000}"/>
    <cellStyle name="Normal 3 19 11 5" xfId="12329" xr:uid="{00000000-0005-0000-0000-0000E70C0000}"/>
    <cellStyle name="Normal 3 19 12" xfId="1815" xr:uid="{00000000-0005-0000-0000-0000E80C0000}"/>
    <cellStyle name="Normal 3 19 12 2" xfId="4567" xr:uid="{00000000-0005-0000-0000-0000E90C0000}"/>
    <cellStyle name="Normal 3 19 12 2 2" xfId="6469" xr:uid="{00000000-0005-0000-0000-0000EA0C0000}"/>
    <cellStyle name="Normal 3 19 12 3" xfId="6470" xr:uid="{00000000-0005-0000-0000-0000EB0C0000}"/>
    <cellStyle name="Normal 3 19 12 3 2" xfId="6471" xr:uid="{00000000-0005-0000-0000-0000EC0C0000}"/>
    <cellStyle name="Normal 3 19 12 4" xfId="6472" xr:uid="{00000000-0005-0000-0000-0000ED0C0000}"/>
    <cellStyle name="Normal 3 19 12 5" xfId="12330" xr:uid="{00000000-0005-0000-0000-0000EE0C0000}"/>
    <cellStyle name="Normal 3 19 13" xfId="1816" xr:uid="{00000000-0005-0000-0000-0000EF0C0000}"/>
    <cellStyle name="Normal 3 19 13 2" xfId="4566" xr:uid="{00000000-0005-0000-0000-0000F00C0000}"/>
    <cellStyle name="Normal 3 19 13 2 2" xfId="6473" xr:uid="{00000000-0005-0000-0000-0000F10C0000}"/>
    <cellStyle name="Normal 3 19 13 3" xfId="6474" xr:uid="{00000000-0005-0000-0000-0000F20C0000}"/>
    <cellStyle name="Normal 3 19 13 3 2" xfId="6475" xr:uid="{00000000-0005-0000-0000-0000F30C0000}"/>
    <cellStyle name="Normal 3 19 13 4" xfId="6476" xr:uid="{00000000-0005-0000-0000-0000F40C0000}"/>
    <cellStyle name="Normal 3 19 13 5" xfId="12331" xr:uid="{00000000-0005-0000-0000-0000F50C0000}"/>
    <cellStyle name="Normal 3 19 14" xfId="4565" xr:uid="{00000000-0005-0000-0000-0000F60C0000}"/>
    <cellStyle name="Normal 3 19 14 2" xfId="6477" xr:uid="{00000000-0005-0000-0000-0000F70C0000}"/>
    <cellStyle name="Normal 3 19 15" xfId="6478" xr:uid="{00000000-0005-0000-0000-0000F80C0000}"/>
    <cellStyle name="Normal 3 19 15 2" xfId="6479" xr:uid="{00000000-0005-0000-0000-0000F90C0000}"/>
    <cellStyle name="Normal 3 19 16" xfId="6480" xr:uid="{00000000-0005-0000-0000-0000FA0C0000}"/>
    <cellStyle name="Normal 3 19 17" xfId="12332" xr:uid="{00000000-0005-0000-0000-0000FB0C0000}"/>
    <cellStyle name="Normal 3 19 2" xfId="1817" xr:uid="{00000000-0005-0000-0000-0000FC0C0000}"/>
    <cellStyle name="Normal 3 19 2 10" xfId="1818" xr:uid="{00000000-0005-0000-0000-0000FD0C0000}"/>
    <cellStyle name="Normal 3 19 2 10 2" xfId="4564" xr:uid="{00000000-0005-0000-0000-0000FE0C0000}"/>
    <cellStyle name="Normal 3 19 2 10 2 2" xfId="6481" xr:uid="{00000000-0005-0000-0000-0000FF0C0000}"/>
    <cellStyle name="Normal 3 19 2 10 3" xfId="6482" xr:uid="{00000000-0005-0000-0000-0000000D0000}"/>
    <cellStyle name="Normal 3 19 2 10 3 2" xfId="6483" xr:uid="{00000000-0005-0000-0000-0000010D0000}"/>
    <cellStyle name="Normal 3 19 2 10 4" xfId="6484" xr:uid="{00000000-0005-0000-0000-0000020D0000}"/>
    <cellStyle name="Normal 3 19 2 10 5" xfId="12333" xr:uid="{00000000-0005-0000-0000-0000030D0000}"/>
    <cellStyle name="Normal 3 19 2 11" xfId="1819" xr:uid="{00000000-0005-0000-0000-0000040D0000}"/>
    <cellStyle name="Normal 3 19 2 11 2" xfId="4563" xr:uid="{00000000-0005-0000-0000-0000050D0000}"/>
    <cellStyle name="Normal 3 19 2 11 2 2" xfId="6485" xr:uid="{00000000-0005-0000-0000-0000060D0000}"/>
    <cellStyle name="Normal 3 19 2 11 3" xfId="6486" xr:uid="{00000000-0005-0000-0000-0000070D0000}"/>
    <cellStyle name="Normal 3 19 2 11 3 2" xfId="6487" xr:uid="{00000000-0005-0000-0000-0000080D0000}"/>
    <cellStyle name="Normal 3 19 2 11 4" xfId="6488" xr:uid="{00000000-0005-0000-0000-0000090D0000}"/>
    <cellStyle name="Normal 3 19 2 11 5" xfId="12334" xr:uid="{00000000-0005-0000-0000-00000A0D0000}"/>
    <cellStyle name="Normal 3 19 2 12" xfId="1820" xr:uid="{00000000-0005-0000-0000-00000B0D0000}"/>
    <cellStyle name="Normal 3 19 2 12 2" xfId="4562" xr:uid="{00000000-0005-0000-0000-00000C0D0000}"/>
    <cellStyle name="Normal 3 19 2 12 2 2" xfId="6489" xr:uid="{00000000-0005-0000-0000-00000D0D0000}"/>
    <cellStyle name="Normal 3 19 2 12 3" xfId="6490" xr:uid="{00000000-0005-0000-0000-00000E0D0000}"/>
    <cellStyle name="Normal 3 19 2 12 3 2" xfId="6491" xr:uid="{00000000-0005-0000-0000-00000F0D0000}"/>
    <cellStyle name="Normal 3 19 2 12 4" xfId="6492" xr:uid="{00000000-0005-0000-0000-0000100D0000}"/>
    <cellStyle name="Normal 3 19 2 12 5" xfId="12335" xr:uid="{00000000-0005-0000-0000-0000110D0000}"/>
    <cellStyle name="Normal 3 19 2 13" xfId="4561" xr:uid="{00000000-0005-0000-0000-0000120D0000}"/>
    <cellStyle name="Normal 3 19 2 13 2" xfId="6493" xr:uid="{00000000-0005-0000-0000-0000130D0000}"/>
    <cellStyle name="Normal 3 19 2 14" xfId="6494" xr:uid="{00000000-0005-0000-0000-0000140D0000}"/>
    <cellStyle name="Normal 3 19 2 14 2" xfId="6495" xr:uid="{00000000-0005-0000-0000-0000150D0000}"/>
    <cellStyle name="Normal 3 19 2 15" xfId="6496" xr:uid="{00000000-0005-0000-0000-0000160D0000}"/>
    <cellStyle name="Normal 3 19 2 16" xfId="12336" xr:uid="{00000000-0005-0000-0000-0000170D0000}"/>
    <cellStyle name="Normal 3 19 2 2" xfId="1821" xr:uid="{00000000-0005-0000-0000-0000180D0000}"/>
    <cellStyle name="Normal 3 19 2 2 2" xfId="4560" xr:uid="{00000000-0005-0000-0000-0000190D0000}"/>
    <cellStyle name="Normal 3 19 2 2 2 2" xfId="6497" xr:uid="{00000000-0005-0000-0000-00001A0D0000}"/>
    <cellStyle name="Normal 3 19 2 2 3" xfId="6498" xr:uid="{00000000-0005-0000-0000-00001B0D0000}"/>
    <cellStyle name="Normal 3 19 2 2 3 2" xfId="6499" xr:uid="{00000000-0005-0000-0000-00001C0D0000}"/>
    <cellStyle name="Normal 3 19 2 2 4" xfId="6500" xr:uid="{00000000-0005-0000-0000-00001D0D0000}"/>
    <cellStyle name="Normal 3 19 2 2 5" xfId="12337" xr:uid="{00000000-0005-0000-0000-00001E0D0000}"/>
    <cellStyle name="Normal 3 19 2 3" xfId="1822" xr:uid="{00000000-0005-0000-0000-00001F0D0000}"/>
    <cellStyle name="Normal 3 19 2 3 2" xfId="4559" xr:uid="{00000000-0005-0000-0000-0000200D0000}"/>
    <cellStyle name="Normal 3 19 2 3 2 2" xfId="6501" xr:uid="{00000000-0005-0000-0000-0000210D0000}"/>
    <cellStyle name="Normal 3 19 2 3 3" xfId="6502" xr:uid="{00000000-0005-0000-0000-0000220D0000}"/>
    <cellStyle name="Normal 3 19 2 3 3 2" xfId="6503" xr:uid="{00000000-0005-0000-0000-0000230D0000}"/>
    <cellStyle name="Normal 3 19 2 3 4" xfId="6504" xr:uid="{00000000-0005-0000-0000-0000240D0000}"/>
    <cellStyle name="Normal 3 19 2 3 5" xfId="12338" xr:uid="{00000000-0005-0000-0000-0000250D0000}"/>
    <cellStyle name="Normal 3 19 2 4" xfId="1823" xr:uid="{00000000-0005-0000-0000-0000260D0000}"/>
    <cellStyle name="Normal 3 19 2 4 2" xfId="4558" xr:uid="{00000000-0005-0000-0000-0000270D0000}"/>
    <cellStyle name="Normal 3 19 2 4 2 2" xfId="6505" xr:uid="{00000000-0005-0000-0000-0000280D0000}"/>
    <cellStyle name="Normal 3 19 2 4 3" xfId="6506" xr:uid="{00000000-0005-0000-0000-0000290D0000}"/>
    <cellStyle name="Normal 3 19 2 4 3 2" xfId="6507" xr:uid="{00000000-0005-0000-0000-00002A0D0000}"/>
    <cellStyle name="Normal 3 19 2 4 4" xfId="6508" xr:uid="{00000000-0005-0000-0000-00002B0D0000}"/>
    <cellStyle name="Normal 3 19 2 4 5" xfId="12339" xr:uid="{00000000-0005-0000-0000-00002C0D0000}"/>
    <cellStyle name="Normal 3 19 2 5" xfId="1824" xr:uid="{00000000-0005-0000-0000-00002D0D0000}"/>
    <cellStyle name="Normal 3 19 2 5 2" xfId="4557" xr:uid="{00000000-0005-0000-0000-00002E0D0000}"/>
    <cellStyle name="Normal 3 19 2 5 2 2" xfId="6509" xr:uid="{00000000-0005-0000-0000-00002F0D0000}"/>
    <cellStyle name="Normal 3 19 2 5 3" xfId="6510" xr:uid="{00000000-0005-0000-0000-0000300D0000}"/>
    <cellStyle name="Normal 3 19 2 5 3 2" xfId="6511" xr:uid="{00000000-0005-0000-0000-0000310D0000}"/>
    <cellStyle name="Normal 3 19 2 5 4" xfId="6512" xr:uid="{00000000-0005-0000-0000-0000320D0000}"/>
    <cellStyle name="Normal 3 19 2 5 5" xfId="12340" xr:uid="{00000000-0005-0000-0000-0000330D0000}"/>
    <cellStyle name="Normal 3 19 2 6" xfId="1825" xr:uid="{00000000-0005-0000-0000-0000340D0000}"/>
    <cellStyle name="Normal 3 19 2 6 2" xfId="4556" xr:uid="{00000000-0005-0000-0000-0000350D0000}"/>
    <cellStyle name="Normal 3 19 2 6 2 2" xfId="6513" xr:uid="{00000000-0005-0000-0000-0000360D0000}"/>
    <cellStyle name="Normal 3 19 2 6 3" xfId="6514" xr:uid="{00000000-0005-0000-0000-0000370D0000}"/>
    <cellStyle name="Normal 3 19 2 6 3 2" xfId="6515" xr:uid="{00000000-0005-0000-0000-0000380D0000}"/>
    <cellStyle name="Normal 3 19 2 6 4" xfId="6516" xr:uid="{00000000-0005-0000-0000-0000390D0000}"/>
    <cellStyle name="Normal 3 19 2 6 5" xfId="12341" xr:uid="{00000000-0005-0000-0000-00003A0D0000}"/>
    <cellStyle name="Normal 3 19 2 7" xfId="1826" xr:uid="{00000000-0005-0000-0000-00003B0D0000}"/>
    <cellStyle name="Normal 3 19 2 7 2" xfId="4555" xr:uid="{00000000-0005-0000-0000-00003C0D0000}"/>
    <cellStyle name="Normal 3 19 2 7 2 2" xfId="6517" xr:uid="{00000000-0005-0000-0000-00003D0D0000}"/>
    <cellStyle name="Normal 3 19 2 7 3" xfId="6518" xr:uid="{00000000-0005-0000-0000-00003E0D0000}"/>
    <cellStyle name="Normal 3 19 2 7 3 2" xfId="6519" xr:uid="{00000000-0005-0000-0000-00003F0D0000}"/>
    <cellStyle name="Normal 3 19 2 7 4" xfId="6520" xr:uid="{00000000-0005-0000-0000-0000400D0000}"/>
    <cellStyle name="Normal 3 19 2 7 5" xfId="12342" xr:uid="{00000000-0005-0000-0000-0000410D0000}"/>
    <cellStyle name="Normal 3 19 2 8" xfId="1827" xr:uid="{00000000-0005-0000-0000-0000420D0000}"/>
    <cellStyle name="Normal 3 19 2 8 2" xfId="4554" xr:uid="{00000000-0005-0000-0000-0000430D0000}"/>
    <cellStyle name="Normal 3 19 2 8 2 2" xfId="6521" xr:uid="{00000000-0005-0000-0000-0000440D0000}"/>
    <cellStyle name="Normal 3 19 2 8 3" xfId="6522" xr:uid="{00000000-0005-0000-0000-0000450D0000}"/>
    <cellStyle name="Normal 3 19 2 8 3 2" xfId="6523" xr:uid="{00000000-0005-0000-0000-0000460D0000}"/>
    <cellStyle name="Normal 3 19 2 8 4" xfId="6524" xr:uid="{00000000-0005-0000-0000-0000470D0000}"/>
    <cellStyle name="Normal 3 19 2 8 5" xfId="12343" xr:uid="{00000000-0005-0000-0000-0000480D0000}"/>
    <cellStyle name="Normal 3 19 2 9" xfId="1828" xr:uid="{00000000-0005-0000-0000-0000490D0000}"/>
    <cellStyle name="Normal 3 19 2 9 2" xfId="4553" xr:uid="{00000000-0005-0000-0000-00004A0D0000}"/>
    <cellStyle name="Normal 3 19 2 9 2 2" xfId="6525" xr:uid="{00000000-0005-0000-0000-00004B0D0000}"/>
    <cellStyle name="Normal 3 19 2 9 3" xfId="6526" xr:uid="{00000000-0005-0000-0000-00004C0D0000}"/>
    <cellStyle name="Normal 3 19 2 9 3 2" xfId="6527" xr:uid="{00000000-0005-0000-0000-00004D0D0000}"/>
    <cellStyle name="Normal 3 19 2 9 4" xfId="6528" xr:uid="{00000000-0005-0000-0000-00004E0D0000}"/>
    <cellStyle name="Normal 3 19 2 9 5" xfId="12344" xr:uid="{00000000-0005-0000-0000-00004F0D0000}"/>
    <cellStyle name="Normal 3 19 3" xfId="1829" xr:uid="{00000000-0005-0000-0000-0000500D0000}"/>
    <cellStyle name="Normal 3 19 3 2" xfId="3760" xr:uid="{00000000-0005-0000-0000-0000510D0000}"/>
    <cellStyle name="Normal 3 19 3 2 2" xfId="6529" xr:uid="{00000000-0005-0000-0000-0000520D0000}"/>
    <cellStyle name="Normal 3 19 3 3" xfId="6530" xr:uid="{00000000-0005-0000-0000-0000530D0000}"/>
    <cellStyle name="Normal 3 19 3 3 2" xfId="6531" xr:uid="{00000000-0005-0000-0000-0000540D0000}"/>
    <cellStyle name="Normal 3 19 3 4" xfId="6532" xr:uid="{00000000-0005-0000-0000-0000550D0000}"/>
    <cellStyle name="Normal 3 19 3 5" xfId="12345" xr:uid="{00000000-0005-0000-0000-0000560D0000}"/>
    <cellStyle name="Normal 3 19 4" xfId="1830" xr:uid="{00000000-0005-0000-0000-0000570D0000}"/>
    <cellStyle name="Normal 3 19 4 2" xfId="4552" xr:uid="{00000000-0005-0000-0000-0000580D0000}"/>
    <cellStyle name="Normal 3 19 4 2 2" xfId="6533" xr:uid="{00000000-0005-0000-0000-0000590D0000}"/>
    <cellStyle name="Normal 3 19 4 3" xfId="6534" xr:uid="{00000000-0005-0000-0000-00005A0D0000}"/>
    <cellStyle name="Normal 3 19 4 3 2" xfId="6535" xr:uid="{00000000-0005-0000-0000-00005B0D0000}"/>
    <cellStyle name="Normal 3 19 4 4" xfId="6536" xr:uid="{00000000-0005-0000-0000-00005C0D0000}"/>
    <cellStyle name="Normal 3 19 4 5" xfId="12346" xr:uid="{00000000-0005-0000-0000-00005D0D0000}"/>
    <cellStyle name="Normal 3 19 5" xfId="1831" xr:uid="{00000000-0005-0000-0000-00005E0D0000}"/>
    <cellStyle name="Normal 3 19 5 2" xfId="4551" xr:uid="{00000000-0005-0000-0000-00005F0D0000}"/>
    <cellStyle name="Normal 3 19 5 2 2" xfId="6537" xr:uid="{00000000-0005-0000-0000-0000600D0000}"/>
    <cellStyle name="Normal 3 19 5 3" xfId="6538" xr:uid="{00000000-0005-0000-0000-0000610D0000}"/>
    <cellStyle name="Normal 3 19 5 3 2" xfId="6539" xr:uid="{00000000-0005-0000-0000-0000620D0000}"/>
    <cellStyle name="Normal 3 19 5 4" xfId="6540" xr:uid="{00000000-0005-0000-0000-0000630D0000}"/>
    <cellStyle name="Normal 3 19 5 5" xfId="12347" xr:uid="{00000000-0005-0000-0000-0000640D0000}"/>
    <cellStyle name="Normal 3 19 6" xfId="1832" xr:uid="{00000000-0005-0000-0000-0000650D0000}"/>
    <cellStyle name="Normal 3 19 6 2" xfId="4550" xr:uid="{00000000-0005-0000-0000-0000660D0000}"/>
    <cellStyle name="Normal 3 19 6 2 2" xfId="6541" xr:uid="{00000000-0005-0000-0000-0000670D0000}"/>
    <cellStyle name="Normal 3 19 6 3" xfId="6542" xr:uid="{00000000-0005-0000-0000-0000680D0000}"/>
    <cellStyle name="Normal 3 19 6 3 2" xfId="6543" xr:uid="{00000000-0005-0000-0000-0000690D0000}"/>
    <cellStyle name="Normal 3 19 6 4" xfId="6544" xr:uid="{00000000-0005-0000-0000-00006A0D0000}"/>
    <cellStyle name="Normal 3 19 6 5" xfId="12348" xr:uid="{00000000-0005-0000-0000-00006B0D0000}"/>
    <cellStyle name="Normal 3 19 7" xfId="1833" xr:uid="{00000000-0005-0000-0000-00006C0D0000}"/>
    <cellStyle name="Normal 3 19 7 2" xfId="4549" xr:uid="{00000000-0005-0000-0000-00006D0D0000}"/>
    <cellStyle name="Normal 3 19 7 2 2" xfId="6545" xr:uid="{00000000-0005-0000-0000-00006E0D0000}"/>
    <cellStyle name="Normal 3 19 7 3" xfId="6546" xr:uid="{00000000-0005-0000-0000-00006F0D0000}"/>
    <cellStyle name="Normal 3 19 7 3 2" xfId="6547" xr:uid="{00000000-0005-0000-0000-0000700D0000}"/>
    <cellStyle name="Normal 3 19 7 4" xfId="6548" xr:uid="{00000000-0005-0000-0000-0000710D0000}"/>
    <cellStyle name="Normal 3 19 7 5" xfId="12349" xr:uid="{00000000-0005-0000-0000-0000720D0000}"/>
    <cellStyle name="Normal 3 19 8" xfId="1834" xr:uid="{00000000-0005-0000-0000-0000730D0000}"/>
    <cellStyle name="Normal 3 19 8 2" xfId="4548" xr:uid="{00000000-0005-0000-0000-0000740D0000}"/>
    <cellStyle name="Normal 3 19 8 2 2" xfId="6549" xr:uid="{00000000-0005-0000-0000-0000750D0000}"/>
    <cellStyle name="Normal 3 19 8 3" xfId="6550" xr:uid="{00000000-0005-0000-0000-0000760D0000}"/>
    <cellStyle name="Normal 3 19 8 3 2" xfId="6551" xr:uid="{00000000-0005-0000-0000-0000770D0000}"/>
    <cellStyle name="Normal 3 19 8 4" xfId="6552" xr:uid="{00000000-0005-0000-0000-0000780D0000}"/>
    <cellStyle name="Normal 3 19 8 5" xfId="12350" xr:uid="{00000000-0005-0000-0000-0000790D0000}"/>
    <cellStyle name="Normal 3 19 9" xfId="1835" xr:uid="{00000000-0005-0000-0000-00007A0D0000}"/>
    <cellStyle name="Normal 3 19 9 2" xfId="4547" xr:uid="{00000000-0005-0000-0000-00007B0D0000}"/>
    <cellStyle name="Normal 3 19 9 2 2" xfId="6553" xr:uid="{00000000-0005-0000-0000-00007C0D0000}"/>
    <cellStyle name="Normal 3 19 9 3" xfId="6554" xr:uid="{00000000-0005-0000-0000-00007D0D0000}"/>
    <cellStyle name="Normal 3 19 9 3 2" xfId="6555" xr:uid="{00000000-0005-0000-0000-00007E0D0000}"/>
    <cellStyle name="Normal 3 19 9 4" xfId="6556" xr:uid="{00000000-0005-0000-0000-00007F0D0000}"/>
    <cellStyle name="Normal 3 19 9 5" xfId="12351" xr:uid="{00000000-0005-0000-0000-0000800D0000}"/>
    <cellStyle name="Normal 3 2" xfId="36" xr:uid="{00000000-0005-0000-0000-0000810D0000}"/>
    <cellStyle name="Normal 3 2 10" xfId="1836" xr:uid="{00000000-0005-0000-0000-0000820D0000}"/>
    <cellStyle name="Normal 3 2 10 2" xfId="1837" xr:uid="{00000000-0005-0000-0000-0000830D0000}"/>
    <cellStyle name="Normal 3 2 10 2 2" xfId="4546" xr:uid="{00000000-0005-0000-0000-0000840D0000}"/>
    <cellStyle name="Normal 3 2 10 2 2 2" xfId="6557" xr:uid="{00000000-0005-0000-0000-0000850D0000}"/>
    <cellStyle name="Normal 3 2 10 2 3" xfId="6558" xr:uid="{00000000-0005-0000-0000-0000860D0000}"/>
    <cellStyle name="Normal 3 2 10 2 3 2" xfId="6559" xr:uid="{00000000-0005-0000-0000-0000870D0000}"/>
    <cellStyle name="Normal 3 2 10 2 4" xfId="6560" xr:uid="{00000000-0005-0000-0000-0000880D0000}"/>
    <cellStyle name="Normal 3 2 10 2 5" xfId="12352" xr:uid="{00000000-0005-0000-0000-0000890D0000}"/>
    <cellStyle name="Normal 3 2 10 3" xfId="4545" xr:uid="{00000000-0005-0000-0000-00008A0D0000}"/>
    <cellStyle name="Normal 3 2 10 3 2" xfId="6561" xr:uid="{00000000-0005-0000-0000-00008B0D0000}"/>
    <cellStyle name="Normal 3 2 10 4" xfId="6562" xr:uid="{00000000-0005-0000-0000-00008C0D0000}"/>
    <cellStyle name="Normal 3 2 10 4 2" xfId="6563" xr:uid="{00000000-0005-0000-0000-00008D0D0000}"/>
    <cellStyle name="Normal 3 2 10 5" xfId="6564" xr:uid="{00000000-0005-0000-0000-00008E0D0000}"/>
    <cellStyle name="Normal 3 2 10 6" xfId="12353" xr:uid="{00000000-0005-0000-0000-00008F0D0000}"/>
    <cellStyle name="Normal 3 2 11" xfId="1838" xr:uid="{00000000-0005-0000-0000-0000900D0000}"/>
    <cellStyle name="Normal 3 2 11 2" xfId="4544" xr:uid="{00000000-0005-0000-0000-0000910D0000}"/>
    <cellStyle name="Normal 3 2 11 2 2" xfId="6565" xr:uid="{00000000-0005-0000-0000-0000920D0000}"/>
    <cellStyle name="Normal 3 2 11 3" xfId="6566" xr:uid="{00000000-0005-0000-0000-0000930D0000}"/>
    <cellStyle name="Normal 3 2 11 3 2" xfId="6567" xr:uid="{00000000-0005-0000-0000-0000940D0000}"/>
    <cellStyle name="Normal 3 2 11 4" xfId="6568" xr:uid="{00000000-0005-0000-0000-0000950D0000}"/>
    <cellStyle name="Normal 3 2 11 5" xfId="12354" xr:uid="{00000000-0005-0000-0000-0000960D0000}"/>
    <cellStyle name="Normal 3 2 12" xfId="1839" xr:uid="{00000000-0005-0000-0000-0000970D0000}"/>
    <cellStyle name="Normal 3 2 12 2" xfId="4543" xr:uid="{00000000-0005-0000-0000-0000980D0000}"/>
    <cellStyle name="Normal 3 2 12 2 2" xfId="6569" xr:uid="{00000000-0005-0000-0000-0000990D0000}"/>
    <cellStyle name="Normal 3 2 12 3" xfId="6570" xr:uid="{00000000-0005-0000-0000-00009A0D0000}"/>
    <cellStyle name="Normal 3 2 12 3 2" xfId="6571" xr:uid="{00000000-0005-0000-0000-00009B0D0000}"/>
    <cellStyle name="Normal 3 2 12 4" xfId="6572" xr:uid="{00000000-0005-0000-0000-00009C0D0000}"/>
    <cellStyle name="Normal 3 2 12 5" xfId="12355" xr:uid="{00000000-0005-0000-0000-00009D0D0000}"/>
    <cellStyle name="Normal 3 2 13" xfId="1840" xr:uid="{00000000-0005-0000-0000-00009E0D0000}"/>
    <cellStyle name="Normal 3 2 13 2" xfId="4542" xr:uid="{00000000-0005-0000-0000-00009F0D0000}"/>
    <cellStyle name="Normal 3 2 13 2 2" xfId="6573" xr:uid="{00000000-0005-0000-0000-0000A00D0000}"/>
    <cellStyle name="Normal 3 2 13 3" xfId="6574" xr:uid="{00000000-0005-0000-0000-0000A10D0000}"/>
    <cellStyle name="Normal 3 2 13 3 2" xfId="6575" xr:uid="{00000000-0005-0000-0000-0000A20D0000}"/>
    <cellStyle name="Normal 3 2 13 4" xfId="6576" xr:uid="{00000000-0005-0000-0000-0000A30D0000}"/>
    <cellStyle name="Normal 3 2 13 5" xfId="12356" xr:uid="{00000000-0005-0000-0000-0000A40D0000}"/>
    <cellStyle name="Normal 3 2 14" xfId="4541" xr:uid="{00000000-0005-0000-0000-0000A50D0000}"/>
    <cellStyle name="Normal 3 2 2" xfId="1841" xr:uid="{00000000-0005-0000-0000-0000A60D0000}"/>
    <cellStyle name="Normal 3 2 2 10" xfId="1842" xr:uid="{00000000-0005-0000-0000-0000A70D0000}"/>
    <cellStyle name="Normal 3 2 2 10 2" xfId="4539" xr:uid="{00000000-0005-0000-0000-0000A80D0000}"/>
    <cellStyle name="Normal 3 2 2 10 2 2" xfId="6577" xr:uid="{00000000-0005-0000-0000-0000A90D0000}"/>
    <cellStyle name="Normal 3 2 2 10 3" xfId="6578" xr:uid="{00000000-0005-0000-0000-0000AA0D0000}"/>
    <cellStyle name="Normal 3 2 2 10 3 2" xfId="6579" xr:uid="{00000000-0005-0000-0000-0000AB0D0000}"/>
    <cellStyle name="Normal 3 2 2 10 4" xfId="6580" xr:uid="{00000000-0005-0000-0000-0000AC0D0000}"/>
    <cellStyle name="Normal 3 2 2 10 5" xfId="12357" xr:uid="{00000000-0005-0000-0000-0000AD0D0000}"/>
    <cellStyle name="Normal 3 2 2 11" xfId="1843" xr:uid="{00000000-0005-0000-0000-0000AE0D0000}"/>
    <cellStyle name="Normal 3 2 2 11 2" xfId="4538" xr:uid="{00000000-0005-0000-0000-0000AF0D0000}"/>
    <cellStyle name="Normal 3 2 2 11 2 2" xfId="6581" xr:uid="{00000000-0005-0000-0000-0000B00D0000}"/>
    <cellStyle name="Normal 3 2 2 11 3" xfId="6582" xr:uid="{00000000-0005-0000-0000-0000B10D0000}"/>
    <cellStyle name="Normal 3 2 2 11 3 2" xfId="6583" xr:uid="{00000000-0005-0000-0000-0000B20D0000}"/>
    <cellStyle name="Normal 3 2 2 11 4" xfId="6584" xr:uid="{00000000-0005-0000-0000-0000B30D0000}"/>
    <cellStyle name="Normal 3 2 2 11 5" xfId="12358" xr:uid="{00000000-0005-0000-0000-0000B40D0000}"/>
    <cellStyle name="Normal 3 2 2 12" xfId="1844" xr:uid="{00000000-0005-0000-0000-0000B50D0000}"/>
    <cellStyle name="Normal 3 2 2 12 2" xfId="4537" xr:uid="{00000000-0005-0000-0000-0000B60D0000}"/>
    <cellStyle name="Normal 3 2 2 12 2 2" xfId="6585" xr:uid="{00000000-0005-0000-0000-0000B70D0000}"/>
    <cellStyle name="Normal 3 2 2 12 3" xfId="6586" xr:uid="{00000000-0005-0000-0000-0000B80D0000}"/>
    <cellStyle name="Normal 3 2 2 12 3 2" xfId="6587" xr:uid="{00000000-0005-0000-0000-0000B90D0000}"/>
    <cellStyle name="Normal 3 2 2 12 4" xfId="6588" xr:uid="{00000000-0005-0000-0000-0000BA0D0000}"/>
    <cellStyle name="Normal 3 2 2 12 5" xfId="12359" xr:uid="{00000000-0005-0000-0000-0000BB0D0000}"/>
    <cellStyle name="Normal 3 2 2 13" xfId="4536" xr:uid="{00000000-0005-0000-0000-0000BC0D0000}"/>
    <cellStyle name="Normal 3 2 2 13 2" xfId="6589" xr:uid="{00000000-0005-0000-0000-0000BD0D0000}"/>
    <cellStyle name="Normal 3 2 2 14" xfId="6590" xr:uid="{00000000-0005-0000-0000-0000BE0D0000}"/>
    <cellStyle name="Normal 3 2 2 14 2" xfId="6591" xr:uid="{00000000-0005-0000-0000-0000BF0D0000}"/>
    <cellStyle name="Normal 3 2 2 15" xfId="6592" xr:uid="{00000000-0005-0000-0000-0000C00D0000}"/>
    <cellStyle name="Normal 3 2 2 16" xfId="12360" xr:uid="{00000000-0005-0000-0000-0000C10D0000}"/>
    <cellStyle name="Normal 3 2 2 17" xfId="4540" xr:uid="{00000000-0005-0000-0000-0000C20D0000}"/>
    <cellStyle name="Normal 3 2 2 2" xfId="1845" xr:uid="{00000000-0005-0000-0000-0000C30D0000}"/>
    <cellStyle name="Normal 3 2 2 2 2" xfId="4535" xr:uid="{00000000-0005-0000-0000-0000C40D0000}"/>
    <cellStyle name="Normal 3 2 2 2 2 2" xfId="6593" xr:uid="{00000000-0005-0000-0000-0000C50D0000}"/>
    <cellStyle name="Normal 3 2 2 2 3" xfId="6594" xr:uid="{00000000-0005-0000-0000-0000C60D0000}"/>
    <cellStyle name="Normal 3 2 2 2 3 2" xfId="6595" xr:uid="{00000000-0005-0000-0000-0000C70D0000}"/>
    <cellStyle name="Normal 3 2 2 2 4" xfId="6596" xr:uid="{00000000-0005-0000-0000-0000C80D0000}"/>
    <cellStyle name="Normal 3 2 2 2 5" xfId="12361" xr:uid="{00000000-0005-0000-0000-0000C90D0000}"/>
    <cellStyle name="Normal 3 2 2 3" xfId="1846" xr:uid="{00000000-0005-0000-0000-0000CA0D0000}"/>
    <cellStyle name="Normal 3 2 2 3 2" xfId="4534" xr:uid="{00000000-0005-0000-0000-0000CB0D0000}"/>
    <cellStyle name="Normal 3 2 2 3 2 2" xfId="6597" xr:uid="{00000000-0005-0000-0000-0000CC0D0000}"/>
    <cellStyle name="Normal 3 2 2 3 3" xfId="6598" xr:uid="{00000000-0005-0000-0000-0000CD0D0000}"/>
    <cellStyle name="Normal 3 2 2 3 3 2" xfId="6599" xr:uid="{00000000-0005-0000-0000-0000CE0D0000}"/>
    <cellStyle name="Normal 3 2 2 3 4" xfId="6600" xr:uid="{00000000-0005-0000-0000-0000CF0D0000}"/>
    <cellStyle name="Normal 3 2 2 3 5" xfId="12362" xr:uid="{00000000-0005-0000-0000-0000D00D0000}"/>
    <cellStyle name="Normal 3 2 2 4" xfId="1847" xr:uid="{00000000-0005-0000-0000-0000D10D0000}"/>
    <cellStyle name="Normal 3 2 2 4 2" xfId="4533" xr:uid="{00000000-0005-0000-0000-0000D20D0000}"/>
    <cellStyle name="Normal 3 2 2 4 2 2" xfId="6601" xr:uid="{00000000-0005-0000-0000-0000D30D0000}"/>
    <cellStyle name="Normal 3 2 2 4 3" xfId="6602" xr:uid="{00000000-0005-0000-0000-0000D40D0000}"/>
    <cellStyle name="Normal 3 2 2 4 3 2" xfId="6603" xr:uid="{00000000-0005-0000-0000-0000D50D0000}"/>
    <cellStyle name="Normal 3 2 2 4 4" xfId="6604" xr:uid="{00000000-0005-0000-0000-0000D60D0000}"/>
    <cellStyle name="Normal 3 2 2 4 5" xfId="12363" xr:uid="{00000000-0005-0000-0000-0000D70D0000}"/>
    <cellStyle name="Normal 3 2 2 5" xfId="1848" xr:uid="{00000000-0005-0000-0000-0000D80D0000}"/>
    <cellStyle name="Normal 3 2 2 5 2" xfId="4532" xr:uid="{00000000-0005-0000-0000-0000D90D0000}"/>
    <cellStyle name="Normal 3 2 2 5 2 2" xfId="6605" xr:uid="{00000000-0005-0000-0000-0000DA0D0000}"/>
    <cellStyle name="Normal 3 2 2 5 3" xfId="6606" xr:uid="{00000000-0005-0000-0000-0000DB0D0000}"/>
    <cellStyle name="Normal 3 2 2 5 3 2" xfId="6607" xr:uid="{00000000-0005-0000-0000-0000DC0D0000}"/>
    <cellStyle name="Normal 3 2 2 5 4" xfId="6608" xr:uid="{00000000-0005-0000-0000-0000DD0D0000}"/>
    <cellStyle name="Normal 3 2 2 5 5" xfId="12364" xr:uid="{00000000-0005-0000-0000-0000DE0D0000}"/>
    <cellStyle name="Normal 3 2 2 6" xfId="1849" xr:uid="{00000000-0005-0000-0000-0000DF0D0000}"/>
    <cellStyle name="Normal 3 2 2 6 2" xfId="4531" xr:uid="{00000000-0005-0000-0000-0000E00D0000}"/>
    <cellStyle name="Normal 3 2 2 6 2 2" xfId="6609" xr:uid="{00000000-0005-0000-0000-0000E10D0000}"/>
    <cellStyle name="Normal 3 2 2 6 3" xfId="6610" xr:uid="{00000000-0005-0000-0000-0000E20D0000}"/>
    <cellStyle name="Normal 3 2 2 6 3 2" xfId="6611" xr:uid="{00000000-0005-0000-0000-0000E30D0000}"/>
    <cellStyle name="Normal 3 2 2 6 4" xfId="6612" xr:uid="{00000000-0005-0000-0000-0000E40D0000}"/>
    <cellStyle name="Normal 3 2 2 6 5" xfId="12365" xr:uid="{00000000-0005-0000-0000-0000E50D0000}"/>
    <cellStyle name="Normal 3 2 2 7" xfId="1850" xr:uid="{00000000-0005-0000-0000-0000E60D0000}"/>
    <cellStyle name="Normal 3 2 2 7 2" xfId="4530" xr:uid="{00000000-0005-0000-0000-0000E70D0000}"/>
    <cellStyle name="Normal 3 2 2 7 2 2" xfId="6613" xr:uid="{00000000-0005-0000-0000-0000E80D0000}"/>
    <cellStyle name="Normal 3 2 2 7 3" xfId="6614" xr:uid="{00000000-0005-0000-0000-0000E90D0000}"/>
    <cellStyle name="Normal 3 2 2 7 3 2" xfId="6615" xr:uid="{00000000-0005-0000-0000-0000EA0D0000}"/>
    <cellStyle name="Normal 3 2 2 7 4" xfId="6616" xr:uid="{00000000-0005-0000-0000-0000EB0D0000}"/>
    <cellStyle name="Normal 3 2 2 7 5" xfId="12366" xr:uid="{00000000-0005-0000-0000-0000EC0D0000}"/>
    <cellStyle name="Normal 3 2 2 8" xfId="1851" xr:uid="{00000000-0005-0000-0000-0000ED0D0000}"/>
    <cellStyle name="Normal 3 2 2 8 2" xfId="4529" xr:uid="{00000000-0005-0000-0000-0000EE0D0000}"/>
    <cellStyle name="Normal 3 2 2 8 2 2" xfId="6617" xr:uid="{00000000-0005-0000-0000-0000EF0D0000}"/>
    <cellStyle name="Normal 3 2 2 8 3" xfId="6618" xr:uid="{00000000-0005-0000-0000-0000F00D0000}"/>
    <cellStyle name="Normal 3 2 2 8 3 2" xfId="6619" xr:uid="{00000000-0005-0000-0000-0000F10D0000}"/>
    <cellStyle name="Normal 3 2 2 8 4" xfId="6620" xr:uid="{00000000-0005-0000-0000-0000F20D0000}"/>
    <cellStyle name="Normal 3 2 2 8 5" xfId="12367" xr:uid="{00000000-0005-0000-0000-0000F30D0000}"/>
    <cellStyle name="Normal 3 2 2 9" xfId="1852" xr:uid="{00000000-0005-0000-0000-0000F40D0000}"/>
    <cellStyle name="Normal 3 2 2 9 2" xfId="4528" xr:uid="{00000000-0005-0000-0000-0000F50D0000}"/>
    <cellStyle name="Normal 3 2 2 9 2 2" xfId="6621" xr:uid="{00000000-0005-0000-0000-0000F60D0000}"/>
    <cellStyle name="Normal 3 2 2 9 3" xfId="6622" xr:uid="{00000000-0005-0000-0000-0000F70D0000}"/>
    <cellStyle name="Normal 3 2 2 9 3 2" xfId="6623" xr:uid="{00000000-0005-0000-0000-0000F80D0000}"/>
    <cellStyle name="Normal 3 2 2 9 4" xfId="6624" xr:uid="{00000000-0005-0000-0000-0000F90D0000}"/>
    <cellStyle name="Normal 3 2 2 9 5" xfId="12368" xr:uid="{00000000-0005-0000-0000-0000FA0D0000}"/>
    <cellStyle name="Normal 3 2 3" xfId="1853" xr:uid="{00000000-0005-0000-0000-0000FB0D0000}"/>
    <cellStyle name="Normal 3 2 3 10" xfId="4527" xr:uid="{00000000-0005-0000-0000-0000FC0D0000}"/>
    <cellStyle name="Normal 3 2 3 10 2" xfId="6625" xr:uid="{00000000-0005-0000-0000-0000FD0D0000}"/>
    <cellStyle name="Normal 3 2 3 11" xfId="6626" xr:uid="{00000000-0005-0000-0000-0000FE0D0000}"/>
    <cellStyle name="Normal 3 2 3 11 2" xfId="6627" xr:uid="{00000000-0005-0000-0000-0000FF0D0000}"/>
    <cellStyle name="Normal 3 2 3 12" xfId="6628" xr:uid="{00000000-0005-0000-0000-0000000E0000}"/>
    <cellStyle name="Normal 3 2 3 13" xfId="12369" xr:uid="{00000000-0005-0000-0000-0000010E0000}"/>
    <cellStyle name="Normal 3 2 3 2" xfId="1854" xr:uid="{00000000-0005-0000-0000-0000020E0000}"/>
    <cellStyle name="Normal 3 2 3 2 2" xfId="4526" xr:uid="{00000000-0005-0000-0000-0000030E0000}"/>
    <cellStyle name="Normal 3 2 3 2 2 2" xfId="6629" xr:uid="{00000000-0005-0000-0000-0000040E0000}"/>
    <cellStyle name="Normal 3 2 3 2 3" xfId="6630" xr:uid="{00000000-0005-0000-0000-0000050E0000}"/>
    <cellStyle name="Normal 3 2 3 2 3 2" xfId="6631" xr:uid="{00000000-0005-0000-0000-0000060E0000}"/>
    <cellStyle name="Normal 3 2 3 2 4" xfId="6632" xr:uid="{00000000-0005-0000-0000-0000070E0000}"/>
    <cellStyle name="Normal 3 2 3 2 5" xfId="12370" xr:uid="{00000000-0005-0000-0000-0000080E0000}"/>
    <cellStyle name="Normal 3 2 3 3" xfId="1855" xr:uid="{00000000-0005-0000-0000-0000090E0000}"/>
    <cellStyle name="Normal 3 2 3 3 2" xfId="4525" xr:uid="{00000000-0005-0000-0000-00000A0E0000}"/>
    <cellStyle name="Normal 3 2 3 3 2 2" xfId="6633" xr:uid="{00000000-0005-0000-0000-00000B0E0000}"/>
    <cellStyle name="Normal 3 2 3 3 3" xfId="6634" xr:uid="{00000000-0005-0000-0000-00000C0E0000}"/>
    <cellStyle name="Normal 3 2 3 3 3 2" xfId="6635" xr:uid="{00000000-0005-0000-0000-00000D0E0000}"/>
    <cellStyle name="Normal 3 2 3 3 4" xfId="6636" xr:uid="{00000000-0005-0000-0000-00000E0E0000}"/>
    <cellStyle name="Normal 3 2 3 3 5" xfId="12371" xr:uid="{00000000-0005-0000-0000-00000F0E0000}"/>
    <cellStyle name="Normal 3 2 3 4" xfId="1856" xr:uid="{00000000-0005-0000-0000-0000100E0000}"/>
    <cellStyle name="Normal 3 2 3 4 2" xfId="4524" xr:uid="{00000000-0005-0000-0000-0000110E0000}"/>
    <cellStyle name="Normal 3 2 3 4 2 2" xfId="6637" xr:uid="{00000000-0005-0000-0000-0000120E0000}"/>
    <cellStyle name="Normal 3 2 3 4 3" xfId="6638" xr:uid="{00000000-0005-0000-0000-0000130E0000}"/>
    <cellStyle name="Normal 3 2 3 4 3 2" xfId="6639" xr:uid="{00000000-0005-0000-0000-0000140E0000}"/>
    <cellStyle name="Normal 3 2 3 4 4" xfId="6640" xr:uid="{00000000-0005-0000-0000-0000150E0000}"/>
    <cellStyle name="Normal 3 2 3 4 5" xfId="12372" xr:uid="{00000000-0005-0000-0000-0000160E0000}"/>
    <cellStyle name="Normal 3 2 3 5" xfId="1857" xr:uid="{00000000-0005-0000-0000-0000170E0000}"/>
    <cellStyle name="Normal 3 2 3 5 2" xfId="4523" xr:uid="{00000000-0005-0000-0000-0000180E0000}"/>
    <cellStyle name="Normal 3 2 3 5 2 2" xfId="6641" xr:uid="{00000000-0005-0000-0000-0000190E0000}"/>
    <cellStyle name="Normal 3 2 3 5 3" xfId="6642" xr:uid="{00000000-0005-0000-0000-00001A0E0000}"/>
    <cellStyle name="Normal 3 2 3 5 3 2" xfId="6643" xr:uid="{00000000-0005-0000-0000-00001B0E0000}"/>
    <cellStyle name="Normal 3 2 3 5 4" xfId="6644" xr:uid="{00000000-0005-0000-0000-00001C0E0000}"/>
    <cellStyle name="Normal 3 2 3 5 5" xfId="12373" xr:uid="{00000000-0005-0000-0000-00001D0E0000}"/>
    <cellStyle name="Normal 3 2 3 6" xfId="1858" xr:uid="{00000000-0005-0000-0000-00001E0E0000}"/>
    <cellStyle name="Normal 3 2 3 6 2" xfId="4522" xr:uid="{00000000-0005-0000-0000-00001F0E0000}"/>
    <cellStyle name="Normal 3 2 3 6 2 2" xfId="6645" xr:uid="{00000000-0005-0000-0000-0000200E0000}"/>
    <cellStyle name="Normal 3 2 3 6 3" xfId="6646" xr:uid="{00000000-0005-0000-0000-0000210E0000}"/>
    <cellStyle name="Normal 3 2 3 6 3 2" xfId="6647" xr:uid="{00000000-0005-0000-0000-0000220E0000}"/>
    <cellStyle name="Normal 3 2 3 6 4" xfId="6648" xr:uid="{00000000-0005-0000-0000-0000230E0000}"/>
    <cellStyle name="Normal 3 2 3 6 5" xfId="12374" xr:uid="{00000000-0005-0000-0000-0000240E0000}"/>
    <cellStyle name="Normal 3 2 3 7" xfId="1859" xr:uid="{00000000-0005-0000-0000-0000250E0000}"/>
    <cellStyle name="Normal 3 2 3 7 2" xfId="4521" xr:uid="{00000000-0005-0000-0000-0000260E0000}"/>
    <cellStyle name="Normal 3 2 3 7 2 2" xfId="6649" xr:uid="{00000000-0005-0000-0000-0000270E0000}"/>
    <cellStyle name="Normal 3 2 3 7 3" xfId="6650" xr:uid="{00000000-0005-0000-0000-0000280E0000}"/>
    <cellStyle name="Normal 3 2 3 7 3 2" xfId="6651" xr:uid="{00000000-0005-0000-0000-0000290E0000}"/>
    <cellStyle name="Normal 3 2 3 7 4" xfId="6652" xr:uid="{00000000-0005-0000-0000-00002A0E0000}"/>
    <cellStyle name="Normal 3 2 3 7 5" xfId="12375" xr:uid="{00000000-0005-0000-0000-00002B0E0000}"/>
    <cellStyle name="Normal 3 2 3 8" xfId="1860" xr:uid="{00000000-0005-0000-0000-00002C0E0000}"/>
    <cellStyle name="Normal 3 2 3 8 2" xfId="4520" xr:uid="{00000000-0005-0000-0000-00002D0E0000}"/>
    <cellStyle name="Normal 3 2 3 8 2 2" xfId="6653" xr:uid="{00000000-0005-0000-0000-00002E0E0000}"/>
    <cellStyle name="Normal 3 2 3 8 3" xfId="6654" xr:uid="{00000000-0005-0000-0000-00002F0E0000}"/>
    <cellStyle name="Normal 3 2 3 8 3 2" xfId="6655" xr:uid="{00000000-0005-0000-0000-0000300E0000}"/>
    <cellStyle name="Normal 3 2 3 8 4" xfId="6656" xr:uid="{00000000-0005-0000-0000-0000310E0000}"/>
    <cellStyle name="Normal 3 2 3 8 5" xfId="12376" xr:uid="{00000000-0005-0000-0000-0000320E0000}"/>
    <cellStyle name="Normal 3 2 3 9" xfId="1861" xr:uid="{00000000-0005-0000-0000-0000330E0000}"/>
    <cellStyle name="Normal 3 2 3 9 2" xfId="4519" xr:uid="{00000000-0005-0000-0000-0000340E0000}"/>
    <cellStyle name="Normal 3 2 3 9 2 2" xfId="6657" xr:uid="{00000000-0005-0000-0000-0000350E0000}"/>
    <cellStyle name="Normal 3 2 3 9 3" xfId="6658" xr:uid="{00000000-0005-0000-0000-0000360E0000}"/>
    <cellStyle name="Normal 3 2 3 9 3 2" xfId="6659" xr:uid="{00000000-0005-0000-0000-0000370E0000}"/>
    <cellStyle name="Normal 3 2 3 9 4" xfId="6660" xr:uid="{00000000-0005-0000-0000-0000380E0000}"/>
    <cellStyle name="Normal 3 2 3 9 5" xfId="12377" xr:uid="{00000000-0005-0000-0000-0000390E0000}"/>
    <cellStyle name="Normal 3 2 4" xfId="1862" xr:uid="{00000000-0005-0000-0000-00003A0E0000}"/>
    <cellStyle name="Normal 3 2 4 2" xfId="4518" xr:uid="{00000000-0005-0000-0000-00003B0E0000}"/>
    <cellStyle name="Normal 3 2 4 2 2" xfId="6661" xr:uid="{00000000-0005-0000-0000-00003C0E0000}"/>
    <cellStyle name="Normal 3 2 4 3" xfId="6662" xr:uid="{00000000-0005-0000-0000-00003D0E0000}"/>
    <cellStyle name="Normal 3 2 4 3 2" xfId="6663" xr:uid="{00000000-0005-0000-0000-00003E0E0000}"/>
    <cellStyle name="Normal 3 2 4 4" xfId="6664" xr:uid="{00000000-0005-0000-0000-00003F0E0000}"/>
    <cellStyle name="Normal 3 2 4 5" xfId="12378" xr:uid="{00000000-0005-0000-0000-0000400E0000}"/>
    <cellStyle name="Normal 3 2 5" xfId="1863" xr:uid="{00000000-0005-0000-0000-0000410E0000}"/>
    <cellStyle name="Normal 3 2 5 2" xfId="1864" xr:uid="{00000000-0005-0000-0000-0000420E0000}"/>
    <cellStyle name="Normal 3 2 5 2 2" xfId="4517" xr:uid="{00000000-0005-0000-0000-0000430E0000}"/>
    <cellStyle name="Normal 3 2 5 2 2 2" xfId="6665" xr:uid="{00000000-0005-0000-0000-0000440E0000}"/>
    <cellStyle name="Normal 3 2 5 2 3" xfId="6666" xr:uid="{00000000-0005-0000-0000-0000450E0000}"/>
    <cellStyle name="Normal 3 2 5 2 3 2" xfId="6667" xr:uid="{00000000-0005-0000-0000-0000460E0000}"/>
    <cellStyle name="Normal 3 2 5 2 4" xfId="6668" xr:uid="{00000000-0005-0000-0000-0000470E0000}"/>
    <cellStyle name="Normal 3 2 5 2 5" xfId="12379" xr:uid="{00000000-0005-0000-0000-0000480E0000}"/>
    <cellStyle name="Normal 3 2 5 3" xfId="4516" xr:uid="{00000000-0005-0000-0000-0000490E0000}"/>
    <cellStyle name="Normal 3 2 5 3 2" xfId="6669" xr:uid="{00000000-0005-0000-0000-00004A0E0000}"/>
    <cellStyle name="Normal 3 2 5 4" xfId="6670" xr:uid="{00000000-0005-0000-0000-00004B0E0000}"/>
    <cellStyle name="Normal 3 2 5 4 2" xfId="6671" xr:uid="{00000000-0005-0000-0000-00004C0E0000}"/>
    <cellStyle name="Normal 3 2 5 5" xfId="6672" xr:uid="{00000000-0005-0000-0000-00004D0E0000}"/>
    <cellStyle name="Normal 3 2 5 6" xfId="12380" xr:uid="{00000000-0005-0000-0000-00004E0E0000}"/>
    <cellStyle name="Normal 3 2 6" xfId="1865" xr:uid="{00000000-0005-0000-0000-00004F0E0000}"/>
    <cellStyle name="Normal 3 2 6 2" xfId="1866" xr:uid="{00000000-0005-0000-0000-0000500E0000}"/>
    <cellStyle name="Normal 3 2 6 2 2" xfId="4515" xr:uid="{00000000-0005-0000-0000-0000510E0000}"/>
    <cellStyle name="Normal 3 2 6 2 2 2" xfId="6673" xr:uid="{00000000-0005-0000-0000-0000520E0000}"/>
    <cellStyle name="Normal 3 2 6 2 3" xfId="6674" xr:uid="{00000000-0005-0000-0000-0000530E0000}"/>
    <cellStyle name="Normal 3 2 6 2 3 2" xfId="6675" xr:uid="{00000000-0005-0000-0000-0000540E0000}"/>
    <cellStyle name="Normal 3 2 6 2 4" xfId="6676" xr:uid="{00000000-0005-0000-0000-0000550E0000}"/>
    <cellStyle name="Normal 3 2 6 2 5" xfId="12381" xr:uid="{00000000-0005-0000-0000-0000560E0000}"/>
    <cellStyle name="Normal 3 2 6 3" xfId="4514" xr:uid="{00000000-0005-0000-0000-0000570E0000}"/>
    <cellStyle name="Normal 3 2 6 3 2" xfId="6677" xr:uid="{00000000-0005-0000-0000-0000580E0000}"/>
    <cellStyle name="Normal 3 2 6 4" xfId="6678" xr:uid="{00000000-0005-0000-0000-0000590E0000}"/>
    <cellStyle name="Normal 3 2 6 4 2" xfId="6679" xr:uid="{00000000-0005-0000-0000-00005A0E0000}"/>
    <cellStyle name="Normal 3 2 6 5" xfId="6680" xr:uid="{00000000-0005-0000-0000-00005B0E0000}"/>
    <cellStyle name="Normal 3 2 6 6" xfId="12382" xr:uid="{00000000-0005-0000-0000-00005C0E0000}"/>
    <cellStyle name="Normal 3 2 7" xfId="1867" xr:uid="{00000000-0005-0000-0000-00005D0E0000}"/>
    <cellStyle name="Normal 3 2 7 2" xfId="1868" xr:uid="{00000000-0005-0000-0000-00005E0E0000}"/>
    <cellStyle name="Normal 3 2 7 2 2" xfId="4513" xr:uid="{00000000-0005-0000-0000-00005F0E0000}"/>
    <cellStyle name="Normal 3 2 7 2 2 2" xfId="6681" xr:uid="{00000000-0005-0000-0000-0000600E0000}"/>
    <cellStyle name="Normal 3 2 7 2 3" xfId="6682" xr:uid="{00000000-0005-0000-0000-0000610E0000}"/>
    <cellStyle name="Normal 3 2 7 2 3 2" xfId="6683" xr:uid="{00000000-0005-0000-0000-0000620E0000}"/>
    <cellStyle name="Normal 3 2 7 2 4" xfId="6684" xr:uid="{00000000-0005-0000-0000-0000630E0000}"/>
    <cellStyle name="Normal 3 2 7 2 5" xfId="12383" xr:uid="{00000000-0005-0000-0000-0000640E0000}"/>
    <cellStyle name="Normal 3 2 7 3" xfId="3824" xr:uid="{00000000-0005-0000-0000-0000650E0000}"/>
    <cellStyle name="Normal 3 2 7 3 2" xfId="6685" xr:uid="{00000000-0005-0000-0000-0000660E0000}"/>
    <cellStyle name="Normal 3 2 7 4" xfId="6686" xr:uid="{00000000-0005-0000-0000-0000670E0000}"/>
    <cellStyle name="Normal 3 2 7 4 2" xfId="6687" xr:uid="{00000000-0005-0000-0000-0000680E0000}"/>
    <cellStyle name="Normal 3 2 7 5" xfId="6688" xr:uid="{00000000-0005-0000-0000-0000690E0000}"/>
    <cellStyle name="Normal 3 2 7 6" xfId="12384" xr:uid="{00000000-0005-0000-0000-00006A0E0000}"/>
    <cellStyle name="Normal 3 2 8" xfId="1869" xr:uid="{00000000-0005-0000-0000-00006B0E0000}"/>
    <cellStyle name="Normal 3 2 8 2" xfId="1870" xr:uid="{00000000-0005-0000-0000-00006C0E0000}"/>
    <cellStyle name="Normal 3 2 8 2 2" xfId="4512" xr:uid="{00000000-0005-0000-0000-00006D0E0000}"/>
    <cellStyle name="Normal 3 2 8 2 2 2" xfId="6689" xr:uid="{00000000-0005-0000-0000-00006E0E0000}"/>
    <cellStyle name="Normal 3 2 8 2 3" xfId="6690" xr:uid="{00000000-0005-0000-0000-00006F0E0000}"/>
    <cellStyle name="Normal 3 2 8 2 3 2" xfId="6691" xr:uid="{00000000-0005-0000-0000-0000700E0000}"/>
    <cellStyle name="Normal 3 2 8 2 4" xfId="6692" xr:uid="{00000000-0005-0000-0000-0000710E0000}"/>
    <cellStyle name="Normal 3 2 8 2 5" xfId="12385" xr:uid="{00000000-0005-0000-0000-0000720E0000}"/>
    <cellStyle name="Normal 3 2 8 3" xfId="4511" xr:uid="{00000000-0005-0000-0000-0000730E0000}"/>
    <cellStyle name="Normal 3 2 8 3 2" xfId="6693" xr:uid="{00000000-0005-0000-0000-0000740E0000}"/>
    <cellStyle name="Normal 3 2 8 4" xfId="6694" xr:uid="{00000000-0005-0000-0000-0000750E0000}"/>
    <cellStyle name="Normal 3 2 8 4 2" xfId="6695" xr:uid="{00000000-0005-0000-0000-0000760E0000}"/>
    <cellStyle name="Normal 3 2 8 5" xfId="6696" xr:uid="{00000000-0005-0000-0000-0000770E0000}"/>
    <cellStyle name="Normal 3 2 8 6" xfId="12386" xr:uid="{00000000-0005-0000-0000-0000780E0000}"/>
    <cellStyle name="Normal 3 2 9" xfId="1871" xr:uid="{00000000-0005-0000-0000-0000790E0000}"/>
    <cellStyle name="Normal 3 2 9 2" xfId="1872" xr:uid="{00000000-0005-0000-0000-00007A0E0000}"/>
    <cellStyle name="Normal 3 2 9 2 2" xfId="4510" xr:uid="{00000000-0005-0000-0000-00007B0E0000}"/>
    <cellStyle name="Normal 3 2 9 2 2 2" xfId="6697" xr:uid="{00000000-0005-0000-0000-00007C0E0000}"/>
    <cellStyle name="Normal 3 2 9 2 3" xfId="6698" xr:uid="{00000000-0005-0000-0000-00007D0E0000}"/>
    <cellStyle name="Normal 3 2 9 2 3 2" xfId="6699" xr:uid="{00000000-0005-0000-0000-00007E0E0000}"/>
    <cellStyle name="Normal 3 2 9 2 4" xfId="6700" xr:uid="{00000000-0005-0000-0000-00007F0E0000}"/>
    <cellStyle name="Normal 3 2 9 2 5" xfId="12387" xr:uid="{00000000-0005-0000-0000-0000800E0000}"/>
    <cellStyle name="Normal 3 2 9 3" xfId="4509" xr:uid="{00000000-0005-0000-0000-0000810E0000}"/>
    <cellStyle name="Normal 3 2 9 3 2" xfId="6701" xr:uid="{00000000-0005-0000-0000-0000820E0000}"/>
    <cellStyle name="Normal 3 2 9 4" xfId="6702" xr:uid="{00000000-0005-0000-0000-0000830E0000}"/>
    <cellStyle name="Normal 3 2 9 4 2" xfId="6703" xr:uid="{00000000-0005-0000-0000-0000840E0000}"/>
    <cellStyle name="Normal 3 2 9 5" xfId="6704" xr:uid="{00000000-0005-0000-0000-0000850E0000}"/>
    <cellStyle name="Normal 3 2 9 6" xfId="12388" xr:uid="{00000000-0005-0000-0000-0000860E0000}"/>
    <cellStyle name="Normal 3 20" xfId="1873" xr:uid="{00000000-0005-0000-0000-0000870E0000}"/>
    <cellStyle name="Normal 3 20 10" xfId="1874" xr:uid="{00000000-0005-0000-0000-0000880E0000}"/>
    <cellStyle name="Normal 3 20 10 2" xfId="4508" xr:uid="{00000000-0005-0000-0000-0000890E0000}"/>
    <cellStyle name="Normal 3 20 10 2 2" xfId="6705" xr:uid="{00000000-0005-0000-0000-00008A0E0000}"/>
    <cellStyle name="Normal 3 20 10 3" xfId="6706" xr:uid="{00000000-0005-0000-0000-00008B0E0000}"/>
    <cellStyle name="Normal 3 20 10 3 2" xfId="6707" xr:uid="{00000000-0005-0000-0000-00008C0E0000}"/>
    <cellStyle name="Normal 3 20 10 4" xfId="6708" xr:uid="{00000000-0005-0000-0000-00008D0E0000}"/>
    <cellStyle name="Normal 3 20 10 5" xfId="12389" xr:uid="{00000000-0005-0000-0000-00008E0E0000}"/>
    <cellStyle name="Normal 3 20 11" xfId="1875" xr:uid="{00000000-0005-0000-0000-00008F0E0000}"/>
    <cellStyle name="Normal 3 20 11 2" xfId="4507" xr:uid="{00000000-0005-0000-0000-0000900E0000}"/>
    <cellStyle name="Normal 3 20 11 2 2" xfId="6709" xr:uid="{00000000-0005-0000-0000-0000910E0000}"/>
    <cellStyle name="Normal 3 20 11 3" xfId="6710" xr:uid="{00000000-0005-0000-0000-0000920E0000}"/>
    <cellStyle name="Normal 3 20 11 3 2" xfId="6711" xr:uid="{00000000-0005-0000-0000-0000930E0000}"/>
    <cellStyle name="Normal 3 20 11 4" xfId="6712" xr:uid="{00000000-0005-0000-0000-0000940E0000}"/>
    <cellStyle name="Normal 3 20 11 5" xfId="12390" xr:uid="{00000000-0005-0000-0000-0000950E0000}"/>
    <cellStyle name="Normal 3 20 12" xfId="1876" xr:uid="{00000000-0005-0000-0000-0000960E0000}"/>
    <cellStyle name="Normal 3 20 12 2" xfId="4506" xr:uid="{00000000-0005-0000-0000-0000970E0000}"/>
    <cellStyle name="Normal 3 20 12 2 2" xfId="6713" xr:uid="{00000000-0005-0000-0000-0000980E0000}"/>
    <cellStyle name="Normal 3 20 12 3" xfId="6714" xr:uid="{00000000-0005-0000-0000-0000990E0000}"/>
    <cellStyle name="Normal 3 20 12 3 2" xfId="6715" xr:uid="{00000000-0005-0000-0000-00009A0E0000}"/>
    <cellStyle name="Normal 3 20 12 4" xfId="6716" xr:uid="{00000000-0005-0000-0000-00009B0E0000}"/>
    <cellStyle name="Normal 3 20 12 5" xfId="12391" xr:uid="{00000000-0005-0000-0000-00009C0E0000}"/>
    <cellStyle name="Normal 3 20 13" xfId="1877" xr:uid="{00000000-0005-0000-0000-00009D0E0000}"/>
    <cellStyle name="Normal 3 20 13 2" xfId="4505" xr:uid="{00000000-0005-0000-0000-00009E0E0000}"/>
    <cellStyle name="Normal 3 20 13 2 2" xfId="6717" xr:uid="{00000000-0005-0000-0000-00009F0E0000}"/>
    <cellStyle name="Normal 3 20 13 3" xfId="6718" xr:uid="{00000000-0005-0000-0000-0000A00E0000}"/>
    <cellStyle name="Normal 3 20 13 3 2" xfId="6719" xr:uid="{00000000-0005-0000-0000-0000A10E0000}"/>
    <cellStyle name="Normal 3 20 13 4" xfId="6720" xr:uid="{00000000-0005-0000-0000-0000A20E0000}"/>
    <cellStyle name="Normal 3 20 13 5" xfId="12392" xr:uid="{00000000-0005-0000-0000-0000A30E0000}"/>
    <cellStyle name="Normal 3 20 14" xfId="4504" xr:uid="{00000000-0005-0000-0000-0000A40E0000}"/>
    <cellStyle name="Normal 3 20 14 2" xfId="6721" xr:uid="{00000000-0005-0000-0000-0000A50E0000}"/>
    <cellStyle name="Normal 3 20 15" xfId="6722" xr:uid="{00000000-0005-0000-0000-0000A60E0000}"/>
    <cellStyle name="Normal 3 20 15 2" xfId="6723" xr:uid="{00000000-0005-0000-0000-0000A70E0000}"/>
    <cellStyle name="Normal 3 20 16" xfId="6724" xr:uid="{00000000-0005-0000-0000-0000A80E0000}"/>
    <cellStyle name="Normal 3 20 17" xfId="12393" xr:uid="{00000000-0005-0000-0000-0000A90E0000}"/>
    <cellStyle name="Normal 3 20 2" xfId="1878" xr:uid="{00000000-0005-0000-0000-0000AA0E0000}"/>
    <cellStyle name="Normal 3 20 2 10" xfId="1879" xr:uid="{00000000-0005-0000-0000-0000AB0E0000}"/>
    <cellStyle name="Normal 3 20 2 10 2" xfId="4503" xr:uid="{00000000-0005-0000-0000-0000AC0E0000}"/>
    <cellStyle name="Normal 3 20 2 10 2 2" xfId="6725" xr:uid="{00000000-0005-0000-0000-0000AD0E0000}"/>
    <cellStyle name="Normal 3 20 2 10 3" xfId="6726" xr:uid="{00000000-0005-0000-0000-0000AE0E0000}"/>
    <cellStyle name="Normal 3 20 2 10 3 2" xfId="6727" xr:uid="{00000000-0005-0000-0000-0000AF0E0000}"/>
    <cellStyle name="Normal 3 20 2 10 4" xfId="6728" xr:uid="{00000000-0005-0000-0000-0000B00E0000}"/>
    <cellStyle name="Normal 3 20 2 10 5" xfId="12394" xr:uid="{00000000-0005-0000-0000-0000B10E0000}"/>
    <cellStyle name="Normal 3 20 2 11" xfId="1880" xr:uid="{00000000-0005-0000-0000-0000B20E0000}"/>
    <cellStyle name="Normal 3 20 2 11 2" xfId="4502" xr:uid="{00000000-0005-0000-0000-0000B30E0000}"/>
    <cellStyle name="Normal 3 20 2 11 2 2" xfId="6729" xr:uid="{00000000-0005-0000-0000-0000B40E0000}"/>
    <cellStyle name="Normal 3 20 2 11 3" xfId="6730" xr:uid="{00000000-0005-0000-0000-0000B50E0000}"/>
    <cellStyle name="Normal 3 20 2 11 3 2" xfId="6731" xr:uid="{00000000-0005-0000-0000-0000B60E0000}"/>
    <cellStyle name="Normal 3 20 2 11 4" xfId="6732" xr:uid="{00000000-0005-0000-0000-0000B70E0000}"/>
    <cellStyle name="Normal 3 20 2 11 5" xfId="12395" xr:uid="{00000000-0005-0000-0000-0000B80E0000}"/>
    <cellStyle name="Normal 3 20 2 12" xfId="1881" xr:uid="{00000000-0005-0000-0000-0000B90E0000}"/>
    <cellStyle name="Normal 3 20 2 12 2" xfId="4501" xr:uid="{00000000-0005-0000-0000-0000BA0E0000}"/>
    <cellStyle name="Normal 3 20 2 12 2 2" xfId="6733" xr:uid="{00000000-0005-0000-0000-0000BB0E0000}"/>
    <cellStyle name="Normal 3 20 2 12 3" xfId="6734" xr:uid="{00000000-0005-0000-0000-0000BC0E0000}"/>
    <cellStyle name="Normal 3 20 2 12 3 2" xfId="6735" xr:uid="{00000000-0005-0000-0000-0000BD0E0000}"/>
    <cellStyle name="Normal 3 20 2 12 4" xfId="6736" xr:uid="{00000000-0005-0000-0000-0000BE0E0000}"/>
    <cellStyle name="Normal 3 20 2 12 5" xfId="12396" xr:uid="{00000000-0005-0000-0000-0000BF0E0000}"/>
    <cellStyle name="Normal 3 20 2 13" xfId="4500" xr:uid="{00000000-0005-0000-0000-0000C00E0000}"/>
    <cellStyle name="Normal 3 20 2 13 2" xfId="6737" xr:uid="{00000000-0005-0000-0000-0000C10E0000}"/>
    <cellStyle name="Normal 3 20 2 14" xfId="6738" xr:uid="{00000000-0005-0000-0000-0000C20E0000}"/>
    <cellStyle name="Normal 3 20 2 14 2" xfId="6739" xr:uid="{00000000-0005-0000-0000-0000C30E0000}"/>
    <cellStyle name="Normal 3 20 2 15" xfId="6740" xr:uid="{00000000-0005-0000-0000-0000C40E0000}"/>
    <cellStyle name="Normal 3 20 2 16" xfId="12397" xr:uid="{00000000-0005-0000-0000-0000C50E0000}"/>
    <cellStyle name="Normal 3 20 2 2" xfId="1882" xr:uid="{00000000-0005-0000-0000-0000C60E0000}"/>
    <cellStyle name="Normal 3 20 2 2 2" xfId="4499" xr:uid="{00000000-0005-0000-0000-0000C70E0000}"/>
    <cellStyle name="Normal 3 20 2 2 2 2" xfId="6741" xr:uid="{00000000-0005-0000-0000-0000C80E0000}"/>
    <cellStyle name="Normal 3 20 2 2 3" xfId="6742" xr:uid="{00000000-0005-0000-0000-0000C90E0000}"/>
    <cellStyle name="Normal 3 20 2 2 3 2" xfId="6743" xr:uid="{00000000-0005-0000-0000-0000CA0E0000}"/>
    <cellStyle name="Normal 3 20 2 2 4" xfId="6744" xr:uid="{00000000-0005-0000-0000-0000CB0E0000}"/>
    <cellStyle name="Normal 3 20 2 2 5" xfId="12398" xr:uid="{00000000-0005-0000-0000-0000CC0E0000}"/>
    <cellStyle name="Normal 3 20 2 3" xfId="1883" xr:uid="{00000000-0005-0000-0000-0000CD0E0000}"/>
    <cellStyle name="Normal 3 20 2 3 2" xfId="4498" xr:uid="{00000000-0005-0000-0000-0000CE0E0000}"/>
    <cellStyle name="Normal 3 20 2 3 2 2" xfId="6745" xr:uid="{00000000-0005-0000-0000-0000CF0E0000}"/>
    <cellStyle name="Normal 3 20 2 3 3" xfId="6746" xr:uid="{00000000-0005-0000-0000-0000D00E0000}"/>
    <cellStyle name="Normal 3 20 2 3 3 2" xfId="6747" xr:uid="{00000000-0005-0000-0000-0000D10E0000}"/>
    <cellStyle name="Normal 3 20 2 3 4" xfId="6748" xr:uid="{00000000-0005-0000-0000-0000D20E0000}"/>
    <cellStyle name="Normal 3 20 2 3 5" xfId="12399" xr:uid="{00000000-0005-0000-0000-0000D30E0000}"/>
    <cellStyle name="Normal 3 20 2 4" xfId="1884" xr:uid="{00000000-0005-0000-0000-0000D40E0000}"/>
    <cellStyle name="Normal 3 20 2 4 2" xfId="4497" xr:uid="{00000000-0005-0000-0000-0000D50E0000}"/>
    <cellStyle name="Normal 3 20 2 4 2 2" xfId="6749" xr:uid="{00000000-0005-0000-0000-0000D60E0000}"/>
    <cellStyle name="Normal 3 20 2 4 3" xfId="6750" xr:uid="{00000000-0005-0000-0000-0000D70E0000}"/>
    <cellStyle name="Normal 3 20 2 4 3 2" xfId="6751" xr:uid="{00000000-0005-0000-0000-0000D80E0000}"/>
    <cellStyle name="Normal 3 20 2 4 4" xfId="6752" xr:uid="{00000000-0005-0000-0000-0000D90E0000}"/>
    <cellStyle name="Normal 3 20 2 4 5" xfId="12400" xr:uid="{00000000-0005-0000-0000-0000DA0E0000}"/>
    <cellStyle name="Normal 3 20 2 5" xfId="1885" xr:uid="{00000000-0005-0000-0000-0000DB0E0000}"/>
    <cellStyle name="Normal 3 20 2 5 2" xfId="4496" xr:uid="{00000000-0005-0000-0000-0000DC0E0000}"/>
    <cellStyle name="Normal 3 20 2 5 2 2" xfId="6753" xr:uid="{00000000-0005-0000-0000-0000DD0E0000}"/>
    <cellStyle name="Normal 3 20 2 5 3" xfId="6754" xr:uid="{00000000-0005-0000-0000-0000DE0E0000}"/>
    <cellStyle name="Normal 3 20 2 5 3 2" xfId="6755" xr:uid="{00000000-0005-0000-0000-0000DF0E0000}"/>
    <cellStyle name="Normal 3 20 2 5 4" xfId="6756" xr:uid="{00000000-0005-0000-0000-0000E00E0000}"/>
    <cellStyle name="Normal 3 20 2 5 5" xfId="12401" xr:uid="{00000000-0005-0000-0000-0000E10E0000}"/>
    <cellStyle name="Normal 3 20 2 6" xfId="1886" xr:uid="{00000000-0005-0000-0000-0000E20E0000}"/>
    <cellStyle name="Normal 3 20 2 6 2" xfId="4495" xr:uid="{00000000-0005-0000-0000-0000E30E0000}"/>
    <cellStyle name="Normal 3 20 2 6 2 2" xfId="6757" xr:uid="{00000000-0005-0000-0000-0000E40E0000}"/>
    <cellStyle name="Normal 3 20 2 6 3" xfId="6758" xr:uid="{00000000-0005-0000-0000-0000E50E0000}"/>
    <cellStyle name="Normal 3 20 2 6 3 2" xfId="6759" xr:uid="{00000000-0005-0000-0000-0000E60E0000}"/>
    <cellStyle name="Normal 3 20 2 6 4" xfId="6760" xr:uid="{00000000-0005-0000-0000-0000E70E0000}"/>
    <cellStyle name="Normal 3 20 2 6 5" xfId="12402" xr:uid="{00000000-0005-0000-0000-0000E80E0000}"/>
    <cellStyle name="Normal 3 20 2 7" xfId="1887" xr:uid="{00000000-0005-0000-0000-0000E90E0000}"/>
    <cellStyle name="Normal 3 20 2 7 2" xfId="4494" xr:uid="{00000000-0005-0000-0000-0000EA0E0000}"/>
    <cellStyle name="Normal 3 20 2 7 2 2" xfId="6761" xr:uid="{00000000-0005-0000-0000-0000EB0E0000}"/>
    <cellStyle name="Normal 3 20 2 7 3" xfId="6762" xr:uid="{00000000-0005-0000-0000-0000EC0E0000}"/>
    <cellStyle name="Normal 3 20 2 7 3 2" xfId="6763" xr:uid="{00000000-0005-0000-0000-0000ED0E0000}"/>
    <cellStyle name="Normal 3 20 2 7 4" xfId="6764" xr:uid="{00000000-0005-0000-0000-0000EE0E0000}"/>
    <cellStyle name="Normal 3 20 2 7 5" xfId="12403" xr:uid="{00000000-0005-0000-0000-0000EF0E0000}"/>
    <cellStyle name="Normal 3 20 2 8" xfId="1888" xr:uid="{00000000-0005-0000-0000-0000F00E0000}"/>
    <cellStyle name="Normal 3 20 2 8 2" xfId="4493" xr:uid="{00000000-0005-0000-0000-0000F10E0000}"/>
    <cellStyle name="Normal 3 20 2 8 2 2" xfId="6765" xr:uid="{00000000-0005-0000-0000-0000F20E0000}"/>
    <cellStyle name="Normal 3 20 2 8 3" xfId="6766" xr:uid="{00000000-0005-0000-0000-0000F30E0000}"/>
    <cellStyle name="Normal 3 20 2 8 3 2" xfId="6767" xr:uid="{00000000-0005-0000-0000-0000F40E0000}"/>
    <cellStyle name="Normal 3 20 2 8 4" xfId="6768" xr:uid="{00000000-0005-0000-0000-0000F50E0000}"/>
    <cellStyle name="Normal 3 20 2 8 5" xfId="12404" xr:uid="{00000000-0005-0000-0000-0000F60E0000}"/>
    <cellStyle name="Normal 3 20 2 9" xfId="1889" xr:uid="{00000000-0005-0000-0000-0000F70E0000}"/>
    <cellStyle name="Normal 3 20 2 9 2" xfId="3823" xr:uid="{00000000-0005-0000-0000-0000F80E0000}"/>
    <cellStyle name="Normal 3 20 2 9 2 2" xfId="6769" xr:uid="{00000000-0005-0000-0000-0000F90E0000}"/>
    <cellStyle name="Normal 3 20 2 9 3" xfId="6770" xr:uid="{00000000-0005-0000-0000-0000FA0E0000}"/>
    <cellStyle name="Normal 3 20 2 9 3 2" xfId="6771" xr:uid="{00000000-0005-0000-0000-0000FB0E0000}"/>
    <cellStyle name="Normal 3 20 2 9 4" xfId="6772" xr:uid="{00000000-0005-0000-0000-0000FC0E0000}"/>
    <cellStyle name="Normal 3 20 2 9 5" xfId="12405" xr:uid="{00000000-0005-0000-0000-0000FD0E0000}"/>
    <cellStyle name="Normal 3 20 3" xfId="1890" xr:uid="{00000000-0005-0000-0000-0000FE0E0000}"/>
    <cellStyle name="Normal 3 20 3 2" xfId="4492" xr:uid="{00000000-0005-0000-0000-0000FF0E0000}"/>
    <cellStyle name="Normal 3 20 3 2 2" xfId="6773" xr:uid="{00000000-0005-0000-0000-0000000F0000}"/>
    <cellStyle name="Normal 3 20 3 3" xfId="6774" xr:uid="{00000000-0005-0000-0000-0000010F0000}"/>
    <cellStyle name="Normal 3 20 3 3 2" xfId="6775" xr:uid="{00000000-0005-0000-0000-0000020F0000}"/>
    <cellStyle name="Normal 3 20 3 4" xfId="6776" xr:uid="{00000000-0005-0000-0000-0000030F0000}"/>
    <cellStyle name="Normal 3 20 3 5" xfId="12406" xr:uid="{00000000-0005-0000-0000-0000040F0000}"/>
    <cellStyle name="Normal 3 20 4" xfId="1891" xr:uid="{00000000-0005-0000-0000-0000050F0000}"/>
    <cellStyle name="Normal 3 20 4 2" xfId="4491" xr:uid="{00000000-0005-0000-0000-0000060F0000}"/>
    <cellStyle name="Normal 3 20 4 2 2" xfId="6777" xr:uid="{00000000-0005-0000-0000-0000070F0000}"/>
    <cellStyle name="Normal 3 20 4 3" xfId="6778" xr:uid="{00000000-0005-0000-0000-0000080F0000}"/>
    <cellStyle name="Normal 3 20 4 3 2" xfId="6779" xr:uid="{00000000-0005-0000-0000-0000090F0000}"/>
    <cellStyle name="Normal 3 20 4 4" xfId="6780" xr:uid="{00000000-0005-0000-0000-00000A0F0000}"/>
    <cellStyle name="Normal 3 20 4 5" xfId="12407" xr:uid="{00000000-0005-0000-0000-00000B0F0000}"/>
    <cellStyle name="Normal 3 20 5" xfId="1892" xr:uid="{00000000-0005-0000-0000-00000C0F0000}"/>
    <cellStyle name="Normal 3 20 5 2" xfId="4490" xr:uid="{00000000-0005-0000-0000-00000D0F0000}"/>
    <cellStyle name="Normal 3 20 5 2 2" xfId="6781" xr:uid="{00000000-0005-0000-0000-00000E0F0000}"/>
    <cellStyle name="Normal 3 20 5 3" xfId="6782" xr:uid="{00000000-0005-0000-0000-00000F0F0000}"/>
    <cellStyle name="Normal 3 20 5 3 2" xfId="6783" xr:uid="{00000000-0005-0000-0000-0000100F0000}"/>
    <cellStyle name="Normal 3 20 5 4" xfId="6784" xr:uid="{00000000-0005-0000-0000-0000110F0000}"/>
    <cellStyle name="Normal 3 20 5 5" xfId="12408" xr:uid="{00000000-0005-0000-0000-0000120F0000}"/>
    <cellStyle name="Normal 3 20 6" xfId="1893" xr:uid="{00000000-0005-0000-0000-0000130F0000}"/>
    <cellStyle name="Normal 3 20 6 2" xfId="4489" xr:uid="{00000000-0005-0000-0000-0000140F0000}"/>
    <cellStyle name="Normal 3 20 6 2 2" xfId="6785" xr:uid="{00000000-0005-0000-0000-0000150F0000}"/>
    <cellStyle name="Normal 3 20 6 3" xfId="6786" xr:uid="{00000000-0005-0000-0000-0000160F0000}"/>
    <cellStyle name="Normal 3 20 6 3 2" xfId="6787" xr:uid="{00000000-0005-0000-0000-0000170F0000}"/>
    <cellStyle name="Normal 3 20 6 4" xfId="6788" xr:uid="{00000000-0005-0000-0000-0000180F0000}"/>
    <cellStyle name="Normal 3 20 6 5" xfId="12409" xr:uid="{00000000-0005-0000-0000-0000190F0000}"/>
    <cellStyle name="Normal 3 20 7" xfId="1894" xr:uid="{00000000-0005-0000-0000-00001A0F0000}"/>
    <cellStyle name="Normal 3 20 7 2" xfId="4488" xr:uid="{00000000-0005-0000-0000-00001B0F0000}"/>
    <cellStyle name="Normal 3 20 7 2 2" xfId="6789" xr:uid="{00000000-0005-0000-0000-00001C0F0000}"/>
    <cellStyle name="Normal 3 20 7 3" xfId="6790" xr:uid="{00000000-0005-0000-0000-00001D0F0000}"/>
    <cellStyle name="Normal 3 20 7 3 2" xfId="6791" xr:uid="{00000000-0005-0000-0000-00001E0F0000}"/>
    <cellStyle name="Normal 3 20 7 4" xfId="6792" xr:uid="{00000000-0005-0000-0000-00001F0F0000}"/>
    <cellStyle name="Normal 3 20 7 5" xfId="12410" xr:uid="{00000000-0005-0000-0000-0000200F0000}"/>
    <cellStyle name="Normal 3 20 8" xfId="1895" xr:uid="{00000000-0005-0000-0000-0000210F0000}"/>
    <cellStyle name="Normal 3 20 8 2" xfId="4487" xr:uid="{00000000-0005-0000-0000-0000220F0000}"/>
    <cellStyle name="Normal 3 20 8 2 2" xfId="6793" xr:uid="{00000000-0005-0000-0000-0000230F0000}"/>
    <cellStyle name="Normal 3 20 8 3" xfId="6794" xr:uid="{00000000-0005-0000-0000-0000240F0000}"/>
    <cellStyle name="Normal 3 20 8 3 2" xfId="6795" xr:uid="{00000000-0005-0000-0000-0000250F0000}"/>
    <cellStyle name="Normal 3 20 8 4" xfId="6796" xr:uid="{00000000-0005-0000-0000-0000260F0000}"/>
    <cellStyle name="Normal 3 20 8 5" xfId="12411" xr:uid="{00000000-0005-0000-0000-0000270F0000}"/>
    <cellStyle name="Normal 3 20 9" xfId="1896" xr:uid="{00000000-0005-0000-0000-0000280F0000}"/>
    <cellStyle name="Normal 3 20 9 2" xfId="4486" xr:uid="{00000000-0005-0000-0000-0000290F0000}"/>
    <cellStyle name="Normal 3 20 9 2 2" xfId="6797" xr:uid="{00000000-0005-0000-0000-00002A0F0000}"/>
    <cellStyle name="Normal 3 20 9 3" xfId="6798" xr:uid="{00000000-0005-0000-0000-00002B0F0000}"/>
    <cellStyle name="Normal 3 20 9 3 2" xfId="6799" xr:uid="{00000000-0005-0000-0000-00002C0F0000}"/>
    <cellStyle name="Normal 3 20 9 4" xfId="6800" xr:uid="{00000000-0005-0000-0000-00002D0F0000}"/>
    <cellStyle name="Normal 3 20 9 5" xfId="12412" xr:uid="{00000000-0005-0000-0000-00002E0F0000}"/>
    <cellStyle name="Normal 3 21" xfId="1897" xr:uid="{00000000-0005-0000-0000-00002F0F0000}"/>
    <cellStyle name="Normal 3 21 10" xfId="1898" xr:uid="{00000000-0005-0000-0000-0000300F0000}"/>
    <cellStyle name="Normal 3 21 10 2" xfId="4485" xr:uid="{00000000-0005-0000-0000-0000310F0000}"/>
    <cellStyle name="Normal 3 21 10 2 2" xfId="6801" xr:uid="{00000000-0005-0000-0000-0000320F0000}"/>
    <cellStyle name="Normal 3 21 10 3" xfId="6802" xr:uid="{00000000-0005-0000-0000-0000330F0000}"/>
    <cellStyle name="Normal 3 21 10 3 2" xfId="6803" xr:uid="{00000000-0005-0000-0000-0000340F0000}"/>
    <cellStyle name="Normal 3 21 10 4" xfId="6804" xr:uid="{00000000-0005-0000-0000-0000350F0000}"/>
    <cellStyle name="Normal 3 21 10 5" xfId="12413" xr:uid="{00000000-0005-0000-0000-0000360F0000}"/>
    <cellStyle name="Normal 3 21 11" xfId="1899" xr:uid="{00000000-0005-0000-0000-0000370F0000}"/>
    <cellStyle name="Normal 3 21 11 2" xfId="4484" xr:uid="{00000000-0005-0000-0000-0000380F0000}"/>
    <cellStyle name="Normal 3 21 11 2 2" xfId="6805" xr:uid="{00000000-0005-0000-0000-0000390F0000}"/>
    <cellStyle name="Normal 3 21 11 3" xfId="6806" xr:uid="{00000000-0005-0000-0000-00003A0F0000}"/>
    <cellStyle name="Normal 3 21 11 3 2" xfId="6807" xr:uid="{00000000-0005-0000-0000-00003B0F0000}"/>
    <cellStyle name="Normal 3 21 11 4" xfId="6808" xr:uid="{00000000-0005-0000-0000-00003C0F0000}"/>
    <cellStyle name="Normal 3 21 11 5" xfId="12414" xr:uid="{00000000-0005-0000-0000-00003D0F0000}"/>
    <cellStyle name="Normal 3 21 12" xfId="1900" xr:uid="{00000000-0005-0000-0000-00003E0F0000}"/>
    <cellStyle name="Normal 3 21 12 2" xfId="4483" xr:uid="{00000000-0005-0000-0000-00003F0F0000}"/>
    <cellStyle name="Normal 3 21 12 2 2" xfId="6809" xr:uid="{00000000-0005-0000-0000-0000400F0000}"/>
    <cellStyle name="Normal 3 21 12 3" xfId="6810" xr:uid="{00000000-0005-0000-0000-0000410F0000}"/>
    <cellStyle name="Normal 3 21 12 3 2" xfId="6811" xr:uid="{00000000-0005-0000-0000-0000420F0000}"/>
    <cellStyle name="Normal 3 21 12 4" xfId="6812" xr:uid="{00000000-0005-0000-0000-0000430F0000}"/>
    <cellStyle name="Normal 3 21 12 5" xfId="12415" xr:uid="{00000000-0005-0000-0000-0000440F0000}"/>
    <cellStyle name="Normal 3 21 13" xfId="1901" xr:uid="{00000000-0005-0000-0000-0000450F0000}"/>
    <cellStyle name="Normal 3 21 13 2" xfId="4482" xr:uid="{00000000-0005-0000-0000-0000460F0000}"/>
    <cellStyle name="Normal 3 21 13 2 2" xfId="6813" xr:uid="{00000000-0005-0000-0000-0000470F0000}"/>
    <cellStyle name="Normal 3 21 13 3" xfId="6814" xr:uid="{00000000-0005-0000-0000-0000480F0000}"/>
    <cellStyle name="Normal 3 21 13 3 2" xfId="6815" xr:uid="{00000000-0005-0000-0000-0000490F0000}"/>
    <cellStyle name="Normal 3 21 13 4" xfId="6816" xr:uid="{00000000-0005-0000-0000-00004A0F0000}"/>
    <cellStyle name="Normal 3 21 13 5" xfId="12416" xr:uid="{00000000-0005-0000-0000-00004B0F0000}"/>
    <cellStyle name="Normal 3 21 14" xfId="4481" xr:uid="{00000000-0005-0000-0000-00004C0F0000}"/>
    <cellStyle name="Normal 3 21 14 2" xfId="6817" xr:uid="{00000000-0005-0000-0000-00004D0F0000}"/>
    <cellStyle name="Normal 3 21 15" xfId="6818" xr:uid="{00000000-0005-0000-0000-00004E0F0000}"/>
    <cellStyle name="Normal 3 21 15 2" xfId="6819" xr:uid="{00000000-0005-0000-0000-00004F0F0000}"/>
    <cellStyle name="Normal 3 21 16" xfId="6820" xr:uid="{00000000-0005-0000-0000-0000500F0000}"/>
    <cellStyle name="Normal 3 21 17" xfId="12417" xr:uid="{00000000-0005-0000-0000-0000510F0000}"/>
    <cellStyle name="Normal 3 21 2" xfId="1902" xr:uid="{00000000-0005-0000-0000-0000520F0000}"/>
    <cellStyle name="Normal 3 21 2 10" xfId="1903" xr:uid="{00000000-0005-0000-0000-0000530F0000}"/>
    <cellStyle name="Normal 3 21 2 10 2" xfId="4480" xr:uid="{00000000-0005-0000-0000-0000540F0000}"/>
    <cellStyle name="Normal 3 21 2 10 2 2" xfId="6821" xr:uid="{00000000-0005-0000-0000-0000550F0000}"/>
    <cellStyle name="Normal 3 21 2 10 3" xfId="6822" xr:uid="{00000000-0005-0000-0000-0000560F0000}"/>
    <cellStyle name="Normal 3 21 2 10 3 2" xfId="6823" xr:uid="{00000000-0005-0000-0000-0000570F0000}"/>
    <cellStyle name="Normal 3 21 2 10 4" xfId="6824" xr:uid="{00000000-0005-0000-0000-0000580F0000}"/>
    <cellStyle name="Normal 3 21 2 10 5" xfId="12418" xr:uid="{00000000-0005-0000-0000-0000590F0000}"/>
    <cellStyle name="Normal 3 21 2 11" xfId="1904" xr:uid="{00000000-0005-0000-0000-00005A0F0000}"/>
    <cellStyle name="Normal 3 21 2 11 2" xfId="4479" xr:uid="{00000000-0005-0000-0000-00005B0F0000}"/>
    <cellStyle name="Normal 3 21 2 11 2 2" xfId="6825" xr:uid="{00000000-0005-0000-0000-00005C0F0000}"/>
    <cellStyle name="Normal 3 21 2 11 3" xfId="6826" xr:uid="{00000000-0005-0000-0000-00005D0F0000}"/>
    <cellStyle name="Normal 3 21 2 11 3 2" xfId="6827" xr:uid="{00000000-0005-0000-0000-00005E0F0000}"/>
    <cellStyle name="Normal 3 21 2 11 4" xfId="6828" xr:uid="{00000000-0005-0000-0000-00005F0F0000}"/>
    <cellStyle name="Normal 3 21 2 11 5" xfId="12419" xr:uid="{00000000-0005-0000-0000-0000600F0000}"/>
    <cellStyle name="Normal 3 21 2 12" xfId="1905" xr:uid="{00000000-0005-0000-0000-0000610F0000}"/>
    <cellStyle name="Normal 3 21 2 12 2" xfId="4478" xr:uid="{00000000-0005-0000-0000-0000620F0000}"/>
    <cellStyle name="Normal 3 21 2 12 2 2" xfId="6829" xr:uid="{00000000-0005-0000-0000-0000630F0000}"/>
    <cellStyle name="Normal 3 21 2 12 3" xfId="6830" xr:uid="{00000000-0005-0000-0000-0000640F0000}"/>
    <cellStyle name="Normal 3 21 2 12 3 2" xfId="6831" xr:uid="{00000000-0005-0000-0000-0000650F0000}"/>
    <cellStyle name="Normal 3 21 2 12 4" xfId="6832" xr:uid="{00000000-0005-0000-0000-0000660F0000}"/>
    <cellStyle name="Normal 3 21 2 12 5" xfId="12420" xr:uid="{00000000-0005-0000-0000-0000670F0000}"/>
    <cellStyle name="Normal 3 21 2 13" xfId="4477" xr:uid="{00000000-0005-0000-0000-0000680F0000}"/>
    <cellStyle name="Normal 3 21 2 13 2" xfId="6833" xr:uid="{00000000-0005-0000-0000-0000690F0000}"/>
    <cellStyle name="Normal 3 21 2 14" xfId="6834" xr:uid="{00000000-0005-0000-0000-00006A0F0000}"/>
    <cellStyle name="Normal 3 21 2 14 2" xfId="6835" xr:uid="{00000000-0005-0000-0000-00006B0F0000}"/>
    <cellStyle name="Normal 3 21 2 15" xfId="6836" xr:uid="{00000000-0005-0000-0000-00006C0F0000}"/>
    <cellStyle name="Normal 3 21 2 16" xfId="12421" xr:uid="{00000000-0005-0000-0000-00006D0F0000}"/>
    <cellStyle name="Normal 3 21 2 2" xfId="1906" xr:uid="{00000000-0005-0000-0000-00006E0F0000}"/>
    <cellStyle name="Normal 3 21 2 2 2" xfId="4476" xr:uid="{00000000-0005-0000-0000-00006F0F0000}"/>
    <cellStyle name="Normal 3 21 2 2 2 2" xfId="6837" xr:uid="{00000000-0005-0000-0000-0000700F0000}"/>
    <cellStyle name="Normal 3 21 2 2 3" xfId="6838" xr:uid="{00000000-0005-0000-0000-0000710F0000}"/>
    <cellStyle name="Normal 3 21 2 2 3 2" xfId="6839" xr:uid="{00000000-0005-0000-0000-0000720F0000}"/>
    <cellStyle name="Normal 3 21 2 2 4" xfId="6840" xr:uid="{00000000-0005-0000-0000-0000730F0000}"/>
    <cellStyle name="Normal 3 21 2 2 5" xfId="12422" xr:uid="{00000000-0005-0000-0000-0000740F0000}"/>
    <cellStyle name="Normal 3 21 2 3" xfId="1907" xr:uid="{00000000-0005-0000-0000-0000750F0000}"/>
    <cellStyle name="Normal 3 21 2 3 2" xfId="4475" xr:uid="{00000000-0005-0000-0000-0000760F0000}"/>
    <cellStyle name="Normal 3 21 2 3 2 2" xfId="6841" xr:uid="{00000000-0005-0000-0000-0000770F0000}"/>
    <cellStyle name="Normal 3 21 2 3 3" xfId="6842" xr:uid="{00000000-0005-0000-0000-0000780F0000}"/>
    <cellStyle name="Normal 3 21 2 3 3 2" xfId="6843" xr:uid="{00000000-0005-0000-0000-0000790F0000}"/>
    <cellStyle name="Normal 3 21 2 3 4" xfId="6844" xr:uid="{00000000-0005-0000-0000-00007A0F0000}"/>
    <cellStyle name="Normal 3 21 2 3 5" xfId="12423" xr:uid="{00000000-0005-0000-0000-00007B0F0000}"/>
    <cellStyle name="Normal 3 21 2 4" xfId="1908" xr:uid="{00000000-0005-0000-0000-00007C0F0000}"/>
    <cellStyle name="Normal 3 21 2 4 2" xfId="4474" xr:uid="{00000000-0005-0000-0000-00007D0F0000}"/>
    <cellStyle name="Normal 3 21 2 4 2 2" xfId="6845" xr:uid="{00000000-0005-0000-0000-00007E0F0000}"/>
    <cellStyle name="Normal 3 21 2 4 3" xfId="6846" xr:uid="{00000000-0005-0000-0000-00007F0F0000}"/>
    <cellStyle name="Normal 3 21 2 4 3 2" xfId="6847" xr:uid="{00000000-0005-0000-0000-0000800F0000}"/>
    <cellStyle name="Normal 3 21 2 4 4" xfId="6848" xr:uid="{00000000-0005-0000-0000-0000810F0000}"/>
    <cellStyle name="Normal 3 21 2 4 5" xfId="12424" xr:uid="{00000000-0005-0000-0000-0000820F0000}"/>
    <cellStyle name="Normal 3 21 2 5" xfId="1909" xr:uid="{00000000-0005-0000-0000-0000830F0000}"/>
    <cellStyle name="Normal 3 21 2 5 2" xfId="3822" xr:uid="{00000000-0005-0000-0000-0000840F0000}"/>
    <cellStyle name="Normal 3 21 2 5 2 2" xfId="6849" xr:uid="{00000000-0005-0000-0000-0000850F0000}"/>
    <cellStyle name="Normal 3 21 2 5 3" xfId="6850" xr:uid="{00000000-0005-0000-0000-0000860F0000}"/>
    <cellStyle name="Normal 3 21 2 5 3 2" xfId="6851" xr:uid="{00000000-0005-0000-0000-0000870F0000}"/>
    <cellStyle name="Normal 3 21 2 5 4" xfId="6852" xr:uid="{00000000-0005-0000-0000-0000880F0000}"/>
    <cellStyle name="Normal 3 21 2 5 5" xfId="12425" xr:uid="{00000000-0005-0000-0000-0000890F0000}"/>
    <cellStyle name="Normal 3 21 2 6" xfId="1910" xr:uid="{00000000-0005-0000-0000-00008A0F0000}"/>
    <cellStyle name="Normal 3 21 2 6 2" xfId="4473" xr:uid="{00000000-0005-0000-0000-00008B0F0000}"/>
    <cellStyle name="Normal 3 21 2 6 2 2" xfId="6853" xr:uid="{00000000-0005-0000-0000-00008C0F0000}"/>
    <cellStyle name="Normal 3 21 2 6 3" xfId="6854" xr:uid="{00000000-0005-0000-0000-00008D0F0000}"/>
    <cellStyle name="Normal 3 21 2 6 3 2" xfId="6855" xr:uid="{00000000-0005-0000-0000-00008E0F0000}"/>
    <cellStyle name="Normal 3 21 2 6 4" xfId="6856" xr:uid="{00000000-0005-0000-0000-00008F0F0000}"/>
    <cellStyle name="Normal 3 21 2 6 5" xfId="12426" xr:uid="{00000000-0005-0000-0000-0000900F0000}"/>
    <cellStyle name="Normal 3 21 2 7" xfId="1911" xr:uid="{00000000-0005-0000-0000-0000910F0000}"/>
    <cellStyle name="Normal 3 21 2 7 2" xfId="4472" xr:uid="{00000000-0005-0000-0000-0000920F0000}"/>
    <cellStyle name="Normal 3 21 2 7 2 2" xfId="6857" xr:uid="{00000000-0005-0000-0000-0000930F0000}"/>
    <cellStyle name="Normal 3 21 2 7 3" xfId="6858" xr:uid="{00000000-0005-0000-0000-0000940F0000}"/>
    <cellStyle name="Normal 3 21 2 7 3 2" xfId="6859" xr:uid="{00000000-0005-0000-0000-0000950F0000}"/>
    <cellStyle name="Normal 3 21 2 7 4" xfId="6860" xr:uid="{00000000-0005-0000-0000-0000960F0000}"/>
    <cellStyle name="Normal 3 21 2 7 5" xfId="12427" xr:uid="{00000000-0005-0000-0000-0000970F0000}"/>
    <cellStyle name="Normal 3 21 2 8" xfId="1912" xr:uid="{00000000-0005-0000-0000-0000980F0000}"/>
    <cellStyle name="Normal 3 21 2 8 2" xfId="4471" xr:uid="{00000000-0005-0000-0000-0000990F0000}"/>
    <cellStyle name="Normal 3 21 2 8 2 2" xfId="6861" xr:uid="{00000000-0005-0000-0000-00009A0F0000}"/>
    <cellStyle name="Normal 3 21 2 8 3" xfId="6862" xr:uid="{00000000-0005-0000-0000-00009B0F0000}"/>
    <cellStyle name="Normal 3 21 2 8 3 2" xfId="6863" xr:uid="{00000000-0005-0000-0000-00009C0F0000}"/>
    <cellStyle name="Normal 3 21 2 8 4" xfId="6864" xr:uid="{00000000-0005-0000-0000-00009D0F0000}"/>
    <cellStyle name="Normal 3 21 2 8 5" xfId="12428" xr:uid="{00000000-0005-0000-0000-00009E0F0000}"/>
    <cellStyle name="Normal 3 21 2 9" xfId="1913" xr:uid="{00000000-0005-0000-0000-00009F0F0000}"/>
    <cellStyle name="Normal 3 21 2 9 2" xfId="4470" xr:uid="{00000000-0005-0000-0000-0000A00F0000}"/>
    <cellStyle name="Normal 3 21 2 9 2 2" xfId="6865" xr:uid="{00000000-0005-0000-0000-0000A10F0000}"/>
    <cellStyle name="Normal 3 21 2 9 3" xfId="6866" xr:uid="{00000000-0005-0000-0000-0000A20F0000}"/>
    <cellStyle name="Normal 3 21 2 9 3 2" xfId="6867" xr:uid="{00000000-0005-0000-0000-0000A30F0000}"/>
    <cellStyle name="Normal 3 21 2 9 4" xfId="6868" xr:uid="{00000000-0005-0000-0000-0000A40F0000}"/>
    <cellStyle name="Normal 3 21 2 9 5" xfId="12429" xr:uid="{00000000-0005-0000-0000-0000A50F0000}"/>
    <cellStyle name="Normal 3 21 3" xfId="1914" xr:uid="{00000000-0005-0000-0000-0000A60F0000}"/>
    <cellStyle name="Normal 3 21 3 2" xfId="4469" xr:uid="{00000000-0005-0000-0000-0000A70F0000}"/>
    <cellStyle name="Normal 3 21 3 2 2" xfId="6869" xr:uid="{00000000-0005-0000-0000-0000A80F0000}"/>
    <cellStyle name="Normal 3 21 3 3" xfId="6870" xr:uid="{00000000-0005-0000-0000-0000A90F0000}"/>
    <cellStyle name="Normal 3 21 3 3 2" xfId="6871" xr:uid="{00000000-0005-0000-0000-0000AA0F0000}"/>
    <cellStyle name="Normal 3 21 3 4" xfId="6872" xr:uid="{00000000-0005-0000-0000-0000AB0F0000}"/>
    <cellStyle name="Normal 3 21 3 5" xfId="12430" xr:uid="{00000000-0005-0000-0000-0000AC0F0000}"/>
    <cellStyle name="Normal 3 21 4" xfId="1915" xr:uid="{00000000-0005-0000-0000-0000AD0F0000}"/>
    <cellStyle name="Normal 3 21 4 2" xfId="4468" xr:uid="{00000000-0005-0000-0000-0000AE0F0000}"/>
    <cellStyle name="Normal 3 21 4 2 2" xfId="6873" xr:uid="{00000000-0005-0000-0000-0000AF0F0000}"/>
    <cellStyle name="Normal 3 21 4 3" xfId="6874" xr:uid="{00000000-0005-0000-0000-0000B00F0000}"/>
    <cellStyle name="Normal 3 21 4 3 2" xfId="6875" xr:uid="{00000000-0005-0000-0000-0000B10F0000}"/>
    <cellStyle name="Normal 3 21 4 4" xfId="6876" xr:uid="{00000000-0005-0000-0000-0000B20F0000}"/>
    <cellStyle name="Normal 3 21 4 5" xfId="12431" xr:uid="{00000000-0005-0000-0000-0000B30F0000}"/>
    <cellStyle name="Normal 3 21 5" xfId="1916" xr:uid="{00000000-0005-0000-0000-0000B40F0000}"/>
    <cellStyle name="Normal 3 21 5 2" xfId="4467" xr:uid="{00000000-0005-0000-0000-0000B50F0000}"/>
    <cellStyle name="Normal 3 21 5 2 2" xfId="6877" xr:uid="{00000000-0005-0000-0000-0000B60F0000}"/>
    <cellStyle name="Normal 3 21 5 3" xfId="6878" xr:uid="{00000000-0005-0000-0000-0000B70F0000}"/>
    <cellStyle name="Normal 3 21 5 3 2" xfId="6879" xr:uid="{00000000-0005-0000-0000-0000B80F0000}"/>
    <cellStyle name="Normal 3 21 5 4" xfId="6880" xr:uid="{00000000-0005-0000-0000-0000B90F0000}"/>
    <cellStyle name="Normal 3 21 5 5" xfId="12432" xr:uid="{00000000-0005-0000-0000-0000BA0F0000}"/>
    <cellStyle name="Normal 3 21 6" xfId="1917" xr:uid="{00000000-0005-0000-0000-0000BB0F0000}"/>
    <cellStyle name="Normal 3 21 6 2" xfId="4466" xr:uid="{00000000-0005-0000-0000-0000BC0F0000}"/>
    <cellStyle name="Normal 3 21 6 2 2" xfId="6881" xr:uid="{00000000-0005-0000-0000-0000BD0F0000}"/>
    <cellStyle name="Normal 3 21 6 3" xfId="6882" xr:uid="{00000000-0005-0000-0000-0000BE0F0000}"/>
    <cellStyle name="Normal 3 21 6 3 2" xfId="6883" xr:uid="{00000000-0005-0000-0000-0000BF0F0000}"/>
    <cellStyle name="Normal 3 21 6 4" xfId="6884" xr:uid="{00000000-0005-0000-0000-0000C00F0000}"/>
    <cellStyle name="Normal 3 21 6 5" xfId="12433" xr:uid="{00000000-0005-0000-0000-0000C10F0000}"/>
    <cellStyle name="Normal 3 21 7" xfId="1918" xr:uid="{00000000-0005-0000-0000-0000C20F0000}"/>
    <cellStyle name="Normal 3 21 7 2" xfId="4465" xr:uid="{00000000-0005-0000-0000-0000C30F0000}"/>
    <cellStyle name="Normal 3 21 7 2 2" xfId="6885" xr:uid="{00000000-0005-0000-0000-0000C40F0000}"/>
    <cellStyle name="Normal 3 21 7 3" xfId="6886" xr:uid="{00000000-0005-0000-0000-0000C50F0000}"/>
    <cellStyle name="Normal 3 21 7 3 2" xfId="6887" xr:uid="{00000000-0005-0000-0000-0000C60F0000}"/>
    <cellStyle name="Normal 3 21 7 4" xfId="6888" xr:uid="{00000000-0005-0000-0000-0000C70F0000}"/>
    <cellStyle name="Normal 3 21 7 5" xfId="12434" xr:uid="{00000000-0005-0000-0000-0000C80F0000}"/>
    <cellStyle name="Normal 3 21 8" xfId="1919" xr:uid="{00000000-0005-0000-0000-0000C90F0000}"/>
    <cellStyle name="Normal 3 21 8 2" xfId="4464" xr:uid="{00000000-0005-0000-0000-0000CA0F0000}"/>
    <cellStyle name="Normal 3 21 8 2 2" xfId="6889" xr:uid="{00000000-0005-0000-0000-0000CB0F0000}"/>
    <cellStyle name="Normal 3 21 8 3" xfId="6890" xr:uid="{00000000-0005-0000-0000-0000CC0F0000}"/>
    <cellStyle name="Normal 3 21 8 3 2" xfId="6891" xr:uid="{00000000-0005-0000-0000-0000CD0F0000}"/>
    <cellStyle name="Normal 3 21 8 4" xfId="6892" xr:uid="{00000000-0005-0000-0000-0000CE0F0000}"/>
    <cellStyle name="Normal 3 21 8 5" xfId="12435" xr:uid="{00000000-0005-0000-0000-0000CF0F0000}"/>
    <cellStyle name="Normal 3 21 9" xfId="1920" xr:uid="{00000000-0005-0000-0000-0000D00F0000}"/>
    <cellStyle name="Normal 3 21 9 2" xfId="4463" xr:uid="{00000000-0005-0000-0000-0000D10F0000}"/>
    <cellStyle name="Normal 3 21 9 2 2" xfId="6893" xr:uid="{00000000-0005-0000-0000-0000D20F0000}"/>
    <cellStyle name="Normal 3 21 9 3" xfId="6894" xr:uid="{00000000-0005-0000-0000-0000D30F0000}"/>
    <cellStyle name="Normal 3 21 9 3 2" xfId="6895" xr:uid="{00000000-0005-0000-0000-0000D40F0000}"/>
    <cellStyle name="Normal 3 21 9 4" xfId="6896" xr:uid="{00000000-0005-0000-0000-0000D50F0000}"/>
    <cellStyle name="Normal 3 21 9 5" xfId="12436" xr:uid="{00000000-0005-0000-0000-0000D60F0000}"/>
    <cellStyle name="Normal 3 22" xfId="1921" xr:uid="{00000000-0005-0000-0000-0000D70F0000}"/>
    <cellStyle name="Normal 3 22 10" xfId="1922" xr:uid="{00000000-0005-0000-0000-0000D80F0000}"/>
    <cellStyle name="Normal 3 22 10 2" xfId="4462" xr:uid="{00000000-0005-0000-0000-0000D90F0000}"/>
    <cellStyle name="Normal 3 22 10 2 2" xfId="6897" xr:uid="{00000000-0005-0000-0000-0000DA0F0000}"/>
    <cellStyle name="Normal 3 22 10 3" xfId="6898" xr:uid="{00000000-0005-0000-0000-0000DB0F0000}"/>
    <cellStyle name="Normal 3 22 10 3 2" xfId="6899" xr:uid="{00000000-0005-0000-0000-0000DC0F0000}"/>
    <cellStyle name="Normal 3 22 10 4" xfId="6900" xr:uid="{00000000-0005-0000-0000-0000DD0F0000}"/>
    <cellStyle name="Normal 3 22 10 5" xfId="12437" xr:uid="{00000000-0005-0000-0000-0000DE0F0000}"/>
    <cellStyle name="Normal 3 22 11" xfId="1923" xr:uid="{00000000-0005-0000-0000-0000DF0F0000}"/>
    <cellStyle name="Normal 3 22 11 2" xfId="4461" xr:uid="{00000000-0005-0000-0000-0000E00F0000}"/>
    <cellStyle name="Normal 3 22 11 2 2" xfId="6901" xr:uid="{00000000-0005-0000-0000-0000E10F0000}"/>
    <cellStyle name="Normal 3 22 11 3" xfId="6902" xr:uid="{00000000-0005-0000-0000-0000E20F0000}"/>
    <cellStyle name="Normal 3 22 11 3 2" xfId="6903" xr:uid="{00000000-0005-0000-0000-0000E30F0000}"/>
    <cellStyle name="Normal 3 22 11 4" xfId="6904" xr:uid="{00000000-0005-0000-0000-0000E40F0000}"/>
    <cellStyle name="Normal 3 22 11 5" xfId="12438" xr:uid="{00000000-0005-0000-0000-0000E50F0000}"/>
    <cellStyle name="Normal 3 22 12" xfId="1924" xr:uid="{00000000-0005-0000-0000-0000E60F0000}"/>
    <cellStyle name="Normal 3 22 12 2" xfId="4460" xr:uid="{00000000-0005-0000-0000-0000E70F0000}"/>
    <cellStyle name="Normal 3 22 12 2 2" xfId="6905" xr:uid="{00000000-0005-0000-0000-0000E80F0000}"/>
    <cellStyle name="Normal 3 22 12 3" xfId="6906" xr:uid="{00000000-0005-0000-0000-0000E90F0000}"/>
    <cellStyle name="Normal 3 22 12 3 2" xfId="6907" xr:uid="{00000000-0005-0000-0000-0000EA0F0000}"/>
    <cellStyle name="Normal 3 22 12 4" xfId="6908" xr:uid="{00000000-0005-0000-0000-0000EB0F0000}"/>
    <cellStyle name="Normal 3 22 12 5" xfId="12439" xr:uid="{00000000-0005-0000-0000-0000EC0F0000}"/>
    <cellStyle name="Normal 3 22 13" xfId="1925" xr:uid="{00000000-0005-0000-0000-0000ED0F0000}"/>
    <cellStyle name="Normal 3 22 13 2" xfId="4459" xr:uid="{00000000-0005-0000-0000-0000EE0F0000}"/>
    <cellStyle name="Normal 3 22 13 2 2" xfId="6909" xr:uid="{00000000-0005-0000-0000-0000EF0F0000}"/>
    <cellStyle name="Normal 3 22 13 3" xfId="6910" xr:uid="{00000000-0005-0000-0000-0000F00F0000}"/>
    <cellStyle name="Normal 3 22 13 3 2" xfId="6911" xr:uid="{00000000-0005-0000-0000-0000F10F0000}"/>
    <cellStyle name="Normal 3 22 13 4" xfId="6912" xr:uid="{00000000-0005-0000-0000-0000F20F0000}"/>
    <cellStyle name="Normal 3 22 13 5" xfId="12440" xr:uid="{00000000-0005-0000-0000-0000F30F0000}"/>
    <cellStyle name="Normal 3 22 14" xfId="4458" xr:uid="{00000000-0005-0000-0000-0000F40F0000}"/>
    <cellStyle name="Normal 3 22 14 2" xfId="6913" xr:uid="{00000000-0005-0000-0000-0000F50F0000}"/>
    <cellStyle name="Normal 3 22 15" xfId="6914" xr:uid="{00000000-0005-0000-0000-0000F60F0000}"/>
    <cellStyle name="Normal 3 22 15 2" xfId="6915" xr:uid="{00000000-0005-0000-0000-0000F70F0000}"/>
    <cellStyle name="Normal 3 22 16" xfId="6916" xr:uid="{00000000-0005-0000-0000-0000F80F0000}"/>
    <cellStyle name="Normal 3 22 17" xfId="12441" xr:uid="{00000000-0005-0000-0000-0000F90F0000}"/>
    <cellStyle name="Normal 3 22 2" xfId="1926" xr:uid="{00000000-0005-0000-0000-0000FA0F0000}"/>
    <cellStyle name="Normal 3 22 2 10" xfId="1927" xr:uid="{00000000-0005-0000-0000-0000FB0F0000}"/>
    <cellStyle name="Normal 3 22 2 10 2" xfId="4457" xr:uid="{00000000-0005-0000-0000-0000FC0F0000}"/>
    <cellStyle name="Normal 3 22 2 10 2 2" xfId="6917" xr:uid="{00000000-0005-0000-0000-0000FD0F0000}"/>
    <cellStyle name="Normal 3 22 2 10 3" xfId="6918" xr:uid="{00000000-0005-0000-0000-0000FE0F0000}"/>
    <cellStyle name="Normal 3 22 2 10 3 2" xfId="6919" xr:uid="{00000000-0005-0000-0000-0000FF0F0000}"/>
    <cellStyle name="Normal 3 22 2 10 4" xfId="6920" xr:uid="{00000000-0005-0000-0000-000000100000}"/>
    <cellStyle name="Normal 3 22 2 10 5" xfId="12442" xr:uid="{00000000-0005-0000-0000-000001100000}"/>
    <cellStyle name="Normal 3 22 2 11" xfId="1928" xr:uid="{00000000-0005-0000-0000-000002100000}"/>
    <cellStyle name="Normal 3 22 2 11 2" xfId="4456" xr:uid="{00000000-0005-0000-0000-000003100000}"/>
    <cellStyle name="Normal 3 22 2 11 2 2" xfId="6921" xr:uid="{00000000-0005-0000-0000-000004100000}"/>
    <cellStyle name="Normal 3 22 2 11 3" xfId="6922" xr:uid="{00000000-0005-0000-0000-000005100000}"/>
    <cellStyle name="Normal 3 22 2 11 3 2" xfId="6923" xr:uid="{00000000-0005-0000-0000-000006100000}"/>
    <cellStyle name="Normal 3 22 2 11 4" xfId="6924" xr:uid="{00000000-0005-0000-0000-000007100000}"/>
    <cellStyle name="Normal 3 22 2 11 5" xfId="12443" xr:uid="{00000000-0005-0000-0000-000008100000}"/>
    <cellStyle name="Normal 3 22 2 12" xfId="1929" xr:uid="{00000000-0005-0000-0000-000009100000}"/>
    <cellStyle name="Normal 3 22 2 12 2" xfId="4455" xr:uid="{00000000-0005-0000-0000-00000A100000}"/>
    <cellStyle name="Normal 3 22 2 12 2 2" xfId="6925" xr:uid="{00000000-0005-0000-0000-00000B100000}"/>
    <cellStyle name="Normal 3 22 2 12 3" xfId="6926" xr:uid="{00000000-0005-0000-0000-00000C100000}"/>
    <cellStyle name="Normal 3 22 2 12 3 2" xfId="6927" xr:uid="{00000000-0005-0000-0000-00000D100000}"/>
    <cellStyle name="Normal 3 22 2 12 4" xfId="6928" xr:uid="{00000000-0005-0000-0000-00000E100000}"/>
    <cellStyle name="Normal 3 22 2 12 5" xfId="12444" xr:uid="{00000000-0005-0000-0000-00000F100000}"/>
    <cellStyle name="Normal 3 22 2 13" xfId="4454" xr:uid="{00000000-0005-0000-0000-000010100000}"/>
    <cellStyle name="Normal 3 22 2 13 2" xfId="6929" xr:uid="{00000000-0005-0000-0000-000011100000}"/>
    <cellStyle name="Normal 3 22 2 14" xfId="6930" xr:uid="{00000000-0005-0000-0000-000012100000}"/>
    <cellStyle name="Normal 3 22 2 14 2" xfId="6931" xr:uid="{00000000-0005-0000-0000-000013100000}"/>
    <cellStyle name="Normal 3 22 2 15" xfId="6932" xr:uid="{00000000-0005-0000-0000-000014100000}"/>
    <cellStyle name="Normal 3 22 2 16" xfId="12445" xr:uid="{00000000-0005-0000-0000-000015100000}"/>
    <cellStyle name="Normal 3 22 2 2" xfId="1930" xr:uid="{00000000-0005-0000-0000-000016100000}"/>
    <cellStyle name="Normal 3 22 2 2 2" xfId="4453" xr:uid="{00000000-0005-0000-0000-000017100000}"/>
    <cellStyle name="Normal 3 22 2 2 2 2" xfId="6933" xr:uid="{00000000-0005-0000-0000-000018100000}"/>
    <cellStyle name="Normal 3 22 2 2 3" xfId="6934" xr:uid="{00000000-0005-0000-0000-000019100000}"/>
    <cellStyle name="Normal 3 22 2 2 3 2" xfId="6935" xr:uid="{00000000-0005-0000-0000-00001A100000}"/>
    <cellStyle name="Normal 3 22 2 2 4" xfId="6936" xr:uid="{00000000-0005-0000-0000-00001B100000}"/>
    <cellStyle name="Normal 3 22 2 2 5" xfId="12446" xr:uid="{00000000-0005-0000-0000-00001C100000}"/>
    <cellStyle name="Normal 3 22 2 3" xfId="1931" xr:uid="{00000000-0005-0000-0000-00001D100000}"/>
    <cellStyle name="Normal 3 22 2 3 2" xfId="4452" xr:uid="{00000000-0005-0000-0000-00001E100000}"/>
    <cellStyle name="Normal 3 22 2 3 2 2" xfId="6937" xr:uid="{00000000-0005-0000-0000-00001F100000}"/>
    <cellStyle name="Normal 3 22 2 3 3" xfId="6938" xr:uid="{00000000-0005-0000-0000-000020100000}"/>
    <cellStyle name="Normal 3 22 2 3 3 2" xfId="6939" xr:uid="{00000000-0005-0000-0000-000021100000}"/>
    <cellStyle name="Normal 3 22 2 3 4" xfId="6940" xr:uid="{00000000-0005-0000-0000-000022100000}"/>
    <cellStyle name="Normal 3 22 2 3 5" xfId="12447" xr:uid="{00000000-0005-0000-0000-000023100000}"/>
    <cellStyle name="Normal 3 22 2 4" xfId="1932" xr:uid="{00000000-0005-0000-0000-000024100000}"/>
    <cellStyle name="Normal 3 22 2 4 2" xfId="4451" xr:uid="{00000000-0005-0000-0000-000025100000}"/>
    <cellStyle name="Normal 3 22 2 4 2 2" xfId="6941" xr:uid="{00000000-0005-0000-0000-000026100000}"/>
    <cellStyle name="Normal 3 22 2 4 3" xfId="6942" xr:uid="{00000000-0005-0000-0000-000027100000}"/>
    <cellStyle name="Normal 3 22 2 4 3 2" xfId="6943" xr:uid="{00000000-0005-0000-0000-000028100000}"/>
    <cellStyle name="Normal 3 22 2 4 4" xfId="6944" xr:uid="{00000000-0005-0000-0000-000029100000}"/>
    <cellStyle name="Normal 3 22 2 4 5" xfId="12448" xr:uid="{00000000-0005-0000-0000-00002A100000}"/>
    <cellStyle name="Normal 3 22 2 5" xfId="1933" xr:uid="{00000000-0005-0000-0000-00002B100000}"/>
    <cellStyle name="Normal 3 22 2 5 2" xfId="4450" xr:uid="{00000000-0005-0000-0000-00002C100000}"/>
    <cellStyle name="Normal 3 22 2 5 2 2" xfId="6945" xr:uid="{00000000-0005-0000-0000-00002D100000}"/>
    <cellStyle name="Normal 3 22 2 5 3" xfId="6946" xr:uid="{00000000-0005-0000-0000-00002E100000}"/>
    <cellStyle name="Normal 3 22 2 5 3 2" xfId="6947" xr:uid="{00000000-0005-0000-0000-00002F100000}"/>
    <cellStyle name="Normal 3 22 2 5 4" xfId="6948" xr:uid="{00000000-0005-0000-0000-000030100000}"/>
    <cellStyle name="Normal 3 22 2 5 5" xfId="12449" xr:uid="{00000000-0005-0000-0000-000031100000}"/>
    <cellStyle name="Normal 3 22 2 6" xfId="1934" xr:uid="{00000000-0005-0000-0000-000032100000}"/>
    <cellStyle name="Normal 3 22 2 6 2" xfId="4449" xr:uid="{00000000-0005-0000-0000-000033100000}"/>
    <cellStyle name="Normal 3 22 2 6 2 2" xfId="6949" xr:uid="{00000000-0005-0000-0000-000034100000}"/>
    <cellStyle name="Normal 3 22 2 6 3" xfId="6950" xr:uid="{00000000-0005-0000-0000-000035100000}"/>
    <cellStyle name="Normal 3 22 2 6 3 2" xfId="6951" xr:uid="{00000000-0005-0000-0000-000036100000}"/>
    <cellStyle name="Normal 3 22 2 6 4" xfId="6952" xr:uid="{00000000-0005-0000-0000-000037100000}"/>
    <cellStyle name="Normal 3 22 2 6 5" xfId="12450" xr:uid="{00000000-0005-0000-0000-000038100000}"/>
    <cellStyle name="Normal 3 22 2 7" xfId="1935" xr:uid="{00000000-0005-0000-0000-000039100000}"/>
    <cellStyle name="Normal 3 22 2 7 2" xfId="4448" xr:uid="{00000000-0005-0000-0000-00003A100000}"/>
    <cellStyle name="Normal 3 22 2 7 2 2" xfId="6953" xr:uid="{00000000-0005-0000-0000-00003B100000}"/>
    <cellStyle name="Normal 3 22 2 7 3" xfId="6954" xr:uid="{00000000-0005-0000-0000-00003C100000}"/>
    <cellStyle name="Normal 3 22 2 7 3 2" xfId="6955" xr:uid="{00000000-0005-0000-0000-00003D100000}"/>
    <cellStyle name="Normal 3 22 2 7 4" xfId="6956" xr:uid="{00000000-0005-0000-0000-00003E100000}"/>
    <cellStyle name="Normal 3 22 2 7 5" xfId="12451" xr:uid="{00000000-0005-0000-0000-00003F100000}"/>
    <cellStyle name="Normal 3 22 2 8" xfId="1936" xr:uid="{00000000-0005-0000-0000-000040100000}"/>
    <cellStyle name="Normal 3 22 2 8 2" xfId="4447" xr:uid="{00000000-0005-0000-0000-000041100000}"/>
    <cellStyle name="Normal 3 22 2 8 2 2" xfId="6957" xr:uid="{00000000-0005-0000-0000-000042100000}"/>
    <cellStyle name="Normal 3 22 2 8 3" xfId="6958" xr:uid="{00000000-0005-0000-0000-000043100000}"/>
    <cellStyle name="Normal 3 22 2 8 3 2" xfId="6959" xr:uid="{00000000-0005-0000-0000-000044100000}"/>
    <cellStyle name="Normal 3 22 2 8 4" xfId="6960" xr:uid="{00000000-0005-0000-0000-000045100000}"/>
    <cellStyle name="Normal 3 22 2 8 5" xfId="12452" xr:uid="{00000000-0005-0000-0000-000046100000}"/>
    <cellStyle name="Normal 3 22 2 9" xfId="1937" xr:uid="{00000000-0005-0000-0000-000047100000}"/>
    <cellStyle name="Normal 3 22 2 9 2" xfId="4446" xr:uid="{00000000-0005-0000-0000-000048100000}"/>
    <cellStyle name="Normal 3 22 2 9 2 2" xfId="6961" xr:uid="{00000000-0005-0000-0000-000049100000}"/>
    <cellStyle name="Normal 3 22 2 9 3" xfId="6962" xr:uid="{00000000-0005-0000-0000-00004A100000}"/>
    <cellStyle name="Normal 3 22 2 9 3 2" xfId="6963" xr:uid="{00000000-0005-0000-0000-00004B100000}"/>
    <cellStyle name="Normal 3 22 2 9 4" xfId="6964" xr:uid="{00000000-0005-0000-0000-00004C100000}"/>
    <cellStyle name="Normal 3 22 2 9 5" xfId="12453" xr:uid="{00000000-0005-0000-0000-00004D100000}"/>
    <cellStyle name="Normal 3 22 3" xfId="1938" xr:uid="{00000000-0005-0000-0000-00004E100000}"/>
    <cellStyle name="Normal 3 22 3 2" xfId="4445" xr:uid="{00000000-0005-0000-0000-00004F100000}"/>
    <cellStyle name="Normal 3 22 3 2 2" xfId="6965" xr:uid="{00000000-0005-0000-0000-000050100000}"/>
    <cellStyle name="Normal 3 22 3 3" xfId="6966" xr:uid="{00000000-0005-0000-0000-000051100000}"/>
    <cellStyle name="Normal 3 22 3 3 2" xfId="6967" xr:uid="{00000000-0005-0000-0000-000052100000}"/>
    <cellStyle name="Normal 3 22 3 4" xfId="6968" xr:uid="{00000000-0005-0000-0000-000053100000}"/>
    <cellStyle name="Normal 3 22 3 5" xfId="12454" xr:uid="{00000000-0005-0000-0000-000054100000}"/>
    <cellStyle name="Normal 3 22 4" xfId="1939" xr:uid="{00000000-0005-0000-0000-000055100000}"/>
    <cellStyle name="Normal 3 22 4 2" xfId="4444" xr:uid="{00000000-0005-0000-0000-000056100000}"/>
    <cellStyle name="Normal 3 22 4 2 2" xfId="6969" xr:uid="{00000000-0005-0000-0000-000057100000}"/>
    <cellStyle name="Normal 3 22 4 3" xfId="6970" xr:uid="{00000000-0005-0000-0000-000058100000}"/>
    <cellStyle name="Normal 3 22 4 3 2" xfId="6971" xr:uid="{00000000-0005-0000-0000-000059100000}"/>
    <cellStyle name="Normal 3 22 4 4" xfId="6972" xr:uid="{00000000-0005-0000-0000-00005A100000}"/>
    <cellStyle name="Normal 3 22 4 5" xfId="12455" xr:uid="{00000000-0005-0000-0000-00005B100000}"/>
    <cellStyle name="Normal 3 22 5" xfId="1940" xr:uid="{00000000-0005-0000-0000-00005C100000}"/>
    <cellStyle name="Normal 3 22 5 2" xfId="4443" xr:uid="{00000000-0005-0000-0000-00005D100000}"/>
    <cellStyle name="Normal 3 22 5 2 2" xfId="6973" xr:uid="{00000000-0005-0000-0000-00005E100000}"/>
    <cellStyle name="Normal 3 22 5 3" xfId="6974" xr:uid="{00000000-0005-0000-0000-00005F100000}"/>
    <cellStyle name="Normal 3 22 5 3 2" xfId="6975" xr:uid="{00000000-0005-0000-0000-000060100000}"/>
    <cellStyle name="Normal 3 22 5 4" xfId="6976" xr:uid="{00000000-0005-0000-0000-000061100000}"/>
    <cellStyle name="Normal 3 22 5 5" xfId="12456" xr:uid="{00000000-0005-0000-0000-000062100000}"/>
    <cellStyle name="Normal 3 22 6" xfId="1941" xr:uid="{00000000-0005-0000-0000-000063100000}"/>
    <cellStyle name="Normal 3 22 6 2" xfId="4442" xr:uid="{00000000-0005-0000-0000-000064100000}"/>
    <cellStyle name="Normal 3 22 6 2 2" xfId="6977" xr:uid="{00000000-0005-0000-0000-000065100000}"/>
    <cellStyle name="Normal 3 22 6 3" xfId="6978" xr:uid="{00000000-0005-0000-0000-000066100000}"/>
    <cellStyle name="Normal 3 22 6 3 2" xfId="6979" xr:uid="{00000000-0005-0000-0000-000067100000}"/>
    <cellStyle name="Normal 3 22 6 4" xfId="6980" xr:uid="{00000000-0005-0000-0000-000068100000}"/>
    <cellStyle name="Normal 3 22 6 5" xfId="12457" xr:uid="{00000000-0005-0000-0000-000069100000}"/>
    <cellStyle name="Normal 3 22 7" xfId="1942" xr:uid="{00000000-0005-0000-0000-00006A100000}"/>
    <cellStyle name="Normal 3 22 7 2" xfId="4441" xr:uid="{00000000-0005-0000-0000-00006B100000}"/>
    <cellStyle name="Normal 3 22 7 2 2" xfId="6981" xr:uid="{00000000-0005-0000-0000-00006C100000}"/>
    <cellStyle name="Normal 3 22 7 3" xfId="6982" xr:uid="{00000000-0005-0000-0000-00006D100000}"/>
    <cellStyle name="Normal 3 22 7 3 2" xfId="6983" xr:uid="{00000000-0005-0000-0000-00006E100000}"/>
    <cellStyle name="Normal 3 22 7 4" xfId="6984" xr:uid="{00000000-0005-0000-0000-00006F100000}"/>
    <cellStyle name="Normal 3 22 7 5" xfId="12458" xr:uid="{00000000-0005-0000-0000-000070100000}"/>
    <cellStyle name="Normal 3 22 8" xfId="1943" xr:uid="{00000000-0005-0000-0000-000071100000}"/>
    <cellStyle name="Normal 3 22 8 2" xfId="4440" xr:uid="{00000000-0005-0000-0000-000072100000}"/>
    <cellStyle name="Normal 3 22 8 2 2" xfId="6985" xr:uid="{00000000-0005-0000-0000-000073100000}"/>
    <cellStyle name="Normal 3 22 8 3" xfId="6986" xr:uid="{00000000-0005-0000-0000-000074100000}"/>
    <cellStyle name="Normal 3 22 8 3 2" xfId="6987" xr:uid="{00000000-0005-0000-0000-000075100000}"/>
    <cellStyle name="Normal 3 22 8 4" xfId="6988" xr:uid="{00000000-0005-0000-0000-000076100000}"/>
    <cellStyle name="Normal 3 22 8 5" xfId="12459" xr:uid="{00000000-0005-0000-0000-000077100000}"/>
    <cellStyle name="Normal 3 22 9" xfId="1944" xr:uid="{00000000-0005-0000-0000-000078100000}"/>
    <cellStyle name="Normal 3 22 9 2" xfId="4439" xr:uid="{00000000-0005-0000-0000-000079100000}"/>
    <cellStyle name="Normal 3 22 9 2 2" xfId="6989" xr:uid="{00000000-0005-0000-0000-00007A100000}"/>
    <cellStyle name="Normal 3 22 9 3" xfId="6990" xr:uid="{00000000-0005-0000-0000-00007B100000}"/>
    <cellStyle name="Normal 3 22 9 3 2" xfId="6991" xr:uid="{00000000-0005-0000-0000-00007C100000}"/>
    <cellStyle name="Normal 3 22 9 4" xfId="6992" xr:uid="{00000000-0005-0000-0000-00007D100000}"/>
    <cellStyle name="Normal 3 22 9 5" xfId="12460" xr:uid="{00000000-0005-0000-0000-00007E100000}"/>
    <cellStyle name="Normal 3 23" xfId="1945" xr:uid="{00000000-0005-0000-0000-00007F100000}"/>
    <cellStyle name="Normal 3 23 10" xfId="1946" xr:uid="{00000000-0005-0000-0000-000080100000}"/>
    <cellStyle name="Normal 3 23 10 2" xfId="4438" xr:uid="{00000000-0005-0000-0000-000081100000}"/>
    <cellStyle name="Normal 3 23 10 2 2" xfId="6993" xr:uid="{00000000-0005-0000-0000-000082100000}"/>
    <cellStyle name="Normal 3 23 10 3" xfId="6994" xr:uid="{00000000-0005-0000-0000-000083100000}"/>
    <cellStyle name="Normal 3 23 10 3 2" xfId="6995" xr:uid="{00000000-0005-0000-0000-000084100000}"/>
    <cellStyle name="Normal 3 23 10 4" xfId="6996" xr:uid="{00000000-0005-0000-0000-000085100000}"/>
    <cellStyle name="Normal 3 23 10 5" xfId="12461" xr:uid="{00000000-0005-0000-0000-000086100000}"/>
    <cellStyle name="Normal 3 23 11" xfId="1947" xr:uid="{00000000-0005-0000-0000-000087100000}"/>
    <cellStyle name="Normal 3 23 11 2" xfId="4437" xr:uid="{00000000-0005-0000-0000-000088100000}"/>
    <cellStyle name="Normal 3 23 11 2 2" xfId="6997" xr:uid="{00000000-0005-0000-0000-000089100000}"/>
    <cellStyle name="Normal 3 23 11 3" xfId="6998" xr:uid="{00000000-0005-0000-0000-00008A100000}"/>
    <cellStyle name="Normal 3 23 11 3 2" xfId="6999" xr:uid="{00000000-0005-0000-0000-00008B100000}"/>
    <cellStyle name="Normal 3 23 11 4" xfId="7000" xr:uid="{00000000-0005-0000-0000-00008C100000}"/>
    <cellStyle name="Normal 3 23 11 5" xfId="12462" xr:uid="{00000000-0005-0000-0000-00008D100000}"/>
    <cellStyle name="Normal 3 23 12" xfId="1948" xr:uid="{00000000-0005-0000-0000-00008E100000}"/>
    <cellStyle name="Normal 3 23 12 2" xfId="4436" xr:uid="{00000000-0005-0000-0000-00008F100000}"/>
    <cellStyle name="Normal 3 23 12 2 2" xfId="7001" xr:uid="{00000000-0005-0000-0000-000090100000}"/>
    <cellStyle name="Normal 3 23 12 3" xfId="7002" xr:uid="{00000000-0005-0000-0000-000091100000}"/>
    <cellStyle name="Normal 3 23 12 3 2" xfId="7003" xr:uid="{00000000-0005-0000-0000-000092100000}"/>
    <cellStyle name="Normal 3 23 12 4" xfId="7004" xr:uid="{00000000-0005-0000-0000-000093100000}"/>
    <cellStyle name="Normal 3 23 12 5" xfId="12463" xr:uid="{00000000-0005-0000-0000-000094100000}"/>
    <cellStyle name="Normal 3 23 13" xfId="1949" xr:uid="{00000000-0005-0000-0000-000095100000}"/>
    <cellStyle name="Normal 3 23 13 2" xfId="4435" xr:uid="{00000000-0005-0000-0000-000096100000}"/>
    <cellStyle name="Normal 3 23 13 2 2" xfId="7005" xr:uid="{00000000-0005-0000-0000-000097100000}"/>
    <cellStyle name="Normal 3 23 13 3" xfId="7006" xr:uid="{00000000-0005-0000-0000-000098100000}"/>
    <cellStyle name="Normal 3 23 13 3 2" xfId="7007" xr:uid="{00000000-0005-0000-0000-000099100000}"/>
    <cellStyle name="Normal 3 23 13 4" xfId="7008" xr:uid="{00000000-0005-0000-0000-00009A100000}"/>
    <cellStyle name="Normal 3 23 13 5" xfId="12464" xr:uid="{00000000-0005-0000-0000-00009B100000}"/>
    <cellStyle name="Normal 3 23 14" xfId="4434" xr:uid="{00000000-0005-0000-0000-00009C100000}"/>
    <cellStyle name="Normal 3 23 14 2" xfId="7009" xr:uid="{00000000-0005-0000-0000-00009D100000}"/>
    <cellStyle name="Normal 3 23 15" xfId="7010" xr:uid="{00000000-0005-0000-0000-00009E100000}"/>
    <cellStyle name="Normal 3 23 15 2" xfId="7011" xr:uid="{00000000-0005-0000-0000-00009F100000}"/>
    <cellStyle name="Normal 3 23 16" xfId="7012" xr:uid="{00000000-0005-0000-0000-0000A0100000}"/>
    <cellStyle name="Normal 3 23 17" xfId="12465" xr:uid="{00000000-0005-0000-0000-0000A1100000}"/>
    <cellStyle name="Normal 3 23 2" xfId="1950" xr:uid="{00000000-0005-0000-0000-0000A2100000}"/>
    <cellStyle name="Normal 3 23 2 10" xfId="1951" xr:uid="{00000000-0005-0000-0000-0000A3100000}"/>
    <cellStyle name="Normal 3 23 2 10 2" xfId="4433" xr:uid="{00000000-0005-0000-0000-0000A4100000}"/>
    <cellStyle name="Normal 3 23 2 10 2 2" xfId="7013" xr:uid="{00000000-0005-0000-0000-0000A5100000}"/>
    <cellStyle name="Normal 3 23 2 10 3" xfId="7014" xr:uid="{00000000-0005-0000-0000-0000A6100000}"/>
    <cellStyle name="Normal 3 23 2 10 3 2" xfId="7015" xr:uid="{00000000-0005-0000-0000-0000A7100000}"/>
    <cellStyle name="Normal 3 23 2 10 4" xfId="7016" xr:uid="{00000000-0005-0000-0000-0000A8100000}"/>
    <cellStyle name="Normal 3 23 2 10 5" xfId="12466" xr:uid="{00000000-0005-0000-0000-0000A9100000}"/>
    <cellStyle name="Normal 3 23 2 11" xfId="1952" xr:uid="{00000000-0005-0000-0000-0000AA100000}"/>
    <cellStyle name="Normal 3 23 2 11 2" xfId="4432" xr:uid="{00000000-0005-0000-0000-0000AB100000}"/>
    <cellStyle name="Normal 3 23 2 11 2 2" xfId="7017" xr:uid="{00000000-0005-0000-0000-0000AC100000}"/>
    <cellStyle name="Normal 3 23 2 11 3" xfId="7018" xr:uid="{00000000-0005-0000-0000-0000AD100000}"/>
    <cellStyle name="Normal 3 23 2 11 3 2" xfId="7019" xr:uid="{00000000-0005-0000-0000-0000AE100000}"/>
    <cellStyle name="Normal 3 23 2 11 4" xfId="7020" xr:uid="{00000000-0005-0000-0000-0000AF100000}"/>
    <cellStyle name="Normal 3 23 2 11 5" xfId="12467" xr:uid="{00000000-0005-0000-0000-0000B0100000}"/>
    <cellStyle name="Normal 3 23 2 12" xfId="1953" xr:uid="{00000000-0005-0000-0000-0000B1100000}"/>
    <cellStyle name="Normal 3 23 2 12 2" xfId="4431" xr:uid="{00000000-0005-0000-0000-0000B2100000}"/>
    <cellStyle name="Normal 3 23 2 12 2 2" xfId="7021" xr:uid="{00000000-0005-0000-0000-0000B3100000}"/>
    <cellStyle name="Normal 3 23 2 12 3" xfId="7022" xr:uid="{00000000-0005-0000-0000-0000B4100000}"/>
    <cellStyle name="Normal 3 23 2 12 3 2" xfId="7023" xr:uid="{00000000-0005-0000-0000-0000B5100000}"/>
    <cellStyle name="Normal 3 23 2 12 4" xfId="7024" xr:uid="{00000000-0005-0000-0000-0000B6100000}"/>
    <cellStyle name="Normal 3 23 2 12 5" xfId="12468" xr:uid="{00000000-0005-0000-0000-0000B7100000}"/>
    <cellStyle name="Normal 3 23 2 13" xfId="4430" xr:uid="{00000000-0005-0000-0000-0000B8100000}"/>
    <cellStyle name="Normal 3 23 2 13 2" xfId="7025" xr:uid="{00000000-0005-0000-0000-0000B9100000}"/>
    <cellStyle name="Normal 3 23 2 14" xfId="7026" xr:uid="{00000000-0005-0000-0000-0000BA100000}"/>
    <cellStyle name="Normal 3 23 2 14 2" xfId="7027" xr:uid="{00000000-0005-0000-0000-0000BB100000}"/>
    <cellStyle name="Normal 3 23 2 15" xfId="7028" xr:uid="{00000000-0005-0000-0000-0000BC100000}"/>
    <cellStyle name="Normal 3 23 2 16" xfId="12469" xr:uid="{00000000-0005-0000-0000-0000BD100000}"/>
    <cellStyle name="Normal 3 23 2 2" xfId="1954" xr:uid="{00000000-0005-0000-0000-0000BE100000}"/>
    <cellStyle name="Normal 3 23 2 2 2" xfId="4429" xr:uid="{00000000-0005-0000-0000-0000BF100000}"/>
    <cellStyle name="Normal 3 23 2 2 2 2" xfId="7029" xr:uid="{00000000-0005-0000-0000-0000C0100000}"/>
    <cellStyle name="Normal 3 23 2 2 3" xfId="7030" xr:uid="{00000000-0005-0000-0000-0000C1100000}"/>
    <cellStyle name="Normal 3 23 2 2 3 2" xfId="7031" xr:uid="{00000000-0005-0000-0000-0000C2100000}"/>
    <cellStyle name="Normal 3 23 2 2 4" xfId="7032" xr:uid="{00000000-0005-0000-0000-0000C3100000}"/>
    <cellStyle name="Normal 3 23 2 2 5" xfId="12470" xr:uid="{00000000-0005-0000-0000-0000C4100000}"/>
    <cellStyle name="Normal 3 23 2 3" xfId="1955" xr:uid="{00000000-0005-0000-0000-0000C5100000}"/>
    <cellStyle name="Normal 3 23 2 3 2" xfId="4428" xr:uid="{00000000-0005-0000-0000-0000C6100000}"/>
    <cellStyle name="Normal 3 23 2 3 2 2" xfId="7033" xr:uid="{00000000-0005-0000-0000-0000C7100000}"/>
    <cellStyle name="Normal 3 23 2 3 3" xfId="7034" xr:uid="{00000000-0005-0000-0000-0000C8100000}"/>
    <cellStyle name="Normal 3 23 2 3 3 2" xfId="7035" xr:uid="{00000000-0005-0000-0000-0000C9100000}"/>
    <cellStyle name="Normal 3 23 2 3 4" xfId="7036" xr:uid="{00000000-0005-0000-0000-0000CA100000}"/>
    <cellStyle name="Normal 3 23 2 3 5" xfId="12471" xr:uid="{00000000-0005-0000-0000-0000CB100000}"/>
    <cellStyle name="Normal 3 23 2 4" xfId="1956" xr:uid="{00000000-0005-0000-0000-0000CC100000}"/>
    <cellStyle name="Normal 3 23 2 4 2" xfId="4427" xr:uid="{00000000-0005-0000-0000-0000CD100000}"/>
    <cellStyle name="Normal 3 23 2 4 2 2" xfId="7037" xr:uid="{00000000-0005-0000-0000-0000CE100000}"/>
    <cellStyle name="Normal 3 23 2 4 3" xfId="7038" xr:uid="{00000000-0005-0000-0000-0000CF100000}"/>
    <cellStyle name="Normal 3 23 2 4 3 2" xfId="7039" xr:uid="{00000000-0005-0000-0000-0000D0100000}"/>
    <cellStyle name="Normal 3 23 2 4 4" xfId="7040" xr:uid="{00000000-0005-0000-0000-0000D1100000}"/>
    <cellStyle name="Normal 3 23 2 4 5" xfId="12472" xr:uid="{00000000-0005-0000-0000-0000D2100000}"/>
    <cellStyle name="Normal 3 23 2 5" xfId="1957" xr:uid="{00000000-0005-0000-0000-0000D3100000}"/>
    <cellStyle name="Normal 3 23 2 5 2" xfId="4426" xr:uid="{00000000-0005-0000-0000-0000D4100000}"/>
    <cellStyle name="Normal 3 23 2 5 2 2" xfId="7041" xr:uid="{00000000-0005-0000-0000-0000D5100000}"/>
    <cellStyle name="Normal 3 23 2 5 3" xfId="7042" xr:uid="{00000000-0005-0000-0000-0000D6100000}"/>
    <cellStyle name="Normal 3 23 2 5 3 2" xfId="7043" xr:uid="{00000000-0005-0000-0000-0000D7100000}"/>
    <cellStyle name="Normal 3 23 2 5 4" xfId="7044" xr:uid="{00000000-0005-0000-0000-0000D8100000}"/>
    <cellStyle name="Normal 3 23 2 5 5" xfId="12473" xr:uid="{00000000-0005-0000-0000-0000D9100000}"/>
    <cellStyle name="Normal 3 23 2 6" xfId="1958" xr:uid="{00000000-0005-0000-0000-0000DA100000}"/>
    <cellStyle name="Normal 3 23 2 6 2" xfId="4425" xr:uid="{00000000-0005-0000-0000-0000DB100000}"/>
    <cellStyle name="Normal 3 23 2 6 2 2" xfId="7045" xr:uid="{00000000-0005-0000-0000-0000DC100000}"/>
    <cellStyle name="Normal 3 23 2 6 3" xfId="7046" xr:uid="{00000000-0005-0000-0000-0000DD100000}"/>
    <cellStyle name="Normal 3 23 2 6 3 2" xfId="7047" xr:uid="{00000000-0005-0000-0000-0000DE100000}"/>
    <cellStyle name="Normal 3 23 2 6 4" xfId="7048" xr:uid="{00000000-0005-0000-0000-0000DF100000}"/>
    <cellStyle name="Normal 3 23 2 6 5" xfId="12474" xr:uid="{00000000-0005-0000-0000-0000E0100000}"/>
    <cellStyle name="Normal 3 23 2 7" xfId="1959" xr:uid="{00000000-0005-0000-0000-0000E1100000}"/>
    <cellStyle name="Normal 3 23 2 7 2" xfId="4424" xr:uid="{00000000-0005-0000-0000-0000E2100000}"/>
    <cellStyle name="Normal 3 23 2 7 2 2" xfId="7049" xr:uid="{00000000-0005-0000-0000-0000E3100000}"/>
    <cellStyle name="Normal 3 23 2 7 3" xfId="7050" xr:uid="{00000000-0005-0000-0000-0000E4100000}"/>
    <cellStyle name="Normal 3 23 2 7 3 2" xfId="7051" xr:uid="{00000000-0005-0000-0000-0000E5100000}"/>
    <cellStyle name="Normal 3 23 2 7 4" xfId="7052" xr:uid="{00000000-0005-0000-0000-0000E6100000}"/>
    <cellStyle name="Normal 3 23 2 7 5" xfId="12475" xr:uid="{00000000-0005-0000-0000-0000E7100000}"/>
    <cellStyle name="Normal 3 23 2 8" xfId="1960" xr:uid="{00000000-0005-0000-0000-0000E8100000}"/>
    <cellStyle name="Normal 3 23 2 8 2" xfId="4423" xr:uid="{00000000-0005-0000-0000-0000E9100000}"/>
    <cellStyle name="Normal 3 23 2 8 2 2" xfId="7053" xr:uid="{00000000-0005-0000-0000-0000EA100000}"/>
    <cellStyle name="Normal 3 23 2 8 3" xfId="7054" xr:uid="{00000000-0005-0000-0000-0000EB100000}"/>
    <cellStyle name="Normal 3 23 2 8 3 2" xfId="7055" xr:uid="{00000000-0005-0000-0000-0000EC100000}"/>
    <cellStyle name="Normal 3 23 2 8 4" xfId="7056" xr:uid="{00000000-0005-0000-0000-0000ED100000}"/>
    <cellStyle name="Normal 3 23 2 8 5" xfId="12476" xr:uid="{00000000-0005-0000-0000-0000EE100000}"/>
    <cellStyle name="Normal 3 23 2 9" xfId="1961" xr:uid="{00000000-0005-0000-0000-0000EF100000}"/>
    <cellStyle name="Normal 3 23 2 9 2" xfId="4422" xr:uid="{00000000-0005-0000-0000-0000F0100000}"/>
    <cellStyle name="Normal 3 23 2 9 2 2" xfId="7057" xr:uid="{00000000-0005-0000-0000-0000F1100000}"/>
    <cellStyle name="Normal 3 23 2 9 3" xfId="7058" xr:uid="{00000000-0005-0000-0000-0000F2100000}"/>
    <cellStyle name="Normal 3 23 2 9 3 2" xfId="7059" xr:uid="{00000000-0005-0000-0000-0000F3100000}"/>
    <cellStyle name="Normal 3 23 2 9 4" xfId="7060" xr:uid="{00000000-0005-0000-0000-0000F4100000}"/>
    <cellStyle name="Normal 3 23 2 9 5" xfId="12477" xr:uid="{00000000-0005-0000-0000-0000F5100000}"/>
    <cellStyle name="Normal 3 23 3" xfId="1962" xr:uid="{00000000-0005-0000-0000-0000F6100000}"/>
    <cellStyle name="Normal 3 23 3 2" xfId="4421" xr:uid="{00000000-0005-0000-0000-0000F7100000}"/>
    <cellStyle name="Normal 3 23 3 2 2" xfId="7061" xr:uid="{00000000-0005-0000-0000-0000F8100000}"/>
    <cellStyle name="Normal 3 23 3 3" xfId="7062" xr:uid="{00000000-0005-0000-0000-0000F9100000}"/>
    <cellStyle name="Normal 3 23 3 3 2" xfId="7063" xr:uid="{00000000-0005-0000-0000-0000FA100000}"/>
    <cellStyle name="Normal 3 23 3 4" xfId="7064" xr:uid="{00000000-0005-0000-0000-0000FB100000}"/>
    <cellStyle name="Normal 3 23 3 5" xfId="12478" xr:uid="{00000000-0005-0000-0000-0000FC100000}"/>
    <cellStyle name="Normal 3 23 4" xfId="1963" xr:uid="{00000000-0005-0000-0000-0000FD100000}"/>
    <cellStyle name="Normal 3 23 4 2" xfId="4420" xr:uid="{00000000-0005-0000-0000-0000FE100000}"/>
    <cellStyle name="Normal 3 23 4 2 2" xfId="7065" xr:uid="{00000000-0005-0000-0000-0000FF100000}"/>
    <cellStyle name="Normal 3 23 4 3" xfId="7066" xr:uid="{00000000-0005-0000-0000-000000110000}"/>
    <cellStyle name="Normal 3 23 4 3 2" xfId="7067" xr:uid="{00000000-0005-0000-0000-000001110000}"/>
    <cellStyle name="Normal 3 23 4 4" xfId="7068" xr:uid="{00000000-0005-0000-0000-000002110000}"/>
    <cellStyle name="Normal 3 23 4 5" xfId="12479" xr:uid="{00000000-0005-0000-0000-000003110000}"/>
    <cellStyle name="Normal 3 23 5" xfId="1964" xr:uid="{00000000-0005-0000-0000-000004110000}"/>
    <cellStyle name="Normal 3 23 5 2" xfId="4419" xr:uid="{00000000-0005-0000-0000-000005110000}"/>
    <cellStyle name="Normal 3 23 5 2 2" xfId="7069" xr:uid="{00000000-0005-0000-0000-000006110000}"/>
    <cellStyle name="Normal 3 23 5 3" xfId="7070" xr:uid="{00000000-0005-0000-0000-000007110000}"/>
    <cellStyle name="Normal 3 23 5 3 2" xfId="7071" xr:uid="{00000000-0005-0000-0000-000008110000}"/>
    <cellStyle name="Normal 3 23 5 4" xfId="7072" xr:uid="{00000000-0005-0000-0000-000009110000}"/>
    <cellStyle name="Normal 3 23 5 5" xfId="12480" xr:uid="{00000000-0005-0000-0000-00000A110000}"/>
    <cellStyle name="Normal 3 23 6" xfId="1965" xr:uid="{00000000-0005-0000-0000-00000B110000}"/>
    <cellStyle name="Normal 3 23 6 2" xfId="4418" xr:uid="{00000000-0005-0000-0000-00000C110000}"/>
    <cellStyle name="Normal 3 23 6 2 2" xfId="7073" xr:uid="{00000000-0005-0000-0000-00000D110000}"/>
    <cellStyle name="Normal 3 23 6 3" xfId="7074" xr:uid="{00000000-0005-0000-0000-00000E110000}"/>
    <cellStyle name="Normal 3 23 6 3 2" xfId="7075" xr:uid="{00000000-0005-0000-0000-00000F110000}"/>
    <cellStyle name="Normal 3 23 6 4" xfId="7076" xr:uid="{00000000-0005-0000-0000-000010110000}"/>
    <cellStyle name="Normal 3 23 6 5" xfId="12481" xr:uid="{00000000-0005-0000-0000-000011110000}"/>
    <cellStyle name="Normal 3 23 7" xfId="1966" xr:uid="{00000000-0005-0000-0000-000012110000}"/>
    <cellStyle name="Normal 3 23 7 2" xfId="4417" xr:uid="{00000000-0005-0000-0000-000013110000}"/>
    <cellStyle name="Normal 3 23 7 2 2" xfId="7077" xr:uid="{00000000-0005-0000-0000-000014110000}"/>
    <cellStyle name="Normal 3 23 7 3" xfId="7078" xr:uid="{00000000-0005-0000-0000-000015110000}"/>
    <cellStyle name="Normal 3 23 7 3 2" xfId="7079" xr:uid="{00000000-0005-0000-0000-000016110000}"/>
    <cellStyle name="Normal 3 23 7 4" xfId="7080" xr:uid="{00000000-0005-0000-0000-000017110000}"/>
    <cellStyle name="Normal 3 23 7 5" xfId="12482" xr:uid="{00000000-0005-0000-0000-000018110000}"/>
    <cellStyle name="Normal 3 23 8" xfId="1967" xr:uid="{00000000-0005-0000-0000-000019110000}"/>
    <cellStyle name="Normal 3 23 8 2" xfId="4416" xr:uid="{00000000-0005-0000-0000-00001A110000}"/>
    <cellStyle name="Normal 3 23 8 2 2" xfId="7081" xr:uid="{00000000-0005-0000-0000-00001B110000}"/>
    <cellStyle name="Normal 3 23 8 3" xfId="7082" xr:uid="{00000000-0005-0000-0000-00001C110000}"/>
    <cellStyle name="Normal 3 23 8 3 2" xfId="7083" xr:uid="{00000000-0005-0000-0000-00001D110000}"/>
    <cellStyle name="Normal 3 23 8 4" xfId="7084" xr:uid="{00000000-0005-0000-0000-00001E110000}"/>
    <cellStyle name="Normal 3 23 8 5" xfId="12483" xr:uid="{00000000-0005-0000-0000-00001F110000}"/>
    <cellStyle name="Normal 3 23 9" xfId="1968" xr:uid="{00000000-0005-0000-0000-000020110000}"/>
    <cellStyle name="Normal 3 23 9 2" xfId="4415" xr:uid="{00000000-0005-0000-0000-000021110000}"/>
    <cellStyle name="Normal 3 23 9 2 2" xfId="7085" xr:uid="{00000000-0005-0000-0000-000022110000}"/>
    <cellStyle name="Normal 3 23 9 3" xfId="7086" xr:uid="{00000000-0005-0000-0000-000023110000}"/>
    <cellStyle name="Normal 3 23 9 3 2" xfId="7087" xr:uid="{00000000-0005-0000-0000-000024110000}"/>
    <cellStyle name="Normal 3 23 9 4" xfId="7088" xr:uid="{00000000-0005-0000-0000-000025110000}"/>
    <cellStyle name="Normal 3 23 9 5" xfId="12484" xr:uid="{00000000-0005-0000-0000-000026110000}"/>
    <cellStyle name="Normal 3 24" xfId="1969" xr:uid="{00000000-0005-0000-0000-000027110000}"/>
    <cellStyle name="Normal 3 24 10" xfId="1970" xr:uid="{00000000-0005-0000-0000-000028110000}"/>
    <cellStyle name="Normal 3 24 10 2" xfId="4414" xr:uid="{00000000-0005-0000-0000-000029110000}"/>
    <cellStyle name="Normal 3 24 10 2 2" xfId="7089" xr:uid="{00000000-0005-0000-0000-00002A110000}"/>
    <cellStyle name="Normal 3 24 10 3" xfId="7090" xr:uid="{00000000-0005-0000-0000-00002B110000}"/>
    <cellStyle name="Normal 3 24 10 3 2" xfId="7091" xr:uid="{00000000-0005-0000-0000-00002C110000}"/>
    <cellStyle name="Normal 3 24 10 4" xfId="7092" xr:uid="{00000000-0005-0000-0000-00002D110000}"/>
    <cellStyle name="Normal 3 24 10 5" xfId="12485" xr:uid="{00000000-0005-0000-0000-00002E110000}"/>
    <cellStyle name="Normal 3 24 11" xfId="1971" xr:uid="{00000000-0005-0000-0000-00002F110000}"/>
    <cellStyle name="Normal 3 24 11 2" xfId="4413" xr:uid="{00000000-0005-0000-0000-000030110000}"/>
    <cellStyle name="Normal 3 24 11 2 2" xfId="7093" xr:uid="{00000000-0005-0000-0000-000031110000}"/>
    <cellStyle name="Normal 3 24 11 3" xfId="7094" xr:uid="{00000000-0005-0000-0000-000032110000}"/>
    <cellStyle name="Normal 3 24 11 3 2" xfId="7095" xr:uid="{00000000-0005-0000-0000-000033110000}"/>
    <cellStyle name="Normal 3 24 11 4" xfId="7096" xr:uid="{00000000-0005-0000-0000-000034110000}"/>
    <cellStyle name="Normal 3 24 11 5" xfId="12486" xr:uid="{00000000-0005-0000-0000-000035110000}"/>
    <cellStyle name="Normal 3 24 12" xfId="1972" xr:uid="{00000000-0005-0000-0000-000036110000}"/>
    <cellStyle name="Normal 3 24 12 2" xfId="4412" xr:uid="{00000000-0005-0000-0000-000037110000}"/>
    <cellStyle name="Normal 3 24 12 2 2" xfId="7097" xr:uid="{00000000-0005-0000-0000-000038110000}"/>
    <cellStyle name="Normal 3 24 12 3" xfId="7098" xr:uid="{00000000-0005-0000-0000-000039110000}"/>
    <cellStyle name="Normal 3 24 12 3 2" xfId="7099" xr:uid="{00000000-0005-0000-0000-00003A110000}"/>
    <cellStyle name="Normal 3 24 12 4" xfId="7100" xr:uid="{00000000-0005-0000-0000-00003B110000}"/>
    <cellStyle name="Normal 3 24 12 5" xfId="12487" xr:uid="{00000000-0005-0000-0000-00003C110000}"/>
    <cellStyle name="Normal 3 24 13" xfId="1973" xr:uid="{00000000-0005-0000-0000-00003D110000}"/>
    <cellStyle name="Normal 3 24 13 2" xfId="4411" xr:uid="{00000000-0005-0000-0000-00003E110000}"/>
    <cellStyle name="Normal 3 24 13 2 2" xfId="7101" xr:uid="{00000000-0005-0000-0000-00003F110000}"/>
    <cellStyle name="Normal 3 24 13 3" xfId="7102" xr:uid="{00000000-0005-0000-0000-000040110000}"/>
    <cellStyle name="Normal 3 24 13 3 2" xfId="7103" xr:uid="{00000000-0005-0000-0000-000041110000}"/>
    <cellStyle name="Normal 3 24 13 4" xfId="7104" xr:uid="{00000000-0005-0000-0000-000042110000}"/>
    <cellStyle name="Normal 3 24 13 5" xfId="12488" xr:uid="{00000000-0005-0000-0000-000043110000}"/>
    <cellStyle name="Normal 3 24 14" xfId="4410" xr:uid="{00000000-0005-0000-0000-000044110000}"/>
    <cellStyle name="Normal 3 24 14 2" xfId="7105" xr:uid="{00000000-0005-0000-0000-000045110000}"/>
    <cellStyle name="Normal 3 24 15" xfId="7106" xr:uid="{00000000-0005-0000-0000-000046110000}"/>
    <cellStyle name="Normal 3 24 15 2" xfId="7107" xr:uid="{00000000-0005-0000-0000-000047110000}"/>
    <cellStyle name="Normal 3 24 16" xfId="7108" xr:uid="{00000000-0005-0000-0000-000048110000}"/>
    <cellStyle name="Normal 3 24 17" xfId="12489" xr:uid="{00000000-0005-0000-0000-000049110000}"/>
    <cellStyle name="Normal 3 24 2" xfId="1974" xr:uid="{00000000-0005-0000-0000-00004A110000}"/>
    <cellStyle name="Normal 3 24 2 10" xfId="1975" xr:uid="{00000000-0005-0000-0000-00004B110000}"/>
    <cellStyle name="Normal 3 24 2 10 2" xfId="4409" xr:uid="{00000000-0005-0000-0000-00004C110000}"/>
    <cellStyle name="Normal 3 24 2 10 2 2" xfId="7109" xr:uid="{00000000-0005-0000-0000-00004D110000}"/>
    <cellStyle name="Normal 3 24 2 10 3" xfId="7110" xr:uid="{00000000-0005-0000-0000-00004E110000}"/>
    <cellStyle name="Normal 3 24 2 10 3 2" xfId="7111" xr:uid="{00000000-0005-0000-0000-00004F110000}"/>
    <cellStyle name="Normal 3 24 2 10 4" xfId="7112" xr:uid="{00000000-0005-0000-0000-000050110000}"/>
    <cellStyle name="Normal 3 24 2 10 5" xfId="12490" xr:uid="{00000000-0005-0000-0000-000051110000}"/>
    <cellStyle name="Normal 3 24 2 11" xfId="1976" xr:uid="{00000000-0005-0000-0000-000052110000}"/>
    <cellStyle name="Normal 3 24 2 11 2" xfId="3821" xr:uid="{00000000-0005-0000-0000-000053110000}"/>
    <cellStyle name="Normal 3 24 2 11 2 2" xfId="7113" xr:uid="{00000000-0005-0000-0000-000054110000}"/>
    <cellStyle name="Normal 3 24 2 11 3" xfId="7114" xr:uid="{00000000-0005-0000-0000-000055110000}"/>
    <cellStyle name="Normal 3 24 2 11 3 2" xfId="7115" xr:uid="{00000000-0005-0000-0000-000056110000}"/>
    <cellStyle name="Normal 3 24 2 11 4" xfId="7116" xr:uid="{00000000-0005-0000-0000-000057110000}"/>
    <cellStyle name="Normal 3 24 2 11 5" xfId="12491" xr:uid="{00000000-0005-0000-0000-000058110000}"/>
    <cellStyle name="Normal 3 24 2 12" xfId="1977" xr:uid="{00000000-0005-0000-0000-000059110000}"/>
    <cellStyle name="Normal 3 24 2 12 2" xfId="4408" xr:uid="{00000000-0005-0000-0000-00005A110000}"/>
    <cellStyle name="Normal 3 24 2 12 2 2" xfId="7117" xr:uid="{00000000-0005-0000-0000-00005B110000}"/>
    <cellStyle name="Normal 3 24 2 12 3" xfId="7118" xr:uid="{00000000-0005-0000-0000-00005C110000}"/>
    <cellStyle name="Normal 3 24 2 12 3 2" xfId="7119" xr:uid="{00000000-0005-0000-0000-00005D110000}"/>
    <cellStyle name="Normal 3 24 2 12 4" xfId="7120" xr:uid="{00000000-0005-0000-0000-00005E110000}"/>
    <cellStyle name="Normal 3 24 2 12 5" xfId="12492" xr:uid="{00000000-0005-0000-0000-00005F110000}"/>
    <cellStyle name="Normal 3 24 2 13" xfId="4407" xr:uid="{00000000-0005-0000-0000-000060110000}"/>
    <cellStyle name="Normal 3 24 2 13 2" xfId="7121" xr:uid="{00000000-0005-0000-0000-000061110000}"/>
    <cellStyle name="Normal 3 24 2 14" xfId="7122" xr:uid="{00000000-0005-0000-0000-000062110000}"/>
    <cellStyle name="Normal 3 24 2 14 2" xfId="7123" xr:uid="{00000000-0005-0000-0000-000063110000}"/>
    <cellStyle name="Normal 3 24 2 15" xfId="7124" xr:uid="{00000000-0005-0000-0000-000064110000}"/>
    <cellStyle name="Normal 3 24 2 16" xfId="12493" xr:uid="{00000000-0005-0000-0000-000065110000}"/>
    <cellStyle name="Normal 3 24 2 2" xfId="1978" xr:uid="{00000000-0005-0000-0000-000066110000}"/>
    <cellStyle name="Normal 3 24 2 2 2" xfId="4406" xr:uid="{00000000-0005-0000-0000-000067110000}"/>
    <cellStyle name="Normal 3 24 2 2 2 2" xfId="7125" xr:uid="{00000000-0005-0000-0000-000068110000}"/>
    <cellStyle name="Normal 3 24 2 2 3" xfId="7126" xr:uid="{00000000-0005-0000-0000-000069110000}"/>
    <cellStyle name="Normal 3 24 2 2 3 2" xfId="7127" xr:uid="{00000000-0005-0000-0000-00006A110000}"/>
    <cellStyle name="Normal 3 24 2 2 4" xfId="7128" xr:uid="{00000000-0005-0000-0000-00006B110000}"/>
    <cellStyle name="Normal 3 24 2 2 5" xfId="12494" xr:uid="{00000000-0005-0000-0000-00006C110000}"/>
    <cellStyle name="Normal 3 24 2 3" xfId="1979" xr:uid="{00000000-0005-0000-0000-00006D110000}"/>
    <cellStyle name="Normal 3 24 2 3 2" xfId="4405" xr:uid="{00000000-0005-0000-0000-00006E110000}"/>
    <cellStyle name="Normal 3 24 2 3 2 2" xfId="7129" xr:uid="{00000000-0005-0000-0000-00006F110000}"/>
    <cellStyle name="Normal 3 24 2 3 3" xfId="7130" xr:uid="{00000000-0005-0000-0000-000070110000}"/>
    <cellStyle name="Normal 3 24 2 3 3 2" xfId="7131" xr:uid="{00000000-0005-0000-0000-000071110000}"/>
    <cellStyle name="Normal 3 24 2 3 4" xfId="7132" xr:uid="{00000000-0005-0000-0000-000072110000}"/>
    <cellStyle name="Normal 3 24 2 3 5" xfId="12495" xr:uid="{00000000-0005-0000-0000-000073110000}"/>
    <cellStyle name="Normal 3 24 2 4" xfId="1980" xr:uid="{00000000-0005-0000-0000-000074110000}"/>
    <cellStyle name="Normal 3 24 2 4 2" xfId="4404" xr:uid="{00000000-0005-0000-0000-000075110000}"/>
    <cellStyle name="Normal 3 24 2 4 2 2" xfId="7133" xr:uid="{00000000-0005-0000-0000-000076110000}"/>
    <cellStyle name="Normal 3 24 2 4 3" xfId="7134" xr:uid="{00000000-0005-0000-0000-000077110000}"/>
    <cellStyle name="Normal 3 24 2 4 3 2" xfId="7135" xr:uid="{00000000-0005-0000-0000-000078110000}"/>
    <cellStyle name="Normal 3 24 2 4 4" xfId="7136" xr:uid="{00000000-0005-0000-0000-000079110000}"/>
    <cellStyle name="Normal 3 24 2 4 5" xfId="12496" xr:uid="{00000000-0005-0000-0000-00007A110000}"/>
    <cellStyle name="Normal 3 24 2 5" xfId="1981" xr:uid="{00000000-0005-0000-0000-00007B110000}"/>
    <cellStyle name="Normal 3 24 2 5 2" xfId="4403" xr:uid="{00000000-0005-0000-0000-00007C110000}"/>
    <cellStyle name="Normal 3 24 2 5 2 2" xfId="7137" xr:uid="{00000000-0005-0000-0000-00007D110000}"/>
    <cellStyle name="Normal 3 24 2 5 3" xfId="7138" xr:uid="{00000000-0005-0000-0000-00007E110000}"/>
    <cellStyle name="Normal 3 24 2 5 3 2" xfId="7139" xr:uid="{00000000-0005-0000-0000-00007F110000}"/>
    <cellStyle name="Normal 3 24 2 5 4" xfId="7140" xr:uid="{00000000-0005-0000-0000-000080110000}"/>
    <cellStyle name="Normal 3 24 2 5 5" xfId="12497" xr:uid="{00000000-0005-0000-0000-000081110000}"/>
    <cellStyle name="Normal 3 24 2 6" xfId="1982" xr:uid="{00000000-0005-0000-0000-000082110000}"/>
    <cellStyle name="Normal 3 24 2 6 2" xfId="4402" xr:uid="{00000000-0005-0000-0000-000083110000}"/>
    <cellStyle name="Normal 3 24 2 6 2 2" xfId="7141" xr:uid="{00000000-0005-0000-0000-000084110000}"/>
    <cellStyle name="Normal 3 24 2 6 3" xfId="7142" xr:uid="{00000000-0005-0000-0000-000085110000}"/>
    <cellStyle name="Normal 3 24 2 6 3 2" xfId="7143" xr:uid="{00000000-0005-0000-0000-000086110000}"/>
    <cellStyle name="Normal 3 24 2 6 4" xfId="7144" xr:uid="{00000000-0005-0000-0000-000087110000}"/>
    <cellStyle name="Normal 3 24 2 6 5" xfId="12498" xr:uid="{00000000-0005-0000-0000-000088110000}"/>
    <cellStyle name="Normal 3 24 2 7" xfId="1983" xr:uid="{00000000-0005-0000-0000-000089110000}"/>
    <cellStyle name="Normal 3 24 2 7 2" xfId="4401" xr:uid="{00000000-0005-0000-0000-00008A110000}"/>
    <cellStyle name="Normal 3 24 2 7 2 2" xfId="7145" xr:uid="{00000000-0005-0000-0000-00008B110000}"/>
    <cellStyle name="Normal 3 24 2 7 3" xfId="7146" xr:uid="{00000000-0005-0000-0000-00008C110000}"/>
    <cellStyle name="Normal 3 24 2 7 3 2" xfId="7147" xr:uid="{00000000-0005-0000-0000-00008D110000}"/>
    <cellStyle name="Normal 3 24 2 7 4" xfId="7148" xr:uid="{00000000-0005-0000-0000-00008E110000}"/>
    <cellStyle name="Normal 3 24 2 7 5" xfId="12499" xr:uid="{00000000-0005-0000-0000-00008F110000}"/>
    <cellStyle name="Normal 3 24 2 8" xfId="1984" xr:uid="{00000000-0005-0000-0000-000090110000}"/>
    <cellStyle name="Normal 3 24 2 8 2" xfId="4400" xr:uid="{00000000-0005-0000-0000-000091110000}"/>
    <cellStyle name="Normal 3 24 2 8 2 2" xfId="7149" xr:uid="{00000000-0005-0000-0000-000092110000}"/>
    <cellStyle name="Normal 3 24 2 8 3" xfId="7150" xr:uid="{00000000-0005-0000-0000-000093110000}"/>
    <cellStyle name="Normal 3 24 2 8 3 2" xfId="7151" xr:uid="{00000000-0005-0000-0000-000094110000}"/>
    <cellStyle name="Normal 3 24 2 8 4" xfId="7152" xr:uid="{00000000-0005-0000-0000-000095110000}"/>
    <cellStyle name="Normal 3 24 2 8 5" xfId="12500" xr:uid="{00000000-0005-0000-0000-000096110000}"/>
    <cellStyle name="Normal 3 24 2 9" xfId="1985" xr:uid="{00000000-0005-0000-0000-000097110000}"/>
    <cellStyle name="Normal 3 24 2 9 2" xfId="4399" xr:uid="{00000000-0005-0000-0000-000098110000}"/>
    <cellStyle name="Normal 3 24 2 9 2 2" xfId="7153" xr:uid="{00000000-0005-0000-0000-000099110000}"/>
    <cellStyle name="Normal 3 24 2 9 3" xfId="7154" xr:uid="{00000000-0005-0000-0000-00009A110000}"/>
    <cellStyle name="Normal 3 24 2 9 3 2" xfId="7155" xr:uid="{00000000-0005-0000-0000-00009B110000}"/>
    <cellStyle name="Normal 3 24 2 9 4" xfId="7156" xr:uid="{00000000-0005-0000-0000-00009C110000}"/>
    <cellStyle name="Normal 3 24 2 9 5" xfId="12501" xr:uid="{00000000-0005-0000-0000-00009D110000}"/>
    <cellStyle name="Normal 3 24 3" xfId="1986" xr:uid="{00000000-0005-0000-0000-00009E110000}"/>
    <cellStyle name="Normal 3 24 3 2" xfId="4398" xr:uid="{00000000-0005-0000-0000-00009F110000}"/>
    <cellStyle name="Normal 3 24 3 2 2" xfId="7157" xr:uid="{00000000-0005-0000-0000-0000A0110000}"/>
    <cellStyle name="Normal 3 24 3 3" xfId="7158" xr:uid="{00000000-0005-0000-0000-0000A1110000}"/>
    <cellStyle name="Normal 3 24 3 3 2" xfId="7159" xr:uid="{00000000-0005-0000-0000-0000A2110000}"/>
    <cellStyle name="Normal 3 24 3 4" xfId="7160" xr:uid="{00000000-0005-0000-0000-0000A3110000}"/>
    <cellStyle name="Normal 3 24 3 5" xfId="12502" xr:uid="{00000000-0005-0000-0000-0000A4110000}"/>
    <cellStyle name="Normal 3 24 4" xfId="1987" xr:uid="{00000000-0005-0000-0000-0000A5110000}"/>
    <cellStyle name="Normal 3 24 4 2" xfId="4397" xr:uid="{00000000-0005-0000-0000-0000A6110000}"/>
    <cellStyle name="Normal 3 24 4 2 2" xfId="7161" xr:uid="{00000000-0005-0000-0000-0000A7110000}"/>
    <cellStyle name="Normal 3 24 4 3" xfId="7162" xr:uid="{00000000-0005-0000-0000-0000A8110000}"/>
    <cellStyle name="Normal 3 24 4 3 2" xfId="7163" xr:uid="{00000000-0005-0000-0000-0000A9110000}"/>
    <cellStyle name="Normal 3 24 4 4" xfId="7164" xr:uid="{00000000-0005-0000-0000-0000AA110000}"/>
    <cellStyle name="Normal 3 24 4 5" xfId="12503" xr:uid="{00000000-0005-0000-0000-0000AB110000}"/>
    <cellStyle name="Normal 3 24 5" xfId="1988" xr:uid="{00000000-0005-0000-0000-0000AC110000}"/>
    <cellStyle name="Normal 3 24 5 2" xfId="4396" xr:uid="{00000000-0005-0000-0000-0000AD110000}"/>
    <cellStyle name="Normal 3 24 5 2 2" xfId="7165" xr:uid="{00000000-0005-0000-0000-0000AE110000}"/>
    <cellStyle name="Normal 3 24 5 3" xfId="7166" xr:uid="{00000000-0005-0000-0000-0000AF110000}"/>
    <cellStyle name="Normal 3 24 5 3 2" xfId="7167" xr:uid="{00000000-0005-0000-0000-0000B0110000}"/>
    <cellStyle name="Normal 3 24 5 4" xfId="7168" xr:uid="{00000000-0005-0000-0000-0000B1110000}"/>
    <cellStyle name="Normal 3 24 5 5" xfId="12504" xr:uid="{00000000-0005-0000-0000-0000B2110000}"/>
    <cellStyle name="Normal 3 24 6" xfId="1989" xr:uid="{00000000-0005-0000-0000-0000B3110000}"/>
    <cellStyle name="Normal 3 24 6 2" xfId="4395" xr:uid="{00000000-0005-0000-0000-0000B4110000}"/>
    <cellStyle name="Normal 3 24 6 2 2" xfId="7169" xr:uid="{00000000-0005-0000-0000-0000B5110000}"/>
    <cellStyle name="Normal 3 24 6 3" xfId="7170" xr:uid="{00000000-0005-0000-0000-0000B6110000}"/>
    <cellStyle name="Normal 3 24 6 3 2" xfId="7171" xr:uid="{00000000-0005-0000-0000-0000B7110000}"/>
    <cellStyle name="Normal 3 24 6 4" xfId="7172" xr:uid="{00000000-0005-0000-0000-0000B8110000}"/>
    <cellStyle name="Normal 3 24 6 5" xfId="12505" xr:uid="{00000000-0005-0000-0000-0000B9110000}"/>
    <cellStyle name="Normal 3 24 7" xfId="1990" xr:uid="{00000000-0005-0000-0000-0000BA110000}"/>
    <cellStyle name="Normal 3 24 7 2" xfId="4394" xr:uid="{00000000-0005-0000-0000-0000BB110000}"/>
    <cellStyle name="Normal 3 24 7 2 2" xfId="7173" xr:uid="{00000000-0005-0000-0000-0000BC110000}"/>
    <cellStyle name="Normal 3 24 7 3" xfId="7174" xr:uid="{00000000-0005-0000-0000-0000BD110000}"/>
    <cellStyle name="Normal 3 24 7 3 2" xfId="7175" xr:uid="{00000000-0005-0000-0000-0000BE110000}"/>
    <cellStyle name="Normal 3 24 7 4" xfId="7176" xr:uid="{00000000-0005-0000-0000-0000BF110000}"/>
    <cellStyle name="Normal 3 24 7 5" xfId="12506" xr:uid="{00000000-0005-0000-0000-0000C0110000}"/>
    <cellStyle name="Normal 3 24 8" xfId="1991" xr:uid="{00000000-0005-0000-0000-0000C1110000}"/>
    <cellStyle name="Normal 3 24 8 2" xfId="4393" xr:uid="{00000000-0005-0000-0000-0000C2110000}"/>
    <cellStyle name="Normal 3 24 8 2 2" xfId="7177" xr:uid="{00000000-0005-0000-0000-0000C3110000}"/>
    <cellStyle name="Normal 3 24 8 3" xfId="7178" xr:uid="{00000000-0005-0000-0000-0000C4110000}"/>
    <cellStyle name="Normal 3 24 8 3 2" xfId="7179" xr:uid="{00000000-0005-0000-0000-0000C5110000}"/>
    <cellStyle name="Normal 3 24 8 4" xfId="7180" xr:uid="{00000000-0005-0000-0000-0000C6110000}"/>
    <cellStyle name="Normal 3 24 8 5" xfId="12507" xr:uid="{00000000-0005-0000-0000-0000C7110000}"/>
    <cellStyle name="Normal 3 24 9" xfId="1992" xr:uid="{00000000-0005-0000-0000-0000C8110000}"/>
    <cellStyle name="Normal 3 24 9 2" xfId="4392" xr:uid="{00000000-0005-0000-0000-0000C9110000}"/>
    <cellStyle name="Normal 3 24 9 2 2" xfId="7181" xr:uid="{00000000-0005-0000-0000-0000CA110000}"/>
    <cellStyle name="Normal 3 24 9 3" xfId="7182" xr:uid="{00000000-0005-0000-0000-0000CB110000}"/>
    <cellStyle name="Normal 3 24 9 3 2" xfId="7183" xr:uid="{00000000-0005-0000-0000-0000CC110000}"/>
    <cellStyle name="Normal 3 24 9 4" xfId="7184" xr:uid="{00000000-0005-0000-0000-0000CD110000}"/>
    <cellStyle name="Normal 3 24 9 5" xfId="12508" xr:uid="{00000000-0005-0000-0000-0000CE110000}"/>
    <cellStyle name="Normal 3 25" xfId="1993" xr:uid="{00000000-0005-0000-0000-0000CF110000}"/>
    <cellStyle name="Normal 3 25 10" xfId="1994" xr:uid="{00000000-0005-0000-0000-0000D0110000}"/>
    <cellStyle name="Normal 3 25 10 2" xfId="4391" xr:uid="{00000000-0005-0000-0000-0000D1110000}"/>
    <cellStyle name="Normal 3 25 10 2 2" xfId="7185" xr:uid="{00000000-0005-0000-0000-0000D2110000}"/>
    <cellStyle name="Normal 3 25 10 3" xfId="7186" xr:uid="{00000000-0005-0000-0000-0000D3110000}"/>
    <cellStyle name="Normal 3 25 10 3 2" xfId="7187" xr:uid="{00000000-0005-0000-0000-0000D4110000}"/>
    <cellStyle name="Normal 3 25 10 4" xfId="7188" xr:uid="{00000000-0005-0000-0000-0000D5110000}"/>
    <cellStyle name="Normal 3 25 10 5" xfId="12509" xr:uid="{00000000-0005-0000-0000-0000D6110000}"/>
    <cellStyle name="Normal 3 25 11" xfId="1995" xr:uid="{00000000-0005-0000-0000-0000D7110000}"/>
    <cellStyle name="Normal 3 25 11 2" xfId="4390" xr:uid="{00000000-0005-0000-0000-0000D8110000}"/>
    <cellStyle name="Normal 3 25 11 2 2" xfId="7189" xr:uid="{00000000-0005-0000-0000-0000D9110000}"/>
    <cellStyle name="Normal 3 25 11 3" xfId="7190" xr:uid="{00000000-0005-0000-0000-0000DA110000}"/>
    <cellStyle name="Normal 3 25 11 3 2" xfId="7191" xr:uid="{00000000-0005-0000-0000-0000DB110000}"/>
    <cellStyle name="Normal 3 25 11 4" xfId="7192" xr:uid="{00000000-0005-0000-0000-0000DC110000}"/>
    <cellStyle name="Normal 3 25 11 5" xfId="12510" xr:uid="{00000000-0005-0000-0000-0000DD110000}"/>
    <cellStyle name="Normal 3 25 12" xfId="1996" xr:uid="{00000000-0005-0000-0000-0000DE110000}"/>
    <cellStyle name="Normal 3 25 12 2" xfId="4389" xr:uid="{00000000-0005-0000-0000-0000DF110000}"/>
    <cellStyle name="Normal 3 25 12 2 2" xfId="7193" xr:uid="{00000000-0005-0000-0000-0000E0110000}"/>
    <cellStyle name="Normal 3 25 12 3" xfId="7194" xr:uid="{00000000-0005-0000-0000-0000E1110000}"/>
    <cellStyle name="Normal 3 25 12 3 2" xfId="7195" xr:uid="{00000000-0005-0000-0000-0000E2110000}"/>
    <cellStyle name="Normal 3 25 12 4" xfId="7196" xr:uid="{00000000-0005-0000-0000-0000E3110000}"/>
    <cellStyle name="Normal 3 25 12 5" xfId="12511" xr:uid="{00000000-0005-0000-0000-0000E4110000}"/>
    <cellStyle name="Normal 3 25 13" xfId="1997" xr:uid="{00000000-0005-0000-0000-0000E5110000}"/>
    <cellStyle name="Normal 3 25 13 2" xfId="4388" xr:uid="{00000000-0005-0000-0000-0000E6110000}"/>
    <cellStyle name="Normal 3 25 13 2 2" xfId="7197" xr:uid="{00000000-0005-0000-0000-0000E7110000}"/>
    <cellStyle name="Normal 3 25 13 3" xfId="7198" xr:uid="{00000000-0005-0000-0000-0000E8110000}"/>
    <cellStyle name="Normal 3 25 13 3 2" xfId="7199" xr:uid="{00000000-0005-0000-0000-0000E9110000}"/>
    <cellStyle name="Normal 3 25 13 4" xfId="7200" xr:uid="{00000000-0005-0000-0000-0000EA110000}"/>
    <cellStyle name="Normal 3 25 13 5" xfId="12512" xr:uid="{00000000-0005-0000-0000-0000EB110000}"/>
    <cellStyle name="Normal 3 25 14" xfId="4387" xr:uid="{00000000-0005-0000-0000-0000EC110000}"/>
    <cellStyle name="Normal 3 25 14 2" xfId="7201" xr:uid="{00000000-0005-0000-0000-0000ED110000}"/>
    <cellStyle name="Normal 3 25 15" xfId="7202" xr:uid="{00000000-0005-0000-0000-0000EE110000}"/>
    <cellStyle name="Normal 3 25 15 2" xfId="7203" xr:uid="{00000000-0005-0000-0000-0000EF110000}"/>
    <cellStyle name="Normal 3 25 16" xfId="7204" xr:uid="{00000000-0005-0000-0000-0000F0110000}"/>
    <cellStyle name="Normal 3 25 17" xfId="12513" xr:uid="{00000000-0005-0000-0000-0000F1110000}"/>
    <cellStyle name="Normal 3 25 2" xfId="1998" xr:uid="{00000000-0005-0000-0000-0000F2110000}"/>
    <cellStyle name="Normal 3 25 2 10" xfId="1999" xr:uid="{00000000-0005-0000-0000-0000F3110000}"/>
    <cellStyle name="Normal 3 25 2 10 2" xfId="4386" xr:uid="{00000000-0005-0000-0000-0000F4110000}"/>
    <cellStyle name="Normal 3 25 2 10 2 2" xfId="7205" xr:uid="{00000000-0005-0000-0000-0000F5110000}"/>
    <cellStyle name="Normal 3 25 2 10 3" xfId="7206" xr:uid="{00000000-0005-0000-0000-0000F6110000}"/>
    <cellStyle name="Normal 3 25 2 10 3 2" xfId="7207" xr:uid="{00000000-0005-0000-0000-0000F7110000}"/>
    <cellStyle name="Normal 3 25 2 10 4" xfId="7208" xr:uid="{00000000-0005-0000-0000-0000F8110000}"/>
    <cellStyle name="Normal 3 25 2 10 5" xfId="12514" xr:uid="{00000000-0005-0000-0000-0000F9110000}"/>
    <cellStyle name="Normal 3 25 2 11" xfId="2000" xr:uid="{00000000-0005-0000-0000-0000FA110000}"/>
    <cellStyle name="Normal 3 25 2 11 2" xfId="4385" xr:uid="{00000000-0005-0000-0000-0000FB110000}"/>
    <cellStyle name="Normal 3 25 2 11 2 2" xfId="7209" xr:uid="{00000000-0005-0000-0000-0000FC110000}"/>
    <cellStyle name="Normal 3 25 2 11 3" xfId="7210" xr:uid="{00000000-0005-0000-0000-0000FD110000}"/>
    <cellStyle name="Normal 3 25 2 11 3 2" xfId="7211" xr:uid="{00000000-0005-0000-0000-0000FE110000}"/>
    <cellStyle name="Normal 3 25 2 11 4" xfId="7212" xr:uid="{00000000-0005-0000-0000-0000FF110000}"/>
    <cellStyle name="Normal 3 25 2 11 5" xfId="12515" xr:uid="{00000000-0005-0000-0000-000000120000}"/>
    <cellStyle name="Normal 3 25 2 12" xfId="2001" xr:uid="{00000000-0005-0000-0000-000001120000}"/>
    <cellStyle name="Normal 3 25 2 12 2" xfId="4384" xr:uid="{00000000-0005-0000-0000-000002120000}"/>
    <cellStyle name="Normal 3 25 2 12 2 2" xfId="7213" xr:uid="{00000000-0005-0000-0000-000003120000}"/>
    <cellStyle name="Normal 3 25 2 12 3" xfId="7214" xr:uid="{00000000-0005-0000-0000-000004120000}"/>
    <cellStyle name="Normal 3 25 2 12 3 2" xfId="7215" xr:uid="{00000000-0005-0000-0000-000005120000}"/>
    <cellStyle name="Normal 3 25 2 12 4" xfId="7216" xr:uid="{00000000-0005-0000-0000-000006120000}"/>
    <cellStyle name="Normal 3 25 2 12 5" xfId="12516" xr:uid="{00000000-0005-0000-0000-000007120000}"/>
    <cellStyle name="Normal 3 25 2 13" xfId="4383" xr:uid="{00000000-0005-0000-0000-000008120000}"/>
    <cellStyle name="Normal 3 25 2 13 2" xfId="7217" xr:uid="{00000000-0005-0000-0000-000009120000}"/>
    <cellStyle name="Normal 3 25 2 14" xfId="7218" xr:uid="{00000000-0005-0000-0000-00000A120000}"/>
    <cellStyle name="Normal 3 25 2 14 2" xfId="7219" xr:uid="{00000000-0005-0000-0000-00000B120000}"/>
    <cellStyle name="Normal 3 25 2 15" xfId="7220" xr:uid="{00000000-0005-0000-0000-00000C120000}"/>
    <cellStyle name="Normal 3 25 2 16" xfId="12517" xr:uid="{00000000-0005-0000-0000-00000D120000}"/>
    <cellStyle name="Normal 3 25 2 2" xfId="2002" xr:uid="{00000000-0005-0000-0000-00000E120000}"/>
    <cellStyle name="Normal 3 25 2 2 2" xfId="3820" xr:uid="{00000000-0005-0000-0000-00000F120000}"/>
    <cellStyle name="Normal 3 25 2 2 2 2" xfId="7221" xr:uid="{00000000-0005-0000-0000-000010120000}"/>
    <cellStyle name="Normal 3 25 2 2 3" xfId="7222" xr:uid="{00000000-0005-0000-0000-000011120000}"/>
    <cellStyle name="Normal 3 25 2 2 3 2" xfId="7223" xr:uid="{00000000-0005-0000-0000-000012120000}"/>
    <cellStyle name="Normal 3 25 2 2 4" xfId="7224" xr:uid="{00000000-0005-0000-0000-000013120000}"/>
    <cellStyle name="Normal 3 25 2 2 5" xfId="12518" xr:uid="{00000000-0005-0000-0000-000014120000}"/>
    <cellStyle name="Normal 3 25 2 3" xfId="2003" xr:uid="{00000000-0005-0000-0000-000015120000}"/>
    <cellStyle name="Normal 3 25 2 3 2" xfId="4382" xr:uid="{00000000-0005-0000-0000-000016120000}"/>
    <cellStyle name="Normal 3 25 2 3 2 2" xfId="7225" xr:uid="{00000000-0005-0000-0000-000017120000}"/>
    <cellStyle name="Normal 3 25 2 3 3" xfId="7226" xr:uid="{00000000-0005-0000-0000-000018120000}"/>
    <cellStyle name="Normal 3 25 2 3 3 2" xfId="7227" xr:uid="{00000000-0005-0000-0000-000019120000}"/>
    <cellStyle name="Normal 3 25 2 3 4" xfId="7228" xr:uid="{00000000-0005-0000-0000-00001A120000}"/>
    <cellStyle name="Normal 3 25 2 3 5" xfId="12519" xr:uid="{00000000-0005-0000-0000-00001B120000}"/>
    <cellStyle name="Normal 3 25 2 4" xfId="2004" xr:uid="{00000000-0005-0000-0000-00001C120000}"/>
    <cellStyle name="Normal 3 25 2 4 2" xfId="3819" xr:uid="{00000000-0005-0000-0000-00001D120000}"/>
    <cellStyle name="Normal 3 25 2 4 2 2" xfId="7229" xr:uid="{00000000-0005-0000-0000-00001E120000}"/>
    <cellStyle name="Normal 3 25 2 4 3" xfId="7230" xr:uid="{00000000-0005-0000-0000-00001F120000}"/>
    <cellStyle name="Normal 3 25 2 4 3 2" xfId="7231" xr:uid="{00000000-0005-0000-0000-000020120000}"/>
    <cellStyle name="Normal 3 25 2 4 4" xfId="7232" xr:uid="{00000000-0005-0000-0000-000021120000}"/>
    <cellStyle name="Normal 3 25 2 4 5" xfId="12520" xr:uid="{00000000-0005-0000-0000-000022120000}"/>
    <cellStyle name="Normal 3 25 2 5" xfId="2005" xr:uid="{00000000-0005-0000-0000-000023120000}"/>
    <cellStyle name="Normal 3 25 2 5 2" xfId="4381" xr:uid="{00000000-0005-0000-0000-000024120000}"/>
    <cellStyle name="Normal 3 25 2 5 2 2" xfId="7233" xr:uid="{00000000-0005-0000-0000-000025120000}"/>
    <cellStyle name="Normal 3 25 2 5 3" xfId="7234" xr:uid="{00000000-0005-0000-0000-000026120000}"/>
    <cellStyle name="Normal 3 25 2 5 3 2" xfId="7235" xr:uid="{00000000-0005-0000-0000-000027120000}"/>
    <cellStyle name="Normal 3 25 2 5 4" xfId="7236" xr:uid="{00000000-0005-0000-0000-000028120000}"/>
    <cellStyle name="Normal 3 25 2 5 5" xfId="12521" xr:uid="{00000000-0005-0000-0000-000029120000}"/>
    <cellStyle name="Normal 3 25 2 6" xfId="2006" xr:uid="{00000000-0005-0000-0000-00002A120000}"/>
    <cellStyle name="Normal 3 25 2 6 2" xfId="3818" xr:uid="{00000000-0005-0000-0000-00002B120000}"/>
    <cellStyle name="Normal 3 25 2 6 2 2" xfId="7237" xr:uid="{00000000-0005-0000-0000-00002C120000}"/>
    <cellStyle name="Normal 3 25 2 6 3" xfId="7238" xr:uid="{00000000-0005-0000-0000-00002D120000}"/>
    <cellStyle name="Normal 3 25 2 6 3 2" xfId="7239" xr:uid="{00000000-0005-0000-0000-00002E120000}"/>
    <cellStyle name="Normal 3 25 2 6 4" xfId="7240" xr:uid="{00000000-0005-0000-0000-00002F120000}"/>
    <cellStyle name="Normal 3 25 2 6 5" xfId="12522" xr:uid="{00000000-0005-0000-0000-000030120000}"/>
    <cellStyle name="Normal 3 25 2 7" xfId="2007" xr:uid="{00000000-0005-0000-0000-000031120000}"/>
    <cellStyle name="Normal 3 25 2 7 2" xfId="4380" xr:uid="{00000000-0005-0000-0000-000032120000}"/>
    <cellStyle name="Normal 3 25 2 7 2 2" xfId="7241" xr:uid="{00000000-0005-0000-0000-000033120000}"/>
    <cellStyle name="Normal 3 25 2 7 3" xfId="7242" xr:uid="{00000000-0005-0000-0000-000034120000}"/>
    <cellStyle name="Normal 3 25 2 7 3 2" xfId="7243" xr:uid="{00000000-0005-0000-0000-000035120000}"/>
    <cellStyle name="Normal 3 25 2 7 4" xfId="7244" xr:uid="{00000000-0005-0000-0000-000036120000}"/>
    <cellStyle name="Normal 3 25 2 7 5" xfId="12523" xr:uid="{00000000-0005-0000-0000-000037120000}"/>
    <cellStyle name="Normal 3 25 2 8" xfId="2008" xr:uid="{00000000-0005-0000-0000-000038120000}"/>
    <cellStyle name="Normal 3 25 2 8 2" xfId="3817" xr:uid="{00000000-0005-0000-0000-000039120000}"/>
    <cellStyle name="Normal 3 25 2 8 2 2" xfId="7245" xr:uid="{00000000-0005-0000-0000-00003A120000}"/>
    <cellStyle name="Normal 3 25 2 8 3" xfId="7246" xr:uid="{00000000-0005-0000-0000-00003B120000}"/>
    <cellStyle name="Normal 3 25 2 8 3 2" xfId="7247" xr:uid="{00000000-0005-0000-0000-00003C120000}"/>
    <cellStyle name="Normal 3 25 2 8 4" xfId="7248" xr:uid="{00000000-0005-0000-0000-00003D120000}"/>
    <cellStyle name="Normal 3 25 2 8 5" xfId="12524" xr:uid="{00000000-0005-0000-0000-00003E120000}"/>
    <cellStyle name="Normal 3 25 2 9" xfId="2009" xr:uid="{00000000-0005-0000-0000-00003F120000}"/>
    <cellStyle name="Normal 3 25 2 9 2" xfId="4379" xr:uid="{00000000-0005-0000-0000-000040120000}"/>
    <cellStyle name="Normal 3 25 2 9 2 2" xfId="7249" xr:uid="{00000000-0005-0000-0000-000041120000}"/>
    <cellStyle name="Normal 3 25 2 9 3" xfId="7250" xr:uid="{00000000-0005-0000-0000-000042120000}"/>
    <cellStyle name="Normal 3 25 2 9 3 2" xfId="7251" xr:uid="{00000000-0005-0000-0000-000043120000}"/>
    <cellStyle name="Normal 3 25 2 9 4" xfId="7252" xr:uid="{00000000-0005-0000-0000-000044120000}"/>
    <cellStyle name="Normal 3 25 2 9 5" xfId="12525" xr:uid="{00000000-0005-0000-0000-000045120000}"/>
    <cellStyle name="Normal 3 25 3" xfId="2010" xr:uid="{00000000-0005-0000-0000-000046120000}"/>
    <cellStyle name="Normal 3 25 3 2" xfId="3816" xr:uid="{00000000-0005-0000-0000-000047120000}"/>
    <cellStyle name="Normal 3 25 3 2 2" xfId="7253" xr:uid="{00000000-0005-0000-0000-000048120000}"/>
    <cellStyle name="Normal 3 25 3 3" xfId="7254" xr:uid="{00000000-0005-0000-0000-000049120000}"/>
    <cellStyle name="Normal 3 25 3 3 2" xfId="7255" xr:uid="{00000000-0005-0000-0000-00004A120000}"/>
    <cellStyle name="Normal 3 25 3 4" xfId="7256" xr:uid="{00000000-0005-0000-0000-00004B120000}"/>
    <cellStyle name="Normal 3 25 3 5" xfId="12526" xr:uid="{00000000-0005-0000-0000-00004C120000}"/>
    <cellStyle name="Normal 3 25 4" xfId="2011" xr:uid="{00000000-0005-0000-0000-00004D120000}"/>
    <cellStyle name="Normal 3 25 4 2" xfId="4378" xr:uid="{00000000-0005-0000-0000-00004E120000}"/>
    <cellStyle name="Normal 3 25 4 2 2" xfId="7257" xr:uid="{00000000-0005-0000-0000-00004F120000}"/>
    <cellStyle name="Normal 3 25 4 3" xfId="7258" xr:uid="{00000000-0005-0000-0000-000050120000}"/>
    <cellStyle name="Normal 3 25 4 3 2" xfId="7259" xr:uid="{00000000-0005-0000-0000-000051120000}"/>
    <cellStyle name="Normal 3 25 4 4" xfId="7260" xr:uid="{00000000-0005-0000-0000-000052120000}"/>
    <cellStyle name="Normal 3 25 4 5" xfId="12527" xr:uid="{00000000-0005-0000-0000-000053120000}"/>
    <cellStyle name="Normal 3 25 5" xfId="2012" xr:uid="{00000000-0005-0000-0000-000054120000}"/>
    <cellStyle name="Normal 3 25 5 2" xfId="3815" xr:uid="{00000000-0005-0000-0000-000055120000}"/>
    <cellStyle name="Normal 3 25 5 2 2" xfId="7261" xr:uid="{00000000-0005-0000-0000-000056120000}"/>
    <cellStyle name="Normal 3 25 5 3" xfId="7262" xr:uid="{00000000-0005-0000-0000-000057120000}"/>
    <cellStyle name="Normal 3 25 5 3 2" xfId="7263" xr:uid="{00000000-0005-0000-0000-000058120000}"/>
    <cellStyle name="Normal 3 25 5 4" xfId="7264" xr:uid="{00000000-0005-0000-0000-000059120000}"/>
    <cellStyle name="Normal 3 25 5 5" xfId="12528" xr:uid="{00000000-0005-0000-0000-00005A120000}"/>
    <cellStyle name="Normal 3 25 6" xfId="2013" xr:uid="{00000000-0005-0000-0000-00005B120000}"/>
    <cellStyle name="Normal 3 25 6 2" xfId="4377" xr:uid="{00000000-0005-0000-0000-00005C120000}"/>
    <cellStyle name="Normal 3 25 6 2 2" xfId="7265" xr:uid="{00000000-0005-0000-0000-00005D120000}"/>
    <cellStyle name="Normal 3 25 6 3" xfId="7266" xr:uid="{00000000-0005-0000-0000-00005E120000}"/>
    <cellStyle name="Normal 3 25 6 3 2" xfId="7267" xr:uid="{00000000-0005-0000-0000-00005F120000}"/>
    <cellStyle name="Normal 3 25 6 4" xfId="7268" xr:uid="{00000000-0005-0000-0000-000060120000}"/>
    <cellStyle name="Normal 3 25 6 5" xfId="12529" xr:uid="{00000000-0005-0000-0000-000061120000}"/>
    <cellStyle name="Normal 3 25 7" xfId="2014" xr:uid="{00000000-0005-0000-0000-000062120000}"/>
    <cellStyle name="Normal 3 25 7 2" xfId="3814" xr:uid="{00000000-0005-0000-0000-000063120000}"/>
    <cellStyle name="Normal 3 25 7 2 2" xfId="7269" xr:uid="{00000000-0005-0000-0000-000064120000}"/>
    <cellStyle name="Normal 3 25 7 3" xfId="7270" xr:uid="{00000000-0005-0000-0000-000065120000}"/>
    <cellStyle name="Normal 3 25 7 3 2" xfId="7271" xr:uid="{00000000-0005-0000-0000-000066120000}"/>
    <cellStyle name="Normal 3 25 7 4" xfId="7272" xr:uid="{00000000-0005-0000-0000-000067120000}"/>
    <cellStyle name="Normal 3 25 7 5" xfId="12530" xr:uid="{00000000-0005-0000-0000-000068120000}"/>
    <cellStyle name="Normal 3 25 8" xfId="2015" xr:uid="{00000000-0005-0000-0000-000069120000}"/>
    <cellStyle name="Normal 3 25 8 2" xfId="4376" xr:uid="{00000000-0005-0000-0000-00006A120000}"/>
    <cellStyle name="Normal 3 25 8 2 2" xfId="7273" xr:uid="{00000000-0005-0000-0000-00006B120000}"/>
    <cellStyle name="Normal 3 25 8 3" xfId="7274" xr:uid="{00000000-0005-0000-0000-00006C120000}"/>
    <cellStyle name="Normal 3 25 8 3 2" xfId="7275" xr:uid="{00000000-0005-0000-0000-00006D120000}"/>
    <cellStyle name="Normal 3 25 8 4" xfId="7276" xr:uid="{00000000-0005-0000-0000-00006E120000}"/>
    <cellStyle name="Normal 3 25 8 5" xfId="12531" xr:uid="{00000000-0005-0000-0000-00006F120000}"/>
    <cellStyle name="Normal 3 25 9" xfId="2016" xr:uid="{00000000-0005-0000-0000-000070120000}"/>
    <cellStyle name="Normal 3 25 9 2" xfId="3813" xr:uid="{00000000-0005-0000-0000-000071120000}"/>
    <cellStyle name="Normal 3 25 9 2 2" xfId="7277" xr:uid="{00000000-0005-0000-0000-000072120000}"/>
    <cellStyle name="Normal 3 25 9 3" xfId="7278" xr:uid="{00000000-0005-0000-0000-000073120000}"/>
    <cellStyle name="Normal 3 25 9 3 2" xfId="7279" xr:uid="{00000000-0005-0000-0000-000074120000}"/>
    <cellStyle name="Normal 3 25 9 4" xfId="7280" xr:uid="{00000000-0005-0000-0000-000075120000}"/>
    <cellStyle name="Normal 3 25 9 5" xfId="12532" xr:uid="{00000000-0005-0000-0000-000076120000}"/>
    <cellStyle name="Normal 3 26" xfId="2017" xr:uid="{00000000-0005-0000-0000-000077120000}"/>
    <cellStyle name="Normal 3 26 10" xfId="2018" xr:uid="{00000000-0005-0000-0000-000078120000}"/>
    <cellStyle name="Normal 3 26 10 2" xfId="4375" xr:uid="{00000000-0005-0000-0000-000079120000}"/>
    <cellStyle name="Normal 3 26 10 2 2" xfId="7281" xr:uid="{00000000-0005-0000-0000-00007A120000}"/>
    <cellStyle name="Normal 3 26 10 3" xfId="7282" xr:uid="{00000000-0005-0000-0000-00007B120000}"/>
    <cellStyle name="Normal 3 26 10 3 2" xfId="7283" xr:uid="{00000000-0005-0000-0000-00007C120000}"/>
    <cellStyle name="Normal 3 26 10 4" xfId="7284" xr:uid="{00000000-0005-0000-0000-00007D120000}"/>
    <cellStyle name="Normal 3 26 10 5" xfId="12533" xr:uid="{00000000-0005-0000-0000-00007E120000}"/>
    <cellStyle name="Normal 3 26 11" xfId="2019" xr:uid="{00000000-0005-0000-0000-00007F120000}"/>
    <cellStyle name="Normal 3 26 11 2" xfId="4374" xr:uid="{00000000-0005-0000-0000-000080120000}"/>
    <cellStyle name="Normal 3 26 11 2 2" xfId="7285" xr:uid="{00000000-0005-0000-0000-000081120000}"/>
    <cellStyle name="Normal 3 26 11 3" xfId="7286" xr:uid="{00000000-0005-0000-0000-000082120000}"/>
    <cellStyle name="Normal 3 26 11 3 2" xfId="7287" xr:uid="{00000000-0005-0000-0000-000083120000}"/>
    <cellStyle name="Normal 3 26 11 4" xfId="7288" xr:uid="{00000000-0005-0000-0000-000084120000}"/>
    <cellStyle name="Normal 3 26 11 5" xfId="12534" xr:uid="{00000000-0005-0000-0000-000085120000}"/>
    <cellStyle name="Normal 3 26 12" xfId="2020" xr:uid="{00000000-0005-0000-0000-000086120000}"/>
    <cellStyle name="Normal 3 26 12 2" xfId="4373" xr:uid="{00000000-0005-0000-0000-000087120000}"/>
    <cellStyle name="Normal 3 26 12 2 2" xfId="7289" xr:uid="{00000000-0005-0000-0000-000088120000}"/>
    <cellStyle name="Normal 3 26 12 3" xfId="7290" xr:uid="{00000000-0005-0000-0000-000089120000}"/>
    <cellStyle name="Normal 3 26 12 3 2" xfId="7291" xr:uid="{00000000-0005-0000-0000-00008A120000}"/>
    <cellStyle name="Normal 3 26 12 4" xfId="7292" xr:uid="{00000000-0005-0000-0000-00008B120000}"/>
    <cellStyle name="Normal 3 26 12 5" xfId="12535" xr:uid="{00000000-0005-0000-0000-00008C120000}"/>
    <cellStyle name="Normal 3 26 13" xfId="2021" xr:uid="{00000000-0005-0000-0000-00008D120000}"/>
    <cellStyle name="Normal 3 26 13 2" xfId="4372" xr:uid="{00000000-0005-0000-0000-00008E120000}"/>
    <cellStyle name="Normal 3 26 13 2 2" xfId="7293" xr:uid="{00000000-0005-0000-0000-00008F120000}"/>
    <cellStyle name="Normal 3 26 13 3" xfId="7294" xr:uid="{00000000-0005-0000-0000-000090120000}"/>
    <cellStyle name="Normal 3 26 13 3 2" xfId="7295" xr:uid="{00000000-0005-0000-0000-000091120000}"/>
    <cellStyle name="Normal 3 26 13 4" xfId="7296" xr:uid="{00000000-0005-0000-0000-000092120000}"/>
    <cellStyle name="Normal 3 26 13 5" xfId="12536" xr:uid="{00000000-0005-0000-0000-000093120000}"/>
    <cellStyle name="Normal 3 26 14" xfId="4371" xr:uid="{00000000-0005-0000-0000-000094120000}"/>
    <cellStyle name="Normal 3 26 14 2" xfId="7297" xr:uid="{00000000-0005-0000-0000-000095120000}"/>
    <cellStyle name="Normal 3 26 15" xfId="7298" xr:uid="{00000000-0005-0000-0000-000096120000}"/>
    <cellStyle name="Normal 3 26 15 2" xfId="7299" xr:uid="{00000000-0005-0000-0000-000097120000}"/>
    <cellStyle name="Normal 3 26 16" xfId="7300" xr:uid="{00000000-0005-0000-0000-000098120000}"/>
    <cellStyle name="Normal 3 26 17" xfId="12537" xr:uid="{00000000-0005-0000-0000-000099120000}"/>
    <cellStyle name="Normal 3 26 2" xfId="2022" xr:uid="{00000000-0005-0000-0000-00009A120000}"/>
    <cellStyle name="Normal 3 26 2 10" xfId="2023" xr:uid="{00000000-0005-0000-0000-00009B120000}"/>
    <cellStyle name="Normal 3 26 2 10 2" xfId="4370" xr:uid="{00000000-0005-0000-0000-00009C120000}"/>
    <cellStyle name="Normal 3 26 2 10 2 2" xfId="7301" xr:uid="{00000000-0005-0000-0000-00009D120000}"/>
    <cellStyle name="Normal 3 26 2 10 3" xfId="7302" xr:uid="{00000000-0005-0000-0000-00009E120000}"/>
    <cellStyle name="Normal 3 26 2 10 3 2" xfId="7303" xr:uid="{00000000-0005-0000-0000-00009F120000}"/>
    <cellStyle name="Normal 3 26 2 10 4" xfId="7304" xr:uid="{00000000-0005-0000-0000-0000A0120000}"/>
    <cellStyle name="Normal 3 26 2 10 5" xfId="12538" xr:uid="{00000000-0005-0000-0000-0000A1120000}"/>
    <cellStyle name="Normal 3 26 2 11" xfId="2024" xr:uid="{00000000-0005-0000-0000-0000A2120000}"/>
    <cellStyle name="Normal 3 26 2 11 2" xfId="4369" xr:uid="{00000000-0005-0000-0000-0000A3120000}"/>
    <cellStyle name="Normal 3 26 2 11 2 2" xfId="7305" xr:uid="{00000000-0005-0000-0000-0000A4120000}"/>
    <cellStyle name="Normal 3 26 2 11 3" xfId="7306" xr:uid="{00000000-0005-0000-0000-0000A5120000}"/>
    <cellStyle name="Normal 3 26 2 11 3 2" xfId="7307" xr:uid="{00000000-0005-0000-0000-0000A6120000}"/>
    <cellStyle name="Normal 3 26 2 11 4" xfId="7308" xr:uid="{00000000-0005-0000-0000-0000A7120000}"/>
    <cellStyle name="Normal 3 26 2 11 5" xfId="12539" xr:uid="{00000000-0005-0000-0000-0000A8120000}"/>
    <cellStyle name="Normal 3 26 2 12" xfId="2025" xr:uid="{00000000-0005-0000-0000-0000A9120000}"/>
    <cellStyle name="Normal 3 26 2 12 2" xfId="4368" xr:uid="{00000000-0005-0000-0000-0000AA120000}"/>
    <cellStyle name="Normal 3 26 2 12 2 2" xfId="7309" xr:uid="{00000000-0005-0000-0000-0000AB120000}"/>
    <cellStyle name="Normal 3 26 2 12 3" xfId="7310" xr:uid="{00000000-0005-0000-0000-0000AC120000}"/>
    <cellStyle name="Normal 3 26 2 12 3 2" xfId="7311" xr:uid="{00000000-0005-0000-0000-0000AD120000}"/>
    <cellStyle name="Normal 3 26 2 12 4" xfId="7312" xr:uid="{00000000-0005-0000-0000-0000AE120000}"/>
    <cellStyle name="Normal 3 26 2 12 5" xfId="12540" xr:uid="{00000000-0005-0000-0000-0000AF120000}"/>
    <cellStyle name="Normal 3 26 2 13" xfId="4367" xr:uid="{00000000-0005-0000-0000-0000B0120000}"/>
    <cellStyle name="Normal 3 26 2 13 2" xfId="7313" xr:uid="{00000000-0005-0000-0000-0000B1120000}"/>
    <cellStyle name="Normal 3 26 2 14" xfId="7314" xr:uid="{00000000-0005-0000-0000-0000B2120000}"/>
    <cellStyle name="Normal 3 26 2 14 2" xfId="7315" xr:uid="{00000000-0005-0000-0000-0000B3120000}"/>
    <cellStyle name="Normal 3 26 2 15" xfId="7316" xr:uid="{00000000-0005-0000-0000-0000B4120000}"/>
    <cellStyle name="Normal 3 26 2 16" xfId="12541" xr:uid="{00000000-0005-0000-0000-0000B5120000}"/>
    <cellStyle name="Normal 3 26 2 2" xfId="2026" xr:uid="{00000000-0005-0000-0000-0000B6120000}"/>
    <cellStyle name="Normal 3 26 2 2 2" xfId="3812" xr:uid="{00000000-0005-0000-0000-0000B7120000}"/>
    <cellStyle name="Normal 3 26 2 2 2 2" xfId="7317" xr:uid="{00000000-0005-0000-0000-0000B8120000}"/>
    <cellStyle name="Normal 3 26 2 2 3" xfId="7318" xr:uid="{00000000-0005-0000-0000-0000B9120000}"/>
    <cellStyle name="Normal 3 26 2 2 3 2" xfId="7319" xr:uid="{00000000-0005-0000-0000-0000BA120000}"/>
    <cellStyle name="Normal 3 26 2 2 4" xfId="7320" xr:uid="{00000000-0005-0000-0000-0000BB120000}"/>
    <cellStyle name="Normal 3 26 2 2 5" xfId="12542" xr:uid="{00000000-0005-0000-0000-0000BC120000}"/>
    <cellStyle name="Normal 3 26 2 3" xfId="2027" xr:uid="{00000000-0005-0000-0000-0000BD120000}"/>
    <cellStyle name="Normal 3 26 2 3 2" xfId="4366" xr:uid="{00000000-0005-0000-0000-0000BE120000}"/>
    <cellStyle name="Normal 3 26 2 3 2 2" xfId="7321" xr:uid="{00000000-0005-0000-0000-0000BF120000}"/>
    <cellStyle name="Normal 3 26 2 3 3" xfId="7322" xr:uid="{00000000-0005-0000-0000-0000C0120000}"/>
    <cellStyle name="Normal 3 26 2 3 3 2" xfId="7323" xr:uid="{00000000-0005-0000-0000-0000C1120000}"/>
    <cellStyle name="Normal 3 26 2 3 4" xfId="7324" xr:uid="{00000000-0005-0000-0000-0000C2120000}"/>
    <cellStyle name="Normal 3 26 2 3 5" xfId="12543" xr:uid="{00000000-0005-0000-0000-0000C3120000}"/>
    <cellStyle name="Normal 3 26 2 4" xfId="2028" xr:uid="{00000000-0005-0000-0000-0000C4120000}"/>
    <cellStyle name="Normal 3 26 2 4 2" xfId="3811" xr:uid="{00000000-0005-0000-0000-0000C5120000}"/>
    <cellStyle name="Normal 3 26 2 4 2 2" xfId="7325" xr:uid="{00000000-0005-0000-0000-0000C6120000}"/>
    <cellStyle name="Normal 3 26 2 4 3" xfId="7326" xr:uid="{00000000-0005-0000-0000-0000C7120000}"/>
    <cellStyle name="Normal 3 26 2 4 3 2" xfId="7327" xr:uid="{00000000-0005-0000-0000-0000C8120000}"/>
    <cellStyle name="Normal 3 26 2 4 4" xfId="7328" xr:uid="{00000000-0005-0000-0000-0000C9120000}"/>
    <cellStyle name="Normal 3 26 2 4 5" xfId="12544" xr:uid="{00000000-0005-0000-0000-0000CA120000}"/>
    <cellStyle name="Normal 3 26 2 5" xfId="2029" xr:uid="{00000000-0005-0000-0000-0000CB120000}"/>
    <cellStyle name="Normal 3 26 2 5 2" xfId="4365" xr:uid="{00000000-0005-0000-0000-0000CC120000}"/>
    <cellStyle name="Normal 3 26 2 5 2 2" xfId="7329" xr:uid="{00000000-0005-0000-0000-0000CD120000}"/>
    <cellStyle name="Normal 3 26 2 5 3" xfId="7330" xr:uid="{00000000-0005-0000-0000-0000CE120000}"/>
    <cellStyle name="Normal 3 26 2 5 3 2" xfId="7331" xr:uid="{00000000-0005-0000-0000-0000CF120000}"/>
    <cellStyle name="Normal 3 26 2 5 4" xfId="7332" xr:uid="{00000000-0005-0000-0000-0000D0120000}"/>
    <cellStyle name="Normal 3 26 2 5 5" xfId="12545" xr:uid="{00000000-0005-0000-0000-0000D1120000}"/>
    <cellStyle name="Normal 3 26 2 6" xfId="2030" xr:uid="{00000000-0005-0000-0000-0000D2120000}"/>
    <cellStyle name="Normal 3 26 2 6 2" xfId="3810" xr:uid="{00000000-0005-0000-0000-0000D3120000}"/>
    <cellStyle name="Normal 3 26 2 6 2 2" xfId="7333" xr:uid="{00000000-0005-0000-0000-0000D4120000}"/>
    <cellStyle name="Normal 3 26 2 6 3" xfId="7334" xr:uid="{00000000-0005-0000-0000-0000D5120000}"/>
    <cellStyle name="Normal 3 26 2 6 3 2" xfId="7335" xr:uid="{00000000-0005-0000-0000-0000D6120000}"/>
    <cellStyle name="Normal 3 26 2 6 4" xfId="7336" xr:uid="{00000000-0005-0000-0000-0000D7120000}"/>
    <cellStyle name="Normal 3 26 2 6 5" xfId="12546" xr:uid="{00000000-0005-0000-0000-0000D8120000}"/>
    <cellStyle name="Normal 3 26 2 7" xfId="2031" xr:uid="{00000000-0005-0000-0000-0000D9120000}"/>
    <cellStyle name="Normal 3 26 2 7 2" xfId="4364" xr:uid="{00000000-0005-0000-0000-0000DA120000}"/>
    <cellStyle name="Normal 3 26 2 7 2 2" xfId="7337" xr:uid="{00000000-0005-0000-0000-0000DB120000}"/>
    <cellStyle name="Normal 3 26 2 7 3" xfId="7338" xr:uid="{00000000-0005-0000-0000-0000DC120000}"/>
    <cellStyle name="Normal 3 26 2 7 3 2" xfId="7339" xr:uid="{00000000-0005-0000-0000-0000DD120000}"/>
    <cellStyle name="Normal 3 26 2 7 4" xfId="7340" xr:uid="{00000000-0005-0000-0000-0000DE120000}"/>
    <cellStyle name="Normal 3 26 2 7 5" xfId="12547" xr:uid="{00000000-0005-0000-0000-0000DF120000}"/>
    <cellStyle name="Normal 3 26 2 8" xfId="2032" xr:uid="{00000000-0005-0000-0000-0000E0120000}"/>
    <cellStyle name="Normal 3 26 2 8 2" xfId="3809" xr:uid="{00000000-0005-0000-0000-0000E1120000}"/>
    <cellStyle name="Normal 3 26 2 8 2 2" xfId="7341" xr:uid="{00000000-0005-0000-0000-0000E2120000}"/>
    <cellStyle name="Normal 3 26 2 8 3" xfId="7342" xr:uid="{00000000-0005-0000-0000-0000E3120000}"/>
    <cellStyle name="Normal 3 26 2 8 3 2" xfId="7343" xr:uid="{00000000-0005-0000-0000-0000E4120000}"/>
    <cellStyle name="Normal 3 26 2 8 4" xfId="7344" xr:uid="{00000000-0005-0000-0000-0000E5120000}"/>
    <cellStyle name="Normal 3 26 2 8 5" xfId="12548" xr:uid="{00000000-0005-0000-0000-0000E6120000}"/>
    <cellStyle name="Normal 3 26 2 9" xfId="2033" xr:uid="{00000000-0005-0000-0000-0000E7120000}"/>
    <cellStyle name="Normal 3 26 2 9 2" xfId="4363" xr:uid="{00000000-0005-0000-0000-0000E8120000}"/>
    <cellStyle name="Normal 3 26 2 9 2 2" xfId="7345" xr:uid="{00000000-0005-0000-0000-0000E9120000}"/>
    <cellStyle name="Normal 3 26 2 9 3" xfId="7346" xr:uid="{00000000-0005-0000-0000-0000EA120000}"/>
    <cellStyle name="Normal 3 26 2 9 3 2" xfId="7347" xr:uid="{00000000-0005-0000-0000-0000EB120000}"/>
    <cellStyle name="Normal 3 26 2 9 4" xfId="7348" xr:uid="{00000000-0005-0000-0000-0000EC120000}"/>
    <cellStyle name="Normal 3 26 2 9 5" xfId="12549" xr:uid="{00000000-0005-0000-0000-0000ED120000}"/>
    <cellStyle name="Normal 3 26 3" xfId="2034" xr:uid="{00000000-0005-0000-0000-0000EE120000}"/>
    <cellStyle name="Normal 3 26 3 2" xfId="3808" xr:uid="{00000000-0005-0000-0000-0000EF120000}"/>
    <cellStyle name="Normal 3 26 3 2 2" xfId="7349" xr:uid="{00000000-0005-0000-0000-0000F0120000}"/>
    <cellStyle name="Normal 3 26 3 3" xfId="7350" xr:uid="{00000000-0005-0000-0000-0000F1120000}"/>
    <cellStyle name="Normal 3 26 3 3 2" xfId="7351" xr:uid="{00000000-0005-0000-0000-0000F2120000}"/>
    <cellStyle name="Normal 3 26 3 4" xfId="7352" xr:uid="{00000000-0005-0000-0000-0000F3120000}"/>
    <cellStyle name="Normal 3 26 3 5" xfId="12550" xr:uid="{00000000-0005-0000-0000-0000F4120000}"/>
    <cellStyle name="Normal 3 26 4" xfId="2035" xr:uid="{00000000-0005-0000-0000-0000F5120000}"/>
    <cellStyle name="Normal 3 26 4 2" xfId="4362" xr:uid="{00000000-0005-0000-0000-0000F6120000}"/>
    <cellStyle name="Normal 3 26 4 2 2" xfId="7353" xr:uid="{00000000-0005-0000-0000-0000F7120000}"/>
    <cellStyle name="Normal 3 26 4 3" xfId="7354" xr:uid="{00000000-0005-0000-0000-0000F8120000}"/>
    <cellStyle name="Normal 3 26 4 3 2" xfId="7355" xr:uid="{00000000-0005-0000-0000-0000F9120000}"/>
    <cellStyle name="Normal 3 26 4 4" xfId="7356" xr:uid="{00000000-0005-0000-0000-0000FA120000}"/>
    <cellStyle name="Normal 3 26 4 5" xfId="12551" xr:uid="{00000000-0005-0000-0000-0000FB120000}"/>
    <cellStyle name="Normal 3 26 5" xfId="2036" xr:uid="{00000000-0005-0000-0000-0000FC120000}"/>
    <cellStyle name="Normal 3 26 5 2" xfId="3807" xr:uid="{00000000-0005-0000-0000-0000FD120000}"/>
    <cellStyle name="Normal 3 26 5 2 2" xfId="7357" xr:uid="{00000000-0005-0000-0000-0000FE120000}"/>
    <cellStyle name="Normal 3 26 5 3" xfId="7358" xr:uid="{00000000-0005-0000-0000-0000FF120000}"/>
    <cellStyle name="Normal 3 26 5 3 2" xfId="7359" xr:uid="{00000000-0005-0000-0000-000000130000}"/>
    <cellStyle name="Normal 3 26 5 4" xfId="7360" xr:uid="{00000000-0005-0000-0000-000001130000}"/>
    <cellStyle name="Normal 3 26 5 5" xfId="12552" xr:uid="{00000000-0005-0000-0000-000002130000}"/>
    <cellStyle name="Normal 3 26 6" xfId="2037" xr:uid="{00000000-0005-0000-0000-000003130000}"/>
    <cellStyle name="Normal 3 26 6 2" xfId="4361" xr:uid="{00000000-0005-0000-0000-000004130000}"/>
    <cellStyle name="Normal 3 26 6 2 2" xfId="7361" xr:uid="{00000000-0005-0000-0000-000005130000}"/>
    <cellStyle name="Normal 3 26 6 3" xfId="7362" xr:uid="{00000000-0005-0000-0000-000006130000}"/>
    <cellStyle name="Normal 3 26 6 3 2" xfId="7363" xr:uid="{00000000-0005-0000-0000-000007130000}"/>
    <cellStyle name="Normal 3 26 6 4" xfId="7364" xr:uid="{00000000-0005-0000-0000-000008130000}"/>
    <cellStyle name="Normal 3 26 6 5" xfId="12553" xr:uid="{00000000-0005-0000-0000-000009130000}"/>
    <cellStyle name="Normal 3 26 7" xfId="2038" xr:uid="{00000000-0005-0000-0000-00000A130000}"/>
    <cellStyle name="Normal 3 26 7 2" xfId="3806" xr:uid="{00000000-0005-0000-0000-00000B130000}"/>
    <cellStyle name="Normal 3 26 7 2 2" xfId="7365" xr:uid="{00000000-0005-0000-0000-00000C130000}"/>
    <cellStyle name="Normal 3 26 7 3" xfId="7366" xr:uid="{00000000-0005-0000-0000-00000D130000}"/>
    <cellStyle name="Normal 3 26 7 3 2" xfId="7367" xr:uid="{00000000-0005-0000-0000-00000E130000}"/>
    <cellStyle name="Normal 3 26 7 4" xfId="7368" xr:uid="{00000000-0005-0000-0000-00000F130000}"/>
    <cellStyle name="Normal 3 26 7 5" xfId="12554" xr:uid="{00000000-0005-0000-0000-000010130000}"/>
    <cellStyle name="Normal 3 26 8" xfId="2039" xr:uid="{00000000-0005-0000-0000-000011130000}"/>
    <cellStyle name="Normal 3 26 8 2" xfId="4360" xr:uid="{00000000-0005-0000-0000-000012130000}"/>
    <cellStyle name="Normal 3 26 8 2 2" xfId="7369" xr:uid="{00000000-0005-0000-0000-000013130000}"/>
    <cellStyle name="Normal 3 26 8 3" xfId="7370" xr:uid="{00000000-0005-0000-0000-000014130000}"/>
    <cellStyle name="Normal 3 26 8 3 2" xfId="7371" xr:uid="{00000000-0005-0000-0000-000015130000}"/>
    <cellStyle name="Normal 3 26 8 4" xfId="7372" xr:uid="{00000000-0005-0000-0000-000016130000}"/>
    <cellStyle name="Normal 3 26 8 5" xfId="12555" xr:uid="{00000000-0005-0000-0000-000017130000}"/>
    <cellStyle name="Normal 3 26 9" xfId="2040" xr:uid="{00000000-0005-0000-0000-000018130000}"/>
    <cellStyle name="Normal 3 26 9 2" xfId="3805" xr:uid="{00000000-0005-0000-0000-000019130000}"/>
    <cellStyle name="Normal 3 26 9 2 2" xfId="7373" xr:uid="{00000000-0005-0000-0000-00001A130000}"/>
    <cellStyle name="Normal 3 26 9 3" xfId="7374" xr:uid="{00000000-0005-0000-0000-00001B130000}"/>
    <cellStyle name="Normal 3 26 9 3 2" xfId="7375" xr:uid="{00000000-0005-0000-0000-00001C130000}"/>
    <cellStyle name="Normal 3 26 9 4" xfId="7376" xr:uid="{00000000-0005-0000-0000-00001D130000}"/>
    <cellStyle name="Normal 3 26 9 5" xfId="12556" xr:uid="{00000000-0005-0000-0000-00001E130000}"/>
    <cellStyle name="Normal 3 27" xfId="2041" xr:uid="{00000000-0005-0000-0000-00001F130000}"/>
    <cellStyle name="Normal 3 27 10" xfId="2042" xr:uid="{00000000-0005-0000-0000-000020130000}"/>
    <cellStyle name="Normal 3 27 10 2" xfId="4359" xr:uid="{00000000-0005-0000-0000-000021130000}"/>
    <cellStyle name="Normal 3 27 10 2 2" xfId="7377" xr:uid="{00000000-0005-0000-0000-000022130000}"/>
    <cellStyle name="Normal 3 27 10 3" xfId="7378" xr:uid="{00000000-0005-0000-0000-000023130000}"/>
    <cellStyle name="Normal 3 27 10 3 2" xfId="7379" xr:uid="{00000000-0005-0000-0000-000024130000}"/>
    <cellStyle name="Normal 3 27 10 4" xfId="7380" xr:uid="{00000000-0005-0000-0000-000025130000}"/>
    <cellStyle name="Normal 3 27 10 5" xfId="12557" xr:uid="{00000000-0005-0000-0000-000026130000}"/>
    <cellStyle name="Normal 3 27 11" xfId="2043" xr:uid="{00000000-0005-0000-0000-000027130000}"/>
    <cellStyle name="Normal 3 27 11 2" xfId="4358" xr:uid="{00000000-0005-0000-0000-000028130000}"/>
    <cellStyle name="Normal 3 27 11 2 2" xfId="7381" xr:uid="{00000000-0005-0000-0000-000029130000}"/>
    <cellStyle name="Normal 3 27 11 3" xfId="7382" xr:uid="{00000000-0005-0000-0000-00002A130000}"/>
    <cellStyle name="Normal 3 27 11 3 2" xfId="7383" xr:uid="{00000000-0005-0000-0000-00002B130000}"/>
    <cellStyle name="Normal 3 27 11 4" xfId="7384" xr:uid="{00000000-0005-0000-0000-00002C130000}"/>
    <cellStyle name="Normal 3 27 11 5" xfId="12558" xr:uid="{00000000-0005-0000-0000-00002D130000}"/>
    <cellStyle name="Normal 3 27 12" xfId="2044" xr:uid="{00000000-0005-0000-0000-00002E130000}"/>
    <cellStyle name="Normal 3 27 12 2" xfId="4357" xr:uid="{00000000-0005-0000-0000-00002F130000}"/>
    <cellStyle name="Normal 3 27 12 2 2" xfId="7385" xr:uid="{00000000-0005-0000-0000-000030130000}"/>
    <cellStyle name="Normal 3 27 12 3" xfId="7386" xr:uid="{00000000-0005-0000-0000-000031130000}"/>
    <cellStyle name="Normal 3 27 12 3 2" xfId="7387" xr:uid="{00000000-0005-0000-0000-000032130000}"/>
    <cellStyle name="Normal 3 27 12 4" xfId="7388" xr:uid="{00000000-0005-0000-0000-000033130000}"/>
    <cellStyle name="Normal 3 27 12 5" xfId="12559" xr:uid="{00000000-0005-0000-0000-000034130000}"/>
    <cellStyle name="Normal 3 27 13" xfId="2045" xr:uid="{00000000-0005-0000-0000-000035130000}"/>
    <cellStyle name="Normal 3 27 13 2" xfId="4356" xr:uid="{00000000-0005-0000-0000-000036130000}"/>
    <cellStyle name="Normal 3 27 13 2 2" xfId="7389" xr:uid="{00000000-0005-0000-0000-000037130000}"/>
    <cellStyle name="Normal 3 27 13 3" xfId="7390" xr:uid="{00000000-0005-0000-0000-000038130000}"/>
    <cellStyle name="Normal 3 27 13 3 2" xfId="7391" xr:uid="{00000000-0005-0000-0000-000039130000}"/>
    <cellStyle name="Normal 3 27 13 4" xfId="7392" xr:uid="{00000000-0005-0000-0000-00003A130000}"/>
    <cellStyle name="Normal 3 27 13 5" xfId="12560" xr:uid="{00000000-0005-0000-0000-00003B130000}"/>
    <cellStyle name="Normal 3 27 14" xfId="4355" xr:uid="{00000000-0005-0000-0000-00003C130000}"/>
    <cellStyle name="Normal 3 27 14 2" xfId="7393" xr:uid="{00000000-0005-0000-0000-00003D130000}"/>
    <cellStyle name="Normal 3 27 15" xfId="7394" xr:uid="{00000000-0005-0000-0000-00003E130000}"/>
    <cellStyle name="Normal 3 27 15 2" xfId="7395" xr:uid="{00000000-0005-0000-0000-00003F130000}"/>
    <cellStyle name="Normal 3 27 16" xfId="7396" xr:uid="{00000000-0005-0000-0000-000040130000}"/>
    <cellStyle name="Normal 3 27 17" xfId="12561" xr:uid="{00000000-0005-0000-0000-000041130000}"/>
    <cellStyle name="Normal 3 27 2" xfId="2046" xr:uid="{00000000-0005-0000-0000-000042130000}"/>
    <cellStyle name="Normal 3 27 2 10" xfId="2047" xr:uid="{00000000-0005-0000-0000-000043130000}"/>
    <cellStyle name="Normal 3 27 2 10 2" xfId="4354" xr:uid="{00000000-0005-0000-0000-000044130000}"/>
    <cellStyle name="Normal 3 27 2 10 2 2" xfId="7397" xr:uid="{00000000-0005-0000-0000-000045130000}"/>
    <cellStyle name="Normal 3 27 2 10 3" xfId="7398" xr:uid="{00000000-0005-0000-0000-000046130000}"/>
    <cellStyle name="Normal 3 27 2 10 3 2" xfId="7399" xr:uid="{00000000-0005-0000-0000-000047130000}"/>
    <cellStyle name="Normal 3 27 2 10 4" xfId="7400" xr:uid="{00000000-0005-0000-0000-000048130000}"/>
    <cellStyle name="Normal 3 27 2 10 5" xfId="12562" xr:uid="{00000000-0005-0000-0000-000049130000}"/>
    <cellStyle name="Normal 3 27 2 11" xfId="2048" xr:uid="{00000000-0005-0000-0000-00004A130000}"/>
    <cellStyle name="Normal 3 27 2 11 2" xfId="4353" xr:uid="{00000000-0005-0000-0000-00004B130000}"/>
    <cellStyle name="Normal 3 27 2 11 2 2" xfId="7401" xr:uid="{00000000-0005-0000-0000-00004C130000}"/>
    <cellStyle name="Normal 3 27 2 11 3" xfId="7402" xr:uid="{00000000-0005-0000-0000-00004D130000}"/>
    <cellStyle name="Normal 3 27 2 11 3 2" xfId="7403" xr:uid="{00000000-0005-0000-0000-00004E130000}"/>
    <cellStyle name="Normal 3 27 2 11 4" xfId="7404" xr:uid="{00000000-0005-0000-0000-00004F130000}"/>
    <cellStyle name="Normal 3 27 2 11 5" xfId="12563" xr:uid="{00000000-0005-0000-0000-000050130000}"/>
    <cellStyle name="Normal 3 27 2 12" xfId="2049" xr:uid="{00000000-0005-0000-0000-000051130000}"/>
    <cellStyle name="Normal 3 27 2 12 2" xfId="4352" xr:uid="{00000000-0005-0000-0000-000052130000}"/>
    <cellStyle name="Normal 3 27 2 12 2 2" xfId="7405" xr:uid="{00000000-0005-0000-0000-000053130000}"/>
    <cellStyle name="Normal 3 27 2 12 3" xfId="7406" xr:uid="{00000000-0005-0000-0000-000054130000}"/>
    <cellStyle name="Normal 3 27 2 12 3 2" xfId="7407" xr:uid="{00000000-0005-0000-0000-000055130000}"/>
    <cellStyle name="Normal 3 27 2 12 4" xfId="7408" xr:uid="{00000000-0005-0000-0000-000056130000}"/>
    <cellStyle name="Normal 3 27 2 12 5" xfId="12564" xr:uid="{00000000-0005-0000-0000-000057130000}"/>
    <cellStyle name="Normal 3 27 2 13" xfId="4351" xr:uid="{00000000-0005-0000-0000-000058130000}"/>
    <cellStyle name="Normal 3 27 2 13 2" xfId="7409" xr:uid="{00000000-0005-0000-0000-000059130000}"/>
    <cellStyle name="Normal 3 27 2 14" xfId="7410" xr:uid="{00000000-0005-0000-0000-00005A130000}"/>
    <cellStyle name="Normal 3 27 2 14 2" xfId="7411" xr:uid="{00000000-0005-0000-0000-00005B130000}"/>
    <cellStyle name="Normal 3 27 2 15" xfId="7412" xr:uid="{00000000-0005-0000-0000-00005C130000}"/>
    <cellStyle name="Normal 3 27 2 16" xfId="12565" xr:uid="{00000000-0005-0000-0000-00005D130000}"/>
    <cellStyle name="Normal 3 27 2 2" xfId="2050" xr:uid="{00000000-0005-0000-0000-00005E130000}"/>
    <cellStyle name="Normal 3 27 2 2 2" xfId="4350" xr:uid="{00000000-0005-0000-0000-00005F130000}"/>
    <cellStyle name="Normal 3 27 2 2 2 2" xfId="7413" xr:uid="{00000000-0005-0000-0000-000060130000}"/>
    <cellStyle name="Normal 3 27 2 2 3" xfId="7414" xr:uid="{00000000-0005-0000-0000-000061130000}"/>
    <cellStyle name="Normal 3 27 2 2 3 2" xfId="7415" xr:uid="{00000000-0005-0000-0000-000062130000}"/>
    <cellStyle name="Normal 3 27 2 2 4" xfId="7416" xr:uid="{00000000-0005-0000-0000-000063130000}"/>
    <cellStyle name="Normal 3 27 2 2 5" xfId="12566" xr:uid="{00000000-0005-0000-0000-000064130000}"/>
    <cellStyle name="Normal 3 27 2 3" xfId="2051" xr:uid="{00000000-0005-0000-0000-000065130000}"/>
    <cellStyle name="Normal 3 27 2 3 2" xfId="4349" xr:uid="{00000000-0005-0000-0000-000066130000}"/>
    <cellStyle name="Normal 3 27 2 3 2 2" xfId="7417" xr:uid="{00000000-0005-0000-0000-000067130000}"/>
    <cellStyle name="Normal 3 27 2 3 3" xfId="7418" xr:uid="{00000000-0005-0000-0000-000068130000}"/>
    <cellStyle name="Normal 3 27 2 3 3 2" xfId="7419" xr:uid="{00000000-0005-0000-0000-000069130000}"/>
    <cellStyle name="Normal 3 27 2 3 4" xfId="7420" xr:uid="{00000000-0005-0000-0000-00006A130000}"/>
    <cellStyle name="Normal 3 27 2 3 5" xfId="12567" xr:uid="{00000000-0005-0000-0000-00006B130000}"/>
    <cellStyle name="Normal 3 27 2 4" xfId="2052" xr:uid="{00000000-0005-0000-0000-00006C130000}"/>
    <cellStyle name="Normal 3 27 2 4 2" xfId="4348" xr:uid="{00000000-0005-0000-0000-00006D130000}"/>
    <cellStyle name="Normal 3 27 2 4 2 2" xfId="7421" xr:uid="{00000000-0005-0000-0000-00006E130000}"/>
    <cellStyle name="Normal 3 27 2 4 3" xfId="7422" xr:uid="{00000000-0005-0000-0000-00006F130000}"/>
    <cellStyle name="Normal 3 27 2 4 3 2" xfId="7423" xr:uid="{00000000-0005-0000-0000-000070130000}"/>
    <cellStyle name="Normal 3 27 2 4 4" xfId="7424" xr:uid="{00000000-0005-0000-0000-000071130000}"/>
    <cellStyle name="Normal 3 27 2 4 5" xfId="12568" xr:uid="{00000000-0005-0000-0000-000072130000}"/>
    <cellStyle name="Normal 3 27 2 5" xfId="2053" xr:uid="{00000000-0005-0000-0000-000073130000}"/>
    <cellStyle name="Normal 3 27 2 5 2" xfId="4347" xr:uid="{00000000-0005-0000-0000-000074130000}"/>
    <cellStyle name="Normal 3 27 2 5 2 2" xfId="7425" xr:uid="{00000000-0005-0000-0000-000075130000}"/>
    <cellStyle name="Normal 3 27 2 5 3" xfId="7426" xr:uid="{00000000-0005-0000-0000-000076130000}"/>
    <cellStyle name="Normal 3 27 2 5 3 2" xfId="7427" xr:uid="{00000000-0005-0000-0000-000077130000}"/>
    <cellStyle name="Normal 3 27 2 5 4" xfId="7428" xr:uid="{00000000-0005-0000-0000-000078130000}"/>
    <cellStyle name="Normal 3 27 2 5 5" xfId="12569" xr:uid="{00000000-0005-0000-0000-000079130000}"/>
    <cellStyle name="Normal 3 27 2 6" xfId="2054" xr:uid="{00000000-0005-0000-0000-00007A130000}"/>
    <cellStyle name="Normal 3 27 2 6 2" xfId="4346" xr:uid="{00000000-0005-0000-0000-00007B130000}"/>
    <cellStyle name="Normal 3 27 2 6 2 2" xfId="7429" xr:uid="{00000000-0005-0000-0000-00007C130000}"/>
    <cellStyle name="Normal 3 27 2 6 3" xfId="7430" xr:uid="{00000000-0005-0000-0000-00007D130000}"/>
    <cellStyle name="Normal 3 27 2 6 3 2" xfId="7431" xr:uid="{00000000-0005-0000-0000-00007E130000}"/>
    <cellStyle name="Normal 3 27 2 6 4" xfId="7432" xr:uid="{00000000-0005-0000-0000-00007F130000}"/>
    <cellStyle name="Normal 3 27 2 6 5" xfId="12570" xr:uid="{00000000-0005-0000-0000-000080130000}"/>
    <cellStyle name="Normal 3 27 2 7" xfId="2055" xr:uid="{00000000-0005-0000-0000-000081130000}"/>
    <cellStyle name="Normal 3 27 2 7 2" xfId="4345" xr:uid="{00000000-0005-0000-0000-000082130000}"/>
    <cellStyle name="Normal 3 27 2 7 2 2" xfId="7433" xr:uid="{00000000-0005-0000-0000-000083130000}"/>
    <cellStyle name="Normal 3 27 2 7 3" xfId="7434" xr:uid="{00000000-0005-0000-0000-000084130000}"/>
    <cellStyle name="Normal 3 27 2 7 3 2" xfId="7435" xr:uid="{00000000-0005-0000-0000-000085130000}"/>
    <cellStyle name="Normal 3 27 2 7 4" xfId="7436" xr:uid="{00000000-0005-0000-0000-000086130000}"/>
    <cellStyle name="Normal 3 27 2 7 5" xfId="12571" xr:uid="{00000000-0005-0000-0000-000087130000}"/>
    <cellStyle name="Normal 3 27 2 8" xfId="2056" xr:uid="{00000000-0005-0000-0000-000088130000}"/>
    <cellStyle name="Normal 3 27 2 8 2" xfId="4344" xr:uid="{00000000-0005-0000-0000-000089130000}"/>
    <cellStyle name="Normal 3 27 2 8 2 2" xfId="7437" xr:uid="{00000000-0005-0000-0000-00008A130000}"/>
    <cellStyle name="Normal 3 27 2 8 3" xfId="7438" xr:uid="{00000000-0005-0000-0000-00008B130000}"/>
    <cellStyle name="Normal 3 27 2 8 3 2" xfId="7439" xr:uid="{00000000-0005-0000-0000-00008C130000}"/>
    <cellStyle name="Normal 3 27 2 8 4" xfId="7440" xr:uid="{00000000-0005-0000-0000-00008D130000}"/>
    <cellStyle name="Normal 3 27 2 8 5" xfId="12572" xr:uid="{00000000-0005-0000-0000-00008E130000}"/>
    <cellStyle name="Normal 3 27 2 9" xfId="2057" xr:uid="{00000000-0005-0000-0000-00008F130000}"/>
    <cellStyle name="Normal 3 27 2 9 2" xfId="4343" xr:uid="{00000000-0005-0000-0000-000090130000}"/>
    <cellStyle name="Normal 3 27 2 9 2 2" xfId="7441" xr:uid="{00000000-0005-0000-0000-000091130000}"/>
    <cellStyle name="Normal 3 27 2 9 3" xfId="7442" xr:uid="{00000000-0005-0000-0000-000092130000}"/>
    <cellStyle name="Normal 3 27 2 9 3 2" xfId="7443" xr:uid="{00000000-0005-0000-0000-000093130000}"/>
    <cellStyle name="Normal 3 27 2 9 4" xfId="7444" xr:uid="{00000000-0005-0000-0000-000094130000}"/>
    <cellStyle name="Normal 3 27 2 9 5" xfId="12573" xr:uid="{00000000-0005-0000-0000-000095130000}"/>
    <cellStyle name="Normal 3 27 3" xfId="2058" xr:uid="{00000000-0005-0000-0000-000096130000}"/>
    <cellStyle name="Normal 3 27 3 2" xfId="4342" xr:uid="{00000000-0005-0000-0000-000097130000}"/>
    <cellStyle name="Normal 3 27 3 2 2" xfId="7445" xr:uid="{00000000-0005-0000-0000-000098130000}"/>
    <cellStyle name="Normal 3 27 3 3" xfId="7446" xr:uid="{00000000-0005-0000-0000-000099130000}"/>
    <cellStyle name="Normal 3 27 3 3 2" xfId="7447" xr:uid="{00000000-0005-0000-0000-00009A130000}"/>
    <cellStyle name="Normal 3 27 3 4" xfId="7448" xr:uid="{00000000-0005-0000-0000-00009B130000}"/>
    <cellStyle name="Normal 3 27 3 5" xfId="12574" xr:uid="{00000000-0005-0000-0000-00009C130000}"/>
    <cellStyle name="Normal 3 27 4" xfId="2059" xr:uid="{00000000-0005-0000-0000-00009D130000}"/>
    <cellStyle name="Normal 3 27 4 2" xfId="4341" xr:uid="{00000000-0005-0000-0000-00009E130000}"/>
    <cellStyle name="Normal 3 27 4 2 2" xfId="7449" xr:uid="{00000000-0005-0000-0000-00009F130000}"/>
    <cellStyle name="Normal 3 27 4 3" xfId="7450" xr:uid="{00000000-0005-0000-0000-0000A0130000}"/>
    <cellStyle name="Normal 3 27 4 3 2" xfId="7451" xr:uid="{00000000-0005-0000-0000-0000A1130000}"/>
    <cellStyle name="Normal 3 27 4 4" xfId="7452" xr:uid="{00000000-0005-0000-0000-0000A2130000}"/>
    <cellStyle name="Normal 3 27 4 5" xfId="12575" xr:uid="{00000000-0005-0000-0000-0000A3130000}"/>
    <cellStyle name="Normal 3 27 5" xfId="2060" xr:uid="{00000000-0005-0000-0000-0000A4130000}"/>
    <cellStyle name="Normal 3 27 5 2" xfId="4340" xr:uid="{00000000-0005-0000-0000-0000A5130000}"/>
    <cellStyle name="Normal 3 27 5 2 2" xfId="7453" xr:uid="{00000000-0005-0000-0000-0000A6130000}"/>
    <cellStyle name="Normal 3 27 5 3" xfId="7454" xr:uid="{00000000-0005-0000-0000-0000A7130000}"/>
    <cellStyle name="Normal 3 27 5 3 2" xfId="7455" xr:uid="{00000000-0005-0000-0000-0000A8130000}"/>
    <cellStyle name="Normal 3 27 5 4" xfId="7456" xr:uid="{00000000-0005-0000-0000-0000A9130000}"/>
    <cellStyle name="Normal 3 27 5 5" xfId="12576" xr:uid="{00000000-0005-0000-0000-0000AA130000}"/>
    <cellStyle name="Normal 3 27 6" xfId="2061" xr:uid="{00000000-0005-0000-0000-0000AB130000}"/>
    <cellStyle name="Normal 3 27 6 2" xfId="4339" xr:uid="{00000000-0005-0000-0000-0000AC130000}"/>
    <cellStyle name="Normal 3 27 6 2 2" xfId="7457" xr:uid="{00000000-0005-0000-0000-0000AD130000}"/>
    <cellStyle name="Normal 3 27 6 3" xfId="7458" xr:uid="{00000000-0005-0000-0000-0000AE130000}"/>
    <cellStyle name="Normal 3 27 6 3 2" xfId="7459" xr:uid="{00000000-0005-0000-0000-0000AF130000}"/>
    <cellStyle name="Normal 3 27 6 4" xfId="7460" xr:uid="{00000000-0005-0000-0000-0000B0130000}"/>
    <cellStyle name="Normal 3 27 6 5" xfId="12577" xr:uid="{00000000-0005-0000-0000-0000B1130000}"/>
    <cellStyle name="Normal 3 27 7" xfId="2062" xr:uid="{00000000-0005-0000-0000-0000B2130000}"/>
    <cellStyle name="Normal 3 27 7 2" xfId="4338" xr:uid="{00000000-0005-0000-0000-0000B3130000}"/>
    <cellStyle name="Normal 3 27 7 2 2" xfId="7461" xr:uid="{00000000-0005-0000-0000-0000B4130000}"/>
    <cellStyle name="Normal 3 27 7 3" xfId="7462" xr:uid="{00000000-0005-0000-0000-0000B5130000}"/>
    <cellStyle name="Normal 3 27 7 3 2" xfId="7463" xr:uid="{00000000-0005-0000-0000-0000B6130000}"/>
    <cellStyle name="Normal 3 27 7 4" xfId="7464" xr:uid="{00000000-0005-0000-0000-0000B7130000}"/>
    <cellStyle name="Normal 3 27 7 5" xfId="12578" xr:uid="{00000000-0005-0000-0000-0000B8130000}"/>
    <cellStyle name="Normal 3 27 8" xfId="2063" xr:uid="{00000000-0005-0000-0000-0000B9130000}"/>
    <cellStyle name="Normal 3 27 8 2" xfId="4337" xr:uid="{00000000-0005-0000-0000-0000BA130000}"/>
    <cellStyle name="Normal 3 27 8 2 2" xfId="7465" xr:uid="{00000000-0005-0000-0000-0000BB130000}"/>
    <cellStyle name="Normal 3 27 8 3" xfId="7466" xr:uid="{00000000-0005-0000-0000-0000BC130000}"/>
    <cellStyle name="Normal 3 27 8 3 2" xfId="7467" xr:uid="{00000000-0005-0000-0000-0000BD130000}"/>
    <cellStyle name="Normal 3 27 8 4" xfId="7468" xr:uid="{00000000-0005-0000-0000-0000BE130000}"/>
    <cellStyle name="Normal 3 27 8 5" xfId="12579" xr:uid="{00000000-0005-0000-0000-0000BF130000}"/>
    <cellStyle name="Normal 3 27 9" xfId="2064" xr:uid="{00000000-0005-0000-0000-0000C0130000}"/>
    <cellStyle name="Normal 3 27 9 2" xfId="4336" xr:uid="{00000000-0005-0000-0000-0000C1130000}"/>
    <cellStyle name="Normal 3 27 9 2 2" xfId="7469" xr:uid="{00000000-0005-0000-0000-0000C2130000}"/>
    <cellStyle name="Normal 3 27 9 3" xfId="7470" xr:uid="{00000000-0005-0000-0000-0000C3130000}"/>
    <cellStyle name="Normal 3 27 9 3 2" xfId="7471" xr:uid="{00000000-0005-0000-0000-0000C4130000}"/>
    <cellStyle name="Normal 3 27 9 4" xfId="7472" xr:uid="{00000000-0005-0000-0000-0000C5130000}"/>
    <cellStyle name="Normal 3 27 9 5" xfId="12580" xr:uid="{00000000-0005-0000-0000-0000C6130000}"/>
    <cellStyle name="Normal 3 28" xfId="2065" xr:uid="{00000000-0005-0000-0000-0000C7130000}"/>
    <cellStyle name="Normal 3 28 10" xfId="2066" xr:uid="{00000000-0005-0000-0000-0000C8130000}"/>
    <cellStyle name="Normal 3 28 10 2" xfId="4335" xr:uid="{00000000-0005-0000-0000-0000C9130000}"/>
    <cellStyle name="Normal 3 28 10 2 2" xfId="7473" xr:uid="{00000000-0005-0000-0000-0000CA130000}"/>
    <cellStyle name="Normal 3 28 10 3" xfId="7474" xr:uid="{00000000-0005-0000-0000-0000CB130000}"/>
    <cellStyle name="Normal 3 28 10 3 2" xfId="7475" xr:uid="{00000000-0005-0000-0000-0000CC130000}"/>
    <cellStyle name="Normal 3 28 10 4" xfId="7476" xr:uid="{00000000-0005-0000-0000-0000CD130000}"/>
    <cellStyle name="Normal 3 28 10 5" xfId="12581" xr:uid="{00000000-0005-0000-0000-0000CE130000}"/>
    <cellStyle name="Normal 3 28 11" xfId="2067" xr:uid="{00000000-0005-0000-0000-0000CF130000}"/>
    <cellStyle name="Normal 3 28 11 2" xfId="4334" xr:uid="{00000000-0005-0000-0000-0000D0130000}"/>
    <cellStyle name="Normal 3 28 11 2 2" xfId="7477" xr:uid="{00000000-0005-0000-0000-0000D1130000}"/>
    <cellStyle name="Normal 3 28 11 3" xfId="7478" xr:uid="{00000000-0005-0000-0000-0000D2130000}"/>
    <cellStyle name="Normal 3 28 11 3 2" xfId="7479" xr:uid="{00000000-0005-0000-0000-0000D3130000}"/>
    <cellStyle name="Normal 3 28 11 4" xfId="7480" xr:uid="{00000000-0005-0000-0000-0000D4130000}"/>
    <cellStyle name="Normal 3 28 11 5" xfId="12582" xr:uid="{00000000-0005-0000-0000-0000D5130000}"/>
    <cellStyle name="Normal 3 28 12" xfId="2068" xr:uid="{00000000-0005-0000-0000-0000D6130000}"/>
    <cellStyle name="Normal 3 28 12 2" xfId="4333" xr:uid="{00000000-0005-0000-0000-0000D7130000}"/>
    <cellStyle name="Normal 3 28 12 2 2" xfId="7481" xr:uid="{00000000-0005-0000-0000-0000D8130000}"/>
    <cellStyle name="Normal 3 28 12 3" xfId="7482" xr:uid="{00000000-0005-0000-0000-0000D9130000}"/>
    <cellStyle name="Normal 3 28 12 3 2" xfId="7483" xr:uid="{00000000-0005-0000-0000-0000DA130000}"/>
    <cellStyle name="Normal 3 28 12 4" xfId="7484" xr:uid="{00000000-0005-0000-0000-0000DB130000}"/>
    <cellStyle name="Normal 3 28 12 5" xfId="12583" xr:uid="{00000000-0005-0000-0000-0000DC130000}"/>
    <cellStyle name="Normal 3 28 13" xfId="2069" xr:uid="{00000000-0005-0000-0000-0000DD130000}"/>
    <cellStyle name="Normal 3 28 13 2" xfId="4332" xr:uid="{00000000-0005-0000-0000-0000DE130000}"/>
    <cellStyle name="Normal 3 28 13 2 2" xfId="7485" xr:uid="{00000000-0005-0000-0000-0000DF130000}"/>
    <cellStyle name="Normal 3 28 13 3" xfId="7486" xr:uid="{00000000-0005-0000-0000-0000E0130000}"/>
    <cellStyle name="Normal 3 28 13 3 2" xfId="7487" xr:uid="{00000000-0005-0000-0000-0000E1130000}"/>
    <cellStyle name="Normal 3 28 13 4" xfId="7488" xr:uid="{00000000-0005-0000-0000-0000E2130000}"/>
    <cellStyle name="Normal 3 28 13 5" xfId="12584" xr:uid="{00000000-0005-0000-0000-0000E3130000}"/>
    <cellStyle name="Normal 3 28 14" xfId="4331" xr:uid="{00000000-0005-0000-0000-0000E4130000}"/>
    <cellStyle name="Normal 3 28 14 2" xfId="7489" xr:uid="{00000000-0005-0000-0000-0000E5130000}"/>
    <cellStyle name="Normal 3 28 15" xfId="7490" xr:uid="{00000000-0005-0000-0000-0000E6130000}"/>
    <cellStyle name="Normal 3 28 15 2" xfId="7491" xr:uid="{00000000-0005-0000-0000-0000E7130000}"/>
    <cellStyle name="Normal 3 28 16" xfId="7492" xr:uid="{00000000-0005-0000-0000-0000E8130000}"/>
    <cellStyle name="Normal 3 28 17" xfId="12585" xr:uid="{00000000-0005-0000-0000-0000E9130000}"/>
    <cellStyle name="Normal 3 28 2" xfId="2070" xr:uid="{00000000-0005-0000-0000-0000EA130000}"/>
    <cellStyle name="Normal 3 28 2 10" xfId="2071" xr:uid="{00000000-0005-0000-0000-0000EB130000}"/>
    <cellStyle name="Normal 3 28 2 10 2" xfId="4330" xr:uid="{00000000-0005-0000-0000-0000EC130000}"/>
    <cellStyle name="Normal 3 28 2 10 2 2" xfId="7493" xr:uid="{00000000-0005-0000-0000-0000ED130000}"/>
    <cellStyle name="Normal 3 28 2 10 3" xfId="7494" xr:uid="{00000000-0005-0000-0000-0000EE130000}"/>
    <cellStyle name="Normal 3 28 2 10 3 2" xfId="7495" xr:uid="{00000000-0005-0000-0000-0000EF130000}"/>
    <cellStyle name="Normal 3 28 2 10 4" xfId="7496" xr:uid="{00000000-0005-0000-0000-0000F0130000}"/>
    <cellStyle name="Normal 3 28 2 10 5" xfId="12586" xr:uid="{00000000-0005-0000-0000-0000F1130000}"/>
    <cellStyle name="Normal 3 28 2 11" xfId="2072" xr:uid="{00000000-0005-0000-0000-0000F2130000}"/>
    <cellStyle name="Normal 3 28 2 11 2" xfId="4329" xr:uid="{00000000-0005-0000-0000-0000F3130000}"/>
    <cellStyle name="Normal 3 28 2 11 2 2" xfId="7497" xr:uid="{00000000-0005-0000-0000-0000F4130000}"/>
    <cellStyle name="Normal 3 28 2 11 3" xfId="7498" xr:uid="{00000000-0005-0000-0000-0000F5130000}"/>
    <cellStyle name="Normal 3 28 2 11 3 2" xfId="7499" xr:uid="{00000000-0005-0000-0000-0000F6130000}"/>
    <cellStyle name="Normal 3 28 2 11 4" xfId="7500" xr:uid="{00000000-0005-0000-0000-0000F7130000}"/>
    <cellStyle name="Normal 3 28 2 11 5" xfId="12587" xr:uid="{00000000-0005-0000-0000-0000F8130000}"/>
    <cellStyle name="Normal 3 28 2 12" xfId="2073" xr:uid="{00000000-0005-0000-0000-0000F9130000}"/>
    <cellStyle name="Normal 3 28 2 12 2" xfId="4328" xr:uid="{00000000-0005-0000-0000-0000FA130000}"/>
    <cellStyle name="Normal 3 28 2 12 2 2" xfId="7501" xr:uid="{00000000-0005-0000-0000-0000FB130000}"/>
    <cellStyle name="Normal 3 28 2 12 3" xfId="7502" xr:uid="{00000000-0005-0000-0000-0000FC130000}"/>
    <cellStyle name="Normal 3 28 2 12 3 2" xfId="7503" xr:uid="{00000000-0005-0000-0000-0000FD130000}"/>
    <cellStyle name="Normal 3 28 2 12 4" xfId="7504" xr:uid="{00000000-0005-0000-0000-0000FE130000}"/>
    <cellStyle name="Normal 3 28 2 12 5" xfId="12588" xr:uid="{00000000-0005-0000-0000-0000FF130000}"/>
    <cellStyle name="Normal 3 28 2 13" xfId="4327" xr:uid="{00000000-0005-0000-0000-000000140000}"/>
    <cellStyle name="Normal 3 28 2 13 2" xfId="7505" xr:uid="{00000000-0005-0000-0000-000001140000}"/>
    <cellStyle name="Normal 3 28 2 14" xfId="7506" xr:uid="{00000000-0005-0000-0000-000002140000}"/>
    <cellStyle name="Normal 3 28 2 14 2" xfId="7507" xr:uid="{00000000-0005-0000-0000-000003140000}"/>
    <cellStyle name="Normal 3 28 2 15" xfId="7508" xr:uid="{00000000-0005-0000-0000-000004140000}"/>
    <cellStyle name="Normal 3 28 2 16" xfId="12589" xr:uid="{00000000-0005-0000-0000-000005140000}"/>
    <cellStyle name="Normal 3 28 2 2" xfId="2074" xr:uid="{00000000-0005-0000-0000-000006140000}"/>
    <cellStyle name="Normal 3 28 2 2 2" xfId="4326" xr:uid="{00000000-0005-0000-0000-000007140000}"/>
    <cellStyle name="Normal 3 28 2 2 2 2" xfId="7509" xr:uid="{00000000-0005-0000-0000-000008140000}"/>
    <cellStyle name="Normal 3 28 2 2 3" xfId="7510" xr:uid="{00000000-0005-0000-0000-000009140000}"/>
    <cellStyle name="Normal 3 28 2 2 3 2" xfId="7511" xr:uid="{00000000-0005-0000-0000-00000A140000}"/>
    <cellStyle name="Normal 3 28 2 2 4" xfId="7512" xr:uid="{00000000-0005-0000-0000-00000B140000}"/>
    <cellStyle name="Normal 3 28 2 2 5" xfId="12590" xr:uid="{00000000-0005-0000-0000-00000C140000}"/>
    <cellStyle name="Normal 3 28 2 3" xfId="2075" xr:uid="{00000000-0005-0000-0000-00000D140000}"/>
    <cellStyle name="Normal 3 28 2 3 2" xfId="4325" xr:uid="{00000000-0005-0000-0000-00000E140000}"/>
    <cellStyle name="Normal 3 28 2 3 2 2" xfId="7513" xr:uid="{00000000-0005-0000-0000-00000F140000}"/>
    <cellStyle name="Normal 3 28 2 3 3" xfId="7514" xr:uid="{00000000-0005-0000-0000-000010140000}"/>
    <cellStyle name="Normal 3 28 2 3 3 2" xfId="7515" xr:uid="{00000000-0005-0000-0000-000011140000}"/>
    <cellStyle name="Normal 3 28 2 3 4" xfId="7516" xr:uid="{00000000-0005-0000-0000-000012140000}"/>
    <cellStyle name="Normal 3 28 2 3 5" xfId="12591" xr:uid="{00000000-0005-0000-0000-000013140000}"/>
    <cellStyle name="Normal 3 28 2 4" xfId="2076" xr:uid="{00000000-0005-0000-0000-000014140000}"/>
    <cellStyle name="Normal 3 28 2 4 2" xfId="4324" xr:uid="{00000000-0005-0000-0000-000015140000}"/>
    <cellStyle name="Normal 3 28 2 4 2 2" xfId="7517" xr:uid="{00000000-0005-0000-0000-000016140000}"/>
    <cellStyle name="Normal 3 28 2 4 3" xfId="7518" xr:uid="{00000000-0005-0000-0000-000017140000}"/>
    <cellStyle name="Normal 3 28 2 4 3 2" xfId="7519" xr:uid="{00000000-0005-0000-0000-000018140000}"/>
    <cellStyle name="Normal 3 28 2 4 4" xfId="7520" xr:uid="{00000000-0005-0000-0000-000019140000}"/>
    <cellStyle name="Normal 3 28 2 4 5" xfId="12592" xr:uid="{00000000-0005-0000-0000-00001A140000}"/>
    <cellStyle name="Normal 3 28 2 5" xfId="2077" xr:uid="{00000000-0005-0000-0000-00001B140000}"/>
    <cellStyle name="Normal 3 28 2 5 2" xfId="4323" xr:uid="{00000000-0005-0000-0000-00001C140000}"/>
    <cellStyle name="Normal 3 28 2 5 2 2" xfId="7521" xr:uid="{00000000-0005-0000-0000-00001D140000}"/>
    <cellStyle name="Normal 3 28 2 5 3" xfId="7522" xr:uid="{00000000-0005-0000-0000-00001E140000}"/>
    <cellStyle name="Normal 3 28 2 5 3 2" xfId="7523" xr:uid="{00000000-0005-0000-0000-00001F140000}"/>
    <cellStyle name="Normal 3 28 2 5 4" xfId="7524" xr:uid="{00000000-0005-0000-0000-000020140000}"/>
    <cellStyle name="Normal 3 28 2 5 5" xfId="12593" xr:uid="{00000000-0005-0000-0000-000021140000}"/>
    <cellStyle name="Normal 3 28 2 6" xfId="2078" xr:uid="{00000000-0005-0000-0000-000022140000}"/>
    <cellStyle name="Normal 3 28 2 6 2" xfId="4322" xr:uid="{00000000-0005-0000-0000-000023140000}"/>
    <cellStyle name="Normal 3 28 2 6 2 2" xfId="7525" xr:uid="{00000000-0005-0000-0000-000024140000}"/>
    <cellStyle name="Normal 3 28 2 6 3" xfId="7526" xr:uid="{00000000-0005-0000-0000-000025140000}"/>
    <cellStyle name="Normal 3 28 2 6 3 2" xfId="7527" xr:uid="{00000000-0005-0000-0000-000026140000}"/>
    <cellStyle name="Normal 3 28 2 6 4" xfId="7528" xr:uid="{00000000-0005-0000-0000-000027140000}"/>
    <cellStyle name="Normal 3 28 2 6 5" xfId="12594" xr:uid="{00000000-0005-0000-0000-000028140000}"/>
    <cellStyle name="Normal 3 28 2 7" xfId="2079" xr:uid="{00000000-0005-0000-0000-000029140000}"/>
    <cellStyle name="Normal 3 28 2 7 2" xfId="4321" xr:uid="{00000000-0005-0000-0000-00002A140000}"/>
    <cellStyle name="Normal 3 28 2 7 2 2" xfId="7529" xr:uid="{00000000-0005-0000-0000-00002B140000}"/>
    <cellStyle name="Normal 3 28 2 7 3" xfId="7530" xr:uid="{00000000-0005-0000-0000-00002C140000}"/>
    <cellStyle name="Normal 3 28 2 7 3 2" xfId="7531" xr:uid="{00000000-0005-0000-0000-00002D140000}"/>
    <cellStyle name="Normal 3 28 2 7 4" xfId="7532" xr:uid="{00000000-0005-0000-0000-00002E140000}"/>
    <cellStyle name="Normal 3 28 2 7 5" xfId="12595" xr:uid="{00000000-0005-0000-0000-00002F140000}"/>
    <cellStyle name="Normal 3 28 2 8" xfId="2080" xr:uid="{00000000-0005-0000-0000-000030140000}"/>
    <cellStyle name="Normal 3 28 2 8 2" xfId="4320" xr:uid="{00000000-0005-0000-0000-000031140000}"/>
    <cellStyle name="Normal 3 28 2 8 2 2" xfId="7533" xr:uid="{00000000-0005-0000-0000-000032140000}"/>
    <cellStyle name="Normal 3 28 2 8 3" xfId="7534" xr:uid="{00000000-0005-0000-0000-000033140000}"/>
    <cellStyle name="Normal 3 28 2 8 3 2" xfId="7535" xr:uid="{00000000-0005-0000-0000-000034140000}"/>
    <cellStyle name="Normal 3 28 2 8 4" xfId="7536" xr:uid="{00000000-0005-0000-0000-000035140000}"/>
    <cellStyle name="Normal 3 28 2 8 5" xfId="12596" xr:uid="{00000000-0005-0000-0000-000036140000}"/>
    <cellStyle name="Normal 3 28 2 9" xfId="2081" xr:uid="{00000000-0005-0000-0000-000037140000}"/>
    <cellStyle name="Normal 3 28 2 9 2" xfId="4319" xr:uid="{00000000-0005-0000-0000-000038140000}"/>
    <cellStyle name="Normal 3 28 2 9 2 2" xfId="7537" xr:uid="{00000000-0005-0000-0000-000039140000}"/>
    <cellStyle name="Normal 3 28 2 9 3" xfId="7538" xr:uid="{00000000-0005-0000-0000-00003A140000}"/>
    <cellStyle name="Normal 3 28 2 9 3 2" xfId="7539" xr:uid="{00000000-0005-0000-0000-00003B140000}"/>
    <cellStyle name="Normal 3 28 2 9 4" xfId="7540" xr:uid="{00000000-0005-0000-0000-00003C140000}"/>
    <cellStyle name="Normal 3 28 2 9 5" xfId="12597" xr:uid="{00000000-0005-0000-0000-00003D140000}"/>
    <cellStyle name="Normal 3 28 3" xfId="2082" xr:uid="{00000000-0005-0000-0000-00003E140000}"/>
    <cellStyle name="Normal 3 28 3 2" xfId="4318" xr:uid="{00000000-0005-0000-0000-00003F140000}"/>
    <cellStyle name="Normal 3 28 3 2 2" xfId="7541" xr:uid="{00000000-0005-0000-0000-000040140000}"/>
    <cellStyle name="Normal 3 28 3 3" xfId="7542" xr:uid="{00000000-0005-0000-0000-000041140000}"/>
    <cellStyle name="Normal 3 28 3 3 2" xfId="7543" xr:uid="{00000000-0005-0000-0000-000042140000}"/>
    <cellStyle name="Normal 3 28 3 4" xfId="7544" xr:uid="{00000000-0005-0000-0000-000043140000}"/>
    <cellStyle name="Normal 3 28 3 5" xfId="12598" xr:uid="{00000000-0005-0000-0000-000044140000}"/>
    <cellStyle name="Normal 3 28 4" xfId="2083" xr:uid="{00000000-0005-0000-0000-000045140000}"/>
    <cellStyle name="Normal 3 28 4 2" xfId="4317" xr:uid="{00000000-0005-0000-0000-000046140000}"/>
    <cellStyle name="Normal 3 28 4 2 2" xfId="7545" xr:uid="{00000000-0005-0000-0000-000047140000}"/>
    <cellStyle name="Normal 3 28 4 3" xfId="7546" xr:uid="{00000000-0005-0000-0000-000048140000}"/>
    <cellStyle name="Normal 3 28 4 3 2" xfId="7547" xr:uid="{00000000-0005-0000-0000-000049140000}"/>
    <cellStyle name="Normal 3 28 4 4" xfId="7548" xr:uid="{00000000-0005-0000-0000-00004A140000}"/>
    <cellStyle name="Normal 3 28 4 5" xfId="12599" xr:uid="{00000000-0005-0000-0000-00004B140000}"/>
    <cellStyle name="Normal 3 28 5" xfId="2084" xr:uid="{00000000-0005-0000-0000-00004C140000}"/>
    <cellStyle name="Normal 3 28 5 2" xfId="4316" xr:uid="{00000000-0005-0000-0000-00004D140000}"/>
    <cellStyle name="Normal 3 28 5 2 2" xfId="7549" xr:uid="{00000000-0005-0000-0000-00004E140000}"/>
    <cellStyle name="Normal 3 28 5 3" xfId="7550" xr:uid="{00000000-0005-0000-0000-00004F140000}"/>
    <cellStyle name="Normal 3 28 5 3 2" xfId="7551" xr:uid="{00000000-0005-0000-0000-000050140000}"/>
    <cellStyle name="Normal 3 28 5 4" xfId="7552" xr:uid="{00000000-0005-0000-0000-000051140000}"/>
    <cellStyle name="Normal 3 28 5 5" xfId="12600" xr:uid="{00000000-0005-0000-0000-000052140000}"/>
    <cellStyle name="Normal 3 28 6" xfId="2085" xr:uid="{00000000-0005-0000-0000-000053140000}"/>
    <cellStyle name="Normal 3 28 6 2" xfId="4315" xr:uid="{00000000-0005-0000-0000-000054140000}"/>
    <cellStyle name="Normal 3 28 6 2 2" xfId="7553" xr:uid="{00000000-0005-0000-0000-000055140000}"/>
    <cellStyle name="Normal 3 28 6 3" xfId="7554" xr:uid="{00000000-0005-0000-0000-000056140000}"/>
    <cellStyle name="Normal 3 28 6 3 2" xfId="7555" xr:uid="{00000000-0005-0000-0000-000057140000}"/>
    <cellStyle name="Normal 3 28 6 4" xfId="7556" xr:uid="{00000000-0005-0000-0000-000058140000}"/>
    <cellStyle name="Normal 3 28 6 5" xfId="12601" xr:uid="{00000000-0005-0000-0000-000059140000}"/>
    <cellStyle name="Normal 3 28 7" xfId="2086" xr:uid="{00000000-0005-0000-0000-00005A140000}"/>
    <cellStyle name="Normal 3 28 7 2" xfId="4314" xr:uid="{00000000-0005-0000-0000-00005B140000}"/>
    <cellStyle name="Normal 3 28 7 2 2" xfId="7557" xr:uid="{00000000-0005-0000-0000-00005C140000}"/>
    <cellStyle name="Normal 3 28 7 3" xfId="7558" xr:uid="{00000000-0005-0000-0000-00005D140000}"/>
    <cellStyle name="Normal 3 28 7 3 2" xfId="7559" xr:uid="{00000000-0005-0000-0000-00005E140000}"/>
    <cellStyle name="Normal 3 28 7 4" xfId="7560" xr:uid="{00000000-0005-0000-0000-00005F140000}"/>
    <cellStyle name="Normal 3 28 7 5" xfId="12602" xr:uid="{00000000-0005-0000-0000-000060140000}"/>
    <cellStyle name="Normal 3 28 8" xfId="2087" xr:uid="{00000000-0005-0000-0000-000061140000}"/>
    <cellStyle name="Normal 3 28 8 2" xfId="4313" xr:uid="{00000000-0005-0000-0000-000062140000}"/>
    <cellStyle name="Normal 3 28 8 2 2" xfId="7561" xr:uid="{00000000-0005-0000-0000-000063140000}"/>
    <cellStyle name="Normal 3 28 8 3" xfId="7562" xr:uid="{00000000-0005-0000-0000-000064140000}"/>
    <cellStyle name="Normal 3 28 8 3 2" xfId="7563" xr:uid="{00000000-0005-0000-0000-000065140000}"/>
    <cellStyle name="Normal 3 28 8 4" xfId="7564" xr:uid="{00000000-0005-0000-0000-000066140000}"/>
    <cellStyle name="Normal 3 28 8 5" xfId="12603" xr:uid="{00000000-0005-0000-0000-000067140000}"/>
    <cellStyle name="Normal 3 28 9" xfId="2088" xr:uid="{00000000-0005-0000-0000-000068140000}"/>
    <cellStyle name="Normal 3 28 9 2" xfId="4312" xr:uid="{00000000-0005-0000-0000-000069140000}"/>
    <cellStyle name="Normal 3 28 9 2 2" xfId="7565" xr:uid="{00000000-0005-0000-0000-00006A140000}"/>
    <cellStyle name="Normal 3 28 9 3" xfId="7566" xr:uid="{00000000-0005-0000-0000-00006B140000}"/>
    <cellStyle name="Normal 3 28 9 3 2" xfId="7567" xr:uid="{00000000-0005-0000-0000-00006C140000}"/>
    <cellStyle name="Normal 3 28 9 4" xfId="7568" xr:uid="{00000000-0005-0000-0000-00006D140000}"/>
    <cellStyle name="Normal 3 28 9 5" xfId="12604" xr:uid="{00000000-0005-0000-0000-00006E140000}"/>
    <cellStyle name="Normal 3 29" xfId="2089" xr:uid="{00000000-0005-0000-0000-00006F140000}"/>
    <cellStyle name="Normal 3 29 10" xfId="2090" xr:uid="{00000000-0005-0000-0000-000070140000}"/>
    <cellStyle name="Normal 3 29 10 2" xfId="4311" xr:uid="{00000000-0005-0000-0000-000071140000}"/>
    <cellStyle name="Normal 3 29 10 2 2" xfId="7569" xr:uid="{00000000-0005-0000-0000-000072140000}"/>
    <cellStyle name="Normal 3 29 10 3" xfId="7570" xr:uid="{00000000-0005-0000-0000-000073140000}"/>
    <cellStyle name="Normal 3 29 10 3 2" xfId="7571" xr:uid="{00000000-0005-0000-0000-000074140000}"/>
    <cellStyle name="Normal 3 29 10 4" xfId="7572" xr:uid="{00000000-0005-0000-0000-000075140000}"/>
    <cellStyle name="Normal 3 29 10 5" xfId="12605" xr:uid="{00000000-0005-0000-0000-000076140000}"/>
    <cellStyle name="Normal 3 29 11" xfId="2091" xr:uid="{00000000-0005-0000-0000-000077140000}"/>
    <cellStyle name="Normal 3 29 11 2" xfId="4310" xr:uid="{00000000-0005-0000-0000-000078140000}"/>
    <cellStyle name="Normal 3 29 11 2 2" xfId="7573" xr:uid="{00000000-0005-0000-0000-000079140000}"/>
    <cellStyle name="Normal 3 29 11 3" xfId="7574" xr:uid="{00000000-0005-0000-0000-00007A140000}"/>
    <cellStyle name="Normal 3 29 11 3 2" xfId="7575" xr:uid="{00000000-0005-0000-0000-00007B140000}"/>
    <cellStyle name="Normal 3 29 11 4" xfId="7576" xr:uid="{00000000-0005-0000-0000-00007C140000}"/>
    <cellStyle name="Normal 3 29 11 5" xfId="12606" xr:uid="{00000000-0005-0000-0000-00007D140000}"/>
    <cellStyle name="Normal 3 29 12" xfId="2092" xr:uid="{00000000-0005-0000-0000-00007E140000}"/>
    <cellStyle name="Normal 3 29 12 2" xfId="4309" xr:uid="{00000000-0005-0000-0000-00007F140000}"/>
    <cellStyle name="Normal 3 29 12 2 2" xfId="7577" xr:uid="{00000000-0005-0000-0000-000080140000}"/>
    <cellStyle name="Normal 3 29 12 3" xfId="7578" xr:uid="{00000000-0005-0000-0000-000081140000}"/>
    <cellStyle name="Normal 3 29 12 3 2" xfId="7579" xr:uid="{00000000-0005-0000-0000-000082140000}"/>
    <cellStyle name="Normal 3 29 12 4" xfId="7580" xr:uid="{00000000-0005-0000-0000-000083140000}"/>
    <cellStyle name="Normal 3 29 12 5" xfId="12607" xr:uid="{00000000-0005-0000-0000-000084140000}"/>
    <cellStyle name="Normal 3 29 13" xfId="2093" xr:uid="{00000000-0005-0000-0000-000085140000}"/>
    <cellStyle name="Normal 3 29 13 2" xfId="4308" xr:uid="{00000000-0005-0000-0000-000086140000}"/>
    <cellStyle name="Normal 3 29 13 2 2" xfId="7581" xr:uid="{00000000-0005-0000-0000-000087140000}"/>
    <cellStyle name="Normal 3 29 13 3" xfId="7582" xr:uid="{00000000-0005-0000-0000-000088140000}"/>
    <cellStyle name="Normal 3 29 13 3 2" xfId="7583" xr:uid="{00000000-0005-0000-0000-000089140000}"/>
    <cellStyle name="Normal 3 29 13 4" xfId="7584" xr:uid="{00000000-0005-0000-0000-00008A140000}"/>
    <cellStyle name="Normal 3 29 13 5" xfId="12608" xr:uid="{00000000-0005-0000-0000-00008B140000}"/>
    <cellStyle name="Normal 3 29 14" xfId="4307" xr:uid="{00000000-0005-0000-0000-00008C140000}"/>
    <cellStyle name="Normal 3 29 14 2" xfId="7585" xr:uid="{00000000-0005-0000-0000-00008D140000}"/>
    <cellStyle name="Normal 3 29 15" xfId="7586" xr:uid="{00000000-0005-0000-0000-00008E140000}"/>
    <cellStyle name="Normal 3 29 15 2" xfId="7587" xr:uid="{00000000-0005-0000-0000-00008F140000}"/>
    <cellStyle name="Normal 3 29 16" xfId="7588" xr:uid="{00000000-0005-0000-0000-000090140000}"/>
    <cellStyle name="Normal 3 29 17" xfId="12609" xr:uid="{00000000-0005-0000-0000-000091140000}"/>
    <cellStyle name="Normal 3 29 2" xfId="2094" xr:uid="{00000000-0005-0000-0000-000092140000}"/>
    <cellStyle name="Normal 3 29 2 10" xfId="2095" xr:uid="{00000000-0005-0000-0000-000093140000}"/>
    <cellStyle name="Normal 3 29 2 10 2" xfId="4306" xr:uid="{00000000-0005-0000-0000-000094140000}"/>
    <cellStyle name="Normal 3 29 2 10 2 2" xfId="7589" xr:uid="{00000000-0005-0000-0000-000095140000}"/>
    <cellStyle name="Normal 3 29 2 10 3" xfId="7590" xr:uid="{00000000-0005-0000-0000-000096140000}"/>
    <cellStyle name="Normal 3 29 2 10 3 2" xfId="7591" xr:uid="{00000000-0005-0000-0000-000097140000}"/>
    <cellStyle name="Normal 3 29 2 10 4" xfId="7592" xr:uid="{00000000-0005-0000-0000-000098140000}"/>
    <cellStyle name="Normal 3 29 2 10 5" xfId="12610" xr:uid="{00000000-0005-0000-0000-000099140000}"/>
    <cellStyle name="Normal 3 29 2 11" xfId="2096" xr:uid="{00000000-0005-0000-0000-00009A140000}"/>
    <cellStyle name="Normal 3 29 2 11 2" xfId="4305" xr:uid="{00000000-0005-0000-0000-00009B140000}"/>
    <cellStyle name="Normal 3 29 2 11 2 2" xfId="7593" xr:uid="{00000000-0005-0000-0000-00009C140000}"/>
    <cellStyle name="Normal 3 29 2 11 3" xfId="7594" xr:uid="{00000000-0005-0000-0000-00009D140000}"/>
    <cellStyle name="Normal 3 29 2 11 3 2" xfId="7595" xr:uid="{00000000-0005-0000-0000-00009E140000}"/>
    <cellStyle name="Normal 3 29 2 11 4" xfId="7596" xr:uid="{00000000-0005-0000-0000-00009F140000}"/>
    <cellStyle name="Normal 3 29 2 11 5" xfId="12611" xr:uid="{00000000-0005-0000-0000-0000A0140000}"/>
    <cellStyle name="Normal 3 29 2 12" xfId="2097" xr:uid="{00000000-0005-0000-0000-0000A1140000}"/>
    <cellStyle name="Normal 3 29 2 12 2" xfId="4304" xr:uid="{00000000-0005-0000-0000-0000A2140000}"/>
    <cellStyle name="Normal 3 29 2 12 2 2" xfId="7597" xr:uid="{00000000-0005-0000-0000-0000A3140000}"/>
    <cellStyle name="Normal 3 29 2 12 3" xfId="7598" xr:uid="{00000000-0005-0000-0000-0000A4140000}"/>
    <cellStyle name="Normal 3 29 2 12 3 2" xfId="7599" xr:uid="{00000000-0005-0000-0000-0000A5140000}"/>
    <cellStyle name="Normal 3 29 2 12 4" xfId="7600" xr:uid="{00000000-0005-0000-0000-0000A6140000}"/>
    <cellStyle name="Normal 3 29 2 12 5" xfId="12612" xr:uid="{00000000-0005-0000-0000-0000A7140000}"/>
    <cellStyle name="Normal 3 29 2 13" xfId="4303" xr:uid="{00000000-0005-0000-0000-0000A8140000}"/>
    <cellStyle name="Normal 3 29 2 13 2" xfId="7601" xr:uid="{00000000-0005-0000-0000-0000A9140000}"/>
    <cellStyle name="Normal 3 29 2 14" xfId="7602" xr:uid="{00000000-0005-0000-0000-0000AA140000}"/>
    <cellStyle name="Normal 3 29 2 14 2" xfId="7603" xr:uid="{00000000-0005-0000-0000-0000AB140000}"/>
    <cellStyle name="Normal 3 29 2 15" xfId="7604" xr:uid="{00000000-0005-0000-0000-0000AC140000}"/>
    <cellStyle name="Normal 3 29 2 16" xfId="12613" xr:uid="{00000000-0005-0000-0000-0000AD140000}"/>
    <cellStyle name="Normal 3 29 2 2" xfId="2098" xr:uid="{00000000-0005-0000-0000-0000AE140000}"/>
    <cellStyle name="Normal 3 29 2 2 2" xfId="4302" xr:uid="{00000000-0005-0000-0000-0000AF140000}"/>
    <cellStyle name="Normal 3 29 2 2 2 2" xfId="7605" xr:uid="{00000000-0005-0000-0000-0000B0140000}"/>
    <cellStyle name="Normal 3 29 2 2 3" xfId="7606" xr:uid="{00000000-0005-0000-0000-0000B1140000}"/>
    <cellStyle name="Normal 3 29 2 2 3 2" xfId="7607" xr:uid="{00000000-0005-0000-0000-0000B2140000}"/>
    <cellStyle name="Normal 3 29 2 2 4" xfId="7608" xr:uid="{00000000-0005-0000-0000-0000B3140000}"/>
    <cellStyle name="Normal 3 29 2 2 5" xfId="12614" xr:uid="{00000000-0005-0000-0000-0000B4140000}"/>
    <cellStyle name="Normal 3 29 2 3" xfId="2099" xr:uid="{00000000-0005-0000-0000-0000B5140000}"/>
    <cellStyle name="Normal 3 29 2 3 2" xfId="4301" xr:uid="{00000000-0005-0000-0000-0000B6140000}"/>
    <cellStyle name="Normal 3 29 2 3 2 2" xfId="7609" xr:uid="{00000000-0005-0000-0000-0000B7140000}"/>
    <cellStyle name="Normal 3 29 2 3 3" xfId="7610" xr:uid="{00000000-0005-0000-0000-0000B8140000}"/>
    <cellStyle name="Normal 3 29 2 3 3 2" xfId="7611" xr:uid="{00000000-0005-0000-0000-0000B9140000}"/>
    <cellStyle name="Normal 3 29 2 3 4" xfId="7612" xr:uid="{00000000-0005-0000-0000-0000BA140000}"/>
    <cellStyle name="Normal 3 29 2 3 5" xfId="12615" xr:uid="{00000000-0005-0000-0000-0000BB140000}"/>
    <cellStyle name="Normal 3 29 2 4" xfId="2100" xr:uid="{00000000-0005-0000-0000-0000BC140000}"/>
    <cellStyle name="Normal 3 29 2 4 2" xfId="4300" xr:uid="{00000000-0005-0000-0000-0000BD140000}"/>
    <cellStyle name="Normal 3 29 2 4 2 2" xfId="7613" xr:uid="{00000000-0005-0000-0000-0000BE140000}"/>
    <cellStyle name="Normal 3 29 2 4 3" xfId="7614" xr:uid="{00000000-0005-0000-0000-0000BF140000}"/>
    <cellStyle name="Normal 3 29 2 4 3 2" xfId="7615" xr:uid="{00000000-0005-0000-0000-0000C0140000}"/>
    <cellStyle name="Normal 3 29 2 4 4" xfId="7616" xr:uid="{00000000-0005-0000-0000-0000C1140000}"/>
    <cellStyle name="Normal 3 29 2 4 5" xfId="12616" xr:uid="{00000000-0005-0000-0000-0000C2140000}"/>
    <cellStyle name="Normal 3 29 2 5" xfId="2101" xr:uid="{00000000-0005-0000-0000-0000C3140000}"/>
    <cellStyle name="Normal 3 29 2 5 2" xfId="4299" xr:uid="{00000000-0005-0000-0000-0000C4140000}"/>
    <cellStyle name="Normal 3 29 2 5 2 2" xfId="7617" xr:uid="{00000000-0005-0000-0000-0000C5140000}"/>
    <cellStyle name="Normal 3 29 2 5 3" xfId="7618" xr:uid="{00000000-0005-0000-0000-0000C6140000}"/>
    <cellStyle name="Normal 3 29 2 5 3 2" xfId="7619" xr:uid="{00000000-0005-0000-0000-0000C7140000}"/>
    <cellStyle name="Normal 3 29 2 5 4" xfId="7620" xr:uid="{00000000-0005-0000-0000-0000C8140000}"/>
    <cellStyle name="Normal 3 29 2 5 5" xfId="12617" xr:uid="{00000000-0005-0000-0000-0000C9140000}"/>
    <cellStyle name="Normal 3 29 2 6" xfId="2102" xr:uid="{00000000-0005-0000-0000-0000CA140000}"/>
    <cellStyle name="Normal 3 29 2 6 2" xfId="4298" xr:uid="{00000000-0005-0000-0000-0000CB140000}"/>
    <cellStyle name="Normal 3 29 2 6 2 2" xfId="7621" xr:uid="{00000000-0005-0000-0000-0000CC140000}"/>
    <cellStyle name="Normal 3 29 2 6 3" xfId="7622" xr:uid="{00000000-0005-0000-0000-0000CD140000}"/>
    <cellStyle name="Normal 3 29 2 6 3 2" xfId="7623" xr:uid="{00000000-0005-0000-0000-0000CE140000}"/>
    <cellStyle name="Normal 3 29 2 6 4" xfId="7624" xr:uid="{00000000-0005-0000-0000-0000CF140000}"/>
    <cellStyle name="Normal 3 29 2 6 5" xfId="12618" xr:uid="{00000000-0005-0000-0000-0000D0140000}"/>
    <cellStyle name="Normal 3 29 2 7" xfId="2103" xr:uid="{00000000-0005-0000-0000-0000D1140000}"/>
    <cellStyle name="Normal 3 29 2 7 2" xfId="4297" xr:uid="{00000000-0005-0000-0000-0000D2140000}"/>
    <cellStyle name="Normal 3 29 2 7 2 2" xfId="7625" xr:uid="{00000000-0005-0000-0000-0000D3140000}"/>
    <cellStyle name="Normal 3 29 2 7 3" xfId="7626" xr:uid="{00000000-0005-0000-0000-0000D4140000}"/>
    <cellStyle name="Normal 3 29 2 7 3 2" xfId="7627" xr:uid="{00000000-0005-0000-0000-0000D5140000}"/>
    <cellStyle name="Normal 3 29 2 7 4" xfId="7628" xr:uid="{00000000-0005-0000-0000-0000D6140000}"/>
    <cellStyle name="Normal 3 29 2 7 5" xfId="12619" xr:uid="{00000000-0005-0000-0000-0000D7140000}"/>
    <cellStyle name="Normal 3 29 2 8" xfId="2104" xr:uid="{00000000-0005-0000-0000-0000D8140000}"/>
    <cellStyle name="Normal 3 29 2 8 2" xfId="4296" xr:uid="{00000000-0005-0000-0000-0000D9140000}"/>
    <cellStyle name="Normal 3 29 2 8 2 2" xfId="7629" xr:uid="{00000000-0005-0000-0000-0000DA140000}"/>
    <cellStyle name="Normal 3 29 2 8 3" xfId="7630" xr:uid="{00000000-0005-0000-0000-0000DB140000}"/>
    <cellStyle name="Normal 3 29 2 8 3 2" xfId="7631" xr:uid="{00000000-0005-0000-0000-0000DC140000}"/>
    <cellStyle name="Normal 3 29 2 8 4" xfId="7632" xr:uid="{00000000-0005-0000-0000-0000DD140000}"/>
    <cellStyle name="Normal 3 29 2 8 5" xfId="12620" xr:uid="{00000000-0005-0000-0000-0000DE140000}"/>
    <cellStyle name="Normal 3 29 2 9" xfId="2105" xr:uid="{00000000-0005-0000-0000-0000DF140000}"/>
    <cellStyle name="Normal 3 29 2 9 2" xfId="4295" xr:uid="{00000000-0005-0000-0000-0000E0140000}"/>
    <cellStyle name="Normal 3 29 2 9 2 2" xfId="7633" xr:uid="{00000000-0005-0000-0000-0000E1140000}"/>
    <cellStyle name="Normal 3 29 2 9 3" xfId="7634" xr:uid="{00000000-0005-0000-0000-0000E2140000}"/>
    <cellStyle name="Normal 3 29 2 9 3 2" xfId="7635" xr:uid="{00000000-0005-0000-0000-0000E3140000}"/>
    <cellStyle name="Normal 3 29 2 9 4" xfId="7636" xr:uid="{00000000-0005-0000-0000-0000E4140000}"/>
    <cellStyle name="Normal 3 29 2 9 5" xfId="12621" xr:uid="{00000000-0005-0000-0000-0000E5140000}"/>
    <cellStyle name="Normal 3 29 3" xfId="2106" xr:uid="{00000000-0005-0000-0000-0000E6140000}"/>
    <cellStyle name="Normal 3 29 3 2" xfId="4294" xr:uid="{00000000-0005-0000-0000-0000E7140000}"/>
    <cellStyle name="Normal 3 29 3 2 2" xfId="7637" xr:uid="{00000000-0005-0000-0000-0000E8140000}"/>
    <cellStyle name="Normal 3 29 3 3" xfId="7638" xr:uid="{00000000-0005-0000-0000-0000E9140000}"/>
    <cellStyle name="Normal 3 29 3 3 2" xfId="7639" xr:uid="{00000000-0005-0000-0000-0000EA140000}"/>
    <cellStyle name="Normal 3 29 3 4" xfId="7640" xr:uid="{00000000-0005-0000-0000-0000EB140000}"/>
    <cellStyle name="Normal 3 29 3 5" xfId="12622" xr:uid="{00000000-0005-0000-0000-0000EC140000}"/>
    <cellStyle name="Normal 3 29 4" xfId="2107" xr:uid="{00000000-0005-0000-0000-0000ED140000}"/>
    <cellStyle name="Normal 3 29 4 2" xfId="4293" xr:uid="{00000000-0005-0000-0000-0000EE140000}"/>
    <cellStyle name="Normal 3 29 4 2 2" xfId="7641" xr:uid="{00000000-0005-0000-0000-0000EF140000}"/>
    <cellStyle name="Normal 3 29 4 3" xfId="7642" xr:uid="{00000000-0005-0000-0000-0000F0140000}"/>
    <cellStyle name="Normal 3 29 4 3 2" xfId="7643" xr:uid="{00000000-0005-0000-0000-0000F1140000}"/>
    <cellStyle name="Normal 3 29 4 4" xfId="7644" xr:uid="{00000000-0005-0000-0000-0000F2140000}"/>
    <cellStyle name="Normal 3 29 4 5" xfId="12623" xr:uid="{00000000-0005-0000-0000-0000F3140000}"/>
    <cellStyle name="Normal 3 29 5" xfId="2108" xr:uid="{00000000-0005-0000-0000-0000F4140000}"/>
    <cellStyle name="Normal 3 29 5 2" xfId="4292" xr:uid="{00000000-0005-0000-0000-0000F5140000}"/>
    <cellStyle name="Normal 3 29 5 2 2" xfId="7645" xr:uid="{00000000-0005-0000-0000-0000F6140000}"/>
    <cellStyle name="Normal 3 29 5 3" xfId="7646" xr:uid="{00000000-0005-0000-0000-0000F7140000}"/>
    <cellStyle name="Normal 3 29 5 3 2" xfId="7647" xr:uid="{00000000-0005-0000-0000-0000F8140000}"/>
    <cellStyle name="Normal 3 29 5 4" xfId="7648" xr:uid="{00000000-0005-0000-0000-0000F9140000}"/>
    <cellStyle name="Normal 3 29 5 5" xfId="12624" xr:uid="{00000000-0005-0000-0000-0000FA140000}"/>
    <cellStyle name="Normal 3 29 6" xfId="2109" xr:uid="{00000000-0005-0000-0000-0000FB140000}"/>
    <cellStyle name="Normal 3 29 6 2" xfId="4291" xr:uid="{00000000-0005-0000-0000-0000FC140000}"/>
    <cellStyle name="Normal 3 29 6 2 2" xfId="7649" xr:uid="{00000000-0005-0000-0000-0000FD140000}"/>
    <cellStyle name="Normal 3 29 6 3" xfId="7650" xr:uid="{00000000-0005-0000-0000-0000FE140000}"/>
    <cellStyle name="Normal 3 29 6 3 2" xfId="7651" xr:uid="{00000000-0005-0000-0000-0000FF140000}"/>
    <cellStyle name="Normal 3 29 6 4" xfId="7652" xr:uid="{00000000-0005-0000-0000-000000150000}"/>
    <cellStyle name="Normal 3 29 6 5" xfId="12625" xr:uid="{00000000-0005-0000-0000-000001150000}"/>
    <cellStyle name="Normal 3 29 7" xfId="2110" xr:uid="{00000000-0005-0000-0000-000002150000}"/>
    <cellStyle name="Normal 3 29 7 2" xfId="4290" xr:uid="{00000000-0005-0000-0000-000003150000}"/>
    <cellStyle name="Normal 3 29 7 2 2" xfId="7653" xr:uid="{00000000-0005-0000-0000-000004150000}"/>
    <cellStyle name="Normal 3 29 7 3" xfId="7654" xr:uid="{00000000-0005-0000-0000-000005150000}"/>
    <cellStyle name="Normal 3 29 7 3 2" xfId="7655" xr:uid="{00000000-0005-0000-0000-000006150000}"/>
    <cellStyle name="Normal 3 29 7 4" xfId="7656" xr:uid="{00000000-0005-0000-0000-000007150000}"/>
    <cellStyle name="Normal 3 29 7 5" xfId="12626" xr:uid="{00000000-0005-0000-0000-000008150000}"/>
    <cellStyle name="Normal 3 29 8" xfId="2111" xr:uid="{00000000-0005-0000-0000-000009150000}"/>
    <cellStyle name="Normal 3 29 8 2" xfId="4289" xr:uid="{00000000-0005-0000-0000-00000A150000}"/>
    <cellStyle name="Normal 3 29 8 2 2" xfId="7657" xr:uid="{00000000-0005-0000-0000-00000B150000}"/>
    <cellStyle name="Normal 3 29 8 3" xfId="7658" xr:uid="{00000000-0005-0000-0000-00000C150000}"/>
    <cellStyle name="Normal 3 29 8 3 2" xfId="7659" xr:uid="{00000000-0005-0000-0000-00000D150000}"/>
    <cellStyle name="Normal 3 29 8 4" xfId="7660" xr:uid="{00000000-0005-0000-0000-00000E150000}"/>
    <cellStyle name="Normal 3 29 8 5" xfId="12627" xr:uid="{00000000-0005-0000-0000-00000F150000}"/>
    <cellStyle name="Normal 3 29 9" xfId="2112" xr:uid="{00000000-0005-0000-0000-000010150000}"/>
    <cellStyle name="Normal 3 29 9 2" xfId="4288" xr:uid="{00000000-0005-0000-0000-000011150000}"/>
    <cellStyle name="Normal 3 29 9 2 2" xfId="7661" xr:uid="{00000000-0005-0000-0000-000012150000}"/>
    <cellStyle name="Normal 3 29 9 3" xfId="7662" xr:uid="{00000000-0005-0000-0000-000013150000}"/>
    <cellStyle name="Normal 3 29 9 3 2" xfId="7663" xr:uid="{00000000-0005-0000-0000-000014150000}"/>
    <cellStyle name="Normal 3 29 9 4" xfId="7664" xr:uid="{00000000-0005-0000-0000-000015150000}"/>
    <cellStyle name="Normal 3 29 9 5" xfId="12628" xr:uid="{00000000-0005-0000-0000-000016150000}"/>
    <cellStyle name="Normal 3 3" xfId="37" xr:uid="{00000000-0005-0000-0000-000017150000}"/>
    <cellStyle name="Normal 3 3 10" xfId="2113" xr:uid="{00000000-0005-0000-0000-000018150000}"/>
    <cellStyle name="Normal 3 3 10 2" xfId="4287" xr:uid="{00000000-0005-0000-0000-000019150000}"/>
    <cellStyle name="Normal 3 3 10 2 2" xfId="7665" xr:uid="{00000000-0005-0000-0000-00001A150000}"/>
    <cellStyle name="Normal 3 3 10 3" xfId="7666" xr:uid="{00000000-0005-0000-0000-00001B150000}"/>
    <cellStyle name="Normal 3 3 10 3 2" xfId="7667" xr:uid="{00000000-0005-0000-0000-00001C150000}"/>
    <cellStyle name="Normal 3 3 10 4" xfId="7668" xr:uid="{00000000-0005-0000-0000-00001D150000}"/>
    <cellStyle name="Normal 3 3 10 5" xfId="12629" xr:uid="{00000000-0005-0000-0000-00001E150000}"/>
    <cellStyle name="Normal 3 3 11" xfId="2114" xr:uid="{00000000-0005-0000-0000-00001F150000}"/>
    <cellStyle name="Normal 3 3 11 2" xfId="4286" xr:uid="{00000000-0005-0000-0000-000020150000}"/>
    <cellStyle name="Normal 3 3 11 2 2" xfId="7669" xr:uid="{00000000-0005-0000-0000-000021150000}"/>
    <cellStyle name="Normal 3 3 11 3" xfId="7670" xr:uid="{00000000-0005-0000-0000-000022150000}"/>
    <cellStyle name="Normal 3 3 11 3 2" xfId="7671" xr:uid="{00000000-0005-0000-0000-000023150000}"/>
    <cellStyle name="Normal 3 3 11 4" xfId="7672" xr:uid="{00000000-0005-0000-0000-000024150000}"/>
    <cellStyle name="Normal 3 3 11 5" xfId="12630" xr:uid="{00000000-0005-0000-0000-000025150000}"/>
    <cellStyle name="Normal 3 3 12" xfId="2115" xr:uid="{00000000-0005-0000-0000-000026150000}"/>
    <cellStyle name="Normal 3 3 12 2" xfId="4285" xr:uid="{00000000-0005-0000-0000-000027150000}"/>
    <cellStyle name="Normal 3 3 12 2 2" xfId="7673" xr:uid="{00000000-0005-0000-0000-000028150000}"/>
    <cellStyle name="Normal 3 3 12 3" xfId="7674" xr:uid="{00000000-0005-0000-0000-000029150000}"/>
    <cellStyle name="Normal 3 3 12 3 2" xfId="7675" xr:uid="{00000000-0005-0000-0000-00002A150000}"/>
    <cellStyle name="Normal 3 3 12 4" xfId="7676" xr:uid="{00000000-0005-0000-0000-00002B150000}"/>
    <cellStyle name="Normal 3 3 12 5" xfId="12631" xr:uid="{00000000-0005-0000-0000-00002C150000}"/>
    <cellStyle name="Normal 3 3 13" xfId="2116" xr:uid="{00000000-0005-0000-0000-00002D150000}"/>
    <cellStyle name="Normal 3 3 13 2" xfId="4284" xr:uid="{00000000-0005-0000-0000-00002E150000}"/>
    <cellStyle name="Normal 3 3 13 2 2" xfId="7677" xr:uid="{00000000-0005-0000-0000-00002F150000}"/>
    <cellStyle name="Normal 3 3 13 3" xfId="7678" xr:uid="{00000000-0005-0000-0000-000030150000}"/>
    <cellStyle name="Normal 3 3 13 3 2" xfId="7679" xr:uid="{00000000-0005-0000-0000-000031150000}"/>
    <cellStyle name="Normal 3 3 13 4" xfId="7680" xr:uid="{00000000-0005-0000-0000-000032150000}"/>
    <cellStyle name="Normal 3 3 13 5" xfId="12632" xr:uid="{00000000-0005-0000-0000-000033150000}"/>
    <cellStyle name="Normal 3 3 14" xfId="13752" xr:uid="{00000000-0005-0000-0000-000034150000}"/>
    <cellStyle name="Normal 3 3 2" xfId="2117" xr:uid="{00000000-0005-0000-0000-000035150000}"/>
    <cellStyle name="Normal 3 3 2 10" xfId="2118" xr:uid="{00000000-0005-0000-0000-000036150000}"/>
    <cellStyle name="Normal 3 3 2 10 2" xfId="4283" xr:uid="{00000000-0005-0000-0000-000037150000}"/>
    <cellStyle name="Normal 3 3 2 10 2 2" xfId="7681" xr:uid="{00000000-0005-0000-0000-000038150000}"/>
    <cellStyle name="Normal 3 3 2 10 3" xfId="7682" xr:uid="{00000000-0005-0000-0000-000039150000}"/>
    <cellStyle name="Normal 3 3 2 10 3 2" xfId="7683" xr:uid="{00000000-0005-0000-0000-00003A150000}"/>
    <cellStyle name="Normal 3 3 2 10 4" xfId="7684" xr:uid="{00000000-0005-0000-0000-00003B150000}"/>
    <cellStyle name="Normal 3 3 2 10 5" xfId="12633" xr:uid="{00000000-0005-0000-0000-00003C150000}"/>
    <cellStyle name="Normal 3 3 2 11" xfId="2119" xr:uid="{00000000-0005-0000-0000-00003D150000}"/>
    <cellStyle name="Normal 3 3 2 11 2" xfId="4282" xr:uid="{00000000-0005-0000-0000-00003E150000}"/>
    <cellStyle name="Normal 3 3 2 11 2 2" xfId="7685" xr:uid="{00000000-0005-0000-0000-00003F150000}"/>
    <cellStyle name="Normal 3 3 2 11 3" xfId="7686" xr:uid="{00000000-0005-0000-0000-000040150000}"/>
    <cellStyle name="Normal 3 3 2 11 3 2" xfId="7687" xr:uid="{00000000-0005-0000-0000-000041150000}"/>
    <cellStyle name="Normal 3 3 2 11 4" xfId="7688" xr:uid="{00000000-0005-0000-0000-000042150000}"/>
    <cellStyle name="Normal 3 3 2 11 5" xfId="12634" xr:uid="{00000000-0005-0000-0000-000043150000}"/>
    <cellStyle name="Normal 3 3 2 12" xfId="2120" xr:uid="{00000000-0005-0000-0000-000044150000}"/>
    <cellStyle name="Normal 3 3 2 12 2" xfId="4281" xr:uid="{00000000-0005-0000-0000-000045150000}"/>
    <cellStyle name="Normal 3 3 2 12 2 2" xfId="7689" xr:uid="{00000000-0005-0000-0000-000046150000}"/>
    <cellStyle name="Normal 3 3 2 12 3" xfId="7690" xr:uid="{00000000-0005-0000-0000-000047150000}"/>
    <cellStyle name="Normal 3 3 2 12 3 2" xfId="7691" xr:uid="{00000000-0005-0000-0000-000048150000}"/>
    <cellStyle name="Normal 3 3 2 12 4" xfId="7692" xr:uid="{00000000-0005-0000-0000-000049150000}"/>
    <cellStyle name="Normal 3 3 2 12 5" xfId="12635" xr:uid="{00000000-0005-0000-0000-00004A150000}"/>
    <cellStyle name="Normal 3 3 2 13" xfId="4280" xr:uid="{00000000-0005-0000-0000-00004B150000}"/>
    <cellStyle name="Normal 3 3 2 13 2" xfId="7693" xr:uid="{00000000-0005-0000-0000-00004C150000}"/>
    <cellStyle name="Normal 3 3 2 14" xfId="7694" xr:uid="{00000000-0005-0000-0000-00004D150000}"/>
    <cellStyle name="Normal 3 3 2 14 2" xfId="7695" xr:uid="{00000000-0005-0000-0000-00004E150000}"/>
    <cellStyle name="Normal 3 3 2 15" xfId="7696" xr:uid="{00000000-0005-0000-0000-00004F150000}"/>
    <cellStyle name="Normal 3 3 2 16" xfId="12636" xr:uid="{00000000-0005-0000-0000-000050150000}"/>
    <cellStyle name="Normal 3 3 2 2" xfId="2121" xr:uid="{00000000-0005-0000-0000-000051150000}"/>
    <cellStyle name="Normal 3 3 2 2 2" xfId="4279" xr:uid="{00000000-0005-0000-0000-000052150000}"/>
    <cellStyle name="Normal 3 3 2 2 2 2" xfId="7697" xr:uid="{00000000-0005-0000-0000-000053150000}"/>
    <cellStyle name="Normal 3 3 2 2 3" xfId="7698" xr:uid="{00000000-0005-0000-0000-000054150000}"/>
    <cellStyle name="Normal 3 3 2 2 3 2" xfId="7699" xr:uid="{00000000-0005-0000-0000-000055150000}"/>
    <cellStyle name="Normal 3 3 2 2 4" xfId="7700" xr:uid="{00000000-0005-0000-0000-000056150000}"/>
    <cellStyle name="Normal 3 3 2 2 5" xfId="12637" xr:uid="{00000000-0005-0000-0000-000057150000}"/>
    <cellStyle name="Normal 3 3 2 3" xfId="2122" xr:uid="{00000000-0005-0000-0000-000058150000}"/>
    <cellStyle name="Normal 3 3 2 3 2" xfId="4278" xr:uid="{00000000-0005-0000-0000-000059150000}"/>
    <cellStyle name="Normal 3 3 2 3 2 2" xfId="7701" xr:uid="{00000000-0005-0000-0000-00005A150000}"/>
    <cellStyle name="Normal 3 3 2 3 3" xfId="7702" xr:uid="{00000000-0005-0000-0000-00005B150000}"/>
    <cellStyle name="Normal 3 3 2 3 3 2" xfId="7703" xr:uid="{00000000-0005-0000-0000-00005C150000}"/>
    <cellStyle name="Normal 3 3 2 3 4" xfId="7704" xr:uid="{00000000-0005-0000-0000-00005D150000}"/>
    <cellStyle name="Normal 3 3 2 3 5" xfId="12638" xr:uid="{00000000-0005-0000-0000-00005E150000}"/>
    <cellStyle name="Normal 3 3 2 4" xfId="2123" xr:uid="{00000000-0005-0000-0000-00005F150000}"/>
    <cellStyle name="Normal 3 3 2 4 2" xfId="4277" xr:uid="{00000000-0005-0000-0000-000060150000}"/>
    <cellStyle name="Normal 3 3 2 4 2 2" xfId="7705" xr:uid="{00000000-0005-0000-0000-000061150000}"/>
    <cellStyle name="Normal 3 3 2 4 3" xfId="7706" xr:uid="{00000000-0005-0000-0000-000062150000}"/>
    <cellStyle name="Normal 3 3 2 4 3 2" xfId="7707" xr:uid="{00000000-0005-0000-0000-000063150000}"/>
    <cellStyle name="Normal 3 3 2 4 4" xfId="7708" xr:uid="{00000000-0005-0000-0000-000064150000}"/>
    <cellStyle name="Normal 3 3 2 4 5" xfId="12639" xr:uid="{00000000-0005-0000-0000-000065150000}"/>
    <cellStyle name="Normal 3 3 2 5" xfId="2124" xr:uid="{00000000-0005-0000-0000-000066150000}"/>
    <cellStyle name="Normal 3 3 2 5 2" xfId="4276" xr:uid="{00000000-0005-0000-0000-000067150000}"/>
    <cellStyle name="Normal 3 3 2 5 2 2" xfId="7709" xr:uid="{00000000-0005-0000-0000-000068150000}"/>
    <cellStyle name="Normal 3 3 2 5 3" xfId="7710" xr:uid="{00000000-0005-0000-0000-000069150000}"/>
    <cellStyle name="Normal 3 3 2 5 3 2" xfId="7711" xr:uid="{00000000-0005-0000-0000-00006A150000}"/>
    <cellStyle name="Normal 3 3 2 5 4" xfId="7712" xr:uid="{00000000-0005-0000-0000-00006B150000}"/>
    <cellStyle name="Normal 3 3 2 5 5" xfId="12640" xr:uid="{00000000-0005-0000-0000-00006C150000}"/>
    <cellStyle name="Normal 3 3 2 6" xfId="2125" xr:uid="{00000000-0005-0000-0000-00006D150000}"/>
    <cellStyle name="Normal 3 3 2 6 2" xfId="4275" xr:uid="{00000000-0005-0000-0000-00006E150000}"/>
    <cellStyle name="Normal 3 3 2 6 2 2" xfId="7713" xr:uid="{00000000-0005-0000-0000-00006F150000}"/>
    <cellStyle name="Normal 3 3 2 6 3" xfId="7714" xr:uid="{00000000-0005-0000-0000-000070150000}"/>
    <cellStyle name="Normal 3 3 2 6 3 2" xfId="7715" xr:uid="{00000000-0005-0000-0000-000071150000}"/>
    <cellStyle name="Normal 3 3 2 6 4" xfId="7716" xr:uid="{00000000-0005-0000-0000-000072150000}"/>
    <cellStyle name="Normal 3 3 2 6 5" xfId="12641" xr:uid="{00000000-0005-0000-0000-000073150000}"/>
    <cellStyle name="Normal 3 3 2 7" xfId="2126" xr:uid="{00000000-0005-0000-0000-000074150000}"/>
    <cellStyle name="Normal 3 3 2 7 2" xfId="4274" xr:uid="{00000000-0005-0000-0000-000075150000}"/>
    <cellStyle name="Normal 3 3 2 7 2 2" xfId="7717" xr:uid="{00000000-0005-0000-0000-000076150000}"/>
    <cellStyle name="Normal 3 3 2 7 3" xfId="7718" xr:uid="{00000000-0005-0000-0000-000077150000}"/>
    <cellStyle name="Normal 3 3 2 7 3 2" xfId="7719" xr:uid="{00000000-0005-0000-0000-000078150000}"/>
    <cellStyle name="Normal 3 3 2 7 4" xfId="7720" xr:uid="{00000000-0005-0000-0000-000079150000}"/>
    <cellStyle name="Normal 3 3 2 7 5" xfId="12642" xr:uid="{00000000-0005-0000-0000-00007A150000}"/>
    <cellStyle name="Normal 3 3 2 8" xfId="2127" xr:uid="{00000000-0005-0000-0000-00007B150000}"/>
    <cellStyle name="Normal 3 3 2 8 2" xfId="4273" xr:uid="{00000000-0005-0000-0000-00007C150000}"/>
    <cellStyle name="Normal 3 3 2 8 2 2" xfId="7721" xr:uid="{00000000-0005-0000-0000-00007D150000}"/>
    <cellStyle name="Normal 3 3 2 8 3" xfId="7722" xr:uid="{00000000-0005-0000-0000-00007E150000}"/>
    <cellStyle name="Normal 3 3 2 8 3 2" xfId="7723" xr:uid="{00000000-0005-0000-0000-00007F150000}"/>
    <cellStyle name="Normal 3 3 2 8 4" xfId="7724" xr:uid="{00000000-0005-0000-0000-000080150000}"/>
    <cellStyle name="Normal 3 3 2 8 5" xfId="12643" xr:uid="{00000000-0005-0000-0000-000081150000}"/>
    <cellStyle name="Normal 3 3 2 9" xfId="2128" xr:uid="{00000000-0005-0000-0000-000082150000}"/>
    <cellStyle name="Normal 3 3 2 9 2" xfId="3804" xr:uid="{00000000-0005-0000-0000-000083150000}"/>
    <cellStyle name="Normal 3 3 2 9 2 2" xfId="7725" xr:uid="{00000000-0005-0000-0000-000084150000}"/>
    <cellStyle name="Normal 3 3 2 9 3" xfId="7726" xr:uid="{00000000-0005-0000-0000-000085150000}"/>
    <cellStyle name="Normal 3 3 2 9 3 2" xfId="7727" xr:uid="{00000000-0005-0000-0000-000086150000}"/>
    <cellStyle name="Normal 3 3 2 9 4" xfId="7728" xr:uid="{00000000-0005-0000-0000-000087150000}"/>
    <cellStyle name="Normal 3 3 2 9 5" xfId="12644" xr:uid="{00000000-0005-0000-0000-000088150000}"/>
    <cellStyle name="Normal 3 3 3" xfId="2129" xr:uid="{00000000-0005-0000-0000-000089150000}"/>
    <cellStyle name="Normal 3 3 3 2" xfId="4272" xr:uid="{00000000-0005-0000-0000-00008A150000}"/>
    <cellStyle name="Normal 3 3 3 2 2" xfId="7729" xr:uid="{00000000-0005-0000-0000-00008B150000}"/>
    <cellStyle name="Normal 3 3 3 3" xfId="7730" xr:uid="{00000000-0005-0000-0000-00008C150000}"/>
    <cellStyle name="Normal 3 3 3 3 2" xfId="7731" xr:uid="{00000000-0005-0000-0000-00008D150000}"/>
    <cellStyle name="Normal 3 3 3 4" xfId="7732" xr:uid="{00000000-0005-0000-0000-00008E150000}"/>
    <cellStyle name="Normal 3 3 3 5" xfId="12645" xr:uid="{00000000-0005-0000-0000-00008F150000}"/>
    <cellStyle name="Normal 3 3 4" xfId="2130" xr:uid="{00000000-0005-0000-0000-000090150000}"/>
    <cellStyle name="Normal 3 3 4 2" xfId="4271" xr:uid="{00000000-0005-0000-0000-000091150000}"/>
    <cellStyle name="Normal 3 3 4 2 2" xfId="7733" xr:uid="{00000000-0005-0000-0000-000092150000}"/>
    <cellStyle name="Normal 3 3 4 3" xfId="7734" xr:uid="{00000000-0005-0000-0000-000093150000}"/>
    <cellStyle name="Normal 3 3 4 3 2" xfId="7735" xr:uid="{00000000-0005-0000-0000-000094150000}"/>
    <cellStyle name="Normal 3 3 4 4" xfId="7736" xr:uid="{00000000-0005-0000-0000-000095150000}"/>
    <cellStyle name="Normal 3 3 4 5" xfId="12646" xr:uid="{00000000-0005-0000-0000-000096150000}"/>
    <cellStyle name="Normal 3 3 5" xfId="2131" xr:uid="{00000000-0005-0000-0000-000097150000}"/>
    <cellStyle name="Normal 3 3 5 2" xfId="4270" xr:uid="{00000000-0005-0000-0000-000098150000}"/>
    <cellStyle name="Normal 3 3 5 2 2" xfId="7737" xr:uid="{00000000-0005-0000-0000-000099150000}"/>
    <cellStyle name="Normal 3 3 5 3" xfId="7738" xr:uid="{00000000-0005-0000-0000-00009A150000}"/>
    <cellStyle name="Normal 3 3 5 3 2" xfId="7739" xr:uid="{00000000-0005-0000-0000-00009B150000}"/>
    <cellStyle name="Normal 3 3 5 4" xfId="7740" xr:uid="{00000000-0005-0000-0000-00009C150000}"/>
    <cellStyle name="Normal 3 3 5 5" xfId="12647" xr:uid="{00000000-0005-0000-0000-00009D150000}"/>
    <cellStyle name="Normal 3 3 6" xfId="2132" xr:uid="{00000000-0005-0000-0000-00009E150000}"/>
    <cellStyle name="Normal 3 3 6 2" xfId="4269" xr:uid="{00000000-0005-0000-0000-00009F150000}"/>
    <cellStyle name="Normal 3 3 6 2 2" xfId="7741" xr:uid="{00000000-0005-0000-0000-0000A0150000}"/>
    <cellStyle name="Normal 3 3 6 3" xfId="7742" xr:uid="{00000000-0005-0000-0000-0000A1150000}"/>
    <cellStyle name="Normal 3 3 6 3 2" xfId="7743" xr:uid="{00000000-0005-0000-0000-0000A2150000}"/>
    <cellStyle name="Normal 3 3 6 4" xfId="7744" xr:uid="{00000000-0005-0000-0000-0000A3150000}"/>
    <cellStyle name="Normal 3 3 6 5" xfId="12648" xr:uid="{00000000-0005-0000-0000-0000A4150000}"/>
    <cellStyle name="Normal 3 3 7" xfId="2133" xr:uid="{00000000-0005-0000-0000-0000A5150000}"/>
    <cellStyle name="Normal 3 3 7 2" xfId="4268" xr:uid="{00000000-0005-0000-0000-0000A6150000}"/>
    <cellStyle name="Normal 3 3 7 2 2" xfId="7745" xr:uid="{00000000-0005-0000-0000-0000A7150000}"/>
    <cellStyle name="Normal 3 3 7 3" xfId="7746" xr:uid="{00000000-0005-0000-0000-0000A8150000}"/>
    <cellStyle name="Normal 3 3 7 3 2" xfId="7747" xr:uid="{00000000-0005-0000-0000-0000A9150000}"/>
    <cellStyle name="Normal 3 3 7 4" xfId="7748" xr:uid="{00000000-0005-0000-0000-0000AA150000}"/>
    <cellStyle name="Normal 3 3 7 5" xfId="12649" xr:uid="{00000000-0005-0000-0000-0000AB150000}"/>
    <cellStyle name="Normal 3 3 8" xfId="2134" xr:uid="{00000000-0005-0000-0000-0000AC150000}"/>
    <cellStyle name="Normal 3 3 8 2" xfId="4267" xr:uid="{00000000-0005-0000-0000-0000AD150000}"/>
    <cellStyle name="Normal 3 3 8 2 2" xfId="7749" xr:uid="{00000000-0005-0000-0000-0000AE150000}"/>
    <cellStyle name="Normal 3 3 8 3" xfId="7750" xr:uid="{00000000-0005-0000-0000-0000AF150000}"/>
    <cellStyle name="Normal 3 3 8 3 2" xfId="7751" xr:uid="{00000000-0005-0000-0000-0000B0150000}"/>
    <cellStyle name="Normal 3 3 8 4" xfId="7752" xr:uid="{00000000-0005-0000-0000-0000B1150000}"/>
    <cellStyle name="Normal 3 3 8 5" xfId="12650" xr:uid="{00000000-0005-0000-0000-0000B2150000}"/>
    <cellStyle name="Normal 3 3 9" xfId="2135" xr:uid="{00000000-0005-0000-0000-0000B3150000}"/>
    <cellStyle name="Normal 3 3 9 2" xfId="4266" xr:uid="{00000000-0005-0000-0000-0000B4150000}"/>
    <cellStyle name="Normal 3 3 9 2 2" xfId="7753" xr:uid="{00000000-0005-0000-0000-0000B5150000}"/>
    <cellStyle name="Normal 3 3 9 3" xfId="7754" xr:uid="{00000000-0005-0000-0000-0000B6150000}"/>
    <cellStyle name="Normal 3 3 9 3 2" xfId="7755" xr:uid="{00000000-0005-0000-0000-0000B7150000}"/>
    <cellStyle name="Normal 3 3 9 4" xfId="7756" xr:uid="{00000000-0005-0000-0000-0000B8150000}"/>
    <cellStyle name="Normal 3 3 9 5" xfId="12651" xr:uid="{00000000-0005-0000-0000-0000B9150000}"/>
    <cellStyle name="Normal 3 30" xfId="2136" xr:uid="{00000000-0005-0000-0000-0000BA150000}"/>
    <cellStyle name="Normal 3 30 10" xfId="2137" xr:uid="{00000000-0005-0000-0000-0000BB150000}"/>
    <cellStyle name="Normal 3 30 10 2" xfId="4265" xr:uid="{00000000-0005-0000-0000-0000BC150000}"/>
    <cellStyle name="Normal 3 30 10 2 2" xfId="7757" xr:uid="{00000000-0005-0000-0000-0000BD150000}"/>
    <cellStyle name="Normal 3 30 10 3" xfId="7758" xr:uid="{00000000-0005-0000-0000-0000BE150000}"/>
    <cellStyle name="Normal 3 30 10 3 2" xfId="7759" xr:uid="{00000000-0005-0000-0000-0000BF150000}"/>
    <cellStyle name="Normal 3 30 10 4" xfId="7760" xr:uid="{00000000-0005-0000-0000-0000C0150000}"/>
    <cellStyle name="Normal 3 30 10 5" xfId="12652" xr:uid="{00000000-0005-0000-0000-0000C1150000}"/>
    <cellStyle name="Normal 3 30 11" xfId="2138" xr:uid="{00000000-0005-0000-0000-0000C2150000}"/>
    <cellStyle name="Normal 3 30 11 2" xfId="4264" xr:uid="{00000000-0005-0000-0000-0000C3150000}"/>
    <cellStyle name="Normal 3 30 11 2 2" xfId="7761" xr:uid="{00000000-0005-0000-0000-0000C4150000}"/>
    <cellStyle name="Normal 3 30 11 3" xfId="7762" xr:uid="{00000000-0005-0000-0000-0000C5150000}"/>
    <cellStyle name="Normal 3 30 11 3 2" xfId="7763" xr:uid="{00000000-0005-0000-0000-0000C6150000}"/>
    <cellStyle name="Normal 3 30 11 4" xfId="7764" xr:uid="{00000000-0005-0000-0000-0000C7150000}"/>
    <cellStyle name="Normal 3 30 11 5" xfId="12653" xr:uid="{00000000-0005-0000-0000-0000C8150000}"/>
    <cellStyle name="Normal 3 30 12" xfId="2139" xr:uid="{00000000-0005-0000-0000-0000C9150000}"/>
    <cellStyle name="Normal 3 30 12 2" xfId="4263" xr:uid="{00000000-0005-0000-0000-0000CA150000}"/>
    <cellStyle name="Normal 3 30 12 2 2" xfId="7765" xr:uid="{00000000-0005-0000-0000-0000CB150000}"/>
    <cellStyle name="Normal 3 30 12 3" xfId="7766" xr:uid="{00000000-0005-0000-0000-0000CC150000}"/>
    <cellStyle name="Normal 3 30 12 3 2" xfId="7767" xr:uid="{00000000-0005-0000-0000-0000CD150000}"/>
    <cellStyle name="Normal 3 30 12 4" xfId="7768" xr:uid="{00000000-0005-0000-0000-0000CE150000}"/>
    <cellStyle name="Normal 3 30 12 5" xfId="12654" xr:uid="{00000000-0005-0000-0000-0000CF150000}"/>
    <cellStyle name="Normal 3 30 13" xfId="2140" xr:uid="{00000000-0005-0000-0000-0000D0150000}"/>
    <cellStyle name="Normal 3 30 13 2" xfId="4262" xr:uid="{00000000-0005-0000-0000-0000D1150000}"/>
    <cellStyle name="Normal 3 30 13 2 2" xfId="7769" xr:uid="{00000000-0005-0000-0000-0000D2150000}"/>
    <cellStyle name="Normal 3 30 13 3" xfId="7770" xr:uid="{00000000-0005-0000-0000-0000D3150000}"/>
    <cellStyle name="Normal 3 30 13 3 2" xfId="7771" xr:uid="{00000000-0005-0000-0000-0000D4150000}"/>
    <cellStyle name="Normal 3 30 13 4" xfId="7772" xr:uid="{00000000-0005-0000-0000-0000D5150000}"/>
    <cellStyle name="Normal 3 30 13 5" xfId="12655" xr:uid="{00000000-0005-0000-0000-0000D6150000}"/>
    <cellStyle name="Normal 3 30 14" xfId="4261" xr:uid="{00000000-0005-0000-0000-0000D7150000}"/>
    <cellStyle name="Normal 3 30 14 2" xfId="7773" xr:uid="{00000000-0005-0000-0000-0000D8150000}"/>
    <cellStyle name="Normal 3 30 15" xfId="7774" xr:uid="{00000000-0005-0000-0000-0000D9150000}"/>
    <cellStyle name="Normal 3 30 15 2" xfId="7775" xr:uid="{00000000-0005-0000-0000-0000DA150000}"/>
    <cellStyle name="Normal 3 30 16" xfId="7776" xr:uid="{00000000-0005-0000-0000-0000DB150000}"/>
    <cellStyle name="Normal 3 30 17" xfId="12656" xr:uid="{00000000-0005-0000-0000-0000DC150000}"/>
    <cellStyle name="Normal 3 30 2" xfId="2141" xr:uid="{00000000-0005-0000-0000-0000DD150000}"/>
    <cellStyle name="Normal 3 30 2 10" xfId="2142" xr:uid="{00000000-0005-0000-0000-0000DE150000}"/>
    <cellStyle name="Normal 3 30 2 10 2" xfId="4260" xr:uid="{00000000-0005-0000-0000-0000DF150000}"/>
    <cellStyle name="Normal 3 30 2 10 2 2" xfId="7777" xr:uid="{00000000-0005-0000-0000-0000E0150000}"/>
    <cellStyle name="Normal 3 30 2 10 3" xfId="7778" xr:uid="{00000000-0005-0000-0000-0000E1150000}"/>
    <cellStyle name="Normal 3 30 2 10 3 2" xfId="7779" xr:uid="{00000000-0005-0000-0000-0000E2150000}"/>
    <cellStyle name="Normal 3 30 2 10 4" xfId="7780" xr:uid="{00000000-0005-0000-0000-0000E3150000}"/>
    <cellStyle name="Normal 3 30 2 10 5" xfId="12657" xr:uid="{00000000-0005-0000-0000-0000E4150000}"/>
    <cellStyle name="Normal 3 30 2 11" xfId="2143" xr:uid="{00000000-0005-0000-0000-0000E5150000}"/>
    <cellStyle name="Normal 3 30 2 11 2" xfId="4259" xr:uid="{00000000-0005-0000-0000-0000E6150000}"/>
    <cellStyle name="Normal 3 30 2 11 2 2" xfId="7781" xr:uid="{00000000-0005-0000-0000-0000E7150000}"/>
    <cellStyle name="Normal 3 30 2 11 3" xfId="7782" xr:uid="{00000000-0005-0000-0000-0000E8150000}"/>
    <cellStyle name="Normal 3 30 2 11 3 2" xfId="7783" xr:uid="{00000000-0005-0000-0000-0000E9150000}"/>
    <cellStyle name="Normal 3 30 2 11 4" xfId="7784" xr:uid="{00000000-0005-0000-0000-0000EA150000}"/>
    <cellStyle name="Normal 3 30 2 11 5" xfId="12658" xr:uid="{00000000-0005-0000-0000-0000EB150000}"/>
    <cellStyle name="Normal 3 30 2 12" xfId="2144" xr:uid="{00000000-0005-0000-0000-0000EC150000}"/>
    <cellStyle name="Normal 3 30 2 12 2" xfId="4258" xr:uid="{00000000-0005-0000-0000-0000ED150000}"/>
    <cellStyle name="Normal 3 30 2 12 2 2" xfId="7785" xr:uid="{00000000-0005-0000-0000-0000EE150000}"/>
    <cellStyle name="Normal 3 30 2 12 3" xfId="7786" xr:uid="{00000000-0005-0000-0000-0000EF150000}"/>
    <cellStyle name="Normal 3 30 2 12 3 2" xfId="7787" xr:uid="{00000000-0005-0000-0000-0000F0150000}"/>
    <cellStyle name="Normal 3 30 2 12 4" xfId="7788" xr:uid="{00000000-0005-0000-0000-0000F1150000}"/>
    <cellStyle name="Normal 3 30 2 12 5" xfId="12659" xr:uid="{00000000-0005-0000-0000-0000F2150000}"/>
    <cellStyle name="Normal 3 30 2 13" xfId="4257" xr:uid="{00000000-0005-0000-0000-0000F3150000}"/>
    <cellStyle name="Normal 3 30 2 13 2" xfId="7789" xr:uid="{00000000-0005-0000-0000-0000F4150000}"/>
    <cellStyle name="Normal 3 30 2 14" xfId="7790" xr:uid="{00000000-0005-0000-0000-0000F5150000}"/>
    <cellStyle name="Normal 3 30 2 14 2" xfId="7791" xr:uid="{00000000-0005-0000-0000-0000F6150000}"/>
    <cellStyle name="Normal 3 30 2 15" xfId="7792" xr:uid="{00000000-0005-0000-0000-0000F7150000}"/>
    <cellStyle name="Normal 3 30 2 16" xfId="12660" xr:uid="{00000000-0005-0000-0000-0000F8150000}"/>
    <cellStyle name="Normal 3 30 2 2" xfId="2145" xr:uid="{00000000-0005-0000-0000-0000F9150000}"/>
    <cellStyle name="Normal 3 30 2 2 2" xfId="4256" xr:uid="{00000000-0005-0000-0000-0000FA150000}"/>
    <cellStyle name="Normal 3 30 2 2 2 2" xfId="7793" xr:uid="{00000000-0005-0000-0000-0000FB150000}"/>
    <cellStyle name="Normal 3 30 2 2 3" xfId="7794" xr:uid="{00000000-0005-0000-0000-0000FC150000}"/>
    <cellStyle name="Normal 3 30 2 2 3 2" xfId="7795" xr:uid="{00000000-0005-0000-0000-0000FD150000}"/>
    <cellStyle name="Normal 3 30 2 2 4" xfId="7796" xr:uid="{00000000-0005-0000-0000-0000FE150000}"/>
    <cellStyle name="Normal 3 30 2 2 5" xfId="12661" xr:uid="{00000000-0005-0000-0000-0000FF150000}"/>
    <cellStyle name="Normal 3 30 2 3" xfId="2146" xr:uid="{00000000-0005-0000-0000-000000160000}"/>
    <cellStyle name="Normal 3 30 2 3 2" xfId="4255" xr:uid="{00000000-0005-0000-0000-000001160000}"/>
    <cellStyle name="Normal 3 30 2 3 2 2" xfId="7797" xr:uid="{00000000-0005-0000-0000-000002160000}"/>
    <cellStyle name="Normal 3 30 2 3 3" xfId="7798" xr:uid="{00000000-0005-0000-0000-000003160000}"/>
    <cellStyle name="Normal 3 30 2 3 3 2" xfId="7799" xr:uid="{00000000-0005-0000-0000-000004160000}"/>
    <cellStyle name="Normal 3 30 2 3 4" xfId="7800" xr:uid="{00000000-0005-0000-0000-000005160000}"/>
    <cellStyle name="Normal 3 30 2 3 5" xfId="12662" xr:uid="{00000000-0005-0000-0000-000006160000}"/>
    <cellStyle name="Normal 3 30 2 4" xfId="2147" xr:uid="{00000000-0005-0000-0000-000007160000}"/>
    <cellStyle name="Normal 3 30 2 4 2" xfId="4254" xr:uid="{00000000-0005-0000-0000-000008160000}"/>
    <cellStyle name="Normal 3 30 2 4 2 2" xfId="7801" xr:uid="{00000000-0005-0000-0000-000009160000}"/>
    <cellStyle name="Normal 3 30 2 4 3" xfId="7802" xr:uid="{00000000-0005-0000-0000-00000A160000}"/>
    <cellStyle name="Normal 3 30 2 4 3 2" xfId="7803" xr:uid="{00000000-0005-0000-0000-00000B160000}"/>
    <cellStyle name="Normal 3 30 2 4 4" xfId="7804" xr:uid="{00000000-0005-0000-0000-00000C160000}"/>
    <cellStyle name="Normal 3 30 2 4 5" xfId="12663" xr:uid="{00000000-0005-0000-0000-00000D160000}"/>
    <cellStyle name="Normal 3 30 2 5" xfId="2148" xr:uid="{00000000-0005-0000-0000-00000E160000}"/>
    <cellStyle name="Normal 3 30 2 5 2" xfId="4253" xr:uid="{00000000-0005-0000-0000-00000F160000}"/>
    <cellStyle name="Normal 3 30 2 5 2 2" xfId="7805" xr:uid="{00000000-0005-0000-0000-000010160000}"/>
    <cellStyle name="Normal 3 30 2 5 3" xfId="7806" xr:uid="{00000000-0005-0000-0000-000011160000}"/>
    <cellStyle name="Normal 3 30 2 5 3 2" xfId="7807" xr:uid="{00000000-0005-0000-0000-000012160000}"/>
    <cellStyle name="Normal 3 30 2 5 4" xfId="7808" xr:uid="{00000000-0005-0000-0000-000013160000}"/>
    <cellStyle name="Normal 3 30 2 5 5" xfId="12664" xr:uid="{00000000-0005-0000-0000-000014160000}"/>
    <cellStyle name="Normal 3 30 2 6" xfId="2149" xr:uid="{00000000-0005-0000-0000-000015160000}"/>
    <cellStyle name="Normal 3 30 2 6 2" xfId="4252" xr:uid="{00000000-0005-0000-0000-000016160000}"/>
    <cellStyle name="Normal 3 30 2 6 2 2" xfId="7809" xr:uid="{00000000-0005-0000-0000-000017160000}"/>
    <cellStyle name="Normal 3 30 2 6 3" xfId="7810" xr:uid="{00000000-0005-0000-0000-000018160000}"/>
    <cellStyle name="Normal 3 30 2 6 3 2" xfId="7811" xr:uid="{00000000-0005-0000-0000-000019160000}"/>
    <cellStyle name="Normal 3 30 2 6 4" xfId="7812" xr:uid="{00000000-0005-0000-0000-00001A160000}"/>
    <cellStyle name="Normal 3 30 2 6 5" xfId="12665" xr:uid="{00000000-0005-0000-0000-00001B160000}"/>
    <cellStyle name="Normal 3 30 2 7" xfId="2150" xr:uid="{00000000-0005-0000-0000-00001C160000}"/>
    <cellStyle name="Normal 3 30 2 7 2" xfId="3803" xr:uid="{00000000-0005-0000-0000-00001D160000}"/>
    <cellStyle name="Normal 3 30 2 7 2 2" xfId="7813" xr:uid="{00000000-0005-0000-0000-00001E160000}"/>
    <cellStyle name="Normal 3 30 2 7 3" xfId="7814" xr:uid="{00000000-0005-0000-0000-00001F160000}"/>
    <cellStyle name="Normal 3 30 2 7 3 2" xfId="7815" xr:uid="{00000000-0005-0000-0000-000020160000}"/>
    <cellStyle name="Normal 3 30 2 7 4" xfId="7816" xr:uid="{00000000-0005-0000-0000-000021160000}"/>
    <cellStyle name="Normal 3 30 2 7 5" xfId="12666" xr:uid="{00000000-0005-0000-0000-000022160000}"/>
    <cellStyle name="Normal 3 30 2 8" xfId="2151" xr:uid="{00000000-0005-0000-0000-000023160000}"/>
    <cellStyle name="Normal 3 30 2 8 2" xfId="4251" xr:uid="{00000000-0005-0000-0000-000024160000}"/>
    <cellStyle name="Normal 3 30 2 8 2 2" xfId="7817" xr:uid="{00000000-0005-0000-0000-000025160000}"/>
    <cellStyle name="Normal 3 30 2 8 3" xfId="7818" xr:uid="{00000000-0005-0000-0000-000026160000}"/>
    <cellStyle name="Normal 3 30 2 8 3 2" xfId="7819" xr:uid="{00000000-0005-0000-0000-000027160000}"/>
    <cellStyle name="Normal 3 30 2 8 4" xfId="7820" xr:uid="{00000000-0005-0000-0000-000028160000}"/>
    <cellStyle name="Normal 3 30 2 8 5" xfId="12667" xr:uid="{00000000-0005-0000-0000-000029160000}"/>
    <cellStyle name="Normal 3 30 2 9" xfId="2152" xr:uid="{00000000-0005-0000-0000-00002A160000}"/>
    <cellStyle name="Normal 3 30 2 9 2" xfId="4250" xr:uid="{00000000-0005-0000-0000-00002B160000}"/>
    <cellStyle name="Normal 3 30 2 9 2 2" xfId="7821" xr:uid="{00000000-0005-0000-0000-00002C160000}"/>
    <cellStyle name="Normal 3 30 2 9 3" xfId="7822" xr:uid="{00000000-0005-0000-0000-00002D160000}"/>
    <cellStyle name="Normal 3 30 2 9 3 2" xfId="7823" xr:uid="{00000000-0005-0000-0000-00002E160000}"/>
    <cellStyle name="Normal 3 30 2 9 4" xfId="7824" xr:uid="{00000000-0005-0000-0000-00002F160000}"/>
    <cellStyle name="Normal 3 30 2 9 5" xfId="12668" xr:uid="{00000000-0005-0000-0000-000030160000}"/>
    <cellStyle name="Normal 3 30 3" xfId="2153" xr:uid="{00000000-0005-0000-0000-000031160000}"/>
    <cellStyle name="Normal 3 30 3 2" xfId="4249" xr:uid="{00000000-0005-0000-0000-000032160000}"/>
    <cellStyle name="Normal 3 30 3 2 2" xfId="7825" xr:uid="{00000000-0005-0000-0000-000033160000}"/>
    <cellStyle name="Normal 3 30 3 3" xfId="7826" xr:uid="{00000000-0005-0000-0000-000034160000}"/>
    <cellStyle name="Normal 3 30 3 3 2" xfId="7827" xr:uid="{00000000-0005-0000-0000-000035160000}"/>
    <cellStyle name="Normal 3 30 3 4" xfId="7828" xr:uid="{00000000-0005-0000-0000-000036160000}"/>
    <cellStyle name="Normal 3 30 3 5" xfId="12669" xr:uid="{00000000-0005-0000-0000-000037160000}"/>
    <cellStyle name="Normal 3 30 4" xfId="2154" xr:uid="{00000000-0005-0000-0000-000038160000}"/>
    <cellStyle name="Normal 3 30 4 2" xfId="4248" xr:uid="{00000000-0005-0000-0000-000039160000}"/>
    <cellStyle name="Normal 3 30 4 2 2" xfId="7829" xr:uid="{00000000-0005-0000-0000-00003A160000}"/>
    <cellStyle name="Normal 3 30 4 3" xfId="7830" xr:uid="{00000000-0005-0000-0000-00003B160000}"/>
    <cellStyle name="Normal 3 30 4 3 2" xfId="7831" xr:uid="{00000000-0005-0000-0000-00003C160000}"/>
    <cellStyle name="Normal 3 30 4 4" xfId="7832" xr:uid="{00000000-0005-0000-0000-00003D160000}"/>
    <cellStyle name="Normal 3 30 4 5" xfId="12670" xr:uid="{00000000-0005-0000-0000-00003E160000}"/>
    <cellStyle name="Normal 3 30 5" xfId="2155" xr:uid="{00000000-0005-0000-0000-00003F160000}"/>
    <cellStyle name="Normal 3 30 5 2" xfId="4247" xr:uid="{00000000-0005-0000-0000-000040160000}"/>
    <cellStyle name="Normal 3 30 5 2 2" xfId="7833" xr:uid="{00000000-0005-0000-0000-000041160000}"/>
    <cellStyle name="Normal 3 30 5 3" xfId="7834" xr:uid="{00000000-0005-0000-0000-000042160000}"/>
    <cellStyle name="Normal 3 30 5 3 2" xfId="7835" xr:uid="{00000000-0005-0000-0000-000043160000}"/>
    <cellStyle name="Normal 3 30 5 4" xfId="7836" xr:uid="{00000000-0005-0000-0000-000044160000}"/>
    <cellStyle name="Normal 3 30 5 5" xfId="12671" xr:uid="{00000000-0005-0000-0000-000045160000}"/>
    <cellStyle name="Normal 3 30 6" xfId="2156" xr:uid="{00000000-0005-0000-0000-000046160000}"/>
    <cellStyle name="Normal 3 30 6 2" xfId="4246" xr:uid="{00000000-0005-0000-0000-000047160000}"/>
    <cellStyle name="Normal 3 30 6 2 2" xfId="7837" xr:uid="{00000000-0005-0000-0000-000048160000}"/>
    <cellStyle name="Normal 3 30 6 3" xfId="7838" xr:uid="{00000000-0005-0000-0000-000049160000}"/>
    <cellStyle name="Normal 3 30 6 3 2" xfId="7839" xr:uid="{00000000-0005-0000-0000-00004A160000}"/>
    <cellStyle name="Normal 3 30 6 4" xfId="7840" xr:uid="{00000000-0005-0000-0000-00004B160000}"/>
    <cellStyle name="Normal 3 30 6 5" xfId="12672" xr:uid="{00000000-0005-0000-0000-00004C160000}"/>
    <cellStyle name="Normal 3 30 7" xfId="2157" xr:uid="{00000000-0005-0000-0000-00004D160000}"/>
    <cellStyle name="Normal 3 30 7 2" xfId="4245" xr:uid="{00000000-0005-0000-0000-00004E160000}"/>
    <cellStyle name="Normal 3 30 7 2 2" xfId="7841" xr:uid="{00000000-0005-0000-0000-00004F160000}"/>
    <cellStyle name="Normal 3 30 7 3" xfId="7842" xr:uid="{00000000-0005-0000-0000-000050160000}"/>
    <cellStyle name="Normal 3 30 7 3 2" xfId="7843" xr:uid="{00000000-0005-0000-0000-000051160000}"/>
    <cellStyle name="Normal 3 30 7 4" xfId="7844" xr:uid="{00000000-0005-0000-0000-000052160000}"/>
    <cellStyle name="Normal 3 30 7 5" xfId="12673" xr:uid="{00000000-0005-0000-0000-000053160000}"/>
    <cellStyle name="Normal 3 30 8" xfId="2158" xr:uid="{00000000-0005-0000-0000-000054160000}"/>
    <cellStyle name="Normal 3 30 8 2" xfId="4244" xr:uid="{00000000-0005-0000-0000-000055160000}"/>
    <cellStyle name="Normal 3 30 8 2 2" xfId="7845" xr:uid="{00000000-0005-0000-0000-000056160000}"/>
    <cellStyle name="Normal 3 30 8 3" xfId="7846" xr:uid="{00000000-0005-0000-0000-000057160000}"/>
    <cellStyle name="Normal 3 30 8 3 2" xfId="7847" xr:uid="{00000000-0005-0000-0000-000058160000}"/>
    <cellStyle name="Normal 3 30 8 4" xfId="7848" xr:uid="{00000000-0005-0000-0000-000059160000}"/>
    <cellStyle name="Normal 3 30 8 5" xfId="12674" xr:uid="{00000000-0005-0000-0000-00005A160000}"/>
    <cellStyle name="Normal 3 30 9" xfId="2159" xr:uid="{00000000-0005-0000-0000-00005B160000}"/>
    <cellStyle name="Normal 3 30 9 2" xfId="4243" xr:uid="{00000000-0005-0000-0000-00005C160000}"/>
    <cellStyle name="Normal 3 30 9 2 2" xfId="7849" xr:uid="{00000000-0005-0000-0000-00005D160000}"/>
    <cellStyle name="Normal 3 30 9 3" xfId="7850" xr:uid="{00000000-0005-0000-0000-00005E160000}"/>
    <cellStyle name="Normal 3 30 9 3 2" xfId="7851" xr:uid="{00000000-0005-0000-0000-00005F160000}"/>
    <cellStyle name="Normal 3 30 9 4" xfId="7852" xr:uid="{00000000-0005-0000-0000-000060160000}"/>
    <cellStyle name="Normal 3 30 9 5" xfId="12675" xr:uid="{00000000-0005-0000-0000-000061160000}"/>
    <cellStyle name="Normal 3 31" xfId="2160" xr:uid="{00000000-0005-0000-0000-000062160000}"/>
    <cellStyle name="Normal 3 31 10" xfId="2161" xr:uid="{00000000-0005-0000-0000-000063160000}"/>
    <cellStyle name="Normal 3 31 10 2" xfId="4242" xr:uid="{00000000-0005-0000-0000-000064160000}"/>
    <cellStyle name="Normal 3 31 10 2 2" xfId="7853" xr:uid="{00000000-0005-0000-0000-000065160000}"/>
    <cellStyle name="Normal 3 31 10 3" xfId="7854" xr:uid="{00000000-0005-0000-0000-000066160000}"/>
    <cellStyle name="Normal 3 31 10 3 2" xfId="7855" xr:uid="{00000000-0005-0000-0000-000067160000}"/>
    <cellStyle name="Normal 3 31 10 4" xfId="7856" xr:uid="{00000000-0005-0000-0000-000068160000}"/>
    <cellStyle name="Normal 3 31 10 5" xfId="12676" xr:uid="{00000000-0005-0000-0000-000069160000}"/>
    <cellStyle name="Normal 3 31 11" xfId="2162" xr:uid="{00000000-0005-0000-0000-00006A160000}"/>
    <cellStyle name="Normal 3 31 11 2" xfId="4241" xr:uid="{00000000-0005-0000-0000-00006B160000}"/>
    <cellStyle name="Normal 3 31 11 2 2" xfId="7857" xr:uid="{00000000-0005-0000-0000-00006C160000}"/>
    <cellStyle name="Normal 3 31 11 3" xfId="7858" xr:uid="{00000000-0005-0000-0000-00006D160000}"/>
    <cellStyle name="Normal 3 31 11 3 2" xfId="7859" xr:uid="{00000000-0005-0000-0000-00006E160000}"/>
    <cellStyle name="Normal 3 31 11 4" xfId="7860" xr:uid="{00000000-0005-0000-0000-00006F160000}"/>
    <cellStyle name="Normal 3 31 11 5" xfId="12677" xr:uid="{00000000-0005-0000-0000-000070160000}"/>
    <cellStyle name="Normal 3 31 12" xfId="2163" xr:uid="{00000000-0005-0000-0000-000071160000}"/>
    <cellStyle name="Normal 3 31 12 2" xfId="4240" xr:uid="{00000000-0005-0000-0000-000072160000}"/>
    <cellStyle name="Normal 3 31 12 2 2" xfId="7861" xr:uid="{00000000-0005-0000-0000-000073160000}"/>
    <cellStyle name="Normal 3 31 12 3" xfId="7862" xr:uid="{00000000-0005-0000-0000-000074160000}"/>
    <cellStyle name="Normal 3 31 12 3 2" xfId="7863" xr:uid="{00000000-0005-0000-0000-000075160000}"/>
    <cellStyle name="Normal 3 31 12 4" xfId="7864" xr:uid="{00000000-0005-0000-0000-000076160000}"/>
    <cellStyle name="Normal 3 31 12 5" xfId="12678" xr:uid="{00000000-0005-0000-0000-000077160000}"/>
    <cellStyle name="Normal 3 31 13" xfId="2164" xr:uid="{00000000-0005-0000-0000-000078160000}"/>
    <cellStyle name="Normal 3 31 13 2" xfId="4239" xr:uid="{00000000-0005-0000-0000-000079160000}"/>
    <cellStyle name="Normal 3 31 13 2 2" xfId="7865" xr:uid="{00000000-0005-0000-0000-00007A160000}"/>
    <cellStyle name="Normal 3 31 13 3" xfId="7866" xr:uid="{00000000-0005-0000-0000-00007B160000}"/>
    <cellStyle name="Normal 3 31 13 3 2" xfId="7867" xr:uid="{00000000-0005-0000-0000-00007C160000}"/>
    <cellStyle name="Normal 3 31 13 4" xfId="7868" xr:uid="{00000000-0005-0000-0000-00007D160000}"/>
    <cellStyle name="Normal 3 31 13 5" xfId="12679" xr:uid="{00000000-0005-0000-0000-00007E160000}"/>
    <cellStyle name="Normal 3 31 14" xfId="4238" xr:uid="{00000000-0005-0000-0000-00007F160000}"/>
    <cellStyle name="Normal 3 31 14 2" xfId="7869" xr:uid="{00000000-0005-0000-0000-000080160000}"/>
    <cellStyle name="Normal 3 31 15" xfId="7870" xr:uid="{00000000-0005-0000-0000-000081160000}"/>
    <cellStyle name="Normal 3 31 15 2" xfId="7871" xr:uid="{00000000-0005-0000-0000-000082160000}"/>
    <cellStyle name="Normal 3 31 16" xfId="7872" xr:uid="{00000000-0005-0000-0000-000083160000}"/>
    <cellStyle name="Normal 3 31 17" xfId="12680" xr:uid="{00000000-0005-0000-0000-000084160000}"/>
    <cellStyle name="Normal 3 31 2" xfId="2165" xr:uid="{00000000-0005-0000-0000-000085160000}"/>
    <cellStyle name="Normal 3 31 2 10" xfId="2166" xr:uid="{00000000-0005-0000-0000-000086160000}"/>
    <cellStyle name="Normal 3 31 2 10 2" xfId="4237" xr:uid="{00000000-0005-0000-0000-000087160000}"/>
    <cellStyle name="Normal 3 31 2 10 2 2" xfId="7873" xr:uid="{00000000-0005-0000-0000-000088160000}"/>
    <cellStyle name="Normal 3 31 2 10 3" xfId="7874" xr:uid="{00000000-0005-0000-0000-000089160000}"/>
    <cellStyle name="Normal 3 31 2 10 3 2" xfId="7875" xr:uid="{00000000-0005-0000-0000-00008A160000}"/>
    <cellStyle name="Normal 3 31 2 10 4" xfId="7876" xr:uid="{00000000-0005-0000-0000-00008B160000}"/>
    <cellStyle name="Normal 3 31 2 10 5" xfId="12681" xr:uid="{00000000-0005-0000-0000-00008C160000}"/>
    <cellStyle name="Normal 3 31 2 11" xfId="2167" xr:uid="{00000000-0005-0000-0000-00008D160000}"/>
    <cellStyle name="Normal 3 31 2 11 2" xfId="4236" xr:uid="{00000000-0005-0000-0000-00008E160000}"/>
    <cellStyle name="Normal 3 31 2 11 2 2" xfId="7877" xr:uid="{00000000-0005-0000-0000-00008F160000}"/>
    <cellStyle name="Normal 3 31 2 11 3" xfId="7878" xr:uid="{00000000-0005-0000-0000-000090160000}"/>
    <cellStyle name="Normal 3 31 2 11 3 2" xfId="7879" xr:uid="{00000000-0005-0000-0000-000091160000}"/>
    <cellStyle name="Normal 3 31 2 11 4" xfId="7880" xr:uid="{00000000-0005-0000-0000-000092160000}"/>
    <cellStyle name="Normal 3 31 2 11 5" xfId="12682" xr:uid="{00000000-0005-0000-0000-000093160000}"/>
    <cellStyle name="Normal 3 31 2 12" xfId="2168" xr:uid="{00000000-0005-0000-0000-000094160000}"/>
    <cellStyle name="Normal 3 31 2 12 2" xfId="4235" xr:uid="{00000000-0005-0000-0000-000095160000}"/>
    <cellStyle name="Normal 3 31 2 12 2 2" xfId="7881" xr:uid="{00000000-0005-0000-0000-000096160000}"/>
    <cellStyle name="Normal 3 31 2 12 3" xfId="7882" xr:uid="{00000000-0005-0000-0000-000097160000}"/>
    <cellStyle name="Normal 3 31 2 12 3 2" xfId="7883" xr:uid="{00000000-0005-0000-0000-000098160000}"/>
    <cellStyle name="Normal 3 31 2 12 4" xfId="7884" xr:uid="{00000000-0005-0000-0000-000099160000}"/>
    <cellStyle name="Normal 3 31 2 12 5" xfId="12683" xr:uid="{00000000-0005-0000-0000-00009A160000}"/>
    <cellStyle name="Normal 3 31 2 13" xfId="4234" xr:uid="{00000000-0005-0000-0000-00009B160000}"/>
    <cellStyle name="Normal 3 31 2 13 2" xfId="7885" xr:uid="{00000000-0005-0000-0000-00009C160000}"/>
    <cellStyle name="Normal 3 31 2 14" xfId="7886" xr:uid="{00000000-0005-0000-0000-00009D160000}"/>
    <cellStyle name="Normal 3 31 2 14 2" xfId="7887" xr:uid="{00000000-0005-0000-0000-00009E160000}"/>
    <cellStyle name="Normal 3 31 2 15" xfId="7888" xr:uid="{00000000-0005-0000-0000-00009F160000}"/>
    <cellStyle name="Normal 3 31 2 16" xfId="12684" xr:uid="{00000000-0005-0000-0000-0000A0160000}"/>
    <cellStyle name="Normal 3 31 2 2" xfId="2169" xr:uid="{00000000-0005-0000-0000-0000A1160000}"/>
    <cellStyle name="Normal 3 31 2 2 2" xfId="4233" xr:uid="{00000000-0005-0000-0000-0000A2160000}"/>
    <cellStyle name="Normal 3 31 2 2 2 2" xfId="7889" xr:uid="{00000000-0005-0000-0000-0000A3160000}"/>
    <cellStyle name="Normal 3 31 2 2 3" xfId="7890" xr:uid="{00000000-0005-0000-0000-0000A4160000}"/>
    <cellStyle name="Normal 3 31 2 2 3 2" xfId="7891" xr:uid="{00000000-0005-0000-0000-0000A5160000}"/>
    <cellStyle name="Normal 3 31 2 2 4" xfId="7892" xr:uid="{00000000-0005-0000-0000-0000A6160000}"/>
    <cellStyle name="Normal 3 31 2 2 5" xfId="12685" xr:uid="{00000000-0005-0000-0000-0000A7160000}"/>
    <cellStyle name="Normal 3 31 2 3" xfId="2170" xr:uid="{00000000-0005-0000-0000-0000A8160000}"/>
    <cellStyle name="Normal 3 31 2 3 2" xfId="4232" xr:uid="{00000000-0005-0000-0000-0000A9160000}"/>
    <cellStyle name="Normal 3 31 2 3 2 2" xfId="7893" xr:uid="{00000000-0005-0000-0000-0000AA160000}"/>
    <cellStyle name="Normal 3 31 2 3 3" xfId="7894" xr:uid="{00000000-0005-0000-0000-0000AB160000}"/>
    <cellStyle name="Normal 3 31 2 3 3 2" xfId="7895" xr:uid="{00000000-0005-0000-0000-0000AC160000}"/>
    <cellStyle name="Normal 3 31 2 3 4" xfId="7896" xr:uid="{00000000-0005-0000-0000-0000AD160000}"/>
    <cellStyle name="Normal 3 31 2 3 5" xfId="12686" xr:uid="{00000000-0005-0000-0000-0000AE160000}"/>
    <cellStyle name="Normal 3 31 2 4" xfId="2171" xr:uid="{00000000-0005-0000-0000-0000AF160000}"/>
    <cellStyle name="Normal 3 31 2 4 2" xfId="4231" xr:uid="{00000000-0005-0000-0000-0000B0160000}"/>
    <cellStyle name="Normal 3 31 2 4 2 2" xfId="7897" xr:uid="{00000000-0005-0000-0000-0000B1160000}"/>
    <cellStyle name="Normal 3 31 2 4 3" xfId="7898" xr:uid="{00000000-0005-0000-0000-0000B2160000}"/>
    <cellStyle name="Normal 3 31 2 4 3 2" xfId="7899" xr:uid="{00000000-0005-0000-0000-0000B3160000}"/>
    <cellStyle name="Normal 3 31 2 4 4" xfId="7900" xr:uid="{00000000-0005-0000-0000-0000B4160000}"/>
    <cellStyle name="Normal 3 31 2 4 5" xfId="12687" xr:uid="{00000000-0005-0000-0000-0000B5160000}"/>
    <cellStyle name="Normal 3 31 2 5" xfId="2172" xr:uid="{00000000-0005-0000-0000-0000B6160000}"/>
    <cellStyle name="Normal 3 31 2 5 2" xfId="3802" xr:uid="{00000000-0005-0000-0000-0000B7160000}"/>
    <cellStyle name="Normal 3 31 2 5 2 2" xfId="7901" xr:uid="{00000000-0005-0000-0000-0000B8160000}"/>
    <cellStyle name="Normal 3 31 2 5 3" xfId="7902" xr:uid="{00000000-0005-0000-0000-0000B9160000}"/>
    <cellStyle name="Normal 3 31 2 5 3 2" xfId="7903" xr:uid="{00000000-0005-0000-0000-0000BA160000}"/>
    <cellStyle name="Normal 3 31 2 5 4" xfId="7904" xr:uid="{00000000-0005-0000-0000-0000BB160000}"/>
    <cellStyle name="Normal 3 31 2 5 5" xfId="12688" xr:uid="{00000000-0005-0000-0000-0000BC160000}"/>
    <cellStyle name="Normal 3 31 2 6" xfId="2173" xr:uid="{00000000-0005-0000-0000-0000BD160000}"/>
    <cellStyle name="Normal 3 31 2 6 2" xfId="4230" xr:uid="{00000000-0005-0000-0000-0000BE160000}"/>
    <cellStyle name="Normal 3 31 2 6 2 2" xfId="7905" xr:uid="{00000000-0005-0000-0000-0000BF160000}"/>
    <cellStyle name="Normal 3 31 2 6 3" xfId="7906" xr:uid="{00000000-0005-0000-0000-0000C0160000}"/>
    <cellStyle name="Normal 3 31 2 6 3 2" xfId="7907" xr:uid="{00000000-0005-0000-0000-0000C1160000}"/>
    <cellStyle name="Normal 3 31 2 6 4" xfId="7908" xr:uid="{00000000-0005-0000-0000-0000C2160000}"/>
    <cellStyle name="Normal 3 31 2 6 5" xfId="12689" xr:uid="{00000000-0005-0000-0000-0000C3160000}"/>
    <cellStyle name="Normal 3 31 2 7" xfId="2174" xr:uid="{00000000-0005-0000-0000-0000C4160000}"/>
    <cellStyle name="Normal 3 31 2 7 2" xfId="4229" xr:uid="{00000000-0005-0000-0000-0000C5160000}"/>
    <cellStyle name="Normal 3 31 2 7 2 2" xfId="7909" xr:uid="{00000000-0005-0000-0000-0000C6160000}"/>
    <cellStyle name="Normal 3 31 2 7 3" xfId="7910" xr:uid="{00000000-0005-0000-0000-0000C7160000}"/>
    <cellStyle name="Normal 3 31 2 7 3 2" xfId="7911" xr:uid="{00000000-0005-0000-0000-0000C8160000}"/>
    <cellStyle name="Normal 3 31 2 7 4" xfId="7912" xr:uid="{00000000-0005-0000-0000-0000C9160000}"/>
    <cellStyle name="Normal 3 31 2 7 5" xfId="12690" xr:uid="{00000000-0005-0000-0000-0000CA160000}"/>
    <cellStyle name="Normal 3 31 2 8" xfId="2175" xr:uid="{00000000-0005-0000-0000-0000CB160000}"/>
    <cellStyle name="Normal 3 31 2 8 2" xfId="4228" xr:uid="{00000000-0005-0000-0000-0000CC160000}"/>
    <cellStyle name="Normal 3 31 2 8 2 2" xfId="7913" xr:uid="{00000000-0005-0000-0000-0000CD160000}"/>
    <cellStyle name="Normal 3 31 2 8 3" xfId="7914" xr:uid="{00000000-0005-0000-0000-0000CE160000}"/>
    <cellStyle name="Normal 3 31 2 8 3 2" xfId="7915" xr:uid="{00000000-0005-0000-0000-0000CF160000}"/>
    <cellStyle name="Normal 3 31 2 8 4" xfId="7916" xr:uid="{00000000-0005-0000-0000-0000D0160000}"/>
    <cellStyle name="Normal 3 31 2 8 5" xfId="12691" xr:uid="{00000000-0005-0000-0000-0000D1160000}"/>
    <cellStyle name="Normal 3 31 2 9" xfId="2176" xr:uid="{00000000-0005-0000-0000-0000D2160000}"/>
    <cellStyle name="Normal 3 31 2 9 2" xfId="4227" xr:uid="{00000000-0005-0000-0000-0000D3160000}"/>
    <cellStyle name="Normal 3 31 2 9 2 2" xfId="7917" xr:uid="{00000000-0005-0000-0000-0000D4160000}"/>
    <cellStyle name="Normal 3 31 2 9 3" xfId="7918" xr:uid="{00000000-0005-0000-0000-0000D5160000}"/>
    <cellStyle name="Normal 3 31 2 9 3 2" xfId="7919" xr:uid="{00000000-0005-0000-0000-0000D6160000}"/>
    <cellStyle name="Normal 3 31 2 9 4" xfId="7920" xr:uid="{00000000-0005-0000-0000-0000D7160000}"/>
    <cellStyle name="Normal 3 31 2 9 5" xfId="12692" xr:uid="{00000000-0005-0000-0000-0000D8160000}"/>
    <cellStyle name="Normal 3 31 3" xfId="2177" xr:uid="{00000000-0005-0000-0000-0000D9160000}"/>
    <cellStyle name="Normal 3 31 3 2" xfId="4226" xr:uid="{00000000-0005-0000-0000-0000DA160000}"/>
    <cellStyle name="Normal 3 31 3 2 2" xfId="7921" xr:uid="{00000000-0005-0000-0000-0000DB160000}"/>
    <cellStyle name="Normal 3 31 3 3" xfId="7922" xr:uid="{00000000-0005-0000-0000-0000DC160000}"/>
    <cellStyle name="Normal 3 31 3 3 2" xfId="7923" xr:uid="{00000000-0005-0000-0000-0000DD160000}"/>
    <cellStyle name="Normal 3 31 3 4" xfId="7924" xr:uid="{00000000-0005-0000-0000-0000DE160000}"/>
    <cellStyle name="Normal 3 31 3 5" xfId="12693" xr:uid="{00000000-0005-0000-0000-0000DF160000}"/>
    <cellStyle name="Normal 3 31 4" xfId="2178" xr:uid="{00000000-0005-0000-0000-0000E0160000}"/>
    <cellStyle name="Normal 3 31 4 2" xfId="4225" xr:uid="{00000000-0005-0000-0000-0000E1160000}"/>
    <cellStyle name="Normal 3 31 4 2 2" xfId="7925" xr:uid="{00000000-0005-0000-0000-0000E2160000}"/>
    <cellStyle name="Normal 3 31 4 3" xfId="7926" xr:uid="{00000000-0005-0000-0000-0000E3160000}"/>
    <cellStyle name="Normal 3 31 4 3 2" xfId="7927" xr:uid="{00000000-0005-0000-0000-0000E4160000}"/>
    <cellStyle name="Normal 3 31 4 4" xfId="7928" xr:uid="{00000000-0005-0000-0000-0000E5160000}"/>
    <cellStyle name="Normal 3 31 4 5" xfId="12694" xr:uid="{00000000-0005-0000-0000-0000E6160000}"/>
    <cellStyle name="Normal 3 31 5" xfId="2179" xr:uid="{00000000-0005-0000-0000-0000E7160000}"/>
    <cellStyle name="Normal 3 31 5 2" xfId="4224" xr:uid="{00000000-0005-0000-0000-0000E8160000}"/>
    <cellStyle name="Normal 3 31 5 2 2" xfId="7929" xr:uid="{00000000-0005-0000-0000-0000E9160000}"/>
    <cellStyle name="Normal 3 31 5 3" xfId="7930" xr:uid="{00000000-0005-0000-0000-0000EA160000}"/>
    <cellStyle name="Normal 3 31 5 3 2" xfId="7931" xr:uid="{00000000-0005-0000-0000-0000EB160000}"/>
    <cellStyle name="Normal 3 31 5 4" xfId="7932" xr:uid="{00000000-0005-0000-0000-0000EC160000}"/>
    <cellStyle name="Normal 3 31 5 5" xfId="12695" xr:uid="{00000000-0005-0000-0000-0000ED160000}"/>
    <cellStyle name="Normal 3 31 6" xfId="2180" xr:uid="{00000000-0005-0000-0000-0000EE160000}"/>
    <cellStyle name="Normal 3 31 6 2" xfId="4223" xr:uid="{00000000-0005-0000-0000-0000EF160000}"/>
    <cellStyle name="Normal 3 31 6 2 2" xfId="7933" xr:uid="{00000000-0005-0000-0000-0000F0160000}"/>
    <cellStyle name="Normal 3 31 6 3" xfId="7934" xr:uid="{00000000-0005-0000-0000-0000F1160000}"/>
    <cellStyle name="Normal 3 31 6 3 2" xfId="7935" xr:uid="{00000000-0005-0000-0000-0000F2160000}"/>
    <cellStyle name="Normal 3 31 6 4" xfId="7936" xr:uid="{00000000-0005-0000-0000-0000F3160000}"/>
    <cellStyle name="Normal 3 31 6 5" xfId="12696" xr:uid="{00000000-0005-0000-0000-0000F4160000}"/>
    <cellStyle name="Normal 3 31 7" xfId="2181" xr:uid="{00000000-0005-0000-0000-0000F5160000}"/>
    <cellStyle name="Normal 3 31 7 2" xfId="4222" xr:uid="{00000000-0005-0000-0000-0000F6160000}"/>
    <cellStyle name="Normal 3 31 7 2 2" xfId="7937" xr:uid="{00000000-0005-0000-0000-0000F7160000}"/>
    <cellStyle name="Normal 3 31 7 3" xfId="7938" xr:uid="{00000000-0005-0000-0000-0000F8160000}"/>
    <cellStyle name="Normal 3 31 7 3 2" xfId="7939" xr:uid="{00000000-0005-0000-0000-0000F9160000}"/>
    <cellStyle name="Normal 3 31 7 4" xfId="7940" xr:uid="{00000000-0005-0000-0000-0000FA160000}"/>
    <cellStyle name="Normal 3 31 7 5" xfId="12697" xr:uid="{00000000-0005-0000-0000-0000FB160000}"/>
    <cellStyle name="Normal 3 31 8" xfId="2182" xr:uid="{00000000-0005-0000-0000-0000FC160000}"/>
    <cellStyle name="Normal 3 31 8 2" xfId="4221" xr:uid="{00000000-0005-0000-0000-0000FD160000}"/>
    <cellStyle name="Normal 3 31 8 2 2" xfId="7941" xr:uid="{00000000-0005-0000-0000-0000FE160000}"/>
    <cellStyle name="Normal 3 31 8 3" xfId="7942" xr:uid="{00000000-0005-0000-0000-0000FF160000}"/>
    <cellStyle name="Normal 3 31 8 3 2" xfId="7943" xr:uid="{00000000-0005-0000-0000-000000170000}"/>
    <cellStyle name="Normal 3 31 8 4" xfId="7944" xr:uid="{00000000-0005-0000-0000-000001170000}"/>
    <cellStyle name="Normal 3 31 8 5" xfId="12698" xr:uid="{00000000-0005-0000-0000-000002170000}"/>
    <cellStyle name="Normal 3 31 9" xfId="2183" xr:uid="{00000000-0005-0000-0000-000003170000}"/>
    <cellStyle name="Normal 3 31 9 2" xfId="4220" xr:uid="{00000000-0005-0000-0000-000004170000}"/>
    <cellStyle name="Normal 3 31 9 2 2" xfId="7945" xr:uid="{00000000-0005-0000-0000-000005170000}"/>
    <cellStyle name="Normal 3 31 9 3" xfId="7946" xr:uid="{00000000-0005-0000-0000-000006170000}"/>
    <cellStyle name="Normal 3 31 9 3 2" xfId="7947" xr:uid="{00000000-0005-0000-0000-000007170000}"/>
    <cellStyle name="Normal 3 31 9 4" xfId="7948" xr:uid="{00000000-0005-0000-0000-000008170000}"/>
    <cellStyle name="Normal 3 31 9 5" xfId="12699" xr:uid="{00000000-0005-0000-0000-000009170000}"/>
    <cellStyle name="Normal 3 32" xfId="2184" xr:uid="{00000000-0005-0000-0000-00000A170000}"/>
    <cellStyle name="Normal 3 32 10" xfId="2185" xr:uid="{00000000-0005-0000-0000-00000B170000}"/>
    <cellStyle name="Normal 3 32 10 2" xfId="4219" xr:uid="{00000000-0005-0000-0000-00000C170000}"/>
    <cellStyle name="Normal 3 32 10 2 2" xfId="7949" xr:uid="{00000000-0005-0000-0000-00000D170000}"/>
    <cellStyle name="Normal 3 32 10 3" xfId="7950" xr:uid="{00000000-0005-0000-0000-00000E170000}"/>
    <cellStyle name="Normal 3 32 10 3 2" xfId="7951" xr:uid="{00000000-0005-0000-0000-00000F170000}"/>
    <cellStyle name="Normal 3 32 10 4" xfId="7952" xr:uid="{00000000-0005-0000-0000-000010170000}"/>
    <cellStyle name="Normal 3 32 10 5" xfId="12700" xr:uid="{00000000-0005-0000-0000-000011170000}"/>
    <cellStyle name="Normal 3 32 11" xfId="2186" xr:uid="{00000000-0005-0000-0000-000012170000}"/>
    <cellStyle name="Normal 3 32 11 2" xfId="4218" xr:uid="{00000000-0005-0000-0000-000013170000}"/>
    <cellStyle name="Normal 3 32 11 2 2" xfId="7953" xr:uid="{00000000-0005-0000-0000-000014170000}"/>
    <cellStyle name="Normal 3 32 11 3" xfId="7954" xr:uid="{00000000-0005-0000-0000-000015170000}"/>
    <cellStyle name="Normal 3 32 11 3 2" xfId="7955" xr:uid="{00000000-0005-0000-0000-000016170000}"/>
    <cellStyle name="Normal 3 32 11 4" xfId="7956" xr:uid="{00000000-0005-0000-0000-000017170000}"/>
    <cellStyle name="Normal 3 32 11 5" xfId="12701" xr:uid="{00000000-0005-0000-0000-000018170000}"/>
    <cellStyle name="Normal 3 32 12" xfId="2187" xr:uid="{00000000-0005-0000-0000-000019170000}"/>
    <cellStyle name="Normal 3 32 12 2" xfId="4217" xr:uid="{00000000-0005-0000-0000-00001A170000}"/>
    <cellStyle name="Normal 3 32 12 2 2" xfId="7957" xr:uid="{00000000-0005-0000-0000-00001B170000}"/>
    <cellStyle name="Normal 3 32 12 3" xfId="7958" xr:uid="{00000000-0005-0000-0000-00001C170000}"/>
    <cellStyle name="Normal 3 32 12 3 2" xfId="7959" xr:uid="{00000000-0005-0000-0000-00001D170000}"/>
    <cellStyle name="Normal 3 32 12 4" xfId="7960" xr:uid="{00000000-0005-0000-0000-00001E170000}"/>
    <cellStyle name="Normal 3 32 12 5" xfId="12702" xr:uid="{00000000-0005-0000-0000-00001F170000}"/>
    <cellStyle name="Normal 3 32 13" xfId="2188" xr:uid="{00000000-0005-0000-0000-000020170000}"/>
    <cellStyle name="Normal 3 32 13 2" xfId="4216" xr:uid="{00000000-0005-0000-0000-000021170000}"/>
    <cellStyle name="Normal 3 32 13 2 2" xfId="7961" xr:uid="{00000000-0005-0000-0000-000022170000}"/>
    <cellStyle name="Normal 3 32 13 3" xfId="7962" xr:uid="{00000000-0005-0000-0000-000023170000}"/>
    <cellStyle name="Normal 3 32 13 3 2" xfId="7963" xr:uid="{00000000-0005-0000-0000-000024170000}"/>
    <cellStyle name="Normal 3 32 13 4" xfId="7964" xr:uid="{00000000-0005-0000-0000-000025170000}"/>
    <cellStyle name="Normal 3 32 13 5" xfId="12703" xr:uid="{00000000-0005-0000-0000-000026170000}"/>
    <cellStyle name="Normal 3 32 14" xfId="4215" xr:uid="{00000000-0005-0000-0000-000027170000}"/>
    <cellStyle name="Normal 3 32 14 2" xfId="7965" xr:uid="{00000000-0005-0000-0000-000028170000}"/>
    <cellStyle name="Normal 3 32 15" xfId="7966" xr:uid="{00000000-0005-0000-0000-000029170000}"/>
    <cellStyle name="Normal 3 32 15 2" xfId="7967" xr:uid="{00000000-0005-0000-0000-00002A170000}"/>
    <cellStyle name="Normal 3 32 16" xfId="7968" xr:uid="{00000000-0005-0000-0000-00002B170000}"/>
    <cellStyle name="Normal 3 32 17" xfId="12704" xr:uid="{00000000-0005-0000-0000-00002C170000}"/>
    <cellStyle name="Normal 3 32 2" xfId="2189" xr:uid="{00000000-0005-0000-0000-00002D170000}"/>
    <cellStyle name="Normal 3 32 2 10" xfId="2190" xr:uid="{00000000-0005-0000-0000-00002E170000}"/>
    <cellStyle name="Normal 3 32 2 10 2" xfId="4214" xr:uid="{00000000-0005-0000-0000-00002F170000}"/>
    <cellStyle name="Normal 3 32 2 10 2 2" xfId="7969" xr:uid="{00000000-0005-0000-0000-000030170000}"/>
    <cellStyle name="Normal 3 32 2 10 3" xfId="7970" xr:uid="{00000000-0005-0000-0000-000031170000}"/>
    <cellStyle name="Normal 3 32 2 10 3 2" xfId="7971" xr:uid="{00000000-0005-0000-0000-000032170000}"/>
    <cellStyle name="Normal 3 32 2 10 4" xfId="7972" xr:uid="{00000000-0005-0000-0000-000033170000}"/>
    <cellStyle name="Normal 3 32 2 10 5" xfId="12705" xr:uid="{00000000-0005-0000-0000-000034170000}"/>
    <cellStyle name="Normal 3 32 2 11" xfId="2191" xr:uid="{00000000-0005-0000-0000-000035170000}"/>
    <cellStyle name="Normal 3 32 2 11 2" xfId="4213" xr:uid="{00000000-0005-0000-0000-000036170000}"/>
    <cellStyle name="Normal 3 32 2 11 2 2" xfId="7973" xr:uid="{00000000-0005-0000-0000-000037170000}"/>
    <cellStyle name="Normal 3 32 2 11 3" xfId="7974" xr:uid="{00000000-0005-0000-0000-000038170000}"/>
    <cellStyle name="Normal 3 32 2 11 3 2" xfId="7975" xr:uid="{00000000-0005-0000-0000-000039170000}"/>
    <cellStyle name="Normal 3 32 2 11 4" xfId="7976" xr:uid="{00000000-0005-0000-0000-00003A170000}"/>
    <cellStyle name="Normal 3 32 2 11 5" xfId="12706" xr:uid="{00000000-0005-0000-0000-00003B170000}"/>
    <cellStyle name="Normal 3 32 2 12" xfId="2192" xr:uid="{00000000-0005-0000-0000-00003C170000}"/>
    <cellStyle name="Normal 3 32 2 12 2" xfId="4212" xr:uid="{00000000-0005-0000-0000-00003D170000}"/>
    <cellStyle name="Normal 3 32 2 12 2 2" xfId="7977" xr:uid="{00000000-0005-0000-0000-00003E170000}"/>
    <cellStyle name="Normal 3 32 2 12 3" xfId="7978" xr:uid="{00000000-0005-0000-0000-00003F170000}"/>
    <cellStyle name="Normal 3 32 2 12 3 2" xfId="7979" xr:uid="{00000000-0005-0000-0000-000040170000}"/>
    <cellStyle name="Normal 3 32 2 12 4" xfId="7980" xr:uid="{00000000-0005-0000-0000-000041170000}"/>
    <cellStyle name="Normal 3 32 2 12 5" xfId="12707" xr:uid="{00000000-0005-0000-0000-000042170000}"/>
    <cellStyle name="Normal 3 32 2 13" xfId="4211" xr:uid="{00000000-0005-0000-0000-000043170000}"/>
    <cellStyle name="Normal 3 32 2 13 2" xfId="7981" xr:uid="{00000000-0005-0000-0000-000044170000}"/>
    <cellStyle name="Normal 3 32 2 14" xfId="7982" xr:uid="{00000000-0005-0000-0000-000045170000}"/>
    <cellStyle name="Normal 3 32 2 14 2" xfId="7983" xr:uid="{00000000-0005-0000-0000-000046170000}"/>
    <cellStyle name="Normal 3 32 2 15" xfId="7984" xr:uid="{00000000-0005-0000-0000-000047170000}"/>
    <cellStyle name="Normal 3 32 2 16" xfId="12708" xr:uid="{00000000-0005-0000-0000-000048170000}"/>
    <cellStyle name="Normal 3 32 2 2" xfId="2193" xr:uid="{00000000-0005-0000-0000-000049170000}"/>
    <cellStyle name="Normal 3 32 2 2 2" xfId="4210" xr:uid="{00000000-0005-0000-0000-00004A170000}"/>
    <cellStyle name="Normal 3 32 2 2 2 2" xfId="7985" xr:uid="{00000000-0005-0000-0000-00004B170000}"/>
    <cellStyle name="Normal 3 32 2 2 3" xfId="7986" xr:uid="{00000000-0005-0000-0000-00004C170000}"/>
    <cellStyle name="Normal 3 32 2 2 3 2" xfId="7987" xr:uid="{00000000-0005-0000-0000-00004D170000}"/>
    <cellStyle name="Normal 3 32 2 2 4" xfId="7988" xr:uid="{00000000-0005-0000-0000-00004E170000}"/>
    <cellStyle name="Normal 3 32 2 2 5" xfId="12709" xr:uid="{00000000-0005-0000-0000-00004F170000}"/>
    <cellStyle name="Normal 3 32 2 3" xfId="2194" xr:uid="{00000000-0005-0000-0000-000050170000}"/>
    <cellStyle name="Normal 3 32 2 3 2" xfId="3801" xr:uid="{00000000-0005-0000-0000-000051170000}"/>
    <cellStyle name="Normal 3 32 2 3 2 2" xfId="7989" xr:uid="{00000000-0005-0000-0000-000052170000}"/>
    <cellStyle name="Normal 3 32 2 3 3" xfId="7990" xr:uid="{00000000-0005-0000-0000-000053170000}"/>
    <cellStyle name="Normal 3 32 2 3 3 2" xfId="7991" xr:uid="{00000000-0005-0000-0000-000054170000}"/>
    <cellStyle name="Normal 3 32 2 3 4" xfId="7992" xr:uid="{00000000-0005-0000-0000-000055170000}"/>
    <cellStyle name="Normal 3 32 2 3 5" xfId="12710" xr:uid="{00000000-0005-0000-0000-000056170000}"/>
    <cellStyle name="Normal 3 32 2 4" xfId="2195" xr:uid="{00000000-0005-0000-0000-000057170000}"/>
    <cellStyle name="Normal 3 32 2 4 2" xfId="4209" xr:uid="{00000000-0005-0000-0000-000058170000}"/>
    <cellStyle name="Normal 3 32 2 4 2 2" xfId="7993" xr:uid="{00000000-0005-0000-0000-000059170000}"/>
    <cellStyle name="Normal 3 32 2 4 3" xfId="7994" xr:uid="{00000000-0005-0000-0000-00005A170000}"/>
    <cellStyle name="Normal 3 32 2 4 3 2" xfId="7995" xr:uid="{00000000-0005-0000-0000-00005B170000}"/>
    <cellStyle name="Normal 3 32 2 4 4" xfId="7996" xr:uid="{00000000-0005-0000-0000-00005C170000}"/>
    <cellStyle name="Normal 3 32 2 4 5" xfId="12711" xr:uid="{00000000-0005-0000-0000-00005D170000}"/>
    <cellStyle name="Normal 3 32 2 5" xfId="2196" xr:uid="{00000000-0005-0000-0000-00005E170000}"/>
    <cellStyle name="Normal 3 32 2 5 2" xfId="3800" xr:uid="{00000000-0005-0000-0000-00005F170000}"/>
    <cellStyle name="Normal 3 32 2 5 2 2" xfId="7997" xr:uid="{00000000-0005-0000-0000-000060170000}"/>
    <cellStyle name="Normal 3 32 2 5 3" xfId="7998" xr:uid="{00000000-0005-0000-0000-000061170000}"/>
    <cellStyle name="Normal 3 32 2 5 3 2" xfId="7999" xr:uid="{00000000-0005-0000-0000-000062170000}"/>
    <cellStyle name="Normal 3 32 2 5 4" xfId="8000" xr:uid="{00000000-0005-0000-0000-000063170000}"/>
    <cellStyle name="Normal 3 32 2 5 5" xfId="12712" xr:uid="{00000000-0005-0000-0000-000064170000}"/>
    <cellStyle name="Normal 3 32 2 6" xfId="2197" xr:uid="{00000000-0005-0000-0000-000065170000}"/>
    <cellStyle name="Normal 3 32 2 6 2" xfId="4208" xr:uid="{00000000-0005-0000-0000-000066170000}"/>
    <cellStyle name="Normal 3 32 2 6 2 2" xfId="8001" xr:uid="{00000000-0005-0000-0000-000067170000}"/>
    <cellStyle name="Normal 3 32 2 6 3" xfId="8002" xr:uid="{00000000-0005-0000-0000-000068170000}"/>
    <cellStyle name="Normal 3 32 2 6 3 2" xfId="8003" xr:uid="{00000000-0005-0000-0000-000069170000}"/>
    <cellStyle name="Normal 3 32 2 6 4" xfId="8004" xr:uid="{00000000-0005-0000-0000-00006A170000}"/>
    <cellStyle name="Normal 3 32 2 6 5" xfId="12713" xr:uid="{00000000-0005-0000-0000-00006B170000}"/>
    <cellStyle name="Normal 3 32 2 7" xfId="2198" xr:uid="{00000000-0005-0000-0000-00006C170000}"/>
    <cellStyle name="Normal 3 32 2 7 2" xfId="4207" xr:uid="{00000000-0005-0000-0000-00006D170000}"/>
    <cellStyle name="Normal 3 32 2 7 2 2" xfId="8005" xr:uid="{00000000-0005-0000-0000-00006E170000}"/>
    <cellStyle name="Normal 3 32 2 7 3" xfId="8006" xr:uid="{00000000-0005-0000-0000-00006F170000}"/>
    <cellStyle name="Normal 3 32 2 7 3 2" xfId="8007" xr:uid="{00000000-0005-0000-0000-000070170000}"/>
    <cellStyle name="Normal 3 32 2 7 4" xfId="8008" xr:uid="{00000000-0005-0000-0000-000071170000}"/>
    <cellStyle name="Normal 3 32 2 7 5" xfId="12714" xr:uid="{00000000-0005-0000-0000-000072170000}"/>
    <cellStyle name="Normal 3 32 2 8" xfId="2199" xr:uid="{00000000-0005-0000-0000-000073170000}"/>
    <cellStyle name="Normal 3 32 2 8 2" xfId="4206" xr:uid="{00000000-0005-0000-0000-000074170000}"/>
    <cellStyle name="Normal 3 32 2 8 2 2" xfId="8009" xr:uid="{00000000-0005-0000-0000-000075170000}"/>
    <cellStyle name="Normal 3 32 2 8 3" xfId="8010" xr:uid="{00000000-0005-0000-0000-000076170000}"/>
    <cellStyle name="Normal 3 32 2 8 3 2" xfId="8011" xr:uid="{00000000-0005-0000-0000-000077170000}"/>
    <cellStyle name="Normal 3 32 2 8 4" xfId="8012" xr:uid="{00000000-0005-0000-0000-000078170000}"/>
    <cellStyle name="Normal 3 32 2 8 5" xfId="12715" xr:uid="{00000000-0005-0000-0000-000079170000}"/>
    <cellStyle name="Normal 3 32 2 9" xfId="2200" xr:uid="{00000000-0005-0000-0000-00007A170000}"/>
    <cellStyle name="Normal 3 32 2 9 2" xfId="4205" xr:uid="{00000000-0005-0000-0000-00007B170000}"/>
    <cellStyle name="Normal 3 32 2 9 2 2" xfId="8013" xr:uid="{00000000-0005-0000-0000-00007C170000}"/>
    <cellStyle name="Normal 3 32 2 9 3" xfId="8014" xr:uid="{00000000-0005-0000-0000-00007D170000}"/>
    <cellStyle name="Normal 3 32 2 9 3 2" xfId="8015" xr:uid="{00000000-0005-0000-0000-00007E170000}"/>
    <cellStyle name="Normal 3 32 2 9 4" xfId="8016" xr:uid="{00000000-0005-0000-0000-00007F170000}"/>
    <cellStyle name="Normal 3 32 2 9 5" xfId="12716" xr:uid="{00000000-0005-0000-0000-000080170000}"/>
    <cellStyle name="Normal 3 32 3" xfId="2201" xr:uid="{00000000-0005-0000-0000-000081170000}"/>
    <cellStyle name="Normal 3 32 3 2" xfId="4204" xr:uid="{00000000-0005-0000-0000-000082170000}"/>
    <cellStyle name="Normal 3 32 3 2 2" xfId="8017" xr:uid="{00000000-0005-0000-0000-000083170000}"/>
    <cellStyle name="Normal 3 32 3 3" xfId="8018" xr:uid="{00000000-0005-0000-0000-000084170000}"/>
    <cellStyle name="Normal 3 32 3 3 2" xfId="8019" xr:uid="{00000000-0005-0000-0000-000085170000}"/>
    <cellStyle name="Normal 3 32 3 4" xfId="8020" xr:uid="{00000000-0005-0000-0000-000086170000}"/>
    <cellStyle name="Normal 3 32 3 5" xfId="12717" xr:uid="{00000000-0005-0000-0000-000087170000}"/>
    <cellStyle name="Normal 3 32 4" xfId="2202" xr:uid="{00000000-0005-0000-0000-000088170000}"/>
    <cellStyle name="Normal 3 32 4 2" xfId="4203" xr:uid="{00000000-0005-0000-0000-000089170000}"/>
    <cellStyle name="Normal 3 32 4 2 2" xfId="8021" xr:uid="{00000000-0005-0000-0000-00008A170000}"/>
    <cellStyle name="Normal 3 32 4 3" xfId="8022" xr:uid="{00000000-0005-0000-0000-00008B170000}"/>
    <cellStyle name="Normal 3 32 4 3 2" xfId="8023" xr:uid="{00000000-0005-0000-0000-00008C170000}"/>
    <cellStyle name="Normal 3 32 4 4" xfId="8024" xr:uid="{00000000-0005-0000-0000-00008D170000}"/>
    <cellStyle name="Normal 3 32 4 5" xfId="12718" xr:uid="{00000000-0005-0000-0000-00008E170000}"/>
    <cellStyle name="Normal 3 32 5" xfId="2203" xr:uid="{00000000-0005-0000-0000-00008F170000}"/>
    <cellStyle name="Normal 3 32 5 2" xfId="4202" xr:uid="{00000000-0005-0000-0000-000090170000}"/>
    <cellStyle name="Normal 3 32 5 2 2" xfId="8025" xr:uid="{00000000-0005-0000-0000-000091170000}"/>
    <cellStyle name="Normal 3 32 5 3" xfId="8026" xr:uid="{00000000-0005-0000-0000-000092170000}"/>
    <cellStyle name="Normal 3 32 5 3 2" xfId="8027" xr:uid="{00000000-0005-0000-0000-000093170000}"/>
    <cellStyle name="Normal 3 32 5 4" xfId="8028" xr:uid="{00000000-0005-0000-0000-000094170000}"/>
    <cellStyle name="Normal 3 32 5 5" xfId="12719" xr:uid="{00000000-0005-0000-0000-000095170000}"/>
    <cellStyle name="Normal 3 32 6" xfId="2204" xr:uid="{00000000-0005-0000-0000-000096170000}"/>
    <cellStyle name="Normal 3 32 6 2" xfId="4201" xr:uid="{00000000-0005-0000-0000-000097170000}"/>
    <cellStyle name="Normal 3 32 6 2 2" xfId="8029" xr:uid="{00000000-0005-0000-0000-000098170000}"/>
    <cellStyle name="Normal 3 32 6 3" xfId="8030" xr:uid="{00000000-0005-0000-0000-000099170000}"/>
    <cellStyle name="Normal 3 32 6 3 2" xfId="8031" xr:uid="{00000000-0005-0000-0000-00009A170000}"/>
    <cellStyle name="Normal 3 32 6 4" xfId="8032" xr:uid="{00000000-0005-0000-0000-00009B170000}"/>
    <cellStyle name="Normal 3 32 6 5" xfId="12720" xr:uid="{00000000-0005-0000-0000-00009C170000}"/>
    <cellStyle name="Normal 3 32 7" xfId="2205" xr:uid="{00000000-0005-0000-0000-00009D170000}"/>
    <cellStyle name="Normal 3 32 7 2" xfId="4200" xr:uid="{00000000-0005-0000-0000-00009E170000}"/>
    <cellStyle name="Normal 3 32 7 2 2" xfId="8033" xr:uid="{00000000-0005-0000-0000-00009F170000}"/>
    <cellStyle name="Normal 3 32 7 3" xfId="8034" xr:uid="{00000000-0005-0000-0000-0000A0170000}"/>
    <cellStyle name="Normal 3 32 7 3 2" xfId="8035" xr:uid="{00000000-0005-0000-0000-0000A1170000}"/>
    <cellStyle name="Normal 3 32 7 4" xfId="8036" xr:uid="{00000000-0005-0000-0000-0000A2170000}"/>
    <cellStyle name="Normal 3 32 7 5" xfId="12721" xr:uid="{00000000-0005-0000-0000-0000A3170000}"/>
    <cellStyle name="Normal 3 32 8" xfId="2206" xr:uid="{00000000-0005-0000-0000-0000A4170000}"/>
    <cellStyle name="Normal 3 32 8 2" xfId="4199" xr:uid="{00000000-0005-0000-0000-0000A5170000}"/>
    <cellStyle name="Normal 3 32 8 2 2" xfId="8037" xr:uid="{00000000-0005-0000-0000-0000A6170000}"/>
    <cellStyle name="Normal 3 32 8 3" xfId="8038" xr:uid="{00000000-0005-0000-0000-0000A7170000}"/>
    <cellStyle name="Normal 3 32 8 3 2" xfId="8039" xr:uid="{00000000-0005-0000-0000-0000A8170000}"/>
    <cellStyle name="Normal 3 32 8 4" xfId="8040" xr:uid="{00000000-0005-0000-0000-0000A9170000}"/>
    <cellStyle name="Normal 3 32 8 5" xfId="12722" xr:uid="{00000000-0005-0000-0000-0000AA170000}"/>
    <cellStyle name="Normal 3 32 9" xfId="2207" xr:uid="{00000000-0005-0000-0000-0000AB170000}"/>
    <cellStyle name="Normal 3 32 9 2" xfId="4198" xr:uid="{00000000-0005-0000-0000-0000AC170000}"/>
    <cellStyle name="Normal 3 32 9 2 2" xfId="8041" xr:uid="{00000000-0005-0000-0000-0000AD170000}"/>
    <cellStyle name="Normal 3 32 9 3" xfId="8042" xr:uid="{00000000-0005-0000-0000-0000AE170000}"/>
    <cellStyle name="Normal 3 32 9 3 2" xfId="8043" xr:uid="{00000000-0005-0000-0000-0000AF170000}"/>
    <cellStyle name="Normal 3 32 9 4" xfId="8044" xr:uid="{00000000-0005-0000-0000-0000B0170000}"/>
    <cellStyle name="Normal 3 32 9 5" xfId="12723" xr:uid="{00000000-0005-0000-0000-0000B1170000}"/>
    <cellStyle name="Normal 3 33" xfId="2208" xr:uid="{00000000-0005-0000-0000-0000B2170000}"/>
    <cellStyle name="Normal 3 33 10" xfId="2209" xr:uid="{00000000-0005-0000-0000-0000B3170000}"/>
    <cellStyle name="Normal 3 33 10 2" xfId="4197" xr:uid="{00000000-0005-0000-0000-0000B4170000}"/>
    <cellStyle name="Normal 3 33 10 2 2" xfId="8045" xr:uid="{00000000-0005-0000-0000-0000B5170000}"/>
    <cellStyle name="Normal 3 33 10 3" xfId="8046" xr:uid="{00000000-0005-0000-0000-0000B6170000}"/>
    <cellStyle name="Normal 3 33 10 3 2" xfId="8047" xr:uid="{00000000-0005-0000-0000-0000B7170000}"/>
    <cellStyle name="Normal 3 33 10 4" xfId="8048" xr:uid="{00000000-0005-0000-0000-0000B8170000}"/>
    <cellStyle name="Normal 3 33 10 5" xfId="12724" xr:uid="{00000000-0005-0000-0000-0000B9170000}"/>
    <cellStyle name="Normal 3 33 11" xfId="2210" xr:uid="{00000000-0005-0000-0000-0000BA170000}"/>
    <cellStyle name="Normal 3 33 11 2" xfId="4196" xr:uid="{00000000-0005-0000-0000-0000BB170000}"/>
    <cellStyle name="Normal 3 33 11 2 2" xfId="8049" xr:uid="{00000000-0005-0000-0000-0000BC170000}"/>
    <cellStyle name="Normal 3 33 11 3" xfId="8050" xr:uid="{00000000-0005-0000-0000-0000BD170000}"/>
    <cellStyle name="Normal 3 33 11 3 2" xfId="8051" xr:uid="{00000000-0005-0000-0000-0000BE170000}"/>
    <cellStyle name="Normal 3 33 11 4" xfId="8052" xr:uid="{00000000-0005-0000-0000-0000BF170000}"/>
    <cellStyle name="Normal 3 33 11 5" xfId="12725" xr:uid="{00000000-0005-0000-0000-0000C0170000}"/>
    <cellStyle name="Normal 3 33 12" xfId="2211" xr:uid="{00000000-0005-0000-0000-0000C1170000}"/>
    <cellStyle name="Normal 3 33 12 2" xfId="4195" xr:uid="{00000000-0005-0000-0000-0000C2170000}"/>
    <cellStyle name="Normal 3 33 12 2 2" xfId="8053" xr:uid="{00000000-0005-0000-0000-0000C3170000}"/>
    <cellStyle name="Normal 3 33 12 3" xfId="8054" xr:uid="{00000000-0005-0000-0000-0000C4170000}"/>
    <cellStyle name="Normal 3 33 12 3 2" xfId="8055" xr:uid="{00000000-0005-0000-0000-0000C5170000}"/>
    <cellStyle name="Normal 3 33 12 4" xfId="8056" xr:uid="{00000000-0005-0000-0000-0000C6170000}"/>
    <cellStyle name="Normal 3 33 12 5" xfId="12726" xr:uid="{00000000-0005-0000-0000-0000C7170000}"/>
    <cellStyle name="Normal 3 33 13" xfId="2212" xr:uid="{00000000-0005-0000-0000-0000C8170000}"/>
    <cellStyle name="Normal 3 33 13 2" xfId="4194" xr:uid="{00000000-0005-0000-0000-0000C9170000}"/>
    <cellStyle name="Normal 3 33 13 2 2" xfId="8057" xr:uid="{00000000-0005-0000-0000-0000CA170000}"/>
    <cellStyle name="Normal 3 33 13 3" xfId="8058" xr:uid="{00000000-0005-0000-0000-0000CB170000}"/>
    <cellStyle name="Normal 3 33 13 3 2" xfId="8059" xr:uid="{00000000-0005-0000-0000-0000CC170000}"/>
    <cellStyle name="Normal 3 33 13 4" xfId="8060" xr:uid="{00000000-0005-0000-0000-0000CD170000}"/>
    <cellStyle name="Normal 3 33 13 5" xfId="12727" xr:uid="{00000000-0005-0000-0000-0000CE170000}"/>
    <cellStyle name="Normal 3 33 14" xfId="4193" xr:uid="{00000000-0005-0000-0000-0000CF170000}"/>
    <cellStyle name="Normal 3 33 14 2" xfId="8061" xr:uid="{00000000-0005-0000-0000-0000D0170000}"/>
    <cellStyle name="Normal 3 33 15" xfId="8062" xr:uid="{00000000-0005-0000-0000-0000D1170000}"/>
    <cellStyle name="Normal 3 33 15 2" xfId="8063" xr:uid="{00000000-0005-0000-0000-0000D2170000}"/>
    <cellStyle name="Normal 3 33 16" xfId="8064" xr:uid="{00000000-0005-0000-0000-0000D3170000}"/>
    <cellStyle name="Normal 3 33 17" xfId="12728" xr:uid="{00000000-0005-0000-0000-0000D4170000}"/>
    <cellStyle name="Normal 3 33 2" xfId="2213" xr:uid="{00000000-0005-0000-0000-0000D5170000}"/>
    <cellStyle name="Normal 3 33 2 10" xfId="2214" xr:uid="{00000000-0005-0000-0000-0000D6170000}"/>
    <cellStyle name="Normal 3 33 2 10 2" xfId="4192" xr:uid="{00000000-0005-0000-0000-0000D7170000}"/>
    <cellStyle name="Normal 3 33 2 10 2 2" xfId="8065" xr:uid="{00000000-0005-0000-0000-0000D8170000}"/>
    <cellStyle name="Normal 3 33 2 10 3" xfId="8066" xr:uid="{00000000-0005-0000-0000-0000D9170000}"/>
    <cellStyle name="Normal 3 33 2 10 3 2" xfId="8067" xr:uid="{00000000-0005-0000-0000-0000DA170000}"/>
    <cellStyle name="Normal 3 33 2 10 4" xfId="8068" xr:uid="{00000000-0005-0000-0000-0000DB170000}"/>
    <cellStyle name="Normal 3 33 2 10 5" xfId="12729" xr:uid="{00000000-0005-0000-0000-0000DC170000}"/>
    <cellStyle name="Normal 3 33 2 11" xfId="2215" xr:uid="{00000000-0005-0000-0000-0000DD170000}"/>
    <cellStyle name="Normal 3 33 2 11 2" xfId="4191" xr:uid="{00000000-0005-0000-0000-0000DE170000}"/>
    <cellStyle name="Normal 3 33 2 11 2 2" xfId="8069" xr:uid="{00000000-0005-0000-0000-0000DF170000}"/>
    <cellStyle name="Normal 3 33 2 11 3" xfId="8070" xr:uid="{00000000-0005-0000-0000-0000E0170000}"/>
    <cellStyle name="Normal 3 33 2 11 3 2" xfId="8071" xr:uid="{00000000-0005-0000-0000-0000E1170000}"/>
    <cellStyle name="Normal 3 33 2 11 4" xfId="8072" xr:uid="{00000000-0005-0000-0000-0000E2170000}"/>
    <cellStyle name="Normal 3 33 2 11 5" xfId="12730" xr:uid="{00000000-0005-0000-0000-0000E3170000}"/>
    <cellStyle name="Normal 3 33 2 12" xfId="2216" xr:uid="{00000000-0005-0000-0000-0000E4170000}"/>
    <cellStyle name="Normal 3 33 2 12 2" xfId="4190" xr:uid="{00000000-0005-0000-0000-0000E5170000}"/>
    <cellStyle name="Normal 3 33 2 12 2 2" xfId="8073" xr:uid="{00000000-0005-0000-0000-0000E6170000}"/>
    <cellStyle name="Normal 3 33 2 12 3" xfId="8074" xr:uid="{00000000-0005-0000-0000-0000E7170000}"/>
    <cellStyle name="Normal 3 33 2 12 3 2" xfId="8075" xr:uid="{00000000-0005-0000-0000-0000E8170000}"/>
    <cellStyle name="Normal 3 33 2 12 4" xfId="8076" xr:uid="{00000000-0005-0000-0000-0000E9170000}"/>
    <cellStyle name="Normal 3 33 2 12 5" xfId="12731" xr:uid="{00000000-0005-0000-0000-0000EA170000}"/>
    <cellStyle name="Normal 3 33 2 13" xfId="4189" xr:uid="{00000000-0005-0000-0000-0000EB170000}"/>
    <cellStyle name="Normal 3 33 2 13 2" xfId="8077" xr:uid="{00000000-0005-0000-0000-0000EC170000}"/>
    <cellStyle name="Normal 3 33 2 14" xfId="8078" xr:uid="{00000000-0005-0000-0000-0000ED170000}"/>
    <cellStyle name="Normal 3 33 2 14 2" xfId="8079" xr:uid="{00000000-0005-0000-0000-0000EE170000}"/>
    <cellStyle name="Normal 3 33 2 15" xfId="8080" xr:uid="{00000000-0005-0000-0000-0000EF170000}"/>
    <cellStyle name="Normal 3 33 2 16" xfId="12732" xr:uid="{00000000-0005-0000-0000-0000F0170000}"/>
    <cellStyle name="Normal 3 33 2 2" xfId="2217" xr:uid="{00000000-0005-0000-0000-0000F1170000}"/>
    <cellStyle name="Normal 3 33 2 2 2" xfId="4188" xr:uid="{00000000-0005-0000-0000-0000F2170000}"/>
    <cellStyle name="Normal 3 33 2 2 2 2" xfId="8081" xr:uid="{00000000-0005-0000-0000-0000F3170000}"/>
    <cellStyle name="Normal 3 33 2 2 3" xfId="8082" xr:uid="{00000000-0005-0000-0000-0000F4170000}"/>
    <cellStyle name="Normal 3 33 2 2 3 2" xfId="8083" xr:uid="{00000000-0005-0000-0000-0000F5170000}"/>
    <cellStyle name="Normal 3 33 2 2 4" xfId="8084" xr:uid="{00000000-0005-0000-0000-0000F6170000}"/>
    <cellStyle name="Normal 3 33 2 2 5" xfId="12733" xr:uid="{00000000-0005-0000-0000-0000F7170000}"/>
    <cellStyle name="Normal 3 33 2 3" xfId="2218" xr:uid="{00000000-0005-0000-0000-0000F8170000}"/>
    <cellStyle name="Normal 3 33 2 3 2" xfId="4187" xr:uid="{00000000-0005-0000-0000-0000F9170000}"/>
    <cellStyle name="Normal 3 33 2 3 2 2" xfId="8085" xr:uid="{00000000-0005-0000-0000-0000FA170000}"/>
    <cellStyle name="Normal 3 33 2 3 3" xfId="8086" xr:uid="{00000000-0005-0000-0000-0000FB170000}"/>
    <cellStyle name="Normal 3 33 2 3 3 2" xfId="8087" xr:uid="{00000000-0005-0000-0000-0000FC170000}"/>
    <cellStyle name="Normal 3 33 2 3 4" xfId="8088" xr:uid="{00000000-0005-0000-0000-0000FD170000}"/>
    <cellStyle name="Normal 3 33 2 3 5" xfId="12734" xr:uid="{00000000-0005-0000-0000-0000FE170000}"/>
    <cellStyle name="Normal 3 33 2 4" xfId="2219" xr:uid="{00000000-0005-0000-0000-0000FF170000}"/>
    <cellStyle name="Normal 3 33 2 4 2" xfId="4186" xr:uid="{00000000-0005-0000-0000-000000180000}"/>
    <cellStyle name="Normal 3 33 2 4 2 2" xfId="8089" xr:uid="{00000000-0005-0000-0000-000001180000}"/>
    <cellStyle name="Normal 3 33 2 4 3" xfId="8090" xr:uid="{00000000-0005-0000-0000-000002180000}"/>
    <cellStyle name="Normal 3 33 2 4 3 2" xfId="8091" xr:uid="{00000000-0005-0000-0000-000003180000}"/>
    <cellStyle name="Normal 3 33 2 4 4" xfId="8092" xr:uid="{00000000-0005-0000-0000-000004180000}"/>
    <cellStyle name="Normal 3 33 2 4 5" xfId="12735" xr:uid="{00000000-0005-0000-0000-000005180000}"/>
    <cellStyle name="Normal 3 33 2 5" xfId="2220" xr:uid="{00000000-0005-0000-0000-000006180000}"/>
    <cellStyle name="Normal 3 33 2 5 2" xfId="4185" xr:uid="{00000000-0005-0000-0000-000007180000}"/>
    <cellStyle name="Normal 3 33 2 5 2 2" xfId="8093" xr:uid="{00000000-0005-0000-0000-000008180000}"/>
    <cellStyle name="Normal 3 33 2 5 3" xfId="8094" xr:uid="{00000000-0005-0000-0000-000009180000}"/>
    <cellStyle name="Normal 3 33 2 5 3 2" xfId="8095" xr:uid="{00000000-0005-0000-0000-00000A180000}"/>
    <cellStyle name="Normal 3 33 2 5 4" xfId="8096" xr:uid="{00000000-0005-0000-0000-00000B180000}"/>
    <cellStyle name="Normal 3 33 2 5 5" xfId="12736" xr:uid="{00000000-0005-0000-0000-00000C180000}"/>
    <cellStyle name="Normal 3 33 2 6" xfId="2221" xr:uid="{00000000-0005-0000-0000-00000D180000}"/>
    <cellStyle name="Normal 3 33 2 6 2" xfId="4184" xr:uid="{00000000-0005-0000-0000-00000E180000}"/>
    <cellStyle name="Normal 3 33 2 6 2 2" xfId="8097" xr:uid="{00000000-0005-0000-0000-00000F180000}"/>
    <cellStyle name="Normal 3 33 2 6 3" xfId="8098" xr:uid="{00000000-0005-0000-0000-000010180000}"/>
    <cellStyle name="Normal 3 33 2 6 3 2" xfId="8099" xr:uid="{00000000-0005-0000-0000-000011180000}"/>
    <cellStyle name="Normal 3 33 2 6 4" xfId="8100" xr:uid="{00000000-0005-0000-0000-000012180000}"/>
    <cellStyle name="Normal 3 33 2 6 5" xfId="12737" xr:uid="{00000000-0005-0000-0000-000013180000}"/>
    <cellStyle name="Normal 3 33 2 7" xfId="2222" xr:uid="{00000000-0005-0000-0000-000014180000}"/>
    <cellStyle name="Normal 3 33 2 7 2" xfId="4183" xr:uid="{00000000-0005-0000-0000-000015180000}"/>
    <cellStyle name="Normal 3 33 2 7 2 2" xfId="8101" xr:uid="{00000000-0005-0000-0000-000016180000}"/>
    <cellStyle name="Normal 3 33 2 7 3" xfId="8102" xr:uid="{00000000-0005-0000-0000-000017180000}"/>
    <cellStyle name="Normal 3 33 2 7 3 2" xfId="8103" xr:uid="{00000000-0005-0000-0000-000018180000}"/>
    <cellStyle name="Normal 3 33 2 7 4" xfId="8104" xr:uid="{00000000-0005-0000-0000-000019180000}"/>
    <cellStyle name="Normal 3 33 2 7 5" xfId="12738" xr:uid="{00000000-0005-0000-0000-00001A180000}"/>
    <cellStyle name="Normal 3 33 2 8" xfId="2223" xr:uid="{00000000-0005-0000-0000-00001B180000}"/>
    <cellStyle name="Normal 3 33 2 8 2" xfId="4182" xr:uid="{00000000-0005-0000-0000-00001C180000}"/>
    <cellStyle name="Normal 3 33 2 8 2 2" xfId="8105" xr:uid="{00000000-0005-0000-0000-00001D180000}"/>
    <cellStyle name="Normal 3 33 2 8 3" xfId="8106" xr:uid="{00000000-0005-0000-0000-00001E180000}"/>
    <cellStyle name="Normal 3 33 2 8 3 2" xfId="8107" xr:uid="{00000000-0005-0000-0000-00001F180000}"/>
    <cellStyle name="Normal 3 33 2 8 4" xfId="8108" xr:uid="{00000000-0005-0000-0000-000020180000}"/>
    <cellStyle name="Normal 3 33 2 8 5" xfId="12739" xr:uid="{00000000-0005-0000-0000-000021180000}"/>
    <cellStyle name="Normal 3 33 2 9" xfId="2224" xr:uid="{00000000-0005-0000-0000-000022180000}"/>
    <cellStyle name="Normal 3 33 2 9 2" xfId="4181" xr:uid="{00000000-0005-0000-0000-000023180000}"/>
    <cellStyle name="Normal 3 33 2 9 2 2" xfId="8109" xr:uid="{00000000-0005-0000-0000-000024180000}"/>
    <cellStyle name="Normal 3 33 2 9 3" xfId="8110" xr:uid="{00000000-0005-0000-0000-000025180000}"/>
    <cellStyle name="Normal 3 33 2 9 3 2" xfId="8111" xr:uid="{00000000-0005-0000-0000-000026180000}"/>
    <cellStyle name="Normal 3 33 2 9 4" xfId="8112" xr:uid="{00000000-0005-0000-0000-000027180000}"/>
    <cellStyle name="Normal 3 33 2 9 5" xfId="12740" xr:uid="{00000000-0005-0000-0000-000028180000}"/>
    <cellStyle name="Normal 3 33 3" xfId="2225" xr:uid="{00000000-0005-0000-0000-000029180000}"/>
    <cellStyle name="Normal 3 33 3 2" xfId="4180" xr:uid="{00000000-0005-0000-0000-00002A180000}"/>
    <cellStyle name="Normal 3 33 3 2 2" xfId="8113" xr:uid="{00000000-0005-0000-0000-00002B180000}"/>
    <cellStyle name="Normal 3 33 3 3" xfId="8114" xr:uid="{00000000-0005-0000-0000-00002C180000}"/>
    <cellStyle name="Normal 3 33 3 3 2" xfId="8115" xr:uid="{00000000-0005-0000-0000-00002D180000}"/>
    <cellStyle name="Normal 3 33 3 4" xfId="8116" xr:uid="{00000000-0005-0000-0000-00002E180000}"/>
    <cellStyle name="Normal 3 33 3 5" xfId="12741" xr:uid="{00000000-0005-0000-0000-00002F180000}"/>
    <cellStyle name="Normal 3 33 4" xfId="2226" xr:uid="{00000000-0005-0000-0000-000030180000}"/>
    <cellStyle name="Normal 3 33 4 2" xfId="3799" xr:uid="{00000000-0005-0000-0000-000031180000}"/>
    <cellStyle name="Normal 3 33 4 2 2" xfId="8117" xr:uid="{00000000-0005-0000-0000-000032180000}"/>
    <cellStyle name="Normal 3 33 4 3" xfId="8118" xr:uid="{00000000-0005-0000-0000-000033180000}"/>
    <cellStyle name="Normal 3 33 4 3 2" xfId="8119" xr:uid="{00000000-0005-0000-0000-000034180000}"/>
    <cellStyle name="Normal 3 33 4 4" xfId="8120" xr:uid="{00000000-0005-0000-0000-000035180000}"/>
    <cellStyle name="Normal 3 33 4 5" xfId="12742" xr:uid="{00000000-0005-0000-0000-000036180000}"/>
    <cellStyle name="Normal 3 33 5" xfId="2227" xr:uid="{00000000-0005-0000-0000-000037180000}"/>
    <cellStyle name="Normal 3 33 5 2" xfId="4179" xr:uid="{00000000-0005-0000-0000-000038180000}"/>
    <cellStyle name="Normal 3 33 5 2 2" xfId="8121" xr:uid="{00000000-0005-0000-0000-000039180000}"/>
    <cellStyle name="Normal 3 33 5 3" xfId="8122" xr:uid="{00000000-0005-0000-0000-00003A180000}"/>
    <cellStyle name="Normal 3 33 5 3 2" xfId="8123" xr:uid="{00000000-0005-0000-0000-00003B180000}"/>
    <cellStyle name="Normal 3 33 5 4" xfId="8124" xr:uid="{00000000-0005-0000-0000-00003C180000}"/>
    <cellStyle name="Normal 3 33 5 5" xfId="12743" xr:uid="{00000000-0005-0000-0000-00003D180000}"/>
    <cellStyle name="Normal 3 33 6" xfId="2228" xr:uid="{00000000-0005-0000-0000-00003E180000}"/>
    <cellStyle name="Normal 3 33 6 2" xfId="4178" xr:uid="{00000000-0005-0000-0000-00003F180000}"/>
    <cellStyle name="Normal 3 33 6 2 2" xfId="8125" xr:uid="{00000000-0005-0000-0000-000040180000}"/>
    <cellStyle name="Normal 3 33 6 3" xfId="8126" xr:uid="{00000000-0005-0000-0000-000041180000}"/>
    <cellStyle name="Normal 3 33 6 3 2" xfId="8127" xr:uid="{00000000-0005-0000-0000-000042180000}"/>
    <cellStyle name="Normal 3 33 6 4" xfId="8128" xr:uid="{00000000-0005-0000-0000-000043180000}"/>
    <cellStyle name="Normal 3 33 6 5" xfId="12744" xr:uid="{00000000-0005-0000-0000-000044180000}"/>
    <cellStyle name="Normal 3 33 7" xfId="2229" xr:uid="{00000000-0005-0000-0000-000045180000}"/>
    <cellStyle name="Normal 3 33 7 2" xfId="4177" xr:uid="{00000000-0005-0000-0000-000046180000}"/>
    <cellStyle name="Normal 3 33 7 2 2" xfId="8129" xr:uid="{00000000-0005-0000-0000-000047180000}"/>
    <cellStyle name="Normal 3 33 7 3" xfId="8130" xr:uid="{00000000-0005-0000-0000-000048180000}"/>
    <cellStyle name="Normal 3 33 7 3 2" xfId="8131" xr:uid="{00000000-0005-0000-0000-000049180000}"/>
    <cellStyle name="Normal 3 33 7 4" xfId="8132" xr:uid="{00000000-0005-0000-0000-00004A180000}"/>
    <cellStyle name="Normal 3 33 7 5" xfId="12745" xr:uid="{00000000-0005-0000-0000-00004B180000}"/>
    <cellStyle name="Normal 3 33 8" xfId="2230" xr:uid="{00000000-0005-0000-0000-00004C180000}"/>
    <cellStyle name="Normal 3 33 8 2" xfId="4176" xr:uid="{00000000-0005-0000-0000-00004D180000}"/>
    <cellStyle name="Normal 3 33 8 2 2" xfId="8133" xr:uid="{00000000-0005-0000-0000-00004E180000}"/>
    <cellStyle name="Normal 3 33 8 3" xfId="8134" xr:uid="{00000000-0005-0000-0000-00004F180000}"/>
    <cellStyle name="Normal 3 33 8 3 2" xfId="8135" xr:uid="{00000000-0005-0000-0000-000050180000}"/>
    <cellStyle name="Normal 3 33 8 4" xfId="8136" xr:uid="{00000000-0005-0000-0000-000051180000}"/>
    <cellStyle name="Normal 3 33 8 5" xfId="12746" xr:uid="{00000000-0005-0000-0000-000052180000}"/>
    <cellStyle name="Normal 3 33 9" xfId="2231" xr:uid="{00000000-0005-0000-0000-000053180000}"/>
    <cellStyle name="Normal 3 33 9 2" xfId="4175" xr:uid="{00000000-0005-0000-0000-000054180000}"/>
    <cellStyle name="Normal 3 33 9 2 2" xfId="8137" xr:uid="{00000000-0005-0000-0000-000055180000}"/>
    <cellStyle name="Normal 3 33 9 3" xfId="8138" xr:uid="{00000000-0005-0000-0000-000056180000}"/>
    <cellStyle name="Normal 3 33 9 3 2" xfId="8139" xr:uid="{00000000-0005-0000-0000-000057180000}"/>
    <cellStyle name="Normal 3 33 9 4" xfId="8140" xr:uid="{00000000-0005-0000-0000-000058180000}"/>
    <cellStyle name="Normal 3 33 9 5" xfId="12747" xr:uid="{00000000-0005-0000-0000-000059180000}"/>
    <cellStyle name="Normal 3 34" xfId="2232" xr:uid="{00000000-0005-0000-0000-00005A180000}"/>
    <cellStyle name="Normal 3 34 10" xfId="2233" xr:uid="{00000000-0005-0000-0000-00005B180000}"/>
    <cellStyle name="Normal 3 34 10 2" xfId="4174" xr:uid="{00000000-0005-0000-0000-00005C180000}"/>
    <cellStyle name="Normal 3 34 10 2 2" xfId="8141" xr:uid="{00000000-0005-0000-0000-00005D180000}"/>
    <cellStyle name="Normal 3 34 10 3" xfId="8142" xr:uid="{00000000-0005-0000-0000-00005E180000}"/>
    <cellStyle name="Normal 3 34 10 3 2" xfId="8143" xr:uid="{00000000-0005-0000-0000-00005F180000}"/>
    <cellStyle name="Normal 3 34 10 4" xfId="8144" xr:uid="{00000000-0005-0000-0000-000060180000}"/>
    <cellStyle name="Normal 3 34 10 5" xfId="12748" xr:uid="{00000000-0005-0000-0000-000061180000}"/>
    <cellStyle name="Normal 3 34 11" xfId="2234" xr:uid="{00000000-0005-0000-0000-000062180000}"/>
    <cellStyle name="Normal 3 34 11 2" xfId="4173" xr:uid="{00000000-0005-0000-0000-000063180000}"/>
    <cellStyle name="Normal 3 34 11 2 2" xfId="8145" xr:uid="{00000000-0005-0000-0000-000064180000}"/>
    <cellStyle name="Normal 3 34 11 3" xfId="8146" xr:uid="{00000000-0005-0000-0000-000065180000}"/>
    <cellStyle name="Normal 3 34 11 3 2" xfId="8147" xr:uid="{00000000-0005-0000-0000-000066180000}"/>
    <cellStyle name="Normal 3 34 11 4" xfId="8148" xr:uid="{00000000-0005-0000-0000-000067180000}"/>
    <cellStyle name="Normal 3 34 11 5" xfId="12749" xr:uid="{00000000-0005-0000-0000-000068180000}"/>
    <cellStyle name="Normal 3 34 12" xfId="2235" xr:uid="{00000000-0005-0000-0000-000069180000}"/>
    <cellStyle name="Normal 3 34 12 2" xfId="4172" xr:uid="{00000000-0005-0000-0000-00006A180000}"/>
    <cellStyle name="Normal 3 34 12 2 2" xfId="8149" xr:uid="{00000000-0005-0000-0000-00006B180000}"/>
    <cellStyle name="Normal 3 34 12 3" xfId="8150" xr:uid="{00000000-0005-0000-0000-00006C180000}"/>
    <cellStyle name="Normal 3 34 12 3 2" xfId="8151" xr:uid="{00000000-0005-0000-0000-00006D180000}"/>
    <cellStyle name="Normal 3 34 12 4" xfId="8152" xr:uid="{00000000-0005-0000-0000-00006E180000}"/>
    <cellStyle name="Normal 3 34 12 5" xfId="12750" xr:uid="{00000000-0005-0000-0000-00006F180000}"/>
    <cellStyle name="Normal 3 34 13" xfId="2236" xr:uid="{00000000-0005-0000-0000-000070180000}"/>
    <cellStyle name="Normal 3 34 13 2" xfId="4171" xr:uid="{00000000-0005-0000-0000-000071180000}"/>
    <cellStyle name="Normal 3 34 13 2 2" xfId="8153" xr:uid="{00000000-0005-0000-0000-000072180000}"/>
    <cellStyle name="Normal 3 34 13 3" xfId="8154" xr:uid="{00000000-0005-0000-0000-000073180000}"/>
    <cellStyle name="Normal 3 34 13 3 2" xfId="8155" xr:uid="{00000000-0005-0000-0000-000074180000}"/>
    <cellStyle name="Normal 3 34 13 4" xfId="8156" xr:uid="{00000000-0005-0000-0000-000075180000}"/>
    <cellStyle name="Normal 3 34 13 5" xfId="12751" xr:uid="{00000000-0005-0000-0000-000076180000}"/>
    <cellStyle name="Normal 3 34 14" xfId="4170" xr:uid="{00000000-0005-0000-0000-000077180000}"/>
    <cellStyle name="Normal 3 34 14 2" xfId="8157" xr:uid="{00000000-0005-0000-0000-000078180000}"/>
    <cellStyle name="Normal 3 34 15" xfId="8158" xr:uid="{00000000-0005-0000-0000-000079180000}"/>
    <cellStyle name="Normal 3 34 15 2" xfId="8159" xr:uid="{00000000-0005-0000-0000-00007A180000}"/>
    <cellStyle name="Normal 3 34 16" xfId="8160" xr:uid="{00000000-0005-0000-0000-00007B180000}"/>
    <cellStyle name="Normal 3 34 17" xfId="12752" xr:uid="{00000000-0005-0000-0000-00007C180000}"/>
    <cellStyle name="Normal 3 34 2" xfId="2237" xr:uid="{00000000-0005-0000-0000-00007D180000}"/>
    <cellStyle name="Normal 3 34 2 10" xfId="2238" xr:uid="{00000000-0005-0000-0000-00007E180000}"/>
    <cellStyle name="Normal 3 34 2 10 2" xfId="4169" xr:uid="{00000000-0005-0000-0000-00007F180000}"/>
    <cellStyle name="Normal 3 34 2 10 2 2" xfId="8161" xr:uid="{00000000-0005-0000-0000-000080180000}"/>
    <cellStyle name="Normal 3 34 2 10 3" xfId="8162" xr:uid="{00000000-0005-0000-0000-000081180000}"/>
    <cellStyle name="Normal 3 34 2 10 3 2" xfId="8163" xr:uid="{00000000-0005-0000-0000-000082180000}"/>
    <cellStyle name="Normal 3 34 2 10 4" xfId="8164" xr:uid="{00000000-0005-0000-0000-000083180000}"/>
    <cellStyle name="Normal 3 34 2 10 5" xfId="12753" xr:uid="{00000000-0005-0000-0000-000084180000}"/>
    <cellStyle name="Normal 3 34 2 11" xfId="2239" xr:uid="{00000000-0005-0000-0000-000085180000}"/>
    <cellStyle name="Normal 3 34 2 11 2" xfId="4168" xr:uid="{00000000-0005-0000-0000-000086180000}"/>
    <cellStyle name="Normal 3 34 2 11 2 2" xfId="8165" xr:uid="{00000000-0005-0000-0000-000087180000}"/>
    <cellStyle name="Normal 3 34 2 11 3" xfId="8166" xr:uid="{00000000-0005-0000-0000-000088180000}"/>
    <cellStyle name="Normal 3 34 2 11 3 2" xfId="8167" xr:uid="{00000000-0005-0000-0000-000089180000}"/>
    <cellStyle name="Normal 3 34 2 11 4" xfId="8168" xr:uid="{00000000-0005-0000-0000-00008A180000}"/>
    <cellStyle name="Normal 3 34 2 11 5" xfId="12754" xr:uid="{00000000-0005-0000-0000-00008B180000}"/>
    <cellStyle name="Normal 3 34 2 12" xfId="2240" xr:uid="{00000000-0005-0000-0000-00008C180000}"/>
    <cellStyle name="Normal 3 34 2 12 2" xfId="4167" xr:uid="{00000000-0005-0000-0000-00008D180000}"/>
    <cellStyle name="Normal 3 34 2 12 2 2" xfId="8169" xr:uid="{00000000-0005-0000-0000-00008E180000}"/>
    <cellStyle name="Normal 3 34 2 12 3" xfId="8170" xr:uid="{00000000-0005-0000-0000-00008F180000}"/>
    <cellStyle name="Normal 3 34 2 12 3 2" xfId="8171" xr:uid="{00000000-0005-0000-0000-000090180000}"/>
    <cellStyle name="Normal 3 34 2 12 4" xfId="8172" xr:uid="{00000000-0005-0000-0000-000091180000}"/>
    <cellStyle name="Normal 3 34 2 12 5" xfId="12755" xr:uid="{00000000-0005-0000-0000-000092180000}"/>
    <cellStyle name="Normal 3 34 2 13" xfId="4166" xr:uid="{00000000-0005-0000-0000-000093180000}"/>
    <cellStyle name="Normal 3 34 2 13 2" xfId="8173" xr:uid="{00000000-0005-0000-0000-000094180000}"/>
    <cellStyle name="Normal 3 34 2 14" xfId="8174" xr:uid="{00000000-0005-0000-0000-000095180000}"/>
    <cellStyle name="Normal 3 34 2 14 2" xfId="8175" xr:uid="{00000000-0005-0000-0000-000096180000}"/>
    <cellStyle name="Normal 3 34 2 15" xfId="8176" xr:uid="{00000000-0005-0000-0000-000097180000}"/>
    <cellStyle name="Normal 3 34 2 16" xfId="12756" xr:uid="{00000000-0005-0000-0000-000098180000}"/>
    <cellStyle name="Normal 3 34 2 2" xfId="2241" xr:uid="{00000000-0005-0000-0000-000099180000}"/>
    <cellStyle name="Normal 3 34 2 2 2" xfId="4165" xr:uid="{00000000-0005-0000-0000-00009A180000}"/>
    <cellStyle name="Normal 3 34 2 2 2 2" xfId="8177" xr:uid="{00000000-0005-0000-0000-00009B180000}"/>
    <cellStyle name="Normal 3 34 2 2 3" xfId="8178" xr:uid="{00000000-0005-0000-0000-00009C180000}"/>
    <cellStyle name="Normal 3 34 2 2 3 2" xfId="8179" xr:uid="{00000000-0005-0000-0000-00009D180000}"/>
    <cellStyle name="Normal 3 34 2 2 4" xfId="8180" xr:uid="{00000000-0005-0000-0000-00009E180000}"/>
    <cellStyle name="Normal 3 34 2 2 5" xfId="12757" xr:uid="{00000000-0005-0000-0000-00009F180000}"/>
    <cellStyle name="Normal 3 34 2 3" xfId="2242" xr:uid="{00000000-0005-0000-0000-0000A0180000}"/>
    <cellStyle name="Normal 3 34 2 3 2" xfId="4164" xr:uid="{00000000-0005-0000-0000-0000A1180000}"/>
    <cellStyle name="Normal 3 34 2 3 2 2" xfId="8181" xr:uid="{00000000-0005-0000-0000-0000A2180000}"/>
    <cellStyle name="Normal 3 34 2 3 3" xfId="8182" xr:uid="{00000000-0005-0000-0000-0000A3180000}"/>
    <cellStyle name="Normal 3 34 2 3 3 2" xfId="8183" xr:uid="{00000000-0005-0000-0000-0000A4180000}"/>
    <cellStyle name="Normal 3 34 2 3 4" xfId="8184" xr:uid="{00000000-0005-0000-0000-0000A5180000}"/>
    <cellStyle name="Normal 3 34 2 3 5" xfId="12758" xr:uid="{00000000-0005-0000-0000-0000A6180000}"/>
    <cellStyle name="Normal 3 34 2 4" xfId="2243" xr:uid="{00000000-0005-0000-0000-0000A7180000}"/>
    <cellStyle name="Normal 3 34 2 4 2" xfId="3798" xr:uid="{00000000-0005-0000-0000-0000A8180000}"/>
    <cellStyle name="Normal 3 34 2 4 2 2" xfId="8185" xr:uid="{00000000-0005-0000-0000-0000A9180000}"/>
    <cellStyle name="Normal 3 34 2 4 3" xfId="8186" xr:uid="{00000000-0005-0000-0000-0000AA180000}"/>
    <cellStyle name="Normal 3 34 2 4 3 2" xfId="8187" xr:uid="{00000000-0005-0000-0000-0000AB180000}"/>
    <cellStyle name="Normal 3 34 2 4 4" xfId="8188" xr:uid="{00000000-0005-0000-0000-0000AC180000}"/>
    <cellStyle name="Normal 3 34 2 4 5" xfId="12759" xr:uid="{00000000-0005-0000-0000-0000AD180000}"/>
    <cellStyle name="Normal 3 34 2 5" xfId="2244" xr:uid="{00000000-0005-0000-0000-0000AE180000}"/>
    <cellStyle name="Normal 3 34 2 5 2" xfId="4163" xr:uid="{00000000-0005-0000-0000-0000AF180000}"/>
    <cellStyle name="Normal 3 34 2 5 2 2" xfId="8189" xr:uid="{00000000-0005-0000-0000-0000B0180000}"/>
    <cellStyle name="Normal 3 34 2 5 3" xfId="8190" xr:uid="{00000000-0005-0000-0000-0000B1180000}"/>
    <cellStyle name="Normal 3 34 2 5 3 2" xfId="8191" xr:uid="{00000000-0005-0000-0000-0000B2180000}"/>
    <cellStyle name="Normal 3 34 2 5 4" xfId="8192" xr:uid="{00000000-0005-0000-0000-0000B3180000}"/>
    <cellStyle name="Normal 3 34 2 5 5" xfId="12760" xr:uid="{00000000-0005-0000-0000-0000B4180000}"/>
    <cellStyle name="Normal 3 34 2 6" xfId="2245" xr:uid="{00000000-0005-0000-0000-0000B5180000}"/>
    <cellStyle name="Normal 3 34 2 6 2" xfId="4162" xr:uid="{00000000-0005-0000-0000-0000B6180000}"/>
    <cellStyle name="Normal 3 34 2 6 2 2" xfId="8193" xr:uid="{00000000-0005-0000-0000-0000B7180000}"/>
    <cellStyle name="Normal 3 34 2 6 3" xfId="8194" xr:uid="{00000000-0005-0000-0000-0000B8180000}"/>
    <cellStyle name="Normal 3 34 2 6 3 2" xfId="8195" xr:uid="{00000000-0005-0000-0000-0000B9180000}"/>
    <cellStyle name="Normal 3 34 2 6 4" xfId="8196" xr:uid="{00000000-0005-0000-0000-0000BA180000}"/>
    <cellStyle name="Normal 3 34 2 6 5" xfId="12761" xr:uid="{00000000-0005-0000-0000-0000BB180000}"/>
    <cellStyle name="Normal 3 34 2 7" xfId="2246" xr:uid="{00000000-0005-0000-0000-0000BC180000}"/>
    <cellStyle name="Normal 3 34 2 7 2" xfId="4161" xr:uid="{00000000-0005-0000-0000-0000BD180000}"/>
    <cellStyle name="Normal 3 34 2 7 2 2" xfId="8197" xr:uid="{00000000-0005-0000-0000-0000BE180000}"/>
    <cellStyle name="Normal 3 34 2 7 3" xfId="8198" xr:uid="{00000000-0005-0000-0000-0000BF180000}"/>
    <cellStyle name="Normal 3 34 2 7 3 2" xfId="8199" xr:uid="{00000000-0005-0000-0000-0000C0180000}"/>
    <cellStyle name="Normal 3 34 2 7 4" xfId="8200" xr:uid="{00000000-0005-0000-0000-0000C1180000}"/>
    <cellStyle name="Normal 3 34 2 7 5" xfId="12762" xr:uid="{00000000-0005-0000-0000-0000C2180000}"/>
    <cellStyle name="Normal 3 34 2 8" xfId="2247" xr:uid="{00000000-0005-0000-0000-0000C3180000}"/>
    <cellStyle name="Normal 3 34 2 8 2" xfId="4160" xr:uid="{00000000-0005-0000-0000-0000C4180000}"/>
    <cellStyle name="Normal 3 34 2 8 2 2" xfId="8201" xr:uid="{00000000-0005-0000-0000-0000C5180000}"/>
    <cellStyle name="Normal 3 34 2 8 3" xfId="8202" xr:uid="{00000000-0005-0000-0000-0000C6180000}"/>
    <cellStyle name="Normal 3 34 2 8 3 2" xfId="8203" xr:uid="{00000000-0005-0000-0000-0000C7180000}"/>
    <cellStyle name="Normal 3 34 2 8 4" xfId="8204" xr:uid="{00000000-0005-0000-0000-0000C8180000}"/>
    <cellStyle name="Normal 3 34 2 8 5" xfId="12763" xr:uid="{00000000-0005-0000-0000-0000C9180000}"/>
    <cellStyle name="Normal 3 34 2 9" xfId="2248" xr:uid="{00000000-0005-0000-0000-0000CA180000}"/>
    <cellStyle name="Normal 3 34 2 9 2" xfId="4159" xr:uid="{00000000-0005-0000-0000-0000CB180000}"/>
    <cellStyle name="Normal 3 34 2 9 2 2" xfId="8205" xr:uid="{00000000-0005-0000-0000-0000CC180000}"/>
    <cellStyle name="Normal 3 34 2 9 3" xfId="8206" xr:uid="{00000000-0005-0000-0000-0000CD180000}"/>
    <cellStyle name="Normal 3 34 2 9 3 2" xfId="8207" xr:uid="{00000000-0005-0000-0000-0000CE180000}"/>
    <cellStyle name="Normal 3 34 2 9 4" xfId="8208" xr:uid="{00000000-0005-0000-0000-0000CF180000}"/>
    <cellStyle name="Normal 3 34 2 9 5" xfId="12764" xr:uid="{00000000-0005-0000-0000-0000D0180000}"/>
    <cellStyle name="Normal 3 34 3" xfId="2249" xr:uid="{00000000-0005-0000-0000-0000D1180000}"/>
    <cellStyle name="Normal 3 34 3 2" xfId="3759" xr:uid="{00000000-0005-0000-0000-0000D2180000}"/>
    <cellStyle name="Normal 3 34 3 2 2" xfId="8209" xr:uid="{00000000-0005-0000-0000-0000D3180000}"/>
    <cellStyle name="Normal 3 34 3 3" xfId="8210" xr:uid="{00000000-0005-0000-0000-0000D4180000}"/>
    <cellStyle name="Normal 3 34 3 3 2" xfId="8211" xr:uid="{00000000-0005-0000-0000-0000D5180000}"/>
    <cellStyle name="Normal 3 34 3 4" xfId="8212" xr:uid="{00000000-0005-0000-0000-0000D6180000}"/>
    <cellStyle name="Normal 3 34 3 5" xfId="12765" xr:uid="{00000000-0005-0000-0000-0000D7180000}"/>
    <cellStyle name="Normal 3 34 4" xfId="2250" xr:uid="{00000000-0005-0000-0000-0000D8180000}"/>
    <cellStyle name="Normal 3 34 4 2" xfId="4158" xr:uid="{00000000-0005-0000-0000-0000D9180000}"/>
    <cellStyle name="Normal 3 34 4 2 2" xfId="8213" xr:uid="{00000000-0005-0000-0000-0000DA180000}"/>
    <cellStyle name="Normal 3 34 4 3" xfId="8214" xr:uid="{00000000-0005-0000-0000-0000DB180000}"/>
    <cellStyle name="Normal 3 34 4 3 2" xfId="8215" xr:uid="{00000000-0005-0000-0000-0000DC180000}"/>
    <cellStyle name="Normal 3 34 4 4" xfId="8216" xr:uid="{00000000-0005-0000-0000-0000DD180000}"/>
    <cellStyle name="Normal 3 34 4 5" xfId="12766" xr:uid="{00000000-0005-0000-0000-0000DE180000}"/>
    <cellStyle name="Normal 3 34 5" xfId="2251" xr:uid="{00000000-0005-0000-0000-0000DF180000}"/>
    <cellStyle name="Normal 3 34 5 2" xfId="4157" xr:uid="{00000000-0005-0000-0000-0000E0180000}"/>
    <cellStyle name="Normal 3 34 5 2 2" xfId="8217" xr:uid="{00000000-0005-0000-0000-0000E1180000}"/>
    <cellStyle name="Normal 3 34 5 3" xfId="8218" xr:uid="{00000000-0005-0000-0000-0000E2180000}"/>
    <cellStyle name="Normal 3 34 5 3 2" xfId="8219" xr:uid="{00000000-0005-0000-0000-0000E3180000}"/>
    <cellStyle name="Normal 3 34 5 4" xfId="8220" xr:uid="{00000000-0005-0000-0000-0000E4180000}"/>
    <cellStyle name="Normal 3 34 5 5" xfId="12767" xr:uid="{00000000-0005-0000-0000-0000E5180000}"/>
    <cellStyle name="Normal 3 34 6" xfId="2252" xr:uid="{00000000-0005-0000-0000-0000E6180000}"/>
    <cellStyle name="Normal 3 34 6 2" xfId="4156" xr:uid="{00000000-0005-0000-0000-0000E7180000}"/>
    <cellStyle name="Normal 3 34 6 2 2" xfId="8221" xr:uid="{00000000-0005-0000-0000-0000E8180000}"/>
    <cellStyle name="Normal 3 34 6 3" xfId="8222" xr:uid="{00000000-0005-0000-0000-0000E9180000}"/>
    <cellStyle name="Normal 3 34 6 3 2" xfId="8223" xr:uid="{00000000-0005-0000-0000-0000EA180000}"/>
    <cellStyle name="Normal 3 34 6 4" xfId="8224" xr:uid="{00000000-0005-0000-0000-0000EB180000}"/>
    <cellStyle name="Normal 3 34 6 5" xfId="12768" xr:uid="{00000000-0005-0000-0000-0000EC180000}"/>
    <cellStyle name="Normal 3 34 7" xfId="2253" xr:uid="{00000000-0005-0000-0000-0000ED180000}"/>
    <cellStyle name="Normal 3 34 7 2" xfId="4155" xr:uid="{00000000-0005-0000-0000-0000EE180000}"/>
    <cellStyle name="Normal 3 34 7 2 2" xfId="8225" xr:uid="{00000000-0005-0000-0000-0000EF180000}"/>
    <cellStyle name="Normal 3 34 7 3" xfId="8226" xr:uid="{00000000-0005-0000-0000-0000F0180000}"/>
    <cellStyle name="Normal 3 34 7 3 2" xfId="8227" xr:uid="{00000000-0005-0000-0000-0000F1180000}"/>
    <cellStyle name="Normal 3 34 7 4" xfId="8228" xr:uid="{00000000-0005-0000-0000-0000F2180000}"/>
    <cellStyle name="Normal 3 34 7 5" xfId="12769" xr:uid="{00000000-0005-0000-0000-0000F3180000}"/>
    <cellStyle name="Normal 3 34 8" xfId="2254" xr:uid="{00000000-0005-0000-0000-0000F4180000}"/>
    <cellStyle name="Normal 3 34 8 2" xfId="4890" xr:uid="{00000000-0005-0000-0000-0000F5180000}"/>
    <cellStyle name="Normal 3 34 8 2 2" xfId="8229" xr:uid="{00000000-0005-0000-0000-0000F6180000}"/>
    <cellStyle name="Normal 3 34 8 3" xfId="8230" xr:uid="{00000000-0005-0000-0000-0000F7180000}"/>
    <cellStyle name="Normal 3 34 8 3 2" xfId="8231" xr:uid="{00000000-0005-0000-0000-0000F8180000}"/>
    <cellStyle name="Normal 3 34 8 4" xfId="8232" xr:uid="{00000000-0005-0000-0000-0000F9180000}"/>
    <cellStyle name="Normal 3 34 8 5" xfId="12770" xr:uid="{00000000-0005-0000-0000-0000FA180000}"/>
    <cellStyle name="Normal 3 34 9" xfId="2255" xr:uid="{00000000-0005-0000-0000-0000FB180000}"/>
    <cellStyle name="Normal 3 34 9 2" xfId="4154" xr:uid="{00000000-0005-0000-0000-0000FC180000}"/>
    <cellStyle name="Normal 3 34 9 2 2" xfId="8233" xr:uid="{00000000-0005-0000-0000-0000FD180000}"/>
    <cellStyle name="Normal 3 34 9 3" xfId="8234" xr:uid="{00000000-0005-0000-0000-0000FE180000}"/>
    <cellStyle name="Normal 3 34 9 3 2" xfId="8235" xr:uid="{00000000-0005-0000-0000-0000FF180000}"/>
    <cellStyle name="Normal 3 34 9 4" xfId="8236" xr:uid="{00000000-0005-0000-0000-000000190000}"/>
    <cellStyle name="Normal 3 34 9 5" xfId="12771" xr:uid="{00000000-0005-0000-0000-000001190000}"/>
    <cellStyle name="Normal 3 35" xfId="2256" xr:uid="{00000000-0005-0000-0000-000002190000}"/>
    <cellStyle name="Normal 3 35 10" xfId="2257" xr:uid="{00000000-0005-0000-0000-000003190000}"/>
    <cellStyle name="Normal 3 35 10 2" xfId="4153" xr:uid="{00000000-0005-0000-0000-000004190000}"/>
    <cellStyle name="Normal 3 35 10 2 2" xfId="8237" xr:uid="{00000000-0005-0000-0000-000005190000}"/>
    <cellStyle name="Normal 3 35 10 3" xfId="8238" xr:uid="{00000000-0005-0000-0000-000006190000}"/>
    <cellStyle name="Normal 3 35 10 3 2" xfId="8239" xr:uid="{00000000-0005-0000-0000-000007190000}"/>
    <cellStyle name="Normal 3 35 10 4" xfId="8240" xr:uid="{00000000-0005-0000-0000-000008190000}"/>
    <cellStyle name="Normal 3 35 10 5" xfId="12772" xr:uid="{00000000-0005-0000-0000-000009190000}"/>
    <cellStyle name="Normal 3 35 11" xfId="2258" xr:uid="{00000000-0005-0000-0000-00000A190000}"/>
    <cellStyle name="Normal 3 35 11 2" xfId="4152" xr:uid="{00000000-0005-0000-0000-00000B190000}"/>
    <cellStyle name="Normal 3 35 11 2 2" xfId="8241" xr:uid="{00000000-0005-0000-0000-00000C190000}"/>
    <cellStyle name="Normal 3 35 11 3" xfId="8242" xr:uid="{00000000-0005-0000-0000-00000D190000}"/>
    <cellStyle name="Normal 3 35 11 3 2" xfId="8243" xr:uid="{00000000-0005-0000-0000-00000E190000}"/>
    <cellStyle name="Normal 3 35 11 4" xfId="8244" xr:uid="{00000000-0005-0000-0000-00000F190000}"/>
    <cellStyle name="Normal 3 35 11 5" xfId="12773" xr:uid="{00000000-0005-0000-0000-000010190000}"/>
    <cellStyle name="Normal 3 35 12" xfId="2259" xr:uid="{00000000-0005-0000-0000-000011190000}"/>
    <cellStyle name="Normal 3 35 12 2" xfId="4151" xr:uid="{00000000-0005-0000-0000-000012190000}"/>
    <cellStyle name="Normal 3 35 12 2 2" xfId="8245" xr:uid="{00000000-0005-0000-0000-000013190000}"/>
    <cellStyle name="Normal 3 35 12 3" xfId="8246" xr:uid="{00000000-0005-0000-0000-000014190000}"/>
    <cellStyle name="Normal 3 35 12 3 2" xfId="8247" xr:uid="{00000000-0005-0000-0000-000015190000}"/>
    <cellStyle name="Normal 3 35 12 4" xfId="8248" xr:uid="{00000000-0005-0000-0000-000016190000}"/>
    <cellStyle name="Normal 3 35 12 5" xfId="12774" xr:uid="{00000000-0005-0000-0000-000017190000}"/>
    <cellStyle name="Normal 3 35 13" xfId="2260" xr:uid="{00000000-0005-0000-0000-000018190000}"/>
    <cellStyle name="Normal 3 35 13 2" xfId="4150" xr:uid="{00000000-0005-0000-0000-000019190000}"/>
    <cellStyle name="Normal 3 35 13 2 2" xfId="8249" xr:uid="{00000000-0005-0000-0000-00001A190000}"/>
    <cellStyle name="Normal 3 35 13 3" xfId="8250" xr:uid="{00000000-0005-0000-0000-00001B190000}"/>
    <cellStyle name="Normal 3 35 13 3 2" xfId="8251" xr:uid="{00000000-0005-0000-0000-00001C190000}"/>
    <cellStyle name="Normal 3 35 13 4" xfId="8252" xr:uid="{00000000-0005-0000-0000-00001D190000}"/>
    <cellStyle name="Normal 3 35 13 5" xfId="12775" xr:uid="{00000000-0005-0000-0000-00001E190000}"/>
    <cellStyle name="Normal 3 35 14" xfId="4149" xr:uid="{00000000-0005-0000-0000-00001F190000}"/>
    <cellStyle name="Normal 3 35 14 2" xfId="8253" xr:uid="{00000000-0005-0000-0000-000020190000}"/>
    <cellStyle name="Normal 3 35 15" xfId="8254" xr:uid="{00000000-0005-0000-0000-000021190000}"/>
    <cellStyle name="Normal 3 35 15 2" xfId="8255" xr:uid="{00000000-0005-0000-0000-000022190000}"/>
    <cellStyle name="Normal 3 35 16" xfId="8256" xr:uid="{00000000-0005-0000-0000-000023190000}"/>
    <cellStyle name="Normal 3 35 17" xfId="12776" xr:uid="{00000000-0005-0000-0000-000024190000}"/>
    <cellStyle name="Normal 3 35 2" xfId="2261" xr:uid="{00000000-0005-0000-0000-000025190000}"/>
    <cellStyle name="Normal 3 35 2 10" xfId="2262" xr:uid="{00000000-0005-0000-0000-000026190000}"/>
    <cellStyle name="Normal 3 35 2 10 2" xfId="4148" xr:uid="{00000000-0005-0000-0000-000027190000}"/>
    <cellStyle name="Normal 3 35 2 10 2 2" xfId="8257" xr:uid="{00000000-0005-0000-0000-000028190000}"/>
    <cellStyle name="Normal 3 35 2 10 3" xfId="8258" xr:uid="{00000000-0005-0000-0000-000029190000}"/>
    <cellStyle name="Normal 3 35 2 10 3 2" xfId="8259" xr:uid="{00000000-0005-0000-0000-00002A190000}"/>
    <cellStyle name="Normal 3 35 2 10 4" xfId="8260" xr:uid="{00000000-0005-0000-0000-00002B190000}"/>
    <cellStyle name="Normal 3 35 2 10 5" xfId="12777" xr:uid="{00000000-0005-0000-0000-00002C190000}"/>
    <cellStyle name="Normal 3 35 2 11" xfId="2263" xr:uid="{00000000-0005-0000-0000-00002D190000}"/>
    <cellStyle name="Normal 3 35 2 11 2" xfId="4147" xr:uid="{00000000-0005-0000-0000-00002E190000}"/>
    <cellStyle name="Normal 3 35 2 11 2 2" xfId="8261" xr:uid="{00000000-0005-0000-0000-00002F190000}"/>
    <cellStyle name="Normal 3 35 2 11 3" xfId="8262" xr:uid="{00000000-0005-0000-0000-000030190000}"/>
    <cellStyle name="Normal 3 35 2 11 3 2" xfId="8263" xr:uid="{00000000-0005-0000-0000-000031190000}"/>
    <cellStyle name="Normal 3 35 2 11 4" xfId="8264" xr:uid="{00000000-0005-0000-0000-000032190000}"/>
    <cellStyle name="Normal 3 35 2 11 5" xfId="12778" xr:uid="{00000000-0005-0000-0000-000033190000}"/>
    <cellStyle name="Normal 3 35 2 12" xfId="2264" xr:uid="{00000000-0005-0000-0000-000034190000}"/>
    <cellStyle name="Normal 3 35 2 12 2" xfId="4146" xr:uid="{00000000-0005-0000-0000-000035190000}"/>
    <cellStyle name="Normal 3 35 2 12 2 2" xfId="8265" xr:uid="{00000000-0005-0000-0000-000036190000}"/>
    <cellStyle name="Normal 3 35 2 12 3" xfId="8266" xr:uid="{00000000-0005-0000-0000-000037190000}"/>
    <cellStyle name="Normal 3 35 2 12 3 2" xfId="8267" xr:uid="{00000000-0005-0000-0000-000038190000}"/>
    <cellStyle name="Normal 3 35 2 12 4" xfId="8268" xr:uid="{00000000-0005-0000-0000-000039190000}"/>
    <cellStyle name="Normal 3 35 2 12 5" xfId="12779" xr:uid="{00000000-0005-0000-0000-00003A190000}"/>
    <cellStyle name="Normal 3 35 2 13" xfId="4145" xr:uid="{00000000-0005-0000-0000-00003B190000}"/>
    <cellStyle name="Normal 3 35 2 13 2" xfId="8269" xr:uid="{00000000-0005-0000-0000-00003C190000}"/>
    <cellStyle name="Normal 3 35 2 14" xfId="8270" xr:uid="{00000000-0005-0000-0000-00003D190000}"/>
    <cellStyle name="Normal 3 35 2 14 2" xfId="8271" xr:uid="{00000000-0005-0000-0000-00003E190000}"/>
    <cellStyle name="Normal 3 35 2 15" xfId="8272" xr:uid="{00000000-0005-0000-0000-00003F190000}"/>
    <cellStyle name="Normal 3 35 2 16" xfId="12780" xr:uid="{00000000-0005-0000-0000-000040190000}"/>
    <cellStyle name="Normal 3 35 2 2" xfId="2265" xr:uid="{00000000-0005-0000-0000-000041190000}"/>
    <cellStyle name="Normal 3 35 2 2 2" xfId="4144" xr:uid="{00000000-0005-0000-0000-000042190000}"/>
    <cellStyle name="Normal 3 35 2 2 2 2" xfId="8273" xr:uid="{00000000-0005-0000-0000-000043190000}"/>
    <cellStyle name="Normal 3 35 2 2 3" xfId="8274" xr:uid="{00000000-0005-0000-0000-000044190000}"/>
    <cellStyle name="Normal 3 35 2 2 3 2" xfId="8275" xr:uid="{00000000-0005-0000-0000-000045190000}"/>
    <cellStyle name="Normal 3 35 2 2 4" xfId="8276" xr:uid="{00000000-0005-0000-0000-000046190000}"/>
    <cellStyle name="Normal 3 35 2 2 5" xfId="12781" xr:uid="{00000000-0005-0000-0000-000047190000}"/>
    <cellStyle name="Normal 3 35 2 3" xfId="2266" xr:uid="{00000000-0005-0000-0000-000048190000}"/>
    <cellStyle name="Normal 3 35 2 3 2" xfId="4143" xr:uid="{00000000-0005-0000-0000-000049190000}"/>
    <cellStyle name="Normal 3 35 2 3 2 2" xfId="8277" xr:uid="{00000000-0005-0000-0000-00004A190000}"/>
    <cellStyle name="Normal 3 35 2 3 3" xfId="8278" xr:uid="{00000000-0005-0000-0000-00004B190000}"/>
    <cellStyle name="Normal 3 35 2 3 3 2" xfId="8279" xr:uid="{00000000-0005-0000-0000-00004C190000}"/>
    <cellStyle name="Normal 3 35 2 3 4" xfId="8280" xr:uid="{00000000-0005-0000-0000-00004D190000}"/>
    <cellStyle name="Normal 3 35 2 3 5" xfId="12782" xr:uid="{00000000-0005-0000-0000-00004E190000}"/>
    <cellStyle name="Normal 3 35 2 4" xfId="2267" xr:uid="{00000000-0005-0000-0000-00004F190000}"/>
    <cellStyle name="Normal 3 35 2 4 2" xfId="4893" xr:uid="{00000000-0005-0000-0000-000050190000}"/>
    <cellStyle name="Normal 3 35 2 4 2 2" xfId="8281" xr:uid="{00000000-0005-0000-0000-000051190000}"/>
    <cellStyle name="Normal 3 35 2 4 3" xfId="8282" xr:uid="{00000000-0005-0000-0000-000052190000}"/>
    <cellStyle name="Normal 3 35 2 4 3 2" xfId="8283" xr:uid="{00000000-0005-0000-0000-000053190000}"/>
    <cellStyle name="Normal 3 35 2 4 4" xfId="8284" xr:uid="{00000000-0005-0000-0000-000054190000}"/>
    <cellStyle name="Normal 3 35 2 4 5" xfId="12783" xr:uid="{00000000-0005-0000-0000-000055190000}"/>
    <cellStyle name="Normal 3 35 2 5" xfId="2268" xr:uid="{00000000-0005-0000-0000-000056190000}"/>
    <cellStyle name="Normal 3 35 2 5 2" xfId="3774" xr:uid="{00000000-0005-0000-0000-000057190000}"/>
    <cellStyle name="Normal 3 35 2 5 2 2" xfId="8285" xr:uid="{00000000-0005-0000-0000-000058190000}"/>
    <cellStyle name="Normal 3 35 2 5 3" xfId="8286" xr:uid="{00000000-0005-0000-0000-000059190000}"/>
    <cellStyle name="Normal 3 35 2 5 3 2" xfId="8287" xr:uid="{00000000-0005-0000-0000-00005A190000}"/>
    <cellStyle name="Normal 3 35 2 5 4" xfId="8288" xr:uid="{00000000-0005-0000-0000-00005B190000}"/>
    <cellStyle name="Normal 3 35 2 5 5" xfId="12784" xr:uid="{00000000-0005-0000-0000-00005C190000}"/>
    <cellStyle name="Normal 3 35 2 6" xfId="2269" xr:uid="{00000000-0005-0000-0000-00005D190000}"/>
    <cellStyle name="Normal 3 35 2 6 2" xfId="4142" xr:uid="{00000000-0005-0000-0000-00005E190000}"/>
    <cellStyle name="Normal 3 35 2 6 2 2" xfId="8289" xr:uid="{00000000-0005-0000-0000-00005F190000}"/>
    <cellStyle name="Normal 3 35 2 6 3" xfId="8290" xr:uid="{00000000-0005-0000-0000-000060190000}"/>
    <cellStyle name="Normal 3 35 2 6 3 2" xfId="8291" xr:uid="{00000000-0005-0000-0000-000061190000}"/>
    <cellStyle name="Normal 3 35 2 6 4" xfId="8292" xr:uid="{00000000-0005-0000-0000-000062190000}"/>
    <cellStyle name="Normal 3 35 2 6 5" xfId="12785" xr:uid="{00000000-0005-0000-0000-000063190000}"/>
    <cellStyle name="Normal 3 35 2 7" xfId="2270" xr:uid="{00000000-0005-0000-0000-000064190000}"/>
    <cellStyle name="Normal 3 35 2 7 2" xfId="4141" xr:uid="{00000000-0005-0000-0000-000065190000}"/>
    <cellStyle name="Normal 3 35 2 7 2 2" xfId="8293" xr:uid="{00000000-0005-0000-0000-000066190000}"/>
    <cellStyle name="Normal 3 35 2 7 3" xfId="8294" xr:uid="{00000000-0005-0000-0000-000067190000}"/>
    <cellStyle name="Normal 3 35 2 7 3 2" xfId="8295" xr:uid="{00000000-0005-0000-0000-000068190000}"/>
    <cellStyle name="Normal 3 35 2 7 4" xfId="8296" xr:uid="{00000000-0005-0000-0000-000069190000}"/>
    <cellStyle name="Normal 3 35 2 7 5" xfId="12786" xr:uid="{00000000-0005-0000-0000-00006A190000}"/>
    <cellStyle name="Normal 3 35 2 8" xfId="2271" xr:uid="{00000000-0005-0000-0000-00006B190000}"/>
    <cellStyle name="Normal 3 35 2 8 2" xfId="4140" xr:uid="{00000000-0005-0000-0000-00006C190000}"/>
    <cellStyle name="Normal 3 35 2 8 2 2" xfId="8297" xr:uid="{00000000-0005-0000-0000-00006D190000}"/>
    <cellStyle name="Normal 3 35 2 8 3" xfId="8298" xr:uid="{00000000-0005-0000-0000-00006E190000}"/>
    <cellStyle name="Normal 3 35 2 8 3 2" xfId="8299" xr:uid="{00000000-0005-0000-0000-00006F190000}"/>
    <cellStyle name="Normal 3 35 2 8 4" xfId="8300" xr:uid="{00000000-0005-0000-0000-000070190000}"/>
    <cellStyle name="Normal 3 35 2 8 5" xfId="12787" xr:uid="{00000000-0005-0000-0000-000071190000}"/>
    <cellStyle name="Normal 3 35 2 9" xfId="2272" xr:uid="{00000000-0005-0000-0000-000072190000}"/>
    <cellStyle name="Normal 3 35 2 9 2" xfId="4139" xr:uid="{00000000-0005-0000-0000-000073190000}"/>
    <cellStyle name="Normal 3 35 2 9 2 2" xfId="8301" xr:uid="{00000000-0005-0000-0000-000074190000}"/>
    <cellStyle name="Normal 3 35 2 9 3" xfId="8302" xr:uid="{00000000-0005-0000-0000-000075190000}"/>
    <cellStyle name="Normal 3 35 2 9 3 2" xfId="8303" xr:uid="{00000000-0005-0000-0000-000076190000}"/>
    <cellStyle name="Normal 3 35 2 9 4" xfId="8304" xr:uid="{00000000-0005-0000-0000-000077190000}"/>
    <cellStyle name="Normal 3 35 2 9 5" xfId="12788" xr:uid="{00000000-0005-0000-0000-000078190000}"/>
    <cellStyle name="Normal 3 35 3" xfId="2273" xr:uid="{00000000-0005-0000-0000-000079190000}"/>
    <cellStyle name="Normal 3 35 3 2" xfId="4138" xr:uid="{00000000-0005-0000-0000-00007A190000}"/>
    <cellStyle name="Normal 3 35 3 2 2" xfId="8305" xr:uid="{00000000-0005-0000-0000-00007B190000}"/>
    <cellStyle name="Normal 3 35 3 3" xfId="8306" xr:uid="{00000000-0005-0000-0000-00007C190000}"/>
    <cellStyle name="Normal 3 35 3 3 2" xfId="8307" xr:uid="{00000000-0005-0000-0000-00007D190000}"/>
    <cellStyle name="Normal 3 35 3 4" xfId="8308" xr:uid="{00000000-0005-0000-0000-00007E190000}"/>
    <cellStyle name="Normal 3 35 3 5" xfId="12789" xr:uid="{00000000-0005-0000-0000-00007F190000}"/>
    <cellStyle name="Normal 3 35 4" xfId="2274" xr:uid="{00000000-0005-0000-0000-000080190000}"/>
    <cellStyle name="Normal 3 35 4 2" xfId="4137" xr:uid="{00000000-0005-0000-0000-000081190000}"/>
    <cellStyle name="Normal 3 35 4 2 2" xfId="8309" xr:uid="{00000000-0005-0000-0000-000082190000}"/>
    <cellStyle name="Normal 3 35 4 3" xfId="8310" xr:uid="{00000000-0005-0000-0000-000083190000}"/>
    <cellStyle name="Normal 3 35 4 3 2" xfId="8311" xr:uid="{00000000-0005-0000-0000-000084190000}"/>
    <cellStyle name="Normal 3 35 4 4" xfId="8312" xr:uid="{00000000-0005-0000-0000-000085190000}"/>
    <cellStyle name="Normal 3 35 4 5" xfId="12790" xr:uid="{00000000-0005-0000-0000-000086190000}"/>
    <cellStyle name="Normal 3 35 5" xfId="2275" xr:uid="{00000000-0005-0000-0000-000087190000}"/>
    <cellStyle name="Normal 3 35 5 2" xfId="4136" xr:uid="{00000000-0005-0000-0000-000088190000}"/>
    <cellStyle name="Normal 3 35 5 2 2" xfId="8313" xr:uid="{00000000-0005-0000-0000-000089190000}"/>
    <cellStyle name="Normal 3 35 5 3" xfId="8314" xr:uid="{00000000-0005-0000-0000-00008A190000}"/>
    <cellStyle name="Normal 3 35 5 3 2" xfId="8315" xr:uid="{00000000-0005-0000-0000-00008B190000}"/>
    <cellStyle name="Normal 3 35 5 4" xfId="8316" xr:uid="{00000000-0005-0000-0000-00008C190000}"/>
    <cellStyle name="Normal 3 35 5 5" xfId="12791" xr:uid="{00000000-0005-0000-0000-00008D190000}"/>
    <cellStyle name="Normal 3 35 6" xfId="2276" xr:uid="{00000000-0005-0000-0000-00008E190000}"/>
    <cellStyle name="Normal 3 35 6 2" xfId="4135" xr:uid="{00000000-0005-0000-0000-00008F190000}"/>
    <cellStyle name="Normal 3 35 6 2 2" xfId="8317" xr:uid="{00000000-0005-0000-0000-000090190000}"/>
    <cellStyle name="Normal 3 35 6 3" xfId="8318" xr:uid="{00000000-0005-0000-0000-000091190000}"/>
    <cellStyle name="Normal 3 35 6 3 2" xfId="8319" xr:uid="{00000000-0005-0000-0000-000092190000}"/>
    <cellStyle name="Normal 3 35 6 4" xfId="8320" xr:uid="{00000000-0005-0000-0000-000093190000}"/>
    <cellStyle name="Normal 3 35 6 5" xfId="12792" xr:uid="{00000000-0005-0000-0000-000094190000}"/>
    <cellStyle name="Normal 3 35 7" xfId="2277" xr:uid="{00000000-0005-0000-0000-000095190000}"/>
    <cellStyle name="Normal 3 35 7 2" xfId="4134" xr:uid="{00000000-0005-0000-0000-000096190000}"/>
    <cellStyle name="Normal 3 35 7 2 2" xfId="8321" xr:uid="{00000000-0005-0000-0000-000097190000}"/>
    <cellStyle name="Normal 3 35 7 3" xfId="8322" xr:uid="{00000000-0005-0000-0000-000098190000}"/>
    <cellStyle name="Normal 3 35 7 3 2" xfId="8323" xr:uid="{00000000-0005-0000-0000-000099190000}"/>
    <cellStyle name="Normal 3 35 7 4" xfId="8324" xr:uid="{00000000-0005-0000-0000-00009A190000}"/>
    <cellStyle name="Normal 3 35 7 5" xfId="12793" xr:uid="{00000000-0005-0000-0000-00009B190000}"/>
    <cellStyle name="Normal 3 35 8" xfId="2278" xr:uid="{00000000-0005-0000-0000-00009C190000}"/>
    <cellStyle name="Normal 3 35 8 2" xfId="4133" xr:uid="{00000000-0005-0000-0000-00009D190000}"/>
    <cellStyle name="Normal 3 35 8 2 2" xfId="8325" xr:uid="{00000000-0005-0000-0000-00009E190000}"/>
    <cellStyle name="Normal 3 35 8 3" xfId="8326" xr:uid="{00000000-0005-0000-0000-00009F190000}"/>
    <cellStyle name="Normal 3 35 8 3 2" xfId="8327" xr:uid="{00000000-0005-0000-0000-0000A0190000}"/>
    <cellStyle name="Normal 3 35 8 4" xfId="8328" xr:uid="{00000000-0005-0000-0000-0000A1190000}"/>
    <cellStyle name="Normal 3 35 8 5" xfId="12794" xr:uid="{00000000-0005-0000-0000-0000A2190000}"/>
    <cellStyle name="Normal 3 35 9" xfId="2279" xr:uid="{00000000-0005-0000-0000-0000A3190000}"/>
    <cellStyle name="Normal 3 35 9 2" xfId="4132" xr:uid="{00000000-0005-0000-0000-0000A4190000}"/>
    <cellStyle name="Normal 3 35 9 2 2" xfId="8329" xr:uid="{00000000-0005-0000-0000-0000A5190000}"/>
    <cellStyle name="Normal 3 35 9 3" xfId="8330" xr:uid="{00000000-0005-0000-0000-0000A6190000}"/>
    <cellStyle name="Normal 3 35 9 3 2" xfId="8331" xr:uid="{00000000-0005-0000-0000-0000A7190000}"/>
    <cellStyle name="Normal 3 35 9 4" xfId="8332" xr:uid="{00000000-0005-0000-0000-0000A8190000}"/>
    <cellStyle name="Normal 3 35 9 5" xfId="12795" xr:uid="{00000000-0005-0000-0000-0000A9190000}"/>
    <cellStyle name="Normal 3 36" xfId="2280" xr:uid="{00000000-0005-0000-0000-0000AA190000}"/>
    <cellStyle name="Normal 3 36 10" xfId="2281" xr:uid="{00000000-0005-0000-0000-0000AB190000}"/>
    <cellStyle name="Normal 3 36 10 2" xfId="4131" xr:uid="{00000000-0005-0000-0000-0000AC190000}"/>
    <cellStyle name="Normal 3 36 10 2 2" xfId="8333" xr:uid="{00000000-0005-0000-0000-0000AD190000}"/>
    <cellStyle name="Normal 3 36 10 3" xfId="8334" xr:uid="{00000000-0005-0000-0000-0000AE190000}"/>
    <cellStyle name="Normal 3 36 10 3 2" xfId="8335" xr:uid="{00000000-0005-0000-0000-0000AF190000}"/>
    <cellStyle name="Normal 3 36 10 4" xfId="8336" xr:uid="{00000000-0005-0000-0000-0000B0190000}"/>
    <cellStyle name="Normal 3 36 10 5" xfId="12796" xr:uid="{00000000-0005-0000-0000-0000B1190000}"/>
    <cellStyle name="Normal 3 36 11" xfId="2282" xr:uid="{00000000-0005-0000-0000-0000B2190000}"/>
    <cellStyle name="Normal 3 36 11 2" xfId="4130" xr:uid="{00000000-0005-0000-0000-0000B3190000}"/>
    <cellStyle name="Normal 3 36 11 2 2" xfId="8337" xr:uid="{00000000-0005-0000-0000-0000B4190000}"/>
    <cellStyle name="Normal 3 36 11 3" xfId="8338" xr:uid="{00000000-0005-0000-0000-0000B5190000}"/>
    <cellStyle name="Normal 3 36 11 3 2" xfId="8339" xr:uid="{00000000-0005-0000-0000-0000B6190000}"/>
    <cellStyle name="Normal 3 36 11 4" xfId="8340" xr:uid="{00000000-0005-0000-0000-0000B7190000}"/>
    <cellStyle name="Normal 3 36 11 5" xfId="12797" xr:uid="{00000000-0005-0000-0000-0000B8190000}"/>
    <cellStyle name="Normal 3 36 12" xfId="2283" xr:uid="{00000000-0005-0000-0000-0000B9190000}"/>
    <cellStyle name="Normal 3 36 12 2" xfId="4129" xr:uid="{00000000-0005-0000-0000-0000BA190000}"/>
    <cellStyle name="Normal 3 36 12 2 2" xfId="8341" xr:uid="{00000000-0005-0000-0000-0000BB190000}"/>
    <cellStyle name="Normal 3 36 12 3" xfId="8342" xr:uid="{00000000-0005-0000-0000-0000BC190000}"/>
    <cellStyle name="Normal 3 36 12 3 2" xfId="8343" xr:uid="{00000000-0005-0000-0000-0000BD190000}"/>
    <cellStyle name="Normal 3 36 12 4" xfId="8344" xr:uid="{00000000-0005-0000-0000-0000BE190000}"/>
    <cellStyle name="Normal 3 36 12 5" xfId="12798" xr:uid="{00000000-0005-0000-0000-0000BF190000}"/>
    <cellStyle name="Normal 3 36 13" xfId="2284" xr:uid="{00000000-0005-0000-0000-0000C0190000}"/>
    <cellStyle name="Normal 3 36 13 2" xfId="4128" xr:uid="{00000000-0005-0000-0000-0000C1190000}"/>
    <cellStyle name="Normal 3 36 13 2 2" xfId="8345" xr:uid="{00000000-0005-0000-0000-0000C2190000}"/>
    <cellStyle name="Normal 3 36 13 3" xfId="8346" xr:uid="{00000000-0005-0000-0000-0000C3190000}"/>
    <cellStyle name="Normal 3 36 13 3 2" xfId="8347" xr:uid="{00000000-0005-0000-0000-0000C4190000}"/>
    <cellStyle name="Normal 3 36 13 4" xfId="8348" xr:uid="{00000000-0005-0000-0000-0000C5190000}"/>
    <cellStyle name="Normal 3 36 13 5" xfId="12799" xr:uid="{00000000-0005-0000-0000-0000C6190000}"/>
    <cellStyle name="Normal 3 36 14" xfId="4127" xr:uid="{00000000-0005-0000-0000-0000C7190000}"/>
    <cellStyle name="Normal 3 36 14 2" xfId="8349" xr:uid="{00000000-0005-0000-0000-0000C8190000}"/>
    <cellStyle name="Normal 3 36 15" xfId="8350" xr:uid="{00000000-0005-0000-0000-0000C9190000}"/>
    <cellStyle name="Normal 3 36 15 2" xfId="8351" xr:uid="{00000000-0005-0000-0000-0000CA190000}"/>
    <cellStyle name="Normal 3 36 16" xfId="8352" xr:uid="{00000000-0005-0000-0000-0000CB190000}"/>
    <cellStyle name="Normal 3 36 17" xfId="12800" xr:uid="{00000000-0005-0000-0000-0000CC190000}"/>
    <cellStyle name="Normal 3 36 2" xfId="2285" xr:uid="{00000000-0005-0000-0000-0000CD190000}"/>
    <cellStyle name="Normal 3 36 2 10" xfId="2286" xr:uid="{00000000-0005-0000-0000-0000CE190000}"/>
    <cellStyle name="Normal 3 36 2 10 2" xfId="4885" xr:uid="{00000000-0005-0000-0000-0000CF190000}"/>
    <cellStyle name="Normal 3 36 2 10 2 2" xfId="8353" xr:uid="{00000000-0005-0000-0000-0000D0190000}"/>
    <cellStyle name="Normal 3 36 2 10 3" xfId="8354" xr:uid="{00000000-0005-0000-0000-0000D1190000}"/>
    <cellStyle name="Normal 3 36 2 10 3 2" xfId="8355" xr:uid="{00000000-0005-0000-0000-0000D2190000}"/>
    <cellStyle name="Normal 3 36 2 10 4" xfId="8356" xr:uid="{00000000-0005-0000-0000-0000D3190000}"/>
    <cellStyle name="Normal 3 36 2 10 5" xfId="12801" xr:uid="{00000000-0005-0000-0000-0000D4190000}"/>
    <cellStyle name="Normal 3 36 2 11" xfId="2287" xr:uid="{00000000-0005-0000-0000-0000D5190000}"/>
    <cellStyle name="Normal 3 36 2 11 2" xfId="4126" xr:uid="{00000000-0005-0000-0000-0000D6190000}"/>
    <cellStyle name="Normal 3 36 2 11 2 2" xfId="8357" xr:uid="{00000000-0005-0000-0000-0000D7190000}"/>
    <cellStyle name="Normal 3 36 2 11 3" xfId="8358" xr:uid="{00000000-0005-0000-0000-0000D8190000}"/>
    <cellStyle name="Normal 3 36 2 11 3 2" xfId="8359" xr:uid="{00000000-0005-0000-0000-0000D9190000}"/>
    <cellStyle name="Normal 3 36 2 11 4" xfId="8360" xr:uid="{00000000-0005-0000-0000-0000DA190000}"/>
    <cellStyle name="Normal 3 36 2 11 5" xfId="12802" xr:uid="{00000000-0005-0000-0000-0000DB190000}"/>
    <cellStyle name="Normal 3 36 2 12" xfId="2288" xr:uid="{00000000-0005-0000-0000-0000DC190000}"/>
    <cellStyle name="Normal 3 36 2 12 2" xfId="4125" xr:uid="{00000000-0005-0000-0000-0000DD190000}"/>
    <cellStyle name="Normal 3 36 2 12 2 2" xfId="8361" xr:uid="{00000000-0005-0000-0000-0000DE190000}"/>
    <cellStyle name="Normal 3 36 2 12 3" xfId="8362" xr:uid="{00000000-0005-0000-0000-0000DF190000}"/>
    <cellStyle name="Normal 3 36 2 12 3 2" xfId="8363" xr:uid="{00000000-0005-0000-0000-0000E0190000}"/>
    <cellStyle name="Normal 3 36 2 12 4" xfId="8364" xr:uid="{00000000-0005-0000-0000-0000E1190000}"/>
    <cellStyle name="Normal 3 36 2 12 5" xfId="12803" xr:uid="{00000000-0005-0000-0000-0000E2190000}"/>
    <cellStyle name="Normal 3 36 2 13" xfId="4124" xr:uid="{00000000-0005-0000-0000-0000E3190000}"/>
    <cellStyle name="Normal 3 36 2 13 2" xfId="8365" xr:uid="{00000000-0005-0000-0000-0000E4190000}"/>
    <cellStyle name="Normal 3 36 2 14" xfId="8366" xr:uid="{00000000-0005-0000-0000-0000E5190000}"/>
    <cellStyle name="Normal 3 36 2 14 2" xfId="8367" xr:uid="{00000000-0005-0000-0000-0000E6190000}"/>
    <cellStyle name="Normal 3 36 2 15" xfId="8368" xr:uid="{00000000-0005-0000-0000-0000E7190000}"/>
    <cellStyle name="Normal 3 36 2 16" xfId="12804" xr:uid="{00000000-0005-0000-0000-0000E8190000}"/>
    <cellStyle name="Normal 3 36 2 2" xfId="2289" xr:uid="{00000000-0005-0000-0000-0000E9190000}"/>
    <cellStyle name="Normal 3 36 2 2 2" xfId="4123" xr:uid="{00000000-0005-0000-0000-0000EA190000}"/>
    <cellStyle name="Normal 3 36 2 2 2 2" xfId="8369" xr:uid="{00000000-0005-0000-0000-0000EB190000}"/>
    <cellStyle name="Normal 3 36 2 2 3" xfId="8370" xr:uid="{00000000-0005-0000-0000-0000EC190000}"/>
    <cellStyle name="Normal 3 36 2 2 3 2" xfId="8371" xr:uid="{00000000-0005-0000-0000-0000ED190000}"/>
    <cellStyle name="Normal 3 36 2 2 4" xfId="8372" xr:uid="{00000000-0005-0000-0000-0000EE190000}"/>
    <cellStyle name="Normal 3 36 2 2 5" xfId="12805" xr:uid="{00000000-0005-0000-0000-0000EF190000}"/>
    <cellStyle name="Normal 3 36 2 3" xfId="2290" xr:uid="{00000000-0005-0000-0000-0000F0190000}"/>
    <cellStyle name="Normal 3 36 2 3 2" xfId="4122" xr:uid="{00000000-0005-0000-0000-0000F1190000}"/>
    <cellStyle name="Normal 3 36 2 3 2 2" xfId="8373" xr:uid="{00000000-0005-0000-0000-0000F2190000}"/>
    <cellStyle name="Normal 3 36 2 3 3" xfId="8374" xr:uid="{00000000-0005-0000-0000-0000F3190000}"/>
    <cellStyle name="Normal 3 36 2 3 3 2" xfId="8375" xr:uid="{00000000-0005-0000-0000-0000F4190000}"/>
    <cellStyle name="Normal 3 36 2 3 4" xfId="8376" xr:uid="{00000000-0005-0000-0000-0000F5190000}"/>
    <cellStyle name="Normal 3 36 2 3 5" xfId="12806" xr:uid="{00000000-0005-0000-0000-0000F6190000}"/>
    <cellStyle name="Normal 3 36 2 4" xfId="2291" xr:uid="{00000000-0005-0000-0000-0000F7190000}"/>
    <cellStyle name="Normal 3 36 2 4 2" xfId="4121" xr:uid="{00000000-0005-0000-0000-0000F8190000}"/>
    <cellStyle name="Normal 3 36 2 4 2 2" xfId="8377" xr:uid="{00000000-0005-0000-0000-0000F9190000}"/>
    <cellStyle name="Normal 3 36 2 4 3" xfId="8378" xr:uid="{00000000-0005-0000-0000-0000FA190000}"/>
    <cellStyle name="Normal 3 36 2 4 3 2" xfId="8379" xr:uid="{00000000-0005-0000-0000-0000FB190000}"/>
    <cellStyle name="Normal 3 36 2 4 4" xfId="8380" xr:uid="{00000000-0005-0000-0000-0000FC190000}"/>
    <cellStyle name="Normal 3 36 2 4 5" xfId="12807" xr:uid="{00000000-0005-0000-0000-0000FD190000}"/>
    <cellStyle name="Normal 3 36 2 5" xfId="2292" xr:uid="{00000000-0005-0000-0000-0000FE190000}"/>
    <cellStyle name="Normal 3 36 2 5 2" xfId="4120" xr:uid="{00000000-0005-0000-0000-0000FF190000}"/>
    <cellStyle name="Normal 3 36 2 5 2 2" xfId="8381" xr:uid="{00000000-0005-0000-0000-0000001A0000}"/>
    <cellStyle name="Normal 3 36 2 5 3" xfId="8382" xr:uid="{00000000-0005-0000-0000-0000011A0000}"/>
    <cellStyle name="Normal 3 36 2 5 3 2" xfId="8383" xr:uid="{00000000-0005-0000-0000-0000021A0000}"/>
    <cellStyle name="Normal 3 36 2 5 4" xfId="8384" xr:uid="{00000000-0005-0000-0000-0000031A0000}"/>
    <cellStyle name="Normal 3 36 2 5 5" xfId="12808" xr:uid="{00000000-0005-0000-0000-0000041A0000}"/>
    <cellStyle name="Normal 3 36 2 6" xfId="2293" xr:uid="{00000000-0005-0000-0000-0000051A0000}"/>
    <cellStyle name="Normal 3 36 2 6 2" xfId="4119" xr:uid="{00000000-0005-0000-0000-0000061A0000}"/>
    <cellStyle name="Normal 3 36 2 6 2 2" xfId="8385" xr:uid="{00000000-0005-0000-0000-0000071A0000}"/>
    <cellStyle name="Normal 3 36 2 6 3" xfId="8386" xr:uid="{00000000-0005-0000-0000-0000081A0000}"/>
    <cellStyle name="Normal 3 36 2 6 3 2" xfId="8387" xr:uid="{00000000-0005-0000-0000-0000091A0000}"/>
    <cellStyle name="Normal 3 36 2 6 4" xfId="8388" xr:uid="{00000000-0005-0000-0000-00000A1A0000}"/>
    <cellStyle name="Normal 3 36 2 6 5" xfId="12809" xr:uid="{00000000-0005-0000-0000-00000B1A0000}"/>
    <cellStyle name="Normal 3 36 2 7" xfId="2294" xr:uid="{00000000-0005-0000-0000-00000C1A0000}"/>
    <cellStyle name="Normal 3 36 2 7 2" xfId="4118" xr:uid="{00000000-0005-0000-0000-00000D1A0000}"/>
    <cellStyle name="Normal 3 36 2 7 2 2" xfId="8389" xr:uid="{00000000-0005-0000-0000-00000E1A0000}"/>
    <cellStyle name="Normal 3 36 2 7 3" xfId="8390" xr:uid="{00000000-0005-0000-0000-00000F1A0000}"/>
    <cellStyle name="Normal 3 36 2 7 3 2" xfId="8391" xr:uid="{00000000-0005-0000-0000-0000101A0000}"/>
    <cellStyle name="Normal 3 36 2 7 4" xfId="8392" xr:uid="{00000000-0005-0000-0000-0000111A0000}"/>
    <cellStyle name="Normal 3 36 2 7 5" xfId="12810" xr:uid="{00000000-0005-0000-0000-0000121A0000}"/>
    <cellStyle name="Normal 3 36 2 8" xfId="2295" xr:uid="{00000000-0005-0000-0000-0000131A0000}"/>
    <cellStyle name="Normal 3 36 2 8 2" xfId="4117" xr:uid="{00000000-0005-0000-0000-0000141A0000}"/>
    <cellStyle name="Normal 3 36 2 8 2 2" xfId="8393" xr:uid="{00000000-0005-0000-0000-0000151A0000}"/>
    <cellStyle name="Normal 3 36 2 8 3" xfId="8394" xr:uid="{00000000-0005-0000-0000-0000161A0000}"/>
    <cellStyle name="Normal 3 36 2 8 3 2" xfId="8395" xr:uid="{00000000-0005-0000-0000-0000171A0000}"/>
    <cellStyle name="Normal 3 36 2 8 4" xfId="8396" xr:uid="{00000000-0005-0000-0000-0000181A0000}"/>
    <cellStyle name="Normal 3 36 2 8 5" xfId="12811" xr:uid="{00000000-0005-0000-0000-0000191A0000}"/>
    <cellStyle name="Normal 3 36 2 9" xfId="2296" xr:uid="{00000000-0005-0000-0000-00001A1A0000}"/>
    <cellStyle name="Normal 3 36 2 9 2" xfId="4116" xr:uid="{00000000-0005-0000-0000-00001B1A0000}"/>
    <cellStyle name="Normal 3 36 2 9 2 2" xfId="8397" xr:uid="{00000000-0005-0000-0000-00001C1A0000}"/>
    <cellStyle name="Normal 3 36 2 9 3" xfId="8398" xr:uid="{00000000-0005-0000-0000-00001D1A0000}"/>
    <cellStyle name="Normal 3 36 2 9 3 2" xfId="8399" xr:uid="{00000000-0005-0000-0000-00001E1A0000}"/>
    <cellStyle name="Normal 3 36 2 9 4" xfId="8400" xr:uid="{00000000-0005-0000-0000-00001F1A0000}"/>
    <cellStyle name="Normal 3 36 2 9 5" xfId="12812" xr:uid="{00000000-0005-0000-0000-0000201A0000}"/>
    <cellStyle name="Normal 3 36 3" xfId="2297" xr:uid="{00000000-0005-0000-0000-0000211A0000}"/>
    <cellStyle name="Normal 3 36 3 2" xfId="4115" xr:uid="{00000000-0005-0000-0000-0000221A0000}"/>
    <cellStyle name="Normal 3 36 3 2 2" xfId="8401" xr:uid="{00000000-0005-0000-0000-0000231A0000}"/>
    <cellStyle name="Normal 3 36 3 3" xfId="8402" xr:uid="{00000000-0005-0000-0000-0000241A0000}"/>
    <cellStyle name="Normal 3 36 3 3 2" xfId="8403" xr:uid="{00000000-0005-0000-0000-0000251A0000}"/>
    <cellStyle name="Normal 3 36 3 4" xfId="8404" xr:uid="{00000000-0005-0000-0000-0000261A0000}"/>
    <cellStyle name="Normal 3 36 3 5" xfId="12813" xr:uid="{00000000-0005-0000-0000-0000271A0000}"/>
    <cellStyle name="Normal 3 36 4" xfId="2298" xr:uid="{00000000-0005-0000-0000-0000281A0000}"/>
    <cellStyle name="Normal 3 36 4 2" xfId="4114" xr:uid="{00000000-0005-0000-0000-0000291A0000}"/>
    <cellStyle name="Normal 3 36 4 2 2" xfId="8405" xr:uid="{00000000-0005-0000-0000-00002A1A0000}"/>
    <cellStyle name="Normal 3 36 4 3" xfId="8406" xr:uid="{00000000-0005-0000-0000-00002B1A0000}"/>
    <cellStyle name="Normal 3 36 4 3 2" xfId="8407" xr:uid="{00000000-0005-0000-0000-00002C1A0000}"/>
    <cellStyle name="Normal 3 36 4 4" xfId="8408" xr:uid="{00000000-0005-0000-0000-00002D1A0000}"/>
    <cellStyle name="Normal 3 36 4 5" xfId="12814" xr:uid="{00000000-0005-0000-0000-00002E1A0000}"/>
    <cellStyle name="Normal 3 36 5" xfId="2299" xr:uid="{00000000-0005-0000-0000-00002F1A0000}"/>
    <cellStyle name="Normal 3 36 5 2" xfId="4113" xr:uid="{00000000-0005-0000-0000-0000301A0000}"/>
    <cellStyle name="Normal 3 36 5 2 2" xfId="8409" xr:uid="{00000000-0005-0000-0000-0000311A0000}"/>
    <cellStyle name="Normal 3 36 5 3" xfId="8410" xr:uid="{00000000-0005-0000-0000-0000321A0000}"/>
    <cellStyle name="Normal 3 36 5 3 2" xfId="8411" xr:uid="{00000000-0005-0000-0000-0000331A0000}"/>
    <cellStyle name="Normal 3 36 5 4" xfId="8412" xr:uid="{00000000-0005-0000-0000-0000341A0000}"/>
    <cellStyle name="Normal 3 36 5 5" xfId="12815" xr:uid="{00000000-0005-0000-0000-0000351A0000}"/>
    <cellStyle name="Normal 3 36 6" xfId="2300" xr:uid="{00000000-0005-0000-0000-0000361A0000}"/>
    <cellStyle name="Normal 3 36 6 2" xfId="4112" xr:uid="{00000000-0005-0000-0000-0000371A0000}"/>
    <cellStyle name="Normal 3 36 6 2 2" xfId="8413" xr:uid="{00000000-0005-0000-0000-0000381A0000}"/>
    <cellStyle name="Normal 3 36 6 3" xfId="8414" xr:uid="{00000000-0005-0000-0000-0000391A0000}"/>
    <cellStyle name="Normal 3 36 6 3 2" xfId="8415" xr:uid="{00000000-0005-0000-0000-00003A1A0000}"/>
    <cellStyle name="Normal 3 36 6 4" xfId="8416" xr:uid="{00000000-0005-0000-0000-00003B1A0000}"/>
    <cellStyle name="Normal 3 36 6 5" xfId="12816" xr:uid="{00000000-0005-0000-0000-00003C1A0000}"/>
    <cellStyle name="Normal 3 36 7" xfId="2301" xr:uid="{00000000-0005-0000-0000-00003D1A0000}"/>
    <cellStyle name="Normal 3 36 7 2" xfId="4111" xr:uid="{00000000-0005-0000-0000-00003E1A0000}"/>
    <cellStyle name="Normal 3 36 7 2 2" xfId="8417" xr:uid="{00000000-0005-0000-0000-00003F1A0000}"/>
    <cellStyle name="Normal 3 36 7 3" xfId="8418" xr:uid="{00000000-0005-0000-0000-0000401A0000}"/>
    <cellStyle name="Normal 3 36 7 3 2" xfId="8419" xr:uid="{00000000-0005-0000-0000-0000411A0000}"/>
    <cellStyle name="Normal 3 36 7 4" xfId="8420" xr:uid="{00000000-0005-0000-0000-0000421A0000}"/>
    <cellStyle name="Normal 3 36 7 5" xfId="12817" xr:uid="{00000000-0005-0000-0000-0000431A0000}"/>
    <cellStyle name="Normal 3 36 8" xfId="2302" xr:uid="{00000000-0005-0000-0000-0000441A0000}"/>
    <cellStyle name="Normal 3 36 8 2" xfId="4110" xr:uid="{00000000-0005-0000-0000-0000451A0000}"/>
    <cellStyle name="Normal 3 36 8 2 2" xfId="8421" xr:uid="{00000000-0005-0000-0000-0000461A0000}"/>
    <cellStyle name="Normal 3 36 8 3" xfId="8422" xr:uid="{00000000-0005-0000-0000-0000471A0000}"/>
    <cellStyle name="Normal 3 36 8 3 2" xfId="8423" xr:uid="{00000000-0005-0000-0000-0000481A0000}"/>
    <cellStyle name="Normal 3 36 8 4" xfId="8424" xr:uid="{00000000-0005-0000-0000-0000491A0000}"/>
    <cellStyle name="Normal 3 36 8 5" xfId="12818" xr:uid="{00000000-0005-0000-0000-00004A1A0000}"/>
    <cellStyle name="Normal 3 36 9" xfId="2303" xr:uid="{00000000-0005-0000-0000-00004B1A0000}"/>
    <cellStyle name="Normal 3 36 9 2" xfId="4109" xr:uid="{00000000-0005-0000-0000-00004C1A0000}"/>
    <cellStyle name="Normal 3 36 9 2 2" xfId="8425" xr:uid="{00000000-0005-0000-0000-00004D1A0000}"/>
    <cellStyle name="Normal 3 36 9 3" xfId="8426" xr:uid="{00000000-0005-0000-0000-00004E1A0000}"/>
    <cellStyle name="Normal 3 36 9 3 2" xfId="8427" xr:uid="{00000000-0005-0000-0000-00004F1A0000}"/>
    <cellStyle name="Normal 3 36 9 4" xfId="8428" xr:uid="{00000000-0005-0000-0000-0000501A0000}"/>
    <cellStyle name="Normal 3 36 9 5" xfId="12819" xr:uid="{00000000-0005-0000-0000-0000511A0000}"/>
    <cellStyle name="Normal 3 37" xfId="2304" xr:uid="{00000000-0005-0000-0000-0000521A0000}"/>
    <cellStyle name="Normal 3 37 10" xfId="2305" xr:uid="{00000000-0005-0000-0000-0000531A0000}"/>
    <cellStyle name="Normal 3 37 10 2" xfId="4108" xr:uid="{00000000-0005-0000-0000-0000541A0000}"/>
    <cellStyle name="Normal 3 37 10 2 2" xfId="8429" xr:uid="{00000000-0005-0000-0000-0000551A0000}"/>
    <cellStyle name="Normal 3 37 10 3" xfId="8430" xr:uid="{00000000-0005-0000-0000-0000561A0000}"/>
    <cellStyle name="Normal 3 37 10 3 2" xfId="8431" xr:uid="{00000000-0005-0000-0000-0000571A0000}"/>
    <cellStyle name="Normal 3 37 10 4" xfId="8432" xr:uid="{00000000-0005-0000-0000-0000581A0000}"/>
    <cellStyle name="Normal 3 37 10 5" xfId="12820" xr:uid="{00000000-0005-0000-0000-0000591A0000}"/>
    <cellStyle name="Normal 3 37 11" xfId="2306" xr:uid="{00000000-0005-0000-0000-00005A1A0000}"/>
    <cellStyle name="Normal 3 37 11 2" xfId="4107" xr:uid="{00000000-0005-0000-0000-00005B1A0000}"/>
    <cellStyle name="Normal 3 37 11 2 2" xfId="8433" xr:uid="{00000000-0005-0000-0000-00005C1A0000}"/>
    <cellStyle name="Normal 3 37 11 3" xfId="8434" xr:uid="{00000000-0005-0000-0000-00005D1A0000}"/>
    <cellStyle name="Normal 3 37 11 3 2" xfId="8435" xr:uid="{00000000-0005-0000-0000-00005E1A0000}"/>
    <cellStyle name="Normal 3 37 11 4" xfId="8436" xr:uid="{00000000-0005-0000-0000-00005F1A0000}"/>
    <cellStyle name="Normal 3 37 11 5" xfId="12821" xr:uid="{00000000-0005-0000-0000-0000601A0000}"/>
    <cellStyle name="Normal 3 37 12" xfId="2307" xr:uid="{00000000-0005-0000-0000-0000611A0000}"/>
    <cellStyle name="Normal 3 37 12 2" xfId="4106" xr:uid="{00000000-0005-0000-0000-0000621A0000}"/>
    <cellStyle name="Normal 3 37 12 2 2" xfId="8437" xr:uid="{00000000-0005-0000-0000-0000631A0000}"/>
    <cellStyle name="Normal 3 37 12 3" xfId="8438" xr:uid="{00000000-0005-0000-0000-0000641A0000}"/>
    <cellStyle name="Normal 3 37 12 3 2" xfId="8439" xr:uid="{00000000-0005-0000-0000-0000651A0000}"/>
    <cellStyle name="Normal 3 37 12 4" xfId="8440" xr:uid="{00000000-0005-0000-0000-0000661A0000}"/>
    <cellStyle name="Normal 3 37 12 5" xfId="12822" xr:uid="{00000000-0005-0000-0000-0000671A0000}"/>
    <cellStyle name="Normal 3 37 13" xfId="2308" xr:uid="{00000000-0005-0000-0000-0000681A0000}"/>
    <cellStyle name="Normal 3 37 13 2" xfId="4105" xr:uid="{00000000-0005-0000-0000-0000691A0000}"/>
    <cellStyle name="Normal 3 37 13 2 2" xfId="8441" xr:uid="{00000000-0005-0000-0000-00006A1A0000}"/>
    <cellStyle name="Normal 3 37 13 3" xfId="8442" xr:uid="{00000000-0005-0000-0000-00006B1A0000}"/>
    <cellStyle name="Normal 3 37 13 3 2" xfId="8443" xr:uid="{00000000-0005-0000-0000-00006C1A0000}"/>
    <cellStyle name="Normal 3 37 13 4" xfId="8444" xr:uid="{00000000-0005-0000-0000-00006D1A0000}"/>
    <cellStyle name="Normal 3 37 13 5" xfId="12823" xr:uid="{00000000-0005-0000-0000-00006E1A0000}"/>
    <cellStyle name="Normal 3 37 14" xfId="4104" xr:uid="{00000000-0005-0000-0000-00006F1A0000}"/>
    <cellStyle name="Normal 3 37 14 2" xfId="8445" xr:uid="{00000000-0005-0000-0000-0000701A0000}"/>
    <cellStyle name="Normal 3 37 15" xfId="8446" xr:uid="{00000000-0005-0000-0000-0000711A0000}"/>
    <cellStyle name="Normal 3 37 15 2" xfId="8447" xr:uid="{00000000-0005-0000-0000-0000721A0000}"/>
    <cellStyle name="Normal 3 37 16" xfId="8448" xr:uid="{00000000-0005-0000-0000-0000731A0000}"/>
    <cellStyle name="Normal 3 37 17" xfId="12824" xr:uid="{00000000-0005-0000-0000-0000741A0000}"/>
    <cellStyle name="Normal 3 37 2" xfId="2309" xr:uid="{00000000-0005-0000-0000-0000751A0000}"/>
    <cellStyle name="Normal 3 37 2 10" xfId="2310" xr:uid="{00000000-0005-0000-0000-0000761A0000}"/>
    <cellStyle name="Normal 3 37 2 10 2" xfId="4103" xr:uid="{00000000-0005-0000-0000-0000771A0000}"/>
    <cellStyle name="Normal 3 37 2 10 2 2" xfId="8449" xr:uid="{00000000-0005-0000-0000-0000781A0000}"/>
    <cellStyle name="Normal 3 37 2 10 3" xfId="8450" xr:uid="{00000000-0005-0000-0000-0000791A0000}"/>
    <cellStyle name="Normal 3 37 2 10 3 2" xfId="8451" xr:uid="{00000000-0005-0000-0000-00007A1A0000}"/>
    <cellStyle name="Normal 3 37 2 10 4" xfId="8452" xr:uid="{00000000-0005-0000-0000-00007B1A0000}"/>
    <cellStyle name="Normal 3 37 2 10 5" xfId="12825" xr:uid="{00000000-0005-0000-0000-00007C1A0000}"/>
    <cellStyle name="Normal 3 37 2 11" xfId="2311" xr:uid="{00000000-0005-0000-0000-00007D1A0000}"/>
    <cellStyle name="Normal 3 37 2 11 2" xfId="4102" xr:uid="{00000000-0005-0000-0000-00007E1A0000}"/>
    <cellStyle name="Normal 3 37 2 11 2 2" xfId="8453" xr:uid="{00000000-0005-0000-0000-00007F1A0000}"/>
    <cellStyle name="Normal 3 37 2 11 3" xfId="8454" xr:uid="{00000000-0005-0000-0000-0000801A0000}"/>
    <cellStyle name="Normal 3 37 2 11 3 2" xfId="8455" xr:uid="{00000000-0005-0000-0000-0000811A0000}"/>
    <cellStyle name="Normal 3 37 2 11 4" xfId="8456" xr:uid="{00000000-0005-0000-0000-0000821A0000}"/>
    <cellStyle name="Normal 3 37 2 11 5" xfId="12826" xr:uid="{00000000-0005-0000-0000-0000831A0000}"/>
    <cellStyle name="Normal 3 37 2 12" xfId="2312" xr:uid="{00000000-0005-0000-0000-0000841A0000}"/>
    <cellStyle name="Normal 3 37 2 12 2" xfId="4101" xr:uid="{00000000-0005-0000-0000-0000851A0000}"/>
    <cellStyle name="Normal 3 37 2 12 2 2" xfId="8457" xr:uid="{00000000-0005-0000-0000-0000861A0000}"/>
    <cellStyle name="Normal 3 37 2 12 3" xfId="8458" xr:uid="{00000000-0005-0000-0000-0000871A0000}"/>
    <cellStyle name="Normal 3 37 2 12 3 2" xfId="8459" xr:uid="{00000000-0005-0000-0000-0000881A0000}"/>
    <cellStyle name="Normal 3 37 2 12 4" xfId="8460" xr:uid="{00000000-0005-0000-0000-0000891A0000}"/>
    <cellStyle name="Normal 3 37 2 12 5" xfId="12827" xr:uid="{00000000-0005-0000-0000-00008A1A0000}"/>
    <cellStyle name="Normal 3 37 2 13" xfId="4100" xr:uid="{00000000-0005-0000-0000-00008B1A0000}"/>
    <cellStyle name="Normal 3 37 2 13 2" xfId="8461" xr:uid="{00000000-0005-0000-0000-00008C1A0000}"/>
    <cellStyle name="Normal 3 37 2 14" xfId="8462" xr:uid="{00000000-0005-0000-0000-00008D1A0000}"/>
    <cellStyle name="Normal 3 37 2 14 2" xfId="8463" xr:uid="{00000000-0005-0000-0000-00008E1A0000}"/>
    <cellStyle name="Normal 3 37 2 15" xfId="8464" xr:uid="{00000000-0005-0000-0000-00008F1A0000}"/>
    <cellStyle name="Normal 3 37 2 16" xfId="12828" xr:uid="{00000000-0005-0000-0000-0000901A0000}"/>
    <cellStyle name="Normal 3 37 2 2" xfId="2313" xr:uid="{00000000-0005-0000-0000-0000911A0000}"/>
    <cellStyle name="Normal 3 37 2 2 2" xfId="4099" xr:uid="{00000000-0005-0000-0000-0000921A0000}"/>
    <cellStyle name="Normal 3 37 2 2 2 2" xfId="8465" xr:uid="{00000000-0005-0000-0000-0000931A0000}"/>
    <cellStyle name="Normal 3 37 2 2 3" xfId="8466" xr:uid="{00000000-0005-0000-0000-0000941A0000}"/>
    <cellStyle name="Normal 3 37 2 2 3 2" xfId="8467" xr:uid="{00000000-0005-0000-0000-0000951A0000}"/>
    <cellStyle name="Normal 3 37 2 2 4" xfId="8468" xr:uid="{00000000-0005-0000-0000-0000961A0000}"/>
    <cellStyle name="Normal 3 37 2 2 5" xfId="12829" xr:uid="{00000000-0005-0000-0000-0000971A0000}"/>
    <cellStyle name="Normal 3 37 2 3" xfId="2314" xr:uid="{00000000-0005-0000-0000-0000981A0000}"/>
    <cellStyle name="Normal 3 37 2 3 2" xfId="4098" xr:uid="{00000000-0005-0000-0000-0000991A0000}"/>
    <cellStyle name="Normal 3 37 2 3 2 2" xfId="8469" xr:uid="{00000000-0005-0000-0000-00009A1A0000}"/>
    <cellStyle name="Normal 3 37 2 3 3" xfId="8470" xr:uid="{00000000-0005-0000-0000-00009B1A0000}"/>
    <cellStyle name="Normal 3 37 2 3 3 2" xfId="8471" xr:uid="{00000000-0005-0000-0000-00009C1A0000}"/>
    <cellStyle name="Normal 3 37 2 3 4" xfId="8472" xr:uid="{00000000-0005-0000-0000-00009D1A0000}"/>
    <cellStyle name="Normal 3 37 2 3 5" xfId="12830" xr:uid="{00000000-0005-0000-0000-00009E1A0000}"/>
    <cellStyle name="Normal 3 37 2 4" xfId="2315" xr:uid="{00000000-0005-0000-0000-00009F1A0000}"/>
    <cellStyle name="Normal 3 37 2 4 2" xfId="4097" xr:uid="{00000000-0005-0000-0000-0000A01A0000}"/>
    <cellStyle name="Normal 3 37 2 4 2 2" xfId="8473" xr:uid="{00000000-0005-0000-0000-0000A11A0000}"/>
    <cellStyle name="Normal 3 37 2 4 3" xfId="8474" xr:uid="{00000000-0005-0000-0000-0000A21A0000}"/>
    <cellStyle name="Normal 3 37 2 4 3 2" xfId="8475" xr:uid="{00000000-0005-0000-0000-0000A31A0000}"/>
    <cellStyle name="Normal 3 37 2 4 4" xfId="8476" xr:uid="{00000000-0005-0000-0000-0000A41A0000}"/>
    <cellStyle name="Normal 3 37 2 4 5" xfId="12831" xr:uid="{00000000-0005-0000-0000-0000A51A0000}"/>
    <cellStyle name="Normal 3 37 2 5" xfId="2316" xr:uid="{00000000-0005-0000-0000-0000A61A0000}"/>
    <cellStyle name="Normal 3 37 2 5 2" xfId="4096" xr:uid="{00000000-0005-0000-0000-0000A71A0000}"/>
    <cellStyle name="Normal 3 37 2 5 2 2" xfId="8477" xr:uid="{00000000-0005-0000-0000-0000A81A0000}"/>
    <cellStyle name="Normal 3 37 2 5 3" xfId="8478" xr:uid="{00000000-0005-0000-0000-0000A91A0000}"/>
    <cellStyle name="Normal 3 37 2 5 3 2" xfId="8479" xr:uid="{00000000-0005-0000-0000-0000AA1A0000}"/>
    <cellStyle name="Normal 3 37 2 5 4" xfId="8480" xr:uid="{00000000-0005-0000-0000-0000AB1A0000}"/>
    <cellStyle name="Normal 3 37 2 5 5" xfId="12832" xr:uid="{00000000-0005-0000-0000-0000AC1A0000}"/>
    <cellStyle name="Normal 3 37 2 6" xfId="2317" xr:uid="{00000000-0005-0000-0000-0000AD1A0000}"/>
    <cellStyle name="Normal 3 37 2 6 2" xfId="4095" xr:uid="{00000000-0005-0000-0000-0000AE1A0000}"/>
    <cellStyle name="Normal 3 37 2 6 2 2" xfId="8481" xr:uid="{00000000-0005-0000-0000-0000AF1A0000}"/>
    <cellStyle name="Normal 3 37 2 6 3" xfId="8482" xr:uid="{00000000-0005-0000-0000-0000B01A0000}"/>
    <cellStyle name="Normal 3 37 2 6 3 2" xfId="8483" xr:uid="{00000000-0005-0000-0000-0000B11A0000}"/>
    <cellStyle name="Normal 3 37 2 6 4" xfId="8484" xr:uid="{00000000-0005-0000-0000-0000B21A0000}"/>
    <cellStyle name="Normal 3 37 2 6 5" xfId="12833" xr:uid="{00000000-0005-0000-0000-0000B31A0000}"/>
    <cellStyle name="Normal 3 37 2 7" xfId="2318" xr:uid="{00000000-0005-0000-0000-0000B41A0000}"/>
    <cellStyle name="Normal 3 37 2 7 2" xfId="4094" xr:uid="{00000000-0005-0000-0000-0000B51A0000}"/>
    <cellStyle name="Normal 3 37 2 7 2 2" xfId="8485" xr:uid="{00000000-0005-0000-0000-0000B61A0000}"/>
    <cellStyle name="Normal 3 37 2 7 3" xfId="8486" xr:uid="{00000000-0005-0000-0000-0000B71A0000}"/>
    <cellStyle name="Normal 3 37 2 7 3 2" xfId="8487" xr:uid="{00000000-0005-0000-0000-0000B81A0000}"/>
    <cellStyle name="Normal 3 37 2 7 4" xfId="8488" xr:uid="{00000000-0005-0000-0000-0000B91A0000}"/>
    <cellStyle name="Normal 3 37 2 7 5" xfId="12834" xr:uid="{00000000-0005-0000-0000-0000BA1A0000}"/>
    <cellStyle name="Normal 3 37 2 8" xfId="2319" xr:uid="{00000000-0005-0000-0000-0000BB1A0000}"/>
    <cellStyle name="Normal 3 37 2 8 2" xfId="4093" xr:uid="{00000000-0005-0000-0000-0000BC1A0000}"/>
    <cellStyle name="Normal 3 37 2 8 2 2" xfId="8489" xr:uid="{00000000-0005-0000-0000-0000BD1A0000}"/>
    <cellStyle name="Normal 3 37 2 8 3" xfId="8490" xr:uid="{00000000-0005-0000-0000-0000BE1A0000}"/>
    <cellStyle name="Normal 3 37 2 8 3 2" xfId="8491" xr:uid="{00000000-0005-0000-0000-0000BF1A0000}"/>
    <cellStyle name="Normal 3 37 2 8 4" xfId="8492" xr:uid="{00000000-0005-0000-0000-0000C01A0000}"/>
    <cellStyle name="Normal 3 37 2 8 5" xfId="12835" xr:uid="{00000000-0005-0000-0000-0000C11A0000}"/>
    <cellStyle name="Normal 3 37 2 9" xfId="2320" xr:uid="{00000000-0005-0000-0000-0000C21A0000}"/>
    <cellStyle name="Normal 3 37 2 9 2" xfId="4092" xr:uid="{00000000-0005-0000-0000-0000C31A0000}"/>
    <cellStyle name="Normal 3 37 2 9 2 2" xfId="8493" xr:uid="{00000000-0005-0000-0000-0000C41A0000}"/>
    <cellStyle name="Normal 3 37 2 9 3" xfId="8494" xr:uid="{00000000-0005-0000-0000-0000C51A0000}"/>
    <cellStyle name="Normal 3 37 2 9 3 2" xfId="8495" xr:uid="{00000000-0005-0000-0000-0000C61A0000}"/>
    <cellStyle name="Normal 3 37 2 9 4" xfId="8496" xr:uid="{00000000-0005-0000-0000-0000C71A0000}"/>
    <cellStyle name="Normal 3 37 2 9 5" xfId="12836" xr:uid="{00000000-0005-0000-0000-0000C81A0000}"/>
    <cellStyle name="Normal 3 37 3" xfId="2321" xr:uid="{00000000-0005-0000-0000-0000C91A0000}"/>
    <cellStyle name="Normal 3 37 3 2" xfId="4091" xr:uid="{00000000-0005-0000-0000-0000CA1A0000}"/>
    <cellStyle name="Normal 3 37 3 2 2" xfId="8497" xr:uid="{00000000-0005-0000-0000-0000CB1A0000}"/>
    <cellStyle name="Normal 3 37 3 3" xfId="8498" xr:uid="{00000000-0005-0000-0000-0000CC1A0000}"/>
    <cellStyle name="Normal 3 37 3 3 2" xfId="8499" xr:uid="{00000000-0005-0000-0000-0000CD1A0000}"/>
    <cellStyle name="Normal 3 37 3 4" xfId="8500" xr:uid="{00000000-0005-0000-0000-0000CE1A0000}"/>
    <cellStyle name="Normal 3 37 3 5" xfId="12837" xr:uid="{00000000-0005-0000-0000-0000CF1A0000}"/>
    <cellStyle name="Normal 3 37 4" xfId="2322" xr:uid="{00000000-0005-0000-0000-0000D01A0000}"/>
    <cellStyle name="Normal 3 37 4 2" xfId="4090" xr:uid="{00000000-0005-0000-0000-0000D11A0000}"/>
    <cellStyle name="Normal 3 37 4 2 2" xfId="8501" xr:uid="{00000000-0005-0000-0000-0000D21A0000}"/>
    <cellStyle name="Normal 3 37 4 3" xfId="8502" xr:uid="{00000000-0005-0000-0000-0000D31A0000}"/>
    <cellStyle name="Normal 3 37 4 3 2" xfId="8503" xr:uid="{00000000-0005-0000-0000-0000D41A0000}"/>
    <cellStyle name="Normal 3 37 4 4" xfId="8504" xr:uid="{00000000-0005-0000-0000-0000D51A0000}"/>
    <cellStyle name="Normal 3 37 4 5" xfId="12838" xr:uid="{00000000-0005-0000-0000-0000D61A0000}"/>
    <cellStyle name="Normal 3 37 5" xfId="2323" xr:uid="{00000000-0005-0000-0000-0000D71A0000}"/>
    <cellStyle name="Normal 3 37 5 2" xfId="4089" xr:uid="{00000000-0005-0000-0000-0000D81A0000}"/>
    <cellStyle name="Normal 3 37 5 2 2" xfId="8505" xr:uid="{00000000-0005-0000-0000-0000D91A0000}"/>
    <cellStyle name="Normal 3 37 5 3" xfId="8506" xr:uid="{00000000-0005-0000-0000-0000DA1A0000}"/>
    <cellStyle name="Normal 3 37 5 3 2" xfId="8507" xr:uid="{00000000-0005-0000-0000-0000DB1A0000}"/>
    <cellStyle name="Normal 3 37 5 4" xfId="8508" xr:uid="{00000000-0005-0000-0000-0000DC1A0000}"/>
    <cellStyle name="Normal 3 37 5 5" xfId="12839" xr:uid="{00000000-0005-0000-0000-0000DD1A0000}"/>
    <cellStyle name="Normal 3 37 6" xfId="2324" xr:uid="{00000000-0005-0000-0000-0000DE1A0000}"/>
    <cellStyle name="Normal 3 37 6 2" xfId="4088" xr:uid="{00000000-0005-0000-0000-0000DF1A0000}"/>
    <cellStyle name="Normal 3 37 6 2 2" xfId="8509" xr:uid="{00000000-0005-0000-0000-0000E01A0000}"/>
    <cellStyle name="Normal 3 37 6 3" xfId="8510" xr:uid="{00000000-0005-0000-0000-0000E11A0000}"/>
    <cellStyle name="Normal 3 37 6 3 2" xfId="8511" xr:uid="{00000000-0005-0000-0000-0000E21A0000}"/>
    <cellStyle name="Normal 3 37 6 4" xfId="8512" xr:uid="{00000000-0005-0000-0000-0000E31A0000}"/>
    <cellStyle name="Normal 3 37 6 5" xfId="12840" xr:uid="{00000000-0005-0000-0000-0000E41A0000}"/>
    <cellStyle name="Normal 3 37 7" xfId="2325" xr:uid="{00000000-0005-0000-0000-0000E51A0000}"/>
    <cellStyle name="Normal 3 37 7 2" xfId="4087" xr:uid="{00000000-0005-0000-0000-0000E61A0000}"/>
    <cellStyle name="Normal 3 37 7 2 2" xfId="8513" xr:uid="{00000000-0005-0000-0000-0000E71A0000}"/>
    <cellStyle name="Normal 3 37 7 3" xfId="8514" xr:uid="{00000000-0005-0000-0000-0000E81A0000}"/>
    <cellStyle name="Normal 3 37 7 3 2" xfId="8515" xr:uid="{00000000-0005-0000-0000-0000E91A0000}"/>
    <cellStyle name="Normal 3 37 7 4" xfId="8516" xr:uid="{00000000-0005-0000-0000-0000EA1A0000}"/>
    <cellStyle name="Normal 3 37 7 5" xfId="12841" xr:uid="{00000000-0005-0000-0000-0000EB1A0000}"/>
    <cellStyle name="Normal 3 37 8" xfId="2326" xr:uid="{00000000-0005-0000-0000-0000EC1A0000}"/>
    <cellStyle name="Normal 3 37 8 2" xfId="4086" xr:uid="{00000000-0005-0000-0000-0000ED1A0000}"/>
    <cellStyle name="Normal 3 37 8 2 2" xfId="8517" xr:uid="{00000000-0005-0000-0000-0000EE1A0000}"/>
    <cellStyle name="Normal 3 37 8 3" xfId="8518" xr:uid="{00000000-0005-0000-0000-0000EF1A0000}"/>
    <cellStyle name="Normal 3 37 8 3 2" xfId="8519" xr:uid="{00000000-0005-0000-0000-0000F01A0000}"/>
    <cellStyle name="Normal 3 37 8 4" xfId="8520" xr:uid="{00000000-0005-0000-0000-0000F11A0000}"/>
    <cellStyle name="Normal 3 37 8 5" xfId="12842" xr:uid="{00000000-0005-0000-0000-0000F21A0000}"/>
    <cellStyle name="Normal 3 37 9" xfId="2327" xr:uid="{00000000-0005-0000-0000-0000F31A0000}"/>
    <cellStyle name="Normal 3 37 9 2" xfId="4085" xr:uid="{00000000-0005-0000-0000-0000F41A0000}"/>
    <cellStyle name="Normal 3 37 9 2 2" xfId="8521" xr:uid="{00000000-0005-0000-0000-0000F51A0000}"/>
    <cellStyle name="Normal 3 37 9 3" xfId="8522" xr:uid="{00000000-0005-0000-0000-0000F61A0000}"/>
    <cellStyle name="Normal 3 37 9 3 2" xfId="8523" xr:uid="{00000000-0005-0000-0000-0000F71A0000}"/>
    <cellStyle name="Normal 3 37 9 4" xfId="8524" xr:uid="{00000000-0005-0000-0000-0000F81A0000}"/>
    <cellStyle name="Normal 3 37 9 5" xfId="12843" xr:uid="{00000000-0005-0000-0000-0000F91A0000}"/>
    <cellStyle name="Normal 3 38" xfId="2328" xr:uid="{00000000-0005-0000-0000-0000FA1A0000}"/>
    <cellStyle name="Normal 3 38 10" xfId="2329" xr:uid="{00000000-0005-0000-0000-0000FB1A0000}"/>
    <cellStyle name="Normal 3 38 10 2" xfId="4084" xr:uid="{00000000-0005-0000-0000-0000FC1A0000}"/>
    <cellStyle name="Normal 3 38 10 2 2" xfId="8525" xr:uid="{00000000-0005-0000-0000-0000FD1A0000}"/>
    <cellStyle name="Normal 3 38 10 3" xfId="8526" xr:uid="{00000000-0005-0000-0000-0000FE1A0000}"/>
    <cellStyle name="Normal 3 38 10 3 2" xfId="8527" xr:uid="{00000000-0005-0000-0000-0000FF1A0000}"/>
    <cellStyle name="Normal 3 38 10 4" xfId="8528" xr:uid="{00000000-0005-0000-0000-0000001B0000}"/>
    <cellStyle name="Normal 3 38 10 5" xfId="12844" xr:uid="{00000000-0005-0000-0000-0000011B0000}"/>
    <cellStyle name="Normal 3 38 11" xfId="2330" xr:uid="{00000000-0005-0000-0000-0000021B0000}"/>
    <cellStyle name="Normal 3 38 11 2" xfId="4083" xr:uid="{00000000-0005-0000-0000-0000031B0000}"/>
    <cellStyle name="Normal 3 38 11 2 2" xfId="8529" xr:uid="{00000000-0005-0000-0000-0000041B0000}"/>
    <cellStyle name="Normal 3 38 11 3" xfId="8530" xr:uid="{00000000-0005-0000-0000-0000051B0000}"/>
    <cellStyle name="Normal 3 38 11 3 2" xfId="8531" xr:uid="{00000000-0005-0000-0000-0000061B0000}"/>
    <cellStyle name="Normal 3 38 11 4" xfId="8532" xr:uid="{00000000-0005-0000-0000-0000071B0000}"/>
    <cellStyle name="Normal 3 38 11 5" xfId="12845" xr:uid="{00000000-0005-0000-0000-0000081B0000}"/>
    <cellStyle name="Normal 3 38 12" xfId="2331" xr:uid="{00000000-0005-0000-0000-0000091B0000}"/>
    <cellStyle name="Normal 3 38 12 2" xfId="4082" xr:uid="{00000000-0005-0000-0000-00000A1B0000}"/>
    <cellStyle name="Normal 3 38 12 2 2" xfId="8533" xr:uid="{00000000-0005-0000-0000-00000B1B0000}"/>
    <cellStyle name="Normal 3 38 12 3" xfId="8534" xr:uid="{00000000-0005-0000-0000-00000C1B0000}"/>
    <cellStyle name="Normal 3 38 12 3 2" xfId="8535" xr:uid="{00000000-0005-0000-0000-00000D1B0000}"/>
    <cellStyle name="Normal 3 38 12 4" xfId="8536" xr:uid="{00000000-0005-0000-0000-00000E1B0000}"/>
    <cellStyle name="Normal 3 38 12 5" xfId="12846" xr:uid="{00000000-0005-0000-0000-00000F1B0000}"/>
    <cellStyle name="Normal 3 38 13" xfId="2332" xr:uid="{00000000-0005-0000-0000-0000101B0000}"/>
    <cellStyle name="Normal 3 38 13 2" xfId="4081" xr:uid="{00000000-0005-0000-0000-0000111B0000}"/>
    <cellStyle name="Normal 3 38 13 2 2" xfId="8537" xr:uid="{00000000-0005-0000-0000-0000121B0000}"/>
    <cellStyle name="Normal 3 38 13 3" xfId="8538" xr:uid="{00000000-0005-0000-0000-0000131B0000}"/>
    <cellStyle name="Normal 3 38 13 3 2" xfId="8539" xr:uid="{00000000-0005-0000-0000-0000141B0000}"/>
    <cellStyle name="Normal 3 38 13 4" xfId="8540" xr:uid="{00000000-0005-0000-0000-0000151B0000}"/>
    <cellStyle name="Normal 3 38 13 5" xfId="12847" xr:uid="{00000000-0005-0000-0000-0000161B0000}"/>
    <cellStyle name="Normal 3 38 14" xfId="4080" xr:uid="{00000000-0005-0000-0000-0000171B0000}"/>
    <cellStyle name="Normal 3 38 14 2" xfId="8541" xr:uid="{00000000-0005-0000-0000-0000181B0000}"/>
    <cellStyle name="Normal 3 38 15" xfId="8542" xr:uid="{00000000-0005-0000-0000-0000191B0000}"/>
    <cellStyle name="Normal 3 38 15 2" xfId="8543" xr:uid="{00000000-0005-0000-0000-00001A1B0000}"/>
    <cellStyle name="Normal 3 38 16" xfId="8544" xr:uid="{00000000-0005-0000-0000-00001B1B0000}"/>
    <cellStyle name="Normal 3 38 17" xfId="12848" xr:uid="{00000000-0005-0000-0000-00001C1B0000}"/>
    <cellStyle name="Normal 3 38 2" xfId="2333" xr:uid="{00000000-0005-0000-0000-00001D1B0000}"/>
    <cellStyle name="Normal 3 38 2 10" xfId="2334" xr:uid="{00000000-0005-0000-0000-00001E1B0000}"/>
    <cellStyle name="Normal 3 38 2 10 2" xfId="4079" xr:uid="{00000000-0005-0000-0000-00001F1B0000}"/>
    <cellStyle name="Normal 3 38 2 10 2 2" xfId="8545" xr:uid="{00000000-0005-0000-0000-0000201B0000}"/>
    <cellStyle name="Normal 3 38 2 10 3" xfId="8546" xr:uid="{00000000-0005-0000-0000-0000211B0000}"/>
    <cellStyle name="Normal 3 38 2 10 3 2" xfId="8547" xr:uid="{00000000-0005-0000-0000-0000221B0000}"/>
    <cellStyle name="Normal 3 38 2 10 4" xfId="8548" xr:uid="{00000000-0005-0000-0000-0000231B0000}"/>
    <cellStyle name="Normal 3 38 2 10 5" xfId="12849" xr:uid="{00000000-0005-0000-0000-0000241B0000}"/>
    <cellStyle name="Normal 3 38 2 11" xfId="2335" xr:uid="{00000000-0005-0000-0000-0000251B0000}"/>
    <cellStyle name="Normal 3 38 2 11 2" xfId="4078" xr:uid="{00000000-0005-0000-0000-0000261B0000}"/>
    <cellStyle name="Normal 3 38 2 11 2 2" xfId="8549" xr:uid="{00000000-0005-0000-0000-0000271B0000}"/>
    <cellStyle name="Normal 3 38 2 11 3" xfId="8550" xr:uid="{00000000-0005-0000-0000-0000281B0000}"/>
    <cellStyle name="Normal 3 38 2 11 3 2" xfId="8551" xr:uid="{00000000-0005-0000-0000-0000291B0000}"/>
    <cellStyle name="Normal 3 38 2 11 4" xfId="8552" xr:uid="{00000000-0005-0000-0000-00002A1B0000}"/>
    <cellStyle name="Normal 3 38 2 11 5" xfId="12850" xr:uid="{00000000-0005-0000-0000-00002B1B0000}"/>
    <cellStyle name="Normal 3 38 2 12" xfId="2336" xr:uid="{00000000-0005-0000-0000-00002C1B0000}"/>
    <cellStyle name="Normal 3 38 2 12 2" xfId="4077" xr:uid="{00000000-0005-0000-0000-00002D1B0000}"/>
    <cellStyle name="Normal 3 38 2 12 2 2" xfId="8553" xr:uid="{00000000-0005-0000-0000-00002E1B0000}"/>
    <cellStyle name="Normal 3 38 2 12 3" xfId="8554" xr:uid="{00000000-0005-0000-0000-00002F1B0000}"/>
    <cellStyle name="Normal 3 38 2 12 3 2" xfId="8555" xr:uid="{00000000-0005-0000-0000-0000301B0000}"/>
    <cellStyle name="Normal 3 38 2 12 4" xfId="8556" xr:uid="{00000000-0005-0000-0000-0000311B0000}"/>
    <cellStyle name="Normal 3 38 2 12 5" xfId="12851" xr:uid="{00000000-0005-0000-0000-0000321B0000}"/>
    <cellStyle name="Normal 3 38 2 13" xfId="4076" xr:uid="{00000000-0005-0000-0000-0000331B0000}"/>
    <cellStyle name="Normal 3 38 2 13 2" xfId="8557" xr:uid="{00000000-0005-0000-0000-0000341B0000}"/>
    <cellStyle name="Normal 3 38 2 14" xfId="8558" xr:uid="{00000000-0005-0000-0000-0000351B0000}"/>
    <cellStyle name="Normal 3 38 2 14 2" xfId="8559" xr:uid="{00000000-0005-0000-0000-0000361B0000}"/>
    <cellStyle name="Normal 3 38 2 15" xfId="8560" xr:uid="{00000000-0005-0000-0000-0000371B0000}"/>
    <cellStyle name="Normal 3 38 2 16" xfId="12852" xr:uid="{00000000-0005-0000-0000-0000381B0000}"/>
    <cellStyle name="Normal 3 38 2 2" xfId="2337" xr:uid="{00000000-0005-0000-0000-0000391B0000}"/>
    <cellStyle name="Normal 3 38 2 2 2" xfId="4075" xr:uid="{00000000-0005-0000-0000-00003A1B0000}"/>
    <cellStyle name="Normal 3 38 2 2 2 2" xfId="8561" xr:uid="{00000000-0005-0000-0000-00003B1B0000}"/>
    <cellStyle name="Normal 3 38 2 2 3" xfId="8562" xr:uid="{00000000-0005-0000-0000-00003C1B0000}"/>
    <cellStyle name="Normal 3 38 2 2 3 2" xfId="8563" xr:uid="{00000000-0005-0000-0000-00003D1B0000}"/>
    <cellStyle name="Normal 3 38 2 2 4" xfId="8564" xr:uid="{00000000-0005-0000-0000-00003E1B0000}"/>
    <cellStyle name="Normal 3 38 2 2 5" xfId="12853" xr:uid="{00000000-0005-0000-0000-00003F1B0000}"/>
    <cellStyle name="Normal 3 38 2 3" xfId="2338" xr:uid="{00000000-0005-0000-0000-0000401B0000}"/>
    <cellStyle name="Normal 3 38 2 3 2" xfId="4074" xr:uid="{00000000-0005-0000-0000-0000411B0000}"/>
    <cellStyle name="Normal 3 38 2 3 2 2" xfId="8565" xr:uid="{00000000-0005-0000-0000-0000421B0000}"/>
    <cellStyle name="Normal 3 38 2 3 3" xfId="8566" xr:uid="{00000000-0005-0000-0000-0000431B0000}"/>
    <cellStyle name="Normal 3 38 2 3 3 2" xfId="8567" xr:uid="{00000000-0005-0000-0000-0000441B0000}"/>
    <cellStyle name="Normal 3 38 2 3 4" xfId="8568" xr:uid="{00000000-0005-0000-0000-0000451B0000}"/>
    <cellStyle name="Normal 3 38 2 3 5" xfId="12854" xr:uid="{00000000-0005-0000-0000-0000461B0000}"/>
    <cellStyle name="Normal 3 38 2 4" xfId="2339" xr:uid="{00000000-0005-0000-0000-0000471B0000}"/>
    <cellStyle name="Normal 3 38 2 4 2" xfId="4073" xr:uid="{00000000-0005-0000-0000-0000481B0000}"/>
    <cellStyle name="Normal 3 38 2 4 2 2" xfId="8569" xr:uid="{00000000-0005-0000-0000-0000491B0000}"/>
    <cellStyle name="Normal 3 38 2 4 3" xfId="8570" xr:uid="{00000000-0005-0000-0000-00004A1B0000}"/>
    <cellStyle name="Normal 3 38 2 4 3 2" xfId="8571" xr:uid="{00000000-0005-0000-0000-00004B1B0000}"/>
    <cellStyle name="Normal 3 38 2 4 4" xfId="8572" xr:uid="{00000000-0005-0000-0000-00004C1B0000}"/>
    <cellStyle name="Normal 3 38 2 4 5" xfId="12855" xr:uid="{00000000-0005-0000-0000-00004D1B0000}"/>
    <cellStyle name="Normal 3 38 2 5" xfId="2340" xr:uid="{00000000-0005-0000-0000-00004E1B0000}"/>
    <cellStyle name="Normal 3 38 2 5 2" xfId="4072" xr:uid="{00000000-0005-0000-0000-00004F1B0000}"/>
    <cellStyle name="Normal 3 38 2 5 2 2" xfId="8573" xr:uid="{00000000-0005-0000-0000-0000501B0000}"/>
    <cellStyle name="Normal 3 38 2 5 3" xfId="8574" xr:uid="{00000000-0005-0000-0000-0000511B0000}"/>
    <cellStyle name="Normal 3 38 2 5 3 2" xfId="8575" xr:uid="{00000000-0005-0000-0000-0000521B0000}"/>
    <cellStyle name="Normal 3 38 2 5 4" xfId="8576" xr:uid="{00000000-0005-0000-0000-0000531B0000}"/>
    <cellStyle name="Normal 3 38 2 5 5" xfId="12856" xr:uid="{00000000-0005-0000-0000-0000541B0000}"/>
    <cellStyle name="Normal 3 38 2 6" xfId="2341" xr:uid="{00000000-0005-0000-0000-0000551B0000}"/>
    <cellStyle name="Normal 3 38 2 6 2" xfId="4071" xr:uid="{00000000-0005-0000-0000-0000561B0000}"/>
    <cellStyle name="Normal 3 38 2 6 2 2" xfId="8577" xr:uid="{00000000-0005-0000-0000-0000571B0000}"/>
    <cellStyle name="Normal 3 38 2 6 3" xfId="8578" xr:uid="{00000000-0005-0000-0000-0000581B0000}"/>
    <cellStyle name="Normal 3 38 2 6 3 2" xfId="8579" xr:uid="{00000000-0005-0000-0000-0000591B0000}"/>
    <cellStyle name="Normal 3 38 2 6 4" xfId="8580" xr:uid="{00000000-0005-0000-0000-00005A1B0000}"/>
    <cellStyle name="Normal 3 38 2 6 5" xfId="12857" xr:uid="{00000000-0005-0000-0000-00005B1B0000}"/>
    <cellStyle name="Normal 3 38 2 7" xfId="2342" xr:uid="{00000000-0005-0000-0000-00005C1B0000}"/>
    <cellStyle name="Normal 3 38 2 7 2" xfId="4070" xr:uid="{00000000-0005-0000-0000-00005D1B0000}"/>
    <cellStyle name="Normal 3 38 2 7 2 2" xfId="8581" xr:uid="{00000000-0005-0000-0000-00005E1B0000}"/>
    <cellStyle name="Normal 3 38 2 7 3" xfId="8582" xr:uid="{00000000-0005-0000-0000-00005F1B0000}"/>
    <cellStyle name="Normal 3 38 2 7 3 2" xfId="8583" xr:uid="{00000000-0005-0000-0000-0000601B0000}"/>
    <cellStyle name="Normal 3 38 2 7 4" xfId="8584" xr:uid="{00000000-0005-0000-0000-0000611B0000}"/>
    <cellStyle name="Normal 3 38 2 7 5" xfId="12858" xr:uid="{00000000-0005-0000-0000-0000621B0000}"/>
    <cellStyle name="Normal 3 38 2 8" xfId="2343" xr:uid="{00000000-0005-0000-0000-0000631B0000}"/>
    <cellStyle name="Normal 3 38 2 8 2" xfId="4069" xr:uid="{00000000-0005-0000-0000-0000641B0000}"/>
    <cellStyle name="Normal 3 38 2 8 2 2" xfId="8585" xr:uid="{00000000-0005-0000-0000-0000651B0000}"/>
    <cellStyle name="Normal 3 38 2 8 3" xfId="8586" xr:uid="{00000000-0005-0000-0000-0000661B0000}"/>
    <cellStyle name="Normal 3 38 2 8 3 2" xfId="8587" xr:uid="{00000000-0005-0000-0000-0000671B0000}"/>
    <cellStyle name="Normal 3 38 2 8 4" xfId="8588" xr:uid="{00000000-0005-0000-0000-0000681B0000}"/>
    <cellStyle name="Normal 3 38 2 8 5" xfId="12859" xr:uid="{00000000-0005-0000-0000-0000691B0000}"/>
    <cellStyle name="Normal 3 38 2 9" xfId="2344" xr:uid="{00000000-0005-0000-0000-00006A1B0000}"/>
    <cellStyle name="Normal 3 38 2 9 2" xfId="4068" xr:uid="{00000000-0005-0000-0000-00006B1B0000}"/>
    <cellStyle name="Normal 3 38 2 9 2 2" xfId="8589" xr:uid="{00000000-0005-0000-0000-00006C1B0000}"/>
    <cellStyle name="Normal 3 38 2 9 3" xfId="8590" xr:uid="{00000000-0005-0000-0000-00006D1B0000}"/>
    <cellStyle name="Normal 3 38 2 9 3 2" xfId="8591" xr:uid="{00000000-0005-0000-0000-00006E1B0000}"/>
    <cellStyle name="Normal 3 38 2 9 4" xfId="8592" xr:uid="{00000000-0005-0000-0000-00006F1B0000}"/>
    <cellStyle name="Normal 3 38 2 9 5" xfId="12860" xr:uid="{00000000-0005-0000-0000-0000701B0000}"/>
    <cellStyle name="Normal 3 38 3" xfId="2345" xr:uid="{00000000-0005-0000-0000-0000711B0000}"/>
    <cellStyle name="Normal 3 38 3 2" xfId="4067" xr:uid="{00000000-0005-0000-0000-0000721B0000}"/>
    <cellStyle name="Normal 3 38 3 2 2" xfId="8593" xr:uid="{00000000-0005-0000-0000-0000731B0000}"/>
    <cellStyle name="Normal 3 38 3 3" xfId="8594" xr:uid="{00000000-0005-0000-0000-0000741B0000}"/>
    <cellStyle name="Normal 3 38 3 3 2" xfId="8595" xr:uid="{00000000-0005-0000-0000-0000751B0000}"/>
    <cellStyle name="Normal 3 38 3 4" xfId="8596" xr:uid="{00000000-0005-0000-0000-0000761B0000}"/>
    <cellStyle name="Normal 3 38 3 5" xfId="12861" xr:uid="{00000000-0005-0000-0000-0000771B0000}"/>
    <cellStyle name="Normal 3 38 4" xfId="2346" xr:uid="{00000000-0005-0000-0000-0000781B0000}"/>
    <cellStyle name="Normal 3 38 4 2" xfId="4066" xr:uid="{00000000-0005-0000-0000-0000791B0000}"/>
    <cellStyle name="Normal 3 38 4 2 2" xfId="8597" xr:uid="{00000000-0005-0000-0000-00007A1B0000}"/>
    <cellStyle name="Normal 3 38 4 3" xfId="8598" xr:uid="{00000000-0005-0000-0000-00007B1B0000}"/>
    <cellStyle name="Normal 3 38 4 3 2" xfId="8599" xr:uid="{00000000-0005-0000-0000-00007C1B0000}"/>
    <cellStyle name="Normal 3 38 4 4" xfId="8600" xr:uid="{00000000-0005-0000-0000-00007D1B0000}"/>
    <cellStyle name="Normal 3 38 4 5" xfId="12862" xr:uid="{00000000-0005-0000-0000-00007E1B0000}"/>
    <cellStyle name="Normal 3 38 5" xfId="2347" xr:uid="{00000000-0005-0000-0000-00007F1B0000}"/>
    <cellStyle name="Normal 3 38 5 2" xfId="4065" xr:uid="{00000000-0005-0000-0000-0000801B0000}"/>
    <cellStyle name="Normal 3 38 5 2 2" xfId="8601" xr:uid="{00000000-0005-0000-0000-0000811B0000}"/>
    <cellStyle name="Normal 3 38 5 3" xfId="8602" xr:uid="{00000000-0005-0000-0000-0000821B0000}"/>
    <cellStyle name="Normal 3 38 5 3 2" xfId="8603" xr:uid="{00000000-0005-0000-0000-0000831B0000}"/>
    <cellStyle name="Normal 3 38 5 4" xfId="8604" xr:uid="{00000000-0005-0000-0000-0000841B0000}"/>
    <cellStyle name="Normal 3 38 5 5" xfId="12863" xr:uid="{00000000-0005-0000-0000-0000851B0000}"/>
    <cellStyle name="Normal 3 38 6" xfId="2348" xr:uid="{00000000-0005-0000-0000-0000861B0000}"/>
    <cellStyle name="Normal 3 38 6 2" xfId="4064" xr:uid="{00000000-0005-0000-0000-0000871B0000}"/>
    <cellStyle name="Normal 3 38 6 2 2" xfId="8605" xr:uid="{00000000-0005-0000-0000-0000881B0000}"/>
    <cellStyle name="Normal 3 38 6 3" xfId="8606" xr:uid="{00000000-0005-0000-0000-0000891B0000}"/>
    <cellStyle name="Normal 3 38 6 3 2" xfId="8607" xr:uid="{00000000-0005-0000-0000-00008A1B0000}"/>
    <cellStyle name="Normal 3 38 6 4" xfId="8608" xr:uid="{00000000-0005-0000-0000-00008B1B0000}"/>
    <cellStyle name="Normal 3 38 6 5" xfId="12864" xr:uid="{00000000-0005-0000-0000-00008C1B0000}"/>
    <cellStyle name="Normal 3 38 7" xfId="2349" xr:uid="{00000000-0005-0000-0000-00008D1B0000}"/>
    <cellStyle name="Normal 3 38 7 2" xfId="4063" xr:uid="{00000000-0005-0000-0000-00008E1B0000}"/>
    <cellStyle name="Normal 3 38 7 2 2" xfId="8609" xr:uid="{00000000-0005-0000-0000-00008F1B0000}"/>
    <cellStyle name="Normal 3 38 7 3" xfId="8610" xr:uid="{00000000-0005-0000-0000-0000901B0000}"/>
    <cellStyle name="Normal 3 38 7 3 2" xfId="8611" xr:uid="{00000000-0005-0000-0000-0000911B0000}"/>
    <cellStyle name="Normal 3 38 7 4" xfId="8612" xr:uid="{00000000-0005-0000-0000-0000921B0000}"/>
    <cellStyle name="Normal 3 38 7 5" xfId="12865" xr:uid="{00000000-0005-0000-0000-0000931B0000}"/>
    <cellStyle name="Normal 3 38 8" xfId="2350" xr:uid="{00000000-0005-0000-0000-0000941B0000}"/>
    <cellStyle name="Normal 3 38 8 2" xfId="4062" xr:uid="{00000000-0005-0000-0000-0000951B0000}"/>
    <cellStyle name="Normal 3 38 8 2 2" xfId="8613" xr:uid="{00000000-0005-0000-0000-0000961B0000}"/>
    <cellStyle name="Normal 3 38 8 3" xfId="8614" xr:uid="{00000000-0005-0000-0000-0000971B0000}"/>
    <cellStyle name="Normal 3 38 8 3 2" xfId="8615" xr:uid="{00000000-0005-0000-0000-0000981B0000}"/>
    <cellStyle name="Normal 3 38 8 4" xfId="8616" xr:uid="{00000000-0005-0000-0000-0000991B0000}"/>
    <cellStyle name="Normal 3 38 8 5" xfId="12866" xr:uid="{00000000-0005-0000-0000-00009A1B0000}"/>
    <cellStyle name="Normal 3 38 9" xfId="2351" xr:uid="{00000000-0005-0000-0000-00009B1B0000}"/>
    <cellStyle name="Normal 3 38 9 2" xfId="4061" xr:uid="{00000000-0005-0000-0000-00009C1B0000}"/>
    <cellStyle name="Normal 3 38 9 2 2" xfId="8617" xr:uid="{00000000-0005-0000-0000-00009D1B0000}"/>
    <cellStyle name="Normal 3 38 9 3" xfId="8618" xr:uid="{00000000-0005-0000-0000-00009E1B0000}"/>
    <cellStyle name="Normal 3 38 9 3 2" xfId="8619" xr:uid="{00000000-0005-0000-0000-00009F1B0000}"/>
    <cellStyle name="Normal 3 38 9 4" xfId="8620" xr:uid="{00000000-0005-0000-0000-0000A01B0000}"/>
    <cellStyle name="Normal 3 38 9 5" xfId="12867" xr:uid="{00000000-0005-0000-0000-0000A11B0000}"/>
    <cellStyle name="Normal 3 39" xfId="2352" xr:uid="{00000000-0005-0000-0000-0000A21B0000}"/>
    <cellStyle name="Normal 3 39 10" xfId="2353" xr:uid="{00000000-0005-0000-0000-0000A31B0000}"/>
    <cellStyle name="Normal 3 39 10 2" xfId="4060" xr:uid="{00000000-0005-0000-0000-0000A41B0000}"/>
    <cellStyle name="Normal 3 39 10 2 2" xfId="8621" xr:uid="{00000000-0005-0000-0000-0000A51B0000}"/>
    <cellStyle name="Normal 3 39 10 3" xfId="8622" xr:uid="{00000000-0005-0000-0000-0000A61B0000}"/>
    <cellStyle name="Normal 3 39 10 3 2" xfId="8623" xr:uid="{00000000-0005-0000-0000-0000A71B0000}"/>
    <cellStyle name="Normal 3 39 10 4" xfId="8624" xr:uid="{00000000-0005-0000-0000-0000A81B0000}"/>
    <cellStyle name="Normal 3 39 10 5" xfId="12868" xr:uid="{00000000-0005-0000-0000-0000A91B0000}"/>
    <cellStyle name="Normal 3 39 11" xfId="2354" xr:uid="{00000000-0005-0000-0000-0000AA1B0000}"/>
    <cellStyle name="Normal 3 39 11 2" xfId="4059" xr:uid="{00000000-0005-0000-0000-0000AB1B0000}"/>
    <cellStyle name="Normal 3 39 11 2 2" xfId="8625" xr:uid="{00000000-0005-0000-0000-0000AC1B0000}"/>
    <cellStyle name="Normal 3 39 11 3" xfId="8626" xr:uid="{00000000-0005-0000-0000-0000AD1B0000}"/>
    <cellStyle name="Normal 3 39 11 3 2" xfId="8627" xr:uid="{00000000-0005-0000-0000-0000AE1B0000}"/>
    <cellStyle name="Normal 3 39 11 4" xfId="8628" xr:uid="{00000000-0005-0000-0000-0000AF1B0000}"/>
    <cellStyle name="Normal 3 39 11 5" xfId="12869" xr:uid="{00000000-0005-0000-0000-0000B01B0000}"/>
    <cellStyle name="Normal 3 39 12" xfId="2355" xr:uid="{00000000-0005-0000-0000-0000B11B0000}"/>
    <cellStyle name="Normal 3 39 12 2" xfId="4058" xr:uid="{00000000-0005-0000-0000-0000B21B0000}"/>
    <cellStyle name="Normal 3 39 12 2 2" xfId="8629" xr:uid="{00000000-0005-0000-0000-0000B31B0000}"/>
    <cellStyle name="Normal 3 39 12 3" xfId="8630" xr:uid="{00000000-0005-0000-0000-0000B41B0000}"/>
    <cellStyle name="Normal 3 39 12 3 2" xfId="8631" xr:uid="{00000000-0005-0000-0000-0000B51B0000}"/>
    <cellStyle name="Normal 3 39 12 4" xfId="8632" xr:uid="{00000000-0005-0000-0000-0000B61B0000}"/>
    <cellStyle name="Normal 3 39 12 5" xfId="12870" xr:uid="{00000000-0005-0000-0000-0000B71B0000}"/>
    <cellStyle name="Normal 3 39 13" xfId="2356" xr:uid="{00000000-0005-0000-0000-0000B81B0000}"/>
    <cellStyle name="Normal 3 39 13 2" xfId="4057" xr:uid="{00000000-0005-0000-0000-0000B91B0000}"/>
    <cellStyle name="Normal 3 39 13 2 2" xfId="8633" xr:uid="{00000000-0005-0000-0000-0000BA1B0000}"/>
    <cellStyle name="Normal 3 39 13 3" xfId="8634" xr:uid="{00000000-0005-0000-0000-0000BB1B0000}"/>
    <cellStyle name="Normal 3 39 13 3 2" xfId="8635" xr:uid="{00000000-0005-0000-0000-0000BC1B0000}"/>
    <cellStyle name="Normal 3 39 13 4" xfId="8636" xr:uid="{00000000-0005-0000-0000-0000BD1B0000}"/>
    <cellStyle name="Normal 3 39 13 5" xfId="12871" xr:uid="{00000000-0005-0000-0000-0000BE1B0000}"/>
    <cellStyle name="Normal 3 39 14" xfId="4056" xr:uid="{00000000-0005-0000-0000-0000BF1B0000}"/>
    <cellStyle name="Normal 3 39 14 2" xfId="8637" xr:uid="{00000000-0005-0000-0000-0000C01B0000}"/>
    <cellStyle name="Normal 3 39 15" xfId="8638" xr:uid="{00000000-0005-0000-0000-0000C11B0000}"/>
    <cellStyle name="Normal 3 39 15 2" xfId="8639" xr:uid="{00000000-0005-0000-0000-0000C21B0000}"/>
    <cellStyle name="Normal 3 39 16" xfId="8640" xr:uid="{00000000-0005-0000-0000-0000C31B0000}"/>
    <cellStyle name="Normal 3 39 17" xfId="12872" xr:uid="{00000000-0005-0000-0000-0000C41B0000}"/>
    <cellStyle name="Normal 3 39 2" xfId="2357" xr:uid="{00000000-0005-0000-0000-0000C51B0000}"/>
    <cellStyle name="Normal 3 39 2 10" xfId="2358" xr:uid="{00000000-0005-0000-0000-0000C61B0000}"/>
    <cellStyle name="Normal 3 39 2 10 2" xfId="4055" xr:uid="{00000000-0005-0000-0000-0000C71B0000}"/>
    <cellStyle name="Normal 3 39 2 10 2 2" xfId="8641" xr:uid="{00000000-0005-0000-0000-0000C81B0000}"/>
    <cellStyle name="Normal 3 39 2 10 3" xfId="8642" xr:uid="{00000000-0005-0000-0000-0000C91B0000}"/>
    <cellStyle name="Normal 3 39 2 10 3 2" xfId="8643" xr:uid="{00000000-0005-0000-0000-0000CA1B0000}"/>
    <cellStyle name="Normal 3 39 2 10 4" xfId="8644" xr:uid="{00000000-0005-0000-0000-0000CB1B0000}"/>
    <cellStyle name="Normal 3 39 2 10 5" xfId="12873" xr:uid="{00000000-0005-0000-0000-0000CC1B0000}"/>
    <cellStyle name="Normal 3 39 2 11" xfId="2359" xr:uid="{00000000-0005-0000-0000-0000CD1B0000}"/>
    <cellStyle name="Normal 3 39 2 11 2" xfId="4054" xr:uid="{00000000-0005-0000-0000-0000CE1B0000}"/>
    <cellStyle name="Normal 3 39 2 11 2 2" xfId="8645" xr:uid="{00000000-0005-0000-0000-0000CF1B0000}"/>
    <cellStyle name="Normal 3 39 2 11 3" xfId="8646" xr:uid="{00000000-0005-0000-0000-0000D01B0000}"/>
    <cellStyle name="Normal 3 39 2 11 3 2" xfId="8647" xr:uid="{00000000-0005-0000-0000-0000D11B0000}"/>
    <cellStyle name="Normal 3 39 2 11 4" xfId="8648" xr:uid="{00000000-0005-0000-0000-0000D21B0000}"/>
    <cellStyle name="Normal 3 39 2 11 5" xfId="12874" xr:uid="{00000000-0005-0000-0000-0000D31B0000}"/>
    <cellStyle name="Normal 3 39 2 12" xfId="2360" xr:uid="{00000000-0005-0000-0000-0000D41B0000}"/>
    <cellStyle name="Normal 3 39 2 12 2" xfId="4053" xr:uid="{00000000-0005-0000-0000-0000D51B0000}"/>
    <cellStyle name="Normal 3 39 2 12 2 2" xfId="8649" xr:uid="{00000000-0005-0000-0000-0000D61B0000}"/>
    <cellStyle name="Normal 3 39 2 12 3" xfId="8650" xr:uid="{00000000-0005-0000-0000-0000D71B0000}"/>
    <cellStyle name="Normal 3 39 2 12 3 2" xfId="8651" xr:uid="{00000000-0005-0000-0000-0000D81B0000}"/>
    <cellStyle name="Normal 3 39 2 12 4" xfId="8652" xr:uid="{00000000-0005-0000-0000-0000D91B0000}"/>
    <cellStyle name="Normal 3 39 2 12 5" xfId="12875" xr:uid="{00000000-0005-0000-0000-0000DA1B0000}"/>
    <cellStyle name="Normal 3 39 2 13" xfId="4052" xr:uid="{00000000-0005-0000-0000-0000DB1B0000}"/>
    <cellStyle name="Normal 3 39 2 13 2" xfId="8653" xr:uid="{00000000-0005-0000-0000-0000DC1B0000}"/>
    <cellStyle name="Normal 3 39 2 14" xfId="8654" xr:uid="{00000000-0005-0000-0000-0000DD1B0000}"/>
    <cellStyle name="Normal 3 39 2 14 2" xfId="8655" xr:uid="{00000000-0005-0000-0000-0000DE1B0000}"/>
    <cellStyle name="Normal 3 39 2 15" xfId="8656" xr:uid="{00000000-0005-0000-0000-0000DF1B0000}"/>
    <cellStyle name="Normal 3 39 2 16" xfId="12876" xr:uid="{00000000-0005-0000-0000-0000E01B0000}"/>
    <cellStyle name="Normal 3 39 2 2" xfId="2361" xr:uid="{00000000-0005-0000-0000-0000E11B0000}"/>
    <cellStyle name="Normal 3 39 2 2 2" xfId="4051" xr:uid="{00000000-0005-0000-0000-0000E21B0000}"/>
    <cellStyle name="Normal 3 39 2 2 2 2" xfId="8657" xr:uid="{00000000-0005-0000-0000-0000E31B0000}"/>
    <cellStyle name="Normal 3 39 2 2 3" xfId="8658" xr:uid="{00000000-0005-0000-0000-0000E41B0000}"/>
    <cellStyle name="Normal 3 39 2 2 3 2" xfId="8659" xr:uid="{00000000-0005-0000-0000-0000E51B0000}"/>
    <cellStyle name="Normal 3 39 2 2 4" xfId="8660" xr:uid="{00000000-0005-0000-0000-0000E61B0000}"/>
    <cellStyle name="Normal 3 39 2 2 5" xfId="12877" xr:uid="{00000000-0005-0000-0000-0000E71B0000}"/>
    <cellStyle name="Normal 3 39 2 3" xfId="2362" xr:uid="{00000000-0005-0000-0000-0000E81B0000}"/>
    <cellStyle name="Normal 3 39 2 3 2" xfId="4050" xr:uid="{00000000-0005-0000-0000-0000E91B0000}"/>
    <cellStyle name="Normal 3 39 2 3 2 2" xfId="8661" xr:uid="{00000000-0005-0000-0000-0000EA1B0000}"/>
    <cellStyle name="Normal 3 39 2 3 3" xfId="8662" xr:uid="{00000000-0005-0000-0000-0000EB1B0000}"/>
    <cellStyle name="Normal 3 39 2 3 3 2" xfId="8663" xr:uid="{00000000-0005-0000-0000-0000EC1B0000}"/>
    <cellStyle name="Normal 3 39 2 3 4" xfId="8664" xr:uid="{00000000-0005-0000-0000-0000ED1B0000}"/>
    <cellStyle name="Normal 3 39 2 3 5" xfId="12878" xr:uid="{00000000-0005-0000-0000-0000EE1B0000}"/>
    <cellStyle name="Normal 3 39 2 4" xfId="2363" xr:uid="{00000000-0005-0000-0000-0000EF1B0000}"/>
    <cellStyle name="Normal 3 39 2 4 2" xfId="4049" xr:uid="{00000000-0005-0000-0000-0000F01B0000}"/>
    <cellStyle name="Normal 3 39 2 4 2 2" xfId="8665" xr:uid="{00000000-0005-0000-0000-0000F11B0000}"/>
    <cellStyle name="Normal 3 39 2 4 3" xfId="8666" xr:uid="{00000000-0005-0000-0000-0000F21B0000}"/>
    <cellStyle name="Normal 3 39 2 4 3 2" xfId="8667" xr:uid="{00000000-0005-0000-0000-0000F31B0000}"/>
    <cellStyle name="Normal 3 39 2 4 4" xfId="8668" xr:uid="{00000000-0005-0000-0000-0000F41B0000}"/>
    <cellStyle name="Normal 3 39 2 4 5" xfId="12879" xr:uid="{00000000-0005-0000-0000-0000F51B0000}"/>
    <cellStyle name="Normal 3 39 2 5" xfId="2364" xr:uid="{00000000-0005-0000-0000-0000F61B0000}"/>
    <cellStyle name="Normal 3 39 2 5 2" xfId="4048" xr:uid="{00000000-0005-0000-0000-0000F71B0000}"/>
    <cellStyle name="Normal 3 39 2 5 2 2" xfId="8669" xr:uid="{00000000-0005-0000-0000-0000F81B0000}"/>
    <cellStyle name="Normal 3 39 2 5 3" xfId="8670" xr:uid="{00000000-0005-0000-0000-0000F91B0000}"/>
    <cellStyle name="Normal 3 39 2 5 3 2" xfId="8671" xr:uid="{00000000-0005-0000-0000-0000FA1B0000}"/>
    <cellStyle name="Normal 3 39 2 5 4" xfId="8672" xr:uid="{00000000-0005-0000-0000-0000FB1B0000}"/>
    <cellStyle name="Normal 3 39 2 5 5" xfId="12880" xr:uid="{00000000-0005-0000-0000-0000FC1B0000}"/>
    <cellStyle name="Normal 3 39 2 6" xfId="2365" xr:uid="{00000000-0005-0000-0000-0000FD1B0000}"/>
    <cellStyle name="Normal 3 39 2 6 2" xfId="4047" xr:uid="{00000000-0005-0000-0000-0000FE1B0000}"/>
    <cellStyle name="Normal 3 39 2 6 2 2" xfId="8673" xr:uid="{00000000-0005-0000-0000-0000FF1B0000}"/>
    <cellStyle name="Normal 3 39 2 6 3" xfId="8674" xr:uid="{00000000-0005-0000-0000-0000001C0000}"/>
    <cellStyle name="Normal 3 39 2 6 3 2" xfId="8675" xr:uid="{00000000-0005-0000-0000-0000011C0000}"/>
    <cellStyle name="Normal 3 39 2 6 4" xfId="8676" xr:uid="{00000000-0005-0000-0000-0000021C0000}"/>
    <cellStyle name="Normal 3 39 2 6 5" xfId="12881" xr:uid="{00000000-0005-0000-0000-0000031C0000}"/>
    <cellStyle name="Normal 3 39 2 7" xfId="2366" xr:uid="{00000000-0005-0000-0000-0000041C0000}"/>
    <cellStyle name="Normal 3 39 2 7 2" xfId="4046" xr:uid="{00000000-0005-0000-0000-0000051C0000}"/>
    <cellStyle name="Normal 3 39 2 7 2 2" xfId="8677" xr:uid="{00000000-0005-0000-0000-0000061C0000}"/>
    <cellStyle name="Normal 3 39 2 7 3" xfId="8678" xr:uid="{00000000-0005-0000-0000-0000071C0000}"/>
    <cellStyle name="Normal 3 39 2 7 3 2" xfId="8679" xr:uid="{00000000-0005-0000-0000-0000081C0000}"/>
    <cellStyle name="Normal 3 39 2 7 4" xfId="8680" xr:uid="{00000000-0005-0000-0000-0000091C0000}"/>
    <cellStyle name="Normal 3 39 2 7 5" xfId="12882" xr:uid="{00000000-0005-0000-0000-00000A1C0000}"/>
    <cellStyle name="Normal 3 39 2 8" xfId="2367" xr:uid="{00000000-0005-0000-0000-00000B1C0000}"/>
    <cellStyle name="Normal 3 39 2 8 2" xfId="4045" xr:uid="{00000000-0005-0000-0000-00000C1C0000}"/>
    <cellStyle name="Normal 3 39 2 8 2 2" xfId="8681" xr:uid="{00000000-0005-0000-0000-00000D1C0000}"/>
    <cellStyle name="Normal 3 39 2 8 3" xfId="8682" xr:uid="{00000000-0005-0000-0000-00000E1C0000}"/>
    <cellStyle name="Normal 3 39 2 8 3 2" xfId="8683" xr:uid="{00000000-0005-0000-0000-00000F1C0000}"/>
    <cellStyle name="Normal 3 39 2 8 4" xfId="8684" xr:uid="{00000000-0005-0000-0000-0000101C0000}"/>
    <cellStyle name="Normal 3 39 2 8 5" xfId="12883" xr:uid="{00000000-0005-0000-0000-0000111C0000}"/>
    <cellStyle name="Normal 3 39 2 9" xfId="2368" xr:uid="{00000000-0005-0000-0000-0000121C0000}"/>
    <cellStyle name="Normal 3 39 2 9 2" xfId="4044" xr:uid="{00000000-0005-0000-0000-0000131C0000}"/>
    <cellStyle name="Normal 3 39 2 9 2 2" xfId="8685" xr:uid="{00000000-0005-0000-0000-0000141C0000}"/>
    <cellStyle name="Normal 3 39 2 9 3" xfId="8686" xr:uid="{00000000-0005-0000-0000-0000151C0000}"/>
    <cellStyle name="Normal 3 39 2 9 3 2" xfId="8687" xr:uid="{00000000-0005-0000-0000-0000161C0000}"/>
    <cellStyle name="Normal 3 39 2 9 4" xfId="8688" xr:uid="{00000000-0005-0000-0000-0000171C0000}"/>
    <cellStyle name="Normal 3 39 2 9 5" xfId="12884" xr:uid="{00000000-0005-0000-0000-0000181C0000}"/>
    <cellStyle name="Normal 3 39 3" xfId="2369" xr:uid="{00000000-0005-0000-0000-0000191C0000}"/>
    <cellStyle name="Normal 3 39 3 2" xfId="4043" xr:uid="{00000000-0005-0000-0000-00001A1C0000}"/>
    <cellStyle name="Normal 3 39 3 2 2" xfId="8689" xr:uid="{00000000-0005-0000-0000-00001B1C0000}"/>
    <cellStyle name="Normal 3 39 3 3" xfId="8690" xr:uid="{00000000-0005-0000-0000-00001C1C0000}"/>
    <cellStyle name="Normal 3 39 3 3 2" xfId="8691" xr:uid="{00000000-0005-0000-0000-00001D1C0000}"/>
    <cellStyle name="Normal 3 39 3 4" xfId="8692" xr:uid="{00000000-0005-0000-0000-00001E1C0000}"/>
    <cellStyle name="Normal 3 39 3 5" xfId="12885" xr:uid="{00000000-0005-0000-0000-00001F1C0000}"/>
    <cellStyle name="Normal 3 39 4" xfId="2370" xr:uid="{00000000-0005-0000-0000-0000201C0000}"/>
    <cellStyle name="Normal 3 39 4 2" xfId="4042" xr:uid="{00000000-0005-0000-0000-0000211C0000}"/>
    <cellStyle name="Normal 3 39 4 2 2" xfId="8693" xr:uid="{00000000-0005-0000-0000-0000221C0000}"/>
    <cellStyle name="Normal 3 39 4 3" xfId="8694" xr:uid="{00000000-0005-0000-0000-0000231C0000}"/>
    <cellStyle name="Normal 3 39 4 3 2" xfId="8695" xr:uid="{00000000-0005-0000-0000-0000241C0000}"/>
    <cellStyle name="Normal 3 39 4 4" xfId="8696" xr:uid="{00000000-0005-0000-0000-0000251C0000}"/>
    <cellStyle name="Normal 3 39 4 5" xfId="12886" xr:uid="{00000000-0005-0000-0000-0000261C0000}"/>
    <cellStyle name="Normal 3 39 5" xfId="2371" xr:uid="{00000000-0005-0000-0000-0000271C0000}"/>
    <cellStyle name="Normal 3 39 5 2" xfId="4041" xr:uid="{00000000-0005-0000-0000-0000281C0000}"/>
    <cellStyle name="Normal 3 39 5 2 2" xfId="8697" xr:uid="{00000000-0005-0000-0000-0000291C0000}"/>
    <cellStyle name="Normal 3 39 5 3" xfId="8698" xr:uid="{00000000-0005-0000-0000-00002A1C0000}"/>
    <cellStyle name="Normal 3 39 5 3 2" xfId="8699" xr:uid="{00000000-0005-0000-0000-00002B1C0000}"/>
    <cellStyle name="Normal 3 39 5 4" xfId="8700" xr:uid="{00000000-0005-0000-0000-00002C1C0000}"/>
    <cellStyle name="Normal 3 39 5 5" xfId="12887" xr:uid="{00000000-0005-0000-0000-00002D1C0000}"/>
    <cellStyle name="Normal 3 39 6" xfId="2372" xr:uid="{00000000-0005-0000-0000-00002E1C0000}"/>
    <cellStyle name="Normal 3 39 6 2" xfId="4040" xr:uid="{00000000-0005-0000-0000-00002F1C0000}"/>
    <cellStyle name="Normal 3 39 6 2 2" xfId="8701" xr:uid="{00000000-0005-0000-0000-0000301C0000}"/>
    <cellStyle name="Normal 3 39 6 3" xfId="8702" xr:uid="{00000000-0005-0000-0000-0000311C0000}"/>
    <cellStyle name="Normal 3 39 6 3 2" xfId="8703" xr:uid="{00000000-0005-0000-0000-0000321C0000}"/>
    <cellStyle name="Normal 3 39 6 4" xfId="8704" xr:uid="{00000000-0005-0000-0000-0000331C0000}"/>
    <cellStyle name="Normal 3 39 6 5" xfId="12888" xr:uid="{00000000-0005-0000-0000-0000341C0000}"/>
    <cellStyle name="Normal 3 39 7" xfId="2373" xr:uid="{00000000-0005-0000-0000-0000351C0000}"/>
    <cellStyle name="Normal 3 39 7 2" xfId="4039" xr:uid="{00000000-0005-0000-0000-0000361C0000}"/>
    <cellStyle name="Normal 3 39 7 2 2" xfId="8705" xr:uid="{00000000-0005-0000-0000-0000371C0000}"/>
    <cellStyle name="Normal 3 39 7 3" xfId="8706" xr:uid="{00000000-0005-0000-0000-0000381C0000}"/>
    <cellStyle name="Normal 3 39 7 3 2" xfId="8707" xr:uid="{00000000-0005-0000-0000-0000391C0000}"/>
    <cellStyle name="Normal 3 39 7 4" xfId="8708" xr:uid="{00000000-0005-0000-0000-00003A1C0000}"/>
    <cellStyle name="Normal 3 39 7 5" xfId="12889" xr:uid="{00000000-0005-0000-0000-00003B1C0000}"/>
    <cellStyle name="Normal 3 39 8" xfId="2374" xr:uid="{00000000-0005-0000-0000-00003C1C0000}"/>
    <cellStyle name="Normal 3 39 8 2" xfId="4038" xr:uid="{00000000-0005-0000-0000-00003D1C0000}"/>
    <cellStyle name="Normal 3 39 8 2 2" xfId="8709" xr:uid="{00000000-0005-0000-0000-00003E1C0000}"/>
    <cellStyle name="Normal 3 39 8 3" xfId="8710" xr:uid="{00000000-0005-0000-0000-00003F1C0000}"/>
    <cellStyle name="Normal 3 39 8 3 2" xfId="8711" xr:uid="{00000000-0005-0000-0000-0000401C0000}"/>
    <cellStyle name="Normal 3 39 8 4" xfId="8712" xr:uid="{00000000-0005-0000-0000-0000411C0000}"/>
    <cellStyle name="Normal 3 39 8 5" xfId="12890" xr:uid="{00000000-0005-0000-0000-0000421C0000}"/>
    <cellStyle name="Normal 3 39 9" xfId="2375" xr:uid="{00000000-0005-0000-0000-0000431C0000}"/>
    <cellStyle name="Normal 3 39 9 2" xfId="4037" xr:uid="{00000000-0005-0000-0000-0000441C0000}"/>
    <cellStyle name="Normal 3 39 9 2 2" xfId="8713" xr:uid="{00000000-0005-0000-0000-0000451C0000}"/>
    <cellStyle name="Normal 3 39 9 3" xfId="8714" xr:uid="{00000000-0005-0000-0000-0000461C0000}"/>
    <cellStyle name="Normal 3 39 9 3 2" xfId="8715" xr:uid="{00000000-0005-0000-0000-0000471C0000}"/>
    <cellStyle name="Normal 3 39 9 4" xfId="8716" xr:uid="{00000000-0005-0000-0000-0000481C0000}"/>
    <cellStyle name="Normal 3 39 9 5" xfId="12891" xr:uid="{00000000-0005-0000-0000-0000491C0000}"/>
    <cellStyle name="Normal 3 4" xfId="38" xr:uid="{00000000-0005-0000-0000-00004A1C0000}"/>
    <cellStyle name="Normal 3 4 10" xfId="2376" xr:uid="{00000000-0005-0000-0000-00004B1C0000}"/>
    <cellStyle name="Normal 3 4 10 2" xfId="4036" xr:uid="{00000000-0005-0000-0000-00004C1C0000}"/>
    <cellStyle name="Normal 3 4 10 2 2" xfId="8717" xr:uid="{00000000-0005-0000-0000-00004D1C0000}"/>
    <cellStyle name="Normal 3 4 10 3" xfId="8718" xr:uid="{00000000-0005-0000-0000-00004E1C0000}"/>
    <cellStyle name="Normal 3 4 10 3 2" xfId="8719" xr:uid="{00000000-0005-0000-0000-00004F1C0000}"/>
    <cellStyle name="Normal 3 4 10 4" xfId="8720" xr:uid="{00000000-0005-0000-0000-0000501C0000}"/>
    <cellStyle name="Normal 3 4 10 5" xfId="12892" xr:uid="{00000000-0005-0000-0000-0000511C0000}"/>
    <cellStyle name="Normal 3 4 11" xfId="2377" xr:uid="{00000000-0005-0000-0000-0000521C0000}"/>
    <cellStyle name="Normal 3 4 11 2" xfId="4035" xr:uid="{00000000-0005-0000-0000-0000531C0000}"/>
    <cellStyle name="Normal 3 4 11 2 2" xfId="8721" xr:uid="{00000000-0005-0000-0000-0000541C0000}"/>
    <cellStyle name="Normal 3 4 11 3" xfId="8722" xr:uid="{00000000-0005-0000-0000-0000551C0000}"/>
    <cellStyle name="Normal 3 4 11 3 2" xfId="8723" xr:uid="{00000000-0005-0000-0000-0000561C0000}"/>
    <cellStyle name="Normal 3 4 11 4" xfId="8724" xr:uid="{00000000-0005-0000-0000-0000571C0000}"/>
    <cellStyle name="Normal 3 4 11 5" xfId="12893" xr:uid="{00000000-0005-0000-0000-0000581C0000}"/>
    <cellStyle name="Normal 3 4 12" xfId="2378" xr:uid="{00000000-0005-0000-0000-0000591C0000}"/>
    <cellStyle name="Normal 3 4 12 2" xfId="4034" xr:uid="{00000000-0005-0000-0000-00005A1C0000}"/>
    <cellStyle name="Normal 3 4 12 2 2" xfId="8725" xr:uid="{00000000-0005-0000-0000-00005B1C0000}"/>
    <cellStyle name="Normal 3 4 12 3" xfId="8726" xr:uid="{00000000-0005-0000-0000-00005C1C0000}"/>
    <cellStyle name="Normal 3 4 12 3 2" xfId="8727" xr:uid="{00000000-0005-0000-0000-00005D1C0000}"/>
    <cellStyle name="Normal 3 4 12 4" xfId="8728" xr:uid="{00000000-0005-0000-0000-00005E1C0000}"/>
    <cellStyle name="Normal 3 4 12 5" xfId="12894" xr:uid="{00000000-0005-0000-0000-00005F1C0000}"/>
    <cellStyle name="Normal 3 4 13" xfId="2379" xr:uid="{00000000-0005-0000-0000-0000601C0000}"/>
    <cellStyle name="Normal 3 4 13 2" xfId="4033" xr:uid="{00000000-0005-0000-0000-0000611C0000}"/>
    <cellStyle name="Normal 3 4 13 2 2" xfId="8729" xr:uid="{00000000-0005-0000-0000-0000621C0000}"/>
    <cellStyle name="Normal 3 4 13 3" xfId="8730" xr:uid="{00000000-0005-0000-0000-0000631C0000}"/>
    <cellStyle name="Normal 3 4 13 3 2" xfId="8731" xr:uid="{00000000-0005-0000-0000-0000641C0000}"/>
    <cellStyle name="Normal 3 4 13 4" xfId="8732" xr:uid="{00000000-0005-0000-0000-0000651C0000}"/>
    <cellStyle name="Normal 3 4 13 5" xfId="12895" xr:uid="{00000000-0005-0000-0000-0000661C0000}"/>
    <cellStyle name="Normal 3 4 2" xfId="2380" xr:uid="{00000000-0005-0000-0000-0000671C0000}"/>
    <cellStyle name="Normal 3 4 2 10" xfId="2381" xr:uid="{00000000-0005-0000-0000-0000681C0000}"/>
    <cellStyle name="Normal 3 4 2 10 2" xfId="4032" xr:uid="{00000000-0005-0000-0000-0000691C0000}"/>
    <cellStyle name="Normal 3 4 2 10 2 2" xfId="8733" xr:uid="{00000000-0005-0000-0000-00006A1C0000}"/>
    <cellStyle name="Normal 3 4 2 10 3" xfId="8734" xr:uid="{00000000-0005-0000-0000-00006B1C0000}"/>
    <cellStyle name="Normal 3 4 2 10 3 2" xfId="8735" xr:uid="{00000000-0005-0000-0000-00006C1C0000}"/>
    <cellStyle name="Normal 3 4 2 10 4" xfId="8736" xr:uid="{00000000-0005-0000-0000-00006D1C0000}"/>
    <cellStyle name="Normal 3 4 2 10 5" xfId="12896" xr:uid="{00000000-0005-0000-0000-00006E1C0000}"/>
    <cellStyle name="Normal 3 4 2 11" xfId="2382" xr:uid="{00000000-0005-0000-0000-00006F1C0000}"/>
    <cellStyle name="Normal 3 4 2 11 2" xfId="4031" xr:uid="{00000000-0005-0000-0000-0000701C0000}"/>
    <cellStyle name="Normal 3 4 2 11 2 2" xfId="8737" xr:uid="{00000000-0005-0000-0000-0000711C0000}"/>
    <cellStyle name="Normal 3 4 2 11 3" xfId="8738" xr:uid="{00000000-0005-0000-0000-0000721C0000}"/>
    <cellStyle name="Normal 3 4 2 11 3 2" xfId="8739" xr:uid="{00000000-0005-0000-0000-0000731C0000}"/>
    <cellStyle name="Normal 3 4 2 11 4" xfId="8740" xr:uid="{00000000-0005-0000-0000-0000741C0000}"/>
    <cellStyle name="Normal 3 4 2 11 5" xfId="12897" xr:uid="{00000000-0005-0000-0000-0000751C0000}"/>
    <cellStyle name="Normal 3 4 2 12" xfId="2383" xr:uid="{00000000-0005-0000-0000-0000761C0000}"/>
    <cellStyle name="Normal 3 4 2 12 2" xfId="4030" xr:uid="{00000000-0005-0000-0000-0000771C0000}"/>
    <cellStyle name="Normal 3 4 2 12 2 2" xfId="8741" xr:uid="{00000000-0005-0000-0000-0000781C0000}"/>
    <cellStyle name="Normal 3 4 2 12 3" xfId="8742" xr:uid="{00000000-0005-0000-0000-0000791C0000}"/>
    <cellStyle name="Normal 3 4 2 12 3 2" xfId="8743" xr:uid="{00000000-0005-0000-0000-00007A1C0000}"/>
    <cellStyle name="Normal 3 4 2 12 4" xfId="8744" xr:uid="{00000000-0005-0000-0000-00007B1C0000}"/>
    <cellStyle name="Normal 3 4 2 12 5" xfId="12898" xr:uid="{00000000-0005-0000-0000-00007C1C0000}"/>
    <cellStyle name="Normal 3 4 2 13" xfId="4029" xr:uid="{00000000-0005-0000-0000-00007D1C0000}"/>
    <cellStyle name="Normal 3 4 2 13 2" xfId="8745" xr:uid="{00000000-0005-0000-0000-00007E1C0000}"/>
    <cellStyle name="Normal 3 4 2 14" xfId="8746" xr:uid="{00000000-0005-0000-0000-00007F1C0000}"/>
    <cellStyle name="Normal 3 4 2 14 2" xfId="8747" xr:uid="{00000000-0005-0000-0000-0000801C0000}"/>
    <cellStyle name="Normal 3 4 2 15" xfId="8748" xr:uid="{00000000-0005-0000-0000-0000811C0000}"/>
    <cellStyle name="Normal 3 4 2 16" xfId="12899" xr:uid="{00000000-0005-0000-0000-0000821C0000}"/>
    <cellStyle name="Normal 3 4 2 2" xfId="2384" xr:uid="{00000000-0005-0000-0000-0000831C0000}"/>
    <cellStyle name="Normal 3 4 2 2 2" xfId="4028" xr:uid="{00000000-0005-0000-0000-0000841C0000}"/>
    <cellStyle name="Normal 3 4 2 2 2 2" xfId="8749" xr:uid="{00000000-0005-0000-0000-0000851C0000}"/>
    <cellStyle name="Normal 3 4 2 2 3" xfId="8750" xr:uid="{00000000-0005-0000-0000-0000861C0000}"/>
    <cellStyle name="Normal 3 4 2 2 3 2" xfId="8751" xr:uid="{00000000-0005-0000-0000-0000871C0000}"/>
    <cellStyle name="Normal 3 4 2 2 4" xfId="8752" xr:uid="{00000000-0005-0000-0000-0000881C0000}"/>
    <cellStyle name="Normal 3 4 2 2 5" xfId="12900" xr:uid="{00000000-0005-0000-0000-0000891C0000}"/>
    <cellStyle name="Normal 3 4 2 3" xfId="2385" xr:uid="{00000000-0005-0000-0000-00008A1C0000}"/>
    <cellStyle name="Normal 3 4 2 3 2" xfId="4027" xr:uid="{00000000-0005-0000-0000-00008B1C0000}"/>
    <cellStyle name="Normal 3 4 2 3 2 2" xfId="8753" xr:uid="{00000000-0005-0000-0000-00008C1C0000}"/>
    <cellStyle name="Normal 3 4 2 3 3" xfId="8754" xr:uid="{00000000-0005-0000-0000-00008D1C0000}"/>
    <cellStyle name="Normal 3 4 2 3 3 2" xfId="8755" xr:uid="{00000000-0005-0000-0000-00008E1C0000}"/>
    <cellStyle name="Normal 3 4 2 3 4" xfId="8756" xr:uid="{00000000-0005-0000-0000-00008F1C0000}"/>
    <cellStyle name="Normal 3 4 2 3 5" xfId="12901" xr:uid="{00000000-0005-0000-0000-0000901C0000}"/>
    <cellStyle name="Normal 3 4 2 4" xfId="2386" xr:uid="{00000000-0005-0000-0000-0000911C0000}"/>
    <cellStyle name="Normal 3 4 2 4 2" xfId="4026" xr:uid="{00000000-0005-0000-0000-0000921C0000}"/>
    <cellStyle name="Normal 3 4 2 4 2 2" xfId="8757" xr:uid="{00000000-0005-0000-0000-0000931C0000}"/>
    <cellStyle name="Normal 3 4 2 4 3" xfId="8758" xr:uid="{00000000-0005-0000-0000-0000941C0000}"/>
    <cellStyle name="Normal 3 4 2 4 3 2" xfId="8759" xr:uid="{00000000-0005-0000-0000-0000951C0000}"/>
    <cellStyle name="Normal 3 4 2 4 4" xfId="8760" xr:uid="{00000000-0005-0000-0000-0000961C0000}"/>
    <cellStyle name="Normal 3 4 2 4 5" xfId="12902" xr:uid="{00000000-0005-0000-0000-0000971C0000}"/>
    <cellStyle name="Normal 3 4 2 5" xfId="2387" xr:uid="{00000000-0005-0000-0000-0000981C0000}"/>
    <cellStyle name="Normal 3 4 2 5 2" xfId="4025" xr:uid="{00000000-0005-0000-0000-0000991C0000}"/>
    <cellStyle name="Normal 3 4 2 5 2 2" xfId="8761" xr:uid="{00000000-0005-0000-0000-00009A1C0000}"/>
    <cellStyle name="Normal 3 4 2 5 3" xfId="8762" xr:uid="{00000000-0005-0000-0000-00009B1C0000}"/>
    <cellStyle name="Normal 3 4 2 5 3 2" xfId="8763" xr:uid="{00000000-0005-0000-0000-00009C1C0000}"/>
    <cellStyle name="Normal 3 4 2 5 4" xfId="8764" xr:uid="{00000000-0005-0000-0000-00009D1C0000}"/>
    <cellStyle name="Normal 3 4 2 5 5" xfId="12903" xr:uid="{00000000-0005-0000-0000-00009E1C0000}"/>
    <cellStyle name="Normal 3 4 2 6" xfId="2388" xr:uid="{00000000-0005-0000-0000-00009F1C0000}"/>
    <cellStyle name="Normal 3 4 2 6 2" xfId="4024" xr:uid="{00000000-0005-0000-0000-0000A01C0000}"/>
    <cellStyle name="Normal 3 4 2 6 2 2" xfId="8765" xr:uid="{00000000-0005-0000-0000-0000A11C0000}"/>
    <cellStyle name="Normal 3 4 2 6 3" xfId="8766" xr:uid="{00000000-0005-0000-0000-0000A21C0000}"/>
    <cellStyle name="Normal 3 4 2 6 3 2" xfId="8767" xr:uid="{00000000-0005-0000-0000-0000A31C0000}"/>
    <cellStyle name="Normal 3 4 2 6 4" xfId="8768" xr:uid="{00000000-0005-0000-0000-0000A41C0000}"/>
    <cellStyle name="Normal 3 4 2 6 5" xfId="12904" xr:uid="{00000000-0005-0000-0000-0000A51C0000}"/>
    <cellStyle name="Normal 3 4 2 7" xfId="2389" xr:uid="{00000000-0005-0000-0000-0000A61C0000}"/>
    <cellStyle name="Normal 3 4 2 7 2" xfId="4023" xr:uid="{00000000-0005-0000-0000-0000A71C0000}"/>
    <cellStyle name="Normal 3 4 2 7 2 2" xfId="8769" xr:uid="{00000000-0005-0000-0000-0000A81C0000}"/>
    <cellStyle name="Normal 3 4 2 7 3" xfId="8770" xr:uid="{00000000-0005-0000-0000-0000A91C0000}"/>
    <cellStyle name="Normal 3 4 2 7 3 2" xfId="8771" xr:uid="{00000000-0005-0000-0000-0000AA1C0000}"/>
    <cellStyle name="Normal 3 4 2 7 4" xfId="8772" xr:uid="{00000000-0005-0000-0000-0000AB1C0000}"/>
    <cellStyle name="Normal 3 4 2 7 5" xfId="12905" xr:uid="{00000000-0005-0000-0000-0000AC1C0000}"/>
    <cellStyle name="Normal 3 4 2 8" xfId="2390" xr:uid="{00000000-0005-0000-0000-0000AD1C0000}"/>
    <cellStyle name="Normal 3 4 2 8 2" xfId="4022" xr:uid="{00000000-0005-0000-0000-0000AE1C0000}"/>
    <cellStyle name="Normal 3 4 2 8 2 2" xfId="8773" xr:uid="{00000000-0005-0000-0000-0000AF1C0000}"/>
    <cellStyle name="Normal 3 4 2 8 3" xfId="8774" xr:uid="{00000000-0005-0000-0000-0000B01C0000}"/>
    <cellStyle name="Normal 3 4 2 8 3 2" xfId="8775" xr:uid="{00000000-0005-0000-0000-0000B11C0000}"/>
    <cellStyle name="Normal 3 4 2 8 4" xfId="8776" xr:uid="{00000000-0005-0000-0000-0000B21C0000}"/>
    <cellStyle name="Normal 3 4 2 8 5" xfId="12906" xr:uid="{00000000-0005-0000-0000-0000B31C0000}"/>
    <cellStyle name="Normal 3 4 2 9" xfId="2391" xr:uid="{00000000-0005-0000-0000-0000B41C0000}"/>
    <cellStyle name="Normal 3 4 2 9 2" xfId="4021" xr:uid="{00000000-0005-0000-0000-0000B51C0000}"/>
    <cellStyle name="Normal 3 4 2 9 2 2" xfId="8777" xr:uid="{00000000-0005-0000-0000-0000B61C0000}"/>
    <cellStyle name="Normal 3 4 2 9 3" xfId="8778" xr:uid="{00000000-0005-0000-0000-0000B71C0000}"/>
    <cellStyle name="Normal 3 4 2 9 3 2" xfId="8779" xr:uid="{00000000-0005-0000-0000-0000B81C0000}"/>
    <cellStyle name="Normal 3 4 2 9 4" xfId="8780" xr:uid="{00000000-0005-0000-0000-0000B91C0000}"/>
    <cellStyle name="Normal 3 4 2 9 5" xfId="12907" xr:uid="{00000000-0005-0000-0000-0000BA1C0000}"/>
    <cellStyle name="Normal 3 4 3" xfId="2392" xr:uid="{00000000-0005-0000-0000-0000BB1C0000}"/>
    <cellStyle name="Normal 3 4 3 2" xfId="4020" xr:uid="{00000000-0005-0000-0000-0000BC1C0000}"/>
    <cellStyle name="Normal 3 4 3 2 2" xfId="8781" xr:uid="{00000000-0005-0000-0000-0000BD1C0000}"/>
    <cellStyle name="Normal 3 4 3 3" xfId="8782" xr:uid="{00000000-0005-0000-0000-0000BE1C0000}"/>
    <cellStyle name="Normal 3 4 3 3 2" xfId="8783" xr:uid="{00000000-0005-0000-0000-0000BF1C0000}"/>
    <cellStyle name="Normal 3 4 3 4" xfId="8784" xr:uid="{00000000-0005-0000-0000-0000C01C0000}"/>
    <cellStyle name="Normal 3 4 3 5" xfId="12908" xr:uid="{00000000-0005-0000-0000-0000C11C0000}"/>
    <cellStyle name="Normal 3 4 4" xfId="2393" xr:uid="{00000000-0005-0000-0000-0000C21C0000}"/>
    <cellStyle name="Normal 3 4 4 2" xfId="4019" xr:uid="{00000000-0005-0000-0000-0000C31C0000}"/>
    <cellStyle name="Normal 3 4 4 2 2" xfId="8785" xr:uid="{00000000-0005-0000-0000-0000C41C0000}"/>
    <cellStyle name="Normal 3 4 4 3" xfId="8786" xr:uid="{00000000-0005-0000-0000-0000C51C0000}"/>
    <cellStyle name="Normal 3 4 4 3 2" xfId="8787" xr:uid="{00000000-0005-0000-0000-0000C61C0000}"/>
    <cellStyle name="Normal 3 4 4 4" xfId="8788" xr:uid="{00000000-0005-0000-0000-0000C71C0000}"/>
    <cellStyle name="Normal 3 4 4 5" xfId="12909" xr:uid="{00000000-0005-0000-0000-0000C81C0000}"/>
    <cellStyle name="Normal 3 4 5" xfId="2394" xr:uid="{00000000-0005-0000-0000-0000C91C0000}"/>
    <cellStyle name="Normal 3 4 5 2" xfId="4018" xr:uid="{00000000-0005-0000-0000-0000CA1C0000}"/>
    <cellStyle name="Normal 3 4 5 2 2" xfId="8789" xr:uid="{00000000-0005-0000-0000-0000CB1C0000}"/>
    <cellStyle name="Normal 3 4 5 3" xfId="8790" xr:uid="{00000000-0005-0000-0000-0000CC1C0000}"/>
    <cellStyle name="Normal 3 4 5 3 2" xfId="8791" xr:uid="{00000000-0005-0000-0000-0000CD1C0000}"/>
    <cellStyle name="Normal 3 4 5 4" xfId="8792" xr:uid="{00000000-0005-0000-0000-0000CE1C0000}"/>
    <cellStyle name="Normal 3 4 5 5" xfId="12910" xr:uid="{00000000-0005-0000-0000-0000CF1C0000}"/>
    <cellStyle name="Normal 3 4 6" xfId="2395" xr:uid="{00000000-0005-0000-0000-0000D01C0000}"/>
    <cellStyle name="Normal 3 4 6 2" xfId="4017" xr:uid="{00000000-0005-0000-0000-0000D11C0000}"/>
    <cellStyle name="Normal 3 4 6 2 2" xfId="8793" xr:uid="{00000000-0005-0000-0000-0000D21C0000}"/>
    <cellStyle name="Normal 3 4 6 3" xfId="8794" xr:uid="{00000000-0005-0000-0000-0000D31C0000}"/>
    <cellStyle name="Normal 3 4 6 3 2" xfId="8795" xr:uid="{00000000-0005-0000-0000-0000D41C0000}"/>
    <cellStyle name="Normal 3 4 6 4" xfId="8796" xr:uid="{00000000-0005-0000-0000-0000D51C0000}"/>
    <cellStyle name="Normal 3 4 6 5" xfId="12911" xr:uid="{00000000-0005-0000-0000-0000D61C0000}"/>
    <cellStyle name="Normal 3 4 7" xfId="2396" xr:uid="{00000000-0005-0000-0000-0000D71C0000}"/>
    <cellStyle name="Normal 3 4 7 2" xfId="4016" xr:uid="{00000000-0005-0000-0000-0000D81C0000}"/>
    <cellStyle name="Normal 3 4 7 2 2" xfId="8797" xr:uid="{00000000-0005-0000-0000-0000D91C0000}"/>
    <cellStyle name="Normal 3 4 7 3" xfId="8798" xr:uid="{00000000-0005-0000-0000-0000DA1C0000}"/>
    <cellStyle name="Normal 3 4 7 3 2" xfId="8799" xr:uid="{00000000-0005-0000-0000-0000DB1C0000}"/>
    <cellStyle name="Normal 3 4 7 4" xfId="8800" xr:uid="{00000000-0005-0000-0000-0000DC1C0000}"/>
    <cellStyle name="Normal 3 4 7 5" xfId="12912" xr:uid="{00000000-0005-0000-0000-0000DD1C0000}"/>
    <cellStyle name="Normal 3 4 8" xfId="2397" xr:uid="{00000000-0005-0000-0000-0000DE1C0000}"/>
    <cellStyle name="Normal 3 4 8 2" xfId="4015" xr:uid="{00000000-0005-0000-0000-0000DF1C0000}"/>
    <cellStyle name="Normal 3 4 8 2 2" xfId="8801" xr:uid="{00000000-0005-0000-0000-0000E01C0000}"/>
    <cellStyle name="Normal 3 4 8 3" xfId="8802" xr:uid="{00000000-0005-0000-0000-0000E11C0000}"/>
    <cellStyle name="Normal 3 4 8 3 2" xfId="8803" xr:uid="{00000000-0005-0000-0000-0000E21C0000}"/>
    <cellStyle name="Normal 3 4 8 4" xfId="8804" xr:uid="{00000000-0005-0000-0000-0000E31C0000}"/>
    <cellStyle name="Normal 3 4 8 5" xfId="12913" xr:uid="{00000000-0005-0000-0000-0000E41C0000}"/>
    <cellStyle name="Normal 3 4 9" xfId="2398" xr:uid="{00000000-0005-0000-0000-0000E51C0000}"/>
    <cellStyle name="Normal 3 4 9 2" xfId="4014" xr:uid="{00000000-0005-0000-0000-0000E61C0000}"/>
    <cellStyle name="Normal 3 4 9 2 2" xfId="8805" xr:uid="{00000000-0005-0000-0000-0000E71C0000}"/>
    <cellStyle name="Normal 3 4 9 3" xfId="8806" xr:uid="{00000000-0005-0000-0000-0000E81C0000}"/>
    <cellStyle name="Normal 3 4 9 3 2" xfId="8807" xr:uid="{00000000-0005-0000-0000-0000E91C0000}"/>
    <cellStyle name="Normal 3 4 9 4" xfId="8808" xr:uid="{00000000-0005-0000-0000-0000EA1C0000}"/>
    <cellStyle name="Normal 3 4 9 5" xfId="12914" xr:uid="{00000000-0005-0000-0000-0000EB1C0000}"/>
    <cellStyle name="Normal 3 4_CUCARACHO" xfId="3725" xr:uid="{00000000-0005-0000-0000-0000EC1C0000}"/>
    <cellStyle name="Normal 3 40" xfId="2399" xr:uid="{00000000-0005-0000-0000-0000ED1C0000}"/>
    <cellStyle name="Normal 3 40 10" xfId="2400" xr:uid="{00000000-0005-0000-0000-0000EE1C0000}"/>
    <cellStyle name="Normal 3 40 10 2" xfId="4013" xr:uid="{00000000-0005-0000-0000-0000EF1C0000}"/>
    <cellStyle name="Normal 3 40 10 2 2" xfId="8809" xr:uid="{00000000-0005-0000-0000-0000F01C0000}"/>
    <cellStyle name="Normal 3 40 10 3" xfId="8810" xr:uid="{00000000-0005-0000-0000-0000F11C0000}"/>
    <cellStyle name="Normal 3 40 10 3 2" xfId="8811" xr:uid="{00000000-0005-0000-0000-0000F21C0000}"/>
    <cellStyle name="Normal 3 40 10 4" xfId="8812" xr:uid="{00000000-0005-0000-0000-0000F31C0000}"/>
    <cellStyle name="Normal 3 40 10 5" xfId="12915" xr:uid="{00000000-0005-0000-0000-0000F41C0000}"/>
    <cellStyle name="Normal 3 40 11" xfId="2401" xr:uid="{00000000-0005-0000-0000-0000F51C0000}"/>
    <cellStyle name="Normal 3 40 11 2" xfId="4012" xr:uid="{00000000-0005-0000-0000-0000F61C0000}"/>
    <cellStyle name="Normal 3 40 11 2 2" xfId="8813" xr:uid="{00000000-0005-0000-0000-0000F71C0000}"/>
    <cellStyle name="Normal 3 40 11 3" xfId="8814" xr:uid="{00000000-0005-0000-0000-0000F81C0000}"/>
    <cellStyle name="Normal 3 40 11 3 2" xfId="8815" xr:uid="{00000000-0005-0000-0000-0000F91C0000}"/>
    <cellStyle name="Normal 3 40 11 4" xfId="8816" xr:uid="{00000000-0005-0000-0000-0000FA1C0000}"/>
    <cellStyle name="Normal 3 40 11 5" xfId="12916" xr:uid="{00000000-0005-0000-0000-0000FB1C0000}"/>
    <cellStyle name="Normal 3 40 12" xfId="2402" xr:uid="{00000000-0005-0000-0000-0000FC1C0000}"/>
    <cellStyle name="Normal 3 40 12 2" xfId="3797" xr:uid="{00000000-0005-0000-0000-0000FD1C0000}"/>
    <cellStyle name="Normal 3 40 12 2 2" xfId="8817" xr:uid="{00000000-0005-0000-0000-0000FE1C0000}"/>
    <cellStyle name="Normal 3 40 12 3" xfId="8818" xr:uid="{00000000-0005-0000-0000-0000FF1C0000}"/>
    <cellStyle name="Normal 3 40 12 3 2" xfId="8819" xr:uid="{00000000-0005-0000-0000-0000001D0000}"/>
    <cellStyle name="Normal 3 40 12 4" xfId="8820" xr:uid="{00000000-0005-0000-0000-0000011D0000}"/>
    <cellStyle name="Normal 3 40 12 5" xfId="12917" xr:uid="{00000000-0005-0000-0000-0000021D0000}"/>
    <cellStyle name="Normal 3 40 13" xfId="2403" xr:uid="{00000000-0005-0000-0000-0000031D0000}"/>
    <cellStyle name="Normal 3 40 13 2" xfId="4011" xr:uid="{00000000-0005-0000-0000-0000041D0000}"/>
    <cellStyle name="Normal 3 40 13 2 2" xfId="8821" xr:uid="{00000000-0005-0000-0000-0000051D0000}"/>
    <cellStyle name="Normal 3 40 13 3" xfId="8822" xr:uid="{00000000-0005-0000-0000-0000061D0000}"/>
    <cellStyle name="Normal 3 40 13 3 2" xfId="8823" xr:uid="{00000000-0005-0000-0000-0000071D0000}"/>
    <cellStyle name="Normal 3 40 13 4" xfId="8824" xr:uid="{00000000-0005-0000-0000-0000081D0000}"/>
    <cellStyle name="Normal 3 40 13 5" xfId="12918" xr:uid="{00000000-0005-0000-0000-0000091D0000}"/>
    <cellStyle name="Normal 3 40 14" xfId="4010" xr:uid="{00000000-0005-0000-0000-00000A1D0000}"/>
    <cellStyle name="Normal 3 40 14 2" xfId="8825" xr:uid="{00000000-0005-0000-0000-00000B1D0000}"/>
    <cellStyle name="Normal 3 40 15" xfId="8826" xr:uid="{00000000-0005-0000-0000-00000C1D0000}"/>
    <cellStyle name="Normal 3 40 15 2" xfId="8827" xr:uid="{00000000-0005-0000-0000-00000D1D0000}"/>
    <cellStyle name="Normal 3 40 16" xfId="8828" xr:uid="{00000000-0005-0000-0000-00000E1D0000}"/>
    <cellStyle name="Normal 3 40 17" xfId="12919" xr:uid="{00000000-0005-0000-0000-00000F1D0000}"/>
    <cellStyle name="Normal 3 40 2" xfId="2404" xr:uid="{00000000-0005-0000-0000-0000101D0000}"/>
    <cellStyle name="Normal 3 40 2 10" xfId="2405" xr:uid="{00000000-0005-0000-0000-0000111D0000}"/>
    <cellStyle name="Normal 3 40 2 10 2" xfId="4009" xr:uid="{00000000-0005-0000-0000-0000121D0000}"/>
    <cellStyle name="Normal 3 40 2 10 2 2" xfId="8829" xr:uid="{00000000-0005-0000-0000-0000131D0000}"/>
    <cellStyle name="Normal 3 40 2 10 3" xfId="8830" xr:uid="{00000000-0005-0000-0000-0000141D0000}"/>
    <cellStyle name="Normal 3 40 2 10 3 2" xfId="8831" xr:uid="{00000000-0005-0000-0000-0000151D0000}"/>
    <cellStyle name="Normal 3 40 2 10 4" xfId="8832" xr:uid="{00000000-0005-0000-0000-0000161D0000}"/>
    <cellStyle name="Normal 3 40 2 10 5" xfId="12920" xr:uid="{00000000-0005-0000-0000-0000171D0000}"/>
    <cellStyle name="Normal 3 40 2 11" xfId="2406" xr:uid="{00000000-0005-0000-0000-0000181D0000}"/>
    <cellStyle name="Normal 3 40 2 11 2" xfId="4008" xr:uid="{00000000-0005-0000-0000-0000191D0000}"/>
    <cellStyle name="Normal 3 40 2 11 2 2" xfId="8833" xr:uid="{00000000-0005-0000-0000-00001A1D0000}"/>
    <cellStyle name="Normal 3 40 2 11 3" xfId="8834" xr:uid="{00000000-0005-0000-0000-00001B1D0000}"/>
    <cellStyle name="Normal 3 40 2 11 3 2" xfId="8835" xr:uid="{00000000-0005-0000-0000-00001C1D0000}"/>
    <cellStyle name="Normal 3 40 2 11 4" xfId="8836" xr:uid="{00000000-0005-0000-0000-00001D1D0000}"/>
    <cellStyle name="Normal 3 40 2 11 5" xfId="12921" xr:uid="{00000000-0005-0000-0000-00001E1D0000}"/>
    <cellStyle name="Normal 3 40 2 12" xfId="2407" xr:uid="{00000000-0005-0000-0000-00001F1D0000}"/>
    <cellStyle name="Normal 3 40 2 12 2" xfId="4007" xr:uid="{00000000-0005-0000-0000-0000201D0000}"/>
    <cellStyle name="Normal 3 40 2 12 2 2" xfId="8837" xr:uid="{00000000-0005-0000-0000-0000211D0000}"/>
    <cellStyle name="Normal 3 40 2 12 3" xfId="8838" xr:uid="{00000000-0005-0000-0000-0000221D0000}"/>
    <cellStyle name="Normal 3 40 2 12 3 2" xfId="8839" xr:uid="{00000000-0005-0000-0000-0000231D0000}"/>
    <cellStyle name="Normal 3 40 2 12 4" xfId="8840" xr:uid="{00000000-0005-0000-0000-0000241D0000}"/>
    <cellStyle name="Normal 3 40 2 12 5" xfId="12922" xr:uid="{00000000-0005-0000-0000-0000251D0000}"/>
    <cellStyle name="Normal 3 40 2 13" xfId="4006" xr:uid="{00000000-0005-0000-0000-0000261D0000}"/>
    <cellStyle name="Normal 3 40 2 13 2" xfId="8841" xr:uid="{00000000-0005-0000-0000-0000271D0000}"/>
    <cellStyle name="Normal 3 40 2 14" xfId="8842" xr:uid="{00000000-0005-0000-0000-0000281D0000}"/>
    <cellStyle name="Normal 3 40 2 14 2" xfId="8843" xr:uid="{00000000-0005-0000-0000-0000291D0000}"/>
    <cellStyle name="Normal 3 40 2 15" xfId="8844" xr:uid="{00000000-0005-0000-0000-00002A1D0000}"/>
    <cellStyle name="Normal 3 40 2 16" xfId="12923" xr:uid="{00000000-0005-0000-0000-00002B1D0000}"/>
    <cellStyle name="Normal 3 40 2 2" xfId="2408" xr:uid="{00000000-0005-0000-0000-00002C1D0000}"/>
    <cellStyle name="Normal 3 40 2 2 2" xfId="4005" xr:uid="{00000000-0005-0000-0000-00002D1D0000}"/>
    <cellStyle name="Normal 3 40 2 2 2 2" xfId="8845" xr:uid="{00000000-0005-0000-0000-00002E1D0000}"/>
    <cellStyle name="Normal 3 40 2 2 3" xfId="8846" xr:uid="{00000000-0005-0000-0000-00002F1D0000}"/>
    <cellStyle name="Normal 3 40 2 2 3 2" xfId="8847" xr:uid="{00000000-0005-0000-0000-0000301D0000}"/>
    <cellStyle name="Normal 3 40 2 2 4" xfId="8848" xr:uid="{00000000-0005-0000-0000-0000311D0000}"/>
    <cellStyle name="Normal 3 40 2 2 5" xfId="12924" xr:uid="{00000000-0005-0000-0000-0000321D0000}"/>
    <cellStyle name="Normal 3 40 2 3" xfId="2409" xr:uid="{00000000-0005-0000-0000-0000331D0000}"/>
    <cellStyle name="Normal 3 40 2 3 2" xfId="4004" xr:uid="{00000000-0005-0000-0000-0000341D0000}"/>
    <cellStyle name="Normal 3 40 2 3 2 2" xfId="8849" xr:uid="{00000000-0005-0000-0000-0000351D0000}"/>
    <cellStyle name="Normal 3 40 2 3 3" xfId="8850" xr:uid="{00000000-0005-0000-0000-0000361D0000}"/>
    <cellStyle name="Normal 3 40 2 3 3 2" xfId="8851" xr:uid="{00000000-0005-0000-0000-0000371D0000}"/>
    <cellStyle name="Normal 3 40 2 3 4" xfId="8852" xr:uid="{00000000-0005-0000-0000-0000381D0000}"/>
    <cellStyle name="Normal 3 40 2 3 5" xfId="12925" xr:uid="{00000000-0005-0000-0000-0000391D0000}"/>
    <cellStyle name="Normal 3 40 2 4" xfId="2410" xr:uid="{00000000-0005-0000-0000-00003A1D0000}"/>
    <cellStyle name="Normal 3 40 2 4 2" xfId="4003" xr:uid="{00000000-0005-0000-0000-00003B1D0000}"/>
    <cellStyle name="Normal 3 40 2 4 2 2" xfId="8853" xr:uid="{00000000-0005-0000-0000-00003C1D0000}"/>
    <cellStyle name="Normal 3 40 2 4 3" xfId="8854" xr:uid="{00000000-0005-0000-0000-00003D1D0000}"/>
    <cellStyle name="Normal 3 40 2 4 3 2" xfId="8855" xr:uid="{00000000-0005-0000-0000-00003E1D0000}"/>
    <cellStyle name="Normal 3 40 2 4 4" xfId="8856" xr:uid="{00000000-0005-0000-0000-00003F1D0000}"/>
    <cellStyle name="Normal 3 40 2 4 5" xfId="12926" xr:uid="{00000000-0005-0000-0000-0000401D0000}"/>
    <cellStyle name="Normal 3 40 2 5" xfId="2411" xr:uid="{00000000-0005-0000-0000-0000411D0000}"/>
    <cellStyle name="Normal 3 40 2 5 2" xfId="4889" xr:uid="{00000000-0005-0000-0000-0000421D0000}"/>
    <cellStyle name="Normal 3 40 2 5 2 2" xfId="8857" xr:uid="{00000000-0005-0000-0000-0000431D0000}"/>
    <cellStyle name="Normal 3 40 2 5 3" xfId="8858" xr:uid="{00000000-0005-0000-0000-0000441D0000}"/>
    <cellStyle name="Normal 3 40 2 5 3 2" xfId="8859" xr:uid="{00000000-0005-0000-0000-0000451D0000}"/>
    <cellStyle name="Normal 3 40 2 5 4" xfId="8860" xr:uid="{00000000-0005-0000-0000-0000461D0000}"/>
    <cellStyle name="Normal 3 40 2 5 5" xfId="12927" xr:uid="{00000000-0005-0000-0000-0000471D0000}"/>
    <cellStyle name="Normal 3 40 2 6" xfId="2412" xr:uid="{00000000-0005-0000-0000-0000481D0000}"/>
    <cellStyle name="Normal 3 40 2 6 2" xfId="4002" xr:uid="{00000000-0005-0000-0000-0000491D0000}"/>
    <cellStyle name="Normal 3 40 2 6 2 2" xfId="8861" xr:uid="{00000000-0005-0000-0000-00004A1D0000}"/>
    <cellStyle name="Normal 3 40 2 6 3" xfId="8862" xr:uid="{00000000-0005-0000-0000-00004B1D0000}"/>
    <cellStyle name="Normal 3 40 2 6 3 2" xfId="8863" xr:uid="{00000000-0005-0000-0000-00004C1D0000}"/>
    <cellStyle name="Normal 3 40 2 6 4" xfId="8864" xr:uid="{00000000-0005-0000-0000-00004D1D0000}"/>
    <cellStyle name="Normal 3 40 2 6 5" xfId="12928" xr:uid="{00000000-0005-0000-0000-00004E1D0000}"/>
    <cellStyle name="Normal 3 40 2 7" xfId="2413" xr:uid="{00000000-0005-0000-0000-00004F1D0000}"/>
    <cellStyle name="Normal 3 40 2 7 2" xfId="3775" xr:uid="{00000000-0005-0000-0000-0000501D0000}"/>
    <cellStyle name="Normal 3 40 2 7 2 2" xfId="8865" xr:uid="{00000000-0005-0000-0000-0000511D0000}"/>
    <cellStyle name="Normal 3 40 2 7 3" xfId="8866" xr:uid="{00000000-0005-0000-0000-0000521D0000}"/>
    <cellStyle name="Normal 3 40 2 7 3 2" xfId="8867" xr:uid="{00000000-0005-0000-0000-0000531D0000}"/>
    <cellStyle name="Normal 3 40 2 7 4" xfId="8868" xr:uid="{00000000-0005-0000-0000-0000541D0000}"/>
    <cellStyle name="Normal 3 40 2 7 5" xfId="12929" xr:uid="{00000000-0005-0000-0000-0000551D0000}"/>
    <cellStyle name="Normal 3 40 2 8" xfId="2414" xr:uid="{00000000-0005-0000-0000-0000561D0000}"/>
    <cellStyle name="Normal 3 40 2 8 2" xfId="4886" xr:uid="{00000000-0005-0000-0000-0000571D0000}"/>
    <cellStyle name="Normal 3 40 2 8 2 2" xfId="8869" xr:uid="{00000000-0005-0000-0000-0000581D0000}"/>
    <cellStyle name="Normal 3 40 2 8 3" xfId="8870" xr:uid="{00000000-0005-0000-0000-0000591D0000}"/>
    <cellStyle name="Normal 3 40 2 8 3 2" xfId="8871" xr:uid="{00000000-0005-0000-0000-00005A1D0000}"/>
    <cellStyle name="Normal 3 40 2 8 4" xfId="8872" xr:uid="{00000000-0005-0000-0000-00005B1D0000}"/>
    <cellStyle name="Normal 3 40 2 8 5" xfId="12930" xr:uid="{00000000-0005-0000-0000-00005C1D0000}"/>
    <cellStyle name="Normal 3 40 2 9" xfId="2415" xr:uid="{00000000-0005-0000-0000-00005D1D0000}"/>
    <cellStyle name="Normal 3 40 2 9 2" xfId="4888" xr:uid="{00000000-0005-0000-0000-00005E1D0000}"/>
    <cellStyle name="Normal 3 40 2 9 2 2" xfId="8873" xr:uid="{00000000-0005-0000-0000-00005F1D0000}"/>
    <cellStyle name="Normal 3 40 2 9 3" xfId="8874" xr:uid="{00000000-0005-0000-0000-0000601D0000}"/>
    <cellStyle name="Normal 3 40 2 9 3 2" xfId="8875" xr:uid="{00000000-0005-0000-0000-0000611D0000}"/>
    <cellStyle name="Normal 3 40 2 9 4" xfId="8876" xr:uid="{00000000-0005-0000-0000-0000621D0000}"/>
    <cellStyle name="Normal 3 40 2 9 5" xfId="12931" xr:uid="{00000000-0005-0000-0000-0000631D0000}"/>
    <cellStyle name="Normal 3 40 3" xfId="2416" xr:uid="{00000000-0005-0000-0000-0000641D0000}"/>
    <cellStyle name="Normal 3 40 3 2" xfId="4001" xr:uid="{00000000-0005-0000-0000-0000651D0000}"/>
    <cellStyle name="Normal 3 40 3 2 2" xfId="8877" xr:uid="{00000000-0005-0000-0000-0000661D0000}"/>
    <cellStyle name="Normal 3 40 3 3" xfId="8878" xr:uid="{00000000-0005-0000-0000-0000671D0000}"/>
    <cellStyle name="Normal 3 40 3 3 2" xfId="8879" xr:uid="{00000000-0005-0000-0000-0000681D0000}"/>
    <cellStyle name="Normal 3 40 3 4" xfId="8880" xr:uid="{00000000-0005-0000-0000-0000691D0000}"/>
    <cellStyle name="Normal 3 40 3 5" xfId="12932" xr:uid="{00000000-0005-0000-0000-00006A1D0000}"/>
    <cellStyle name="Normal 3 40 4" xfId="2417" xr:uid="{00000000-0005-0000-0000-00006B1D0000}"/>
    <cellStyle name="Normal 3 40 4 2" xfId="3773" xr:uid="{00000000-0005-0000-0000-00006C1D0000}"/>
    <cellStyle name="Normal 3 40 4 2 2" xfId="8881" xr:uid="{00000000-0005-0000-0000-00006D1D0000}"/>
    <cellStyle name="Normal 3 40 4 3" xfId="8882" xr:uid="{00000000-0005-0000-0000-00006E1D0000}"/>
    <cellStyle name="Normal 3 40 4 3 2" xfId="8883" xr:uid="{00000000-0005-0000-0000-00006F1D0000}"/>
    <cellStyle name="Normal 3 40 4 4" xfId="8884" xr:uid="{00000000-0005-0000-0000-0000701D0000}"/>
    <cellStyle name="Normal 3 40 4 5" xfId="12933" xr:uid="{00000000-0005-0000-0000-0000711D0000}"/>
    <cellStyle name="Normal 3 40 5" xfId="2418" xr:uid="{00000000-0005-0000-0000-0000721D0000}"/>
    <cellStyle name="Normal 3 40 5 2" xfId="4000" xr:uid="{00000000-0005-0000-0000-0000731D0000}"/>
    <cellStyle name="Normal 3 40 5 2 2" xfId="8885" xr:uid="{00000000-0005-0000-0000-0000741D0000}"/>
    <cellStyle name="Normal 3 40 5 3" xfId="8886" xr:uid="{00000000-0005-0000-0000-0000751D0000}"/>
    <cellStyle name="Normal 3 40 5 3 2" xfId="8887" xr:uid="{00000000-0005-0000-0000-0000761D0000}"/>
    <cellStyle name="Normal 3 40 5 4" xfId="8888" xr:uid="{00000000-0005-0000-0000-0000771D0000}"/>
    <cellStyle name="Normal 3 40 5 5" xfId="12934" xr:uid="{00000000-0005-0000-0000-0000781D0000}"/>
    <cellStyle name="Normal 3 40 6" xfId="2419" xr:uid="{00000000-0005-0000-0000-0000791D0000}"/>
    <cellStyle name="Normal 3 40 6 2" xfId="3999" xr:uid="{00000000-0005-0000-0000-00007A1D0000}"/>
    <cellStyle name="Normal 3 40 6 2 2" xfId="8889" xr:uid="{00000000-0005-0000-0000-00007B1D0000}"/>
    <cellStyle name="Normal 3 40 6 3" xfId="8890" xr:uid="{00000000-0005-0000-0000-00007C1D0000}"/>
    <cellStyle name="Normal 3 40 6 3 2" xfId="8891" xr:uid="{00000000-0005-0000-0000-00007D1D0000}"/>
    <cellStyle name="Normal 3 40 6 4" xfId="8892" xr:uid="{00000000-0005-0000-0000-00007E1D0000}"/>
    <cellStyle name="Normal 3 40 6 5" xfId="12935" xr:uid="{00000000-0005-0000-0000-00007F1D0000}"/>
    <cellStyle name="Normal 3 40 7" xfId="2420" xr:uid="{00000000-0005-0000-0000-0000801D0000}"/>
    <cellStyle name="Normal 3 40 7 2" xfId="3998" xr:uid="{00000000-0005-0000-0000-0000811D0000}"/>
    <cellStyle name="Normal 3 40 7 2 2" xfId="8893" xr:uid="{00000000-0005-0000-0000-0000821D0000}"/>
    <cellStyle name="Normal 3 40 7 3" xfId="8894" xr:uid="{00000000-0005-0000-0000-0000831D0000}"/>
    <cellStyle name="Normal 3 40 7 3 2" xfId="8895" xr:uid="{00000000-0005-0000-0000-0000841D0000}"/>
    <cellStyle name="Normal 3 40 7 4" xfId="8896" xr:uid="{00000000-0005-0000-0000-0000851D0000}"/>
    <cellStyle name="Normal 3 40 7 5" xfId="12936" xr:uid="{00000000-0005-0000-0000-0000861D0000}"/>
    <cellStyle name="Normal 3 40 8" xfId="2421" xr:uid="{00000000-0005-0000-0000-0000871D0000}"/>
    <cellStyle name="Normal 3 40 8 2" xfId="3997" xr:uid="{00000000-0005-0000-0000-0000881D0000}"/>
    <cellStyle name="Normal 3 40 8 2 2" xfId="8897" xr:uid="{00000000-0005-0000-0000-0000891D0000}"/>
    <cellStyle name="Normal 3 40 8 3" xfId="8898" xr:uid="{00000000-0005-0000-0000-00008A1D0000}"/>
    <cellStyle name="Normal 3 40 8 3 2" xfId="8899" xr:uid="{00000000-0005-0000-0000-00008B1D0000}"/>
    <cellStyle name="Normal 3 40 8 4" xfId="8900" xr:uid="{00000000-0005-0000-0000-00008C1D0000}"/>
    <cellStyle name="Normal 3 40 8 5" xfId="12937" xr:uid="{00000000-0005-0000-0000-00008D1D0000}"/>
    <cellStyle name="Normal 3 40 9" xfId="2422" xr:uid="{00000000-0005-0000-0000-00008E1D0000}"/>
    <cellStyle name="Normal 3 40 9 2" xfId="3796" xr:uid="{00000000-0005-0000-0000-00008F1D0000}"/>
    <cellStyle name="Normal 3 40 9 2 2" xfId="8901" xr:uid="{00000000-0005-0000-0000-0000901D0000}"/>
    <cellStyle name="Normal 3 40 9 3" xfId="8902" xr:uid="{00000000-0005-0000-0000-0000911D0000}"/>
    <cellStyle name="Normal 3 40 9 3 2" xfId="8903" xr:uid="{00000000-0005-0000-0000-0000921D0000}"/>
    <cellStyle name="Normal 3 40 9 4" xfId="8904" xr:uid="{00000000-0005-0000-0000-0000931D0000}"/>
    <cellStyle name="Normal 3 40 9 5" xfId="12938" xr:uid="{00000000-0005-0000-0000-0000941D0000}"/>
    <cellStyle name="Normal 3 41" xfId="2423" xr:uid="{00000000-0005-0000-0000-0000951D0000}"/>
    <cellStyle name="Normal 3 41 10" xfId="2424" xr:uid="{00000000-0005-0000-0000-0000961D0000}"/>
    <cellStyle name="Normal 3 41 10 2" xfId="3996" xr:uid="{00000000-0005-0000-0000-0000971D0000}"/>
    <cellStyle name="Normal 3 41 10 2 2" xfId="8905" xr:uid="{00000000-0005-0000-0000-0000981D0000}"/>
    <cellStyle name="Normal 3 41 10 3" xfId="8906" xr:uid="{00000000-0005-0000-0000-0000991D0000}"/>
    <cellStyle name="Normal 3 41 10 3 2" xfId="8907" xr:uid="{00000000-0005-0000-0000-00009A1D0000}"/>
    <cellStyle name="Normal 3 41 10 4" xfId="8908" xr:uid="{00000000-0005-0000-0000-00009B1D0000}"/>
    <cellStyle name="Normal 3 41 10 5" xfId="12939" xr:uid="{00000000-0005-0000-0000-00009C1D0000}"/>
    <cellStyle name="Normal 3 41 11" xfId="2425" xr:uid="{00000000-0005-0000-0000-00009D1D0000}"/>
    <cellStyle name="Normal 3 41 11 2" xfId="3995" xr:uid="{00000000-0005-0000-0000-00009E1D0000}"/>
    <cellStyle name="Normal 3 41 11 2 2" xfId="8909" xr:uid="{00000000-0005-0000-0000-00009F1D0000}"/>
    <cellStyle name="Normal 3 41 11 3" xfId="8910" xr:uid="{00000000-0005-0000-0000-0000A01D0000}"/>
    <cellStyle name="Normal 3 41 11 3 2" xfId="8911" xr:uid="{00000000-0005-0000-0000-0000A11D0000}"/>
    <cellStyle name="Normal 3 41 11 4" xfId="8912" xr:uid="{00000000-0005-0000-0000-0000A21D0000}"/>
    <cellStyle name="Normal 3 41 11 5" xfId="12940" xr:uid="{00000000-0005-0000-0000-0000A31D0000}"/>
    <cellStyle name="Normal 3 41 12" xfId="2426" xr:uid="{00000000-0005-0000-0000-0000A41D0000}"/>
    <cellStyle name="Normal 3 41 12 2" xfId="3994" xr:uid="{00000000-0005-0000-0000-0000A51D0000}"/>
    <cellStyle name="Normal 3 41 12 2 2" xfId="8913" xr:uid="{00000000-0005-0000-0000-0000A61D0000}"/>
    <cellStyle name="Normal 3 41 12 3" xfId="8914" xr:uid="{00000000-0005-0000-0000-0000A71D0000}"/>
    <cellStyle name="Normal 3 41 12 3 2" xfId="8915" xr:uid="{00000000-0005-0000-0000-0000A81D0000}"/>
    <cellStyle name="Normal 3 41 12 4" xfId="8916" xr:uid="{00000000-0005-0000-0000-0000A91D0000}"/>
    <cellStyle name="Normal 3 41 12 5" xfId="12941" xr:uid="{00000000-0005-0000-0000-0000AA1D0000}"/>
    <cellStyle name="Normal 3 41 13" xfId="2427" xr:uid="{00000000-0005-0000-0000-0000AB1D0000}"/>
    <cellStyle name="Normal 3 41 13 2" xfId="3993" xr:uid="{00000000-0005-0000-0000-0000AC1D0000}"/>
    <cellStyle name="Normal 3 41 13 2 2" xfId="8917" xr:uid="{00000000-0005-0000-0000-0000AD1D0000}"/>
    <cellStyle name="Normal 3 41 13 3" xfId="8918" xr:uid="{00000000-0005-0000-0000-0000AE1D0000}"/>
    <cellStyle name="Normal 3 41 13 3 2" xfId="8919" xr:uid="{00000000-0005-0000-0000-0000AF1D0000}"/>
    <cellStyle name="Normal 3 41 13 4" xfId="8920" xr:uid="{00000000-0005-0000-0000-0000B01D0000}"/>
    <cellStyle name="Normal 3 41 13 5" xfId="12942" xr:uid="{00000000-0005-0000-0000-0000B11D0000}"/>
    <cellStyle name="Normal 3 41 14" xfId="3992" xr:uid="{00000000-0005-0000-0000-0000B21D0000}"/>
    <cellStyle name="Normal 3 41 14 2" xfId="8921" xr:uid="{00000000-0005-0000-0000-0000B31D0000}"/>
    <cellStyle name="Normal 3 41 15" xfId="8922" xr:uid="{00000000-0005-0000-0000-0000B41D0000}"/>
    <cellStyle name="Normal 3 41 15 2" xfId="8923" xr:uid="{00000000-0005-0000-0000-0000B51D0000}"/>
    <cellStyle name="Normal 3 41 16" xfId="8924" xr:uid="{00000000-0005-0000-0000-0000B61D0000}"/>
    <cellStyle name="Normal 3 41 17" xfId="12943" xr:uid="{00000000-0005-0000-0000-0000B71D0000}"/>
    <cellStyle name="Normal 3 41 2" xfId="2428" xr:uid="{00000000-0005-0000-0000-0000B81D0000}"/>
    <cellStyle name="Normal 3 41 2 10" xfId="2429" xr:uid="{00000000-0005-0000-0000-0000B91D0000}"/>
    <cellStyle name="Normal 3 41 2 10 2" xfId="3991" xr:uid="{00000000-0005-0000-0000-0000BA1D0000}"/>
    <cellStyle name="Normal 3 41 2 10 2 2" xfId="8925" xr:uid="{00000000-0005-0000-0000-0000BB1D0000}"/>
    <cellStyle name="Normal 3 41 2 10 3" xfId="8926" xr:uid="{00000000-0005-0000-0000-0000BC1D0000}"/>
    <cellStyle name="Normal 3 41 2 10 3 2" xfId="8927" xr:uid="{00000000-0005-0000-0000-0000BD1D0000}"/>
    <cellStyle name="Normal 3 41 2 10 4" xfId="8928" xr:uid="{00000000-0005-0000-0000-0000BE1D0000}"/>
    <cellStyle name="Normal 3 41 2 10 5" xfId="12944" xr:uid="{00000000-0005-0000-0000-0000BF1D0000}"/>
    <cellStyle name="Normal 3 41 2 11" xfId="2430" xr:uid="{00000000-0005-0000-0000-0000C01D0000}"/>
    <cellStyle name="Normal 3 41 2 11 2" xfId="3990" xr:uid="{00000000-0005-0000-0000-0000C11D0000}"/>
    <cellStyle name="Normal 3 41 2 11 2 2" xfId="8929" xr:uid="{00000000-0005-0000-0000-0000C21D0000}"/>
    <cellStyle name="Normal 3 41 2 11 3" xfId="8930" xr:uid="{00000000-0005-0000-0000-0000C31D0000}"/>
    <cellStyle name="Normal 3 41 2 11 3 2" xfId="8931" xr:uid="{00000000-0005-0000-0000-0000C41D0000}"/>
    <cellStyle name="Normal 3 41 2 11 4" xfId="8932" xr:uid="{00000000-0005-0000-0000-0000C51D0000}"/>
    <cellStyle name="Normal 3 41 2 11 5" xfId="12945" xr:uid="{00000000-0005-0000-0000-0000C61D0000}"/>
    <cellStyle name="Normal 3 41 2 12" xfId="2431" xr:uid="{00000000-0005-0000-0000-0000C71D0000}"/>
    <cellStyle name="Normal 3 41 2 12 2" xfId="3989" xr:uid="{00000000-0005-0000-0000-0000C81D0000}"/>
    <cellStyle name="Normal 3 41 2 12 2 2" xfId="8933" xr:uid="{00000000-0005-0000-0000-0000C91D0000}"/>
    <cellStyle name="Normal 3 41 2 12 3" xfId="8934" xr:uid="{00000000-0005-0000-0000-0000CA1D0000}"/>
    <cellStyle name="Normal 3 41 2 12 3 2" xfId="8935" xr:uid="{00000000-0005-0000-0000-0000CB1D0000}"/>
    <cellStyle name="Normal 3 41 2 12 4" xfId="8936" xr:uid="{00000000-0005-0000-0000-0000CC1D0000}"/>
    <cellStyle name="Normal 3 41 2 12 5" xfId="12946" xr:uid="{00000000-0005-0000-0000-0000CD1D0000}"/>
    <cellStyle name="Normal 3 41 2 13" xfId="3988" xr:uid="{00000000-0005-0000-0000-0000CE1D0000}"/>
    <cellStyle name="Normal 3 41 2 13 2" xfId="8937" xr:uid="{00000000-0005-0000-0000-0000CF1D0000}"/>
    <cellStyle name="Normal 3 41 2 14" xfId="8938" xr:uid="{00000000-0005-0000-0000-0000D01D0000}"/>
    <cellStyle name="Normal 3 41 2 14 2" xfId="8939" xr:uid="{00000000-0005-0000-0000-0000D11D0000}"/>
    <cellStyle name="Normal 3 41 2 15" xfId="8940" xr:uid="{00000000-0005-0000-0000-0000D21D0000}"/>
    <cellStyle name="Normal 3 41 2 16" xfId="12947" xr:uid="{00000000-0005-0000-0000-0000D31D0000}"/>
    <cellStyle name="Normal 3 41 2 2" xfId="2432" xr:uid="{00000000-0005-0000-0000-0000D41D0000}"/>
    <cellStyle name="Normal 3 41 2 2 2" xfId="3795" xr:uid="{00000000-0005-0000-0000-0000D51D0000}"/>
    <cellStyle name="Normal 3 41 2 2 2 2" xfId="8941" xr:uid="{00000000-0005-0000-0000-0000D61D0000}"/>
    <cellStyle name="Normal 3 41 2 2 3" xfId="8942" xr:uid="{00000000-0005-0000-0000-0000D71D0000}"/>
    <cellStyle name="Normal 3 41 2 2 3 2" xfId="8943" xr:uid="{00000000-0005-0000-0000-0000D81D0000}"/>
    <cellStyle name="Normal 3 41 2 2 4" xfId="8944" xr:uid="{00000000-0005-0000-0000-0000D91D0000}"/>
    <cellStyle name="Normal 3 41 2 2 5" xfId="12948" xr:uid="{00000000-0005-0000-0000-0000DA1D0000}"/>
    <cellStyle name="Normal 3 41 2 3" xfId="2433" xr:uid="{00000000-0005-0000-0000-0000DB1D0000}"/>
    <cellStyle name="Normal 3 41 2 3 2" xfId="3987" xr:uid="{00000000-0005-0000-0000-0000DC1D0000}"/>
    <cellStyle name="Normal 3 41 2 3 2 2" xfId="8945" xr:uid="{00000000-0005-0000-0000-0000DD1D0000}"/>
    <cellStyle name="Normal 3 41 2 3 3" xfId="8946" xr:uid="{00000000-0005-0000-0000-0000DE1D0000}"/>
    <cellStyle name="Normal 3 41 2 3 3 2" xfId="8947" xr:uid="{00000000-0005-0000-0000-0000DF1D0000}"/>
    <cellStyle name="Normal 3 41 2 3 4" xfId="8948" xr:uid="{00000000-0005-0000-0000-0000E01D0000}"/>
    <cellStyle name="Normal 3 41 2 3 5" xfId="12949" xr:uid="{00000000-0005-0000-0000-0000E11D0000}"/>
    <cellStyle name="Normal 3 41 2 4" xfId="2434" xr:uid="{00000000-0005-0000-0000-0000E21D0000}"/>
    <cellStyle name="Normal 3 41 2 4 2" xfId="3794" xr:uid="{00000000-0005-0000-0000-0000E31D0000}"/>
    <cellStyle name="Normal 3 41 2 4 2 2" xfId="8949" xr:uid="{00000000-0005-0000-0000-0000E41D0000}"/>
    <cellStyle name="Normal 3 41 2 4 3" xfId="8950" xr:uid="{00000000-0005-0000-0000-0000E51D0000}"/>
    <cellStyle name="Normal 3 41 2 4 3 2" xfId="8951" xr:uid="{00000000-0005-0000-0000-0000E61D0000}"/>
    <cellStyle name="Normal 3 41 2 4 4" xfId="8952" xr:uid="{00000000-0005-0000-0000-0000E71D0000}"/>
    <cellStyle name="Normal 3 41 2 4 5" xfId="12950" xr:uid="{00000000-0005-0000-0000-0000E81D0000}"/>
    <cellStyle name="Normal 3 41 2 5" xfId="2435" xr:uid="{00000000-0005-0000-0000-0000E91D0000}"/>
    <cellStyle name="Normal 3 41 2 5 2" xfId="3986" xr:uid="{00000000-0005-0000-0000-0000EA1D0000}"/>
    <cellStyle name="Normal 3 41 2 5 2 2" xfId="8953" xr:uid="{00000000-0005-0000-0000-0000EB1D0000}"/>
    <cellStyle name="Normal 3 41 2 5 3" xfId="8954" xr:uid="{00000000-0005-0000-0000-0000EC1D0000}"/>
    <cellStyle name="Normal 3 41 2 5 3 2" xfId="8955" xr:uid="{00000000-0005-0000-0000-0000ED1D0000}"/>
    <cellStyle name="Normal 3 41 2 5 4" xfId="8956" xr:uid="{00000000-0005-0000-0000-0000EE1D0000}"/>
    <cellStyle name="Normal 3 41 2 5 5" xfId="12951" xr:uid="{00000000-0005-0000-0000-0000EF1D0000}"/>
    <cellStyle name="Normal 3 41 2 6" xfId="2436" xr:uid="{00000000-0005-0000-0000-0000F01D0000}"/>
    <cellStyle name="Normal 3 41 2 6 2" xfId="3793" xr:uid="{00000000-0005-0000-0000-0000F11D0000}"/>
    <cellStyle name="Normal 3 41 2 6 2 2" xfId="8957" xr:uid="{00000000-0005-0000-0000-0000F21D0000}"/>
    <cellStyle name="Normal 3 41 2 6 3" xfId="8958" xr:uid="{00000000-0005-0000-0000-0000F31D0000}"/>
    <cellStyle name="Normal 3 41 2 6 3 2" xfId="8959" xr:uid="{00000000-0005-0000-0000-0000F41D0000}"/>
    <cellStyle name="Normal 3 41 2 6 4" xfId="8960" xr:uid="{00000000-0005-0000-0000-0000F51D0000}"/>
    <cellStyle name="Normal 3 41 2 6 5" xfId="12952" xr:uid="{00000000-0005-0000-0000-0000F61D0000}"/>
    <cellStyle name="Normal 3 41 2 7" xfId="2437" xr:uid="{00000000-0005-0000-0000-0000F71D0000}"/>
    <cellStyle name="Normal 3 41 2 7 2" xfId="3985" xr:uid="{00000000-0005-0000-0000-0000F81D0000}"/>
    <cellStyle name="Normal 3 41 2 7 2 2" xfId="8961" xr:uid="{00000000-0005-0000-0000-0000F91D0000}"/>
    <cellStyle name="Normal 3 41 2 7 3" xfId="8962" xr:uid="{00000000-0005-0000-0000-0000FA1D0000}"/>
    <cellStyle name="Normal 3 41 2 7 3 2" xfId="8963" xr:uid="{00000000-0005-0000-0000-0000FB1D0000}"/>
    <cellStyle name="Normal 3 41 2 7 4" xfId="8964" xr:uid="{00000000-0005-0000-0000-0000FC1D0000}"/>
    <cellStyle name="Normal 3 41 2 7 5" xfId="12953" xr:uid="{00000000-0005-0000-0000-0000FD1D0000}"/>
    <cellStyle name="Normal 3 41 2 8" xfId="2438" xr:uid="{00000000-0005-0000-0000-0000FE1D0000}"/>
    <cellStyle name="Normal 3 41 2 8 2" xfId="3984" xr:uid="{00000000-0005-0000-0000-0000FF1D0000}"/>
    <cellStyle name="Normal 3 41 2 8 2 2" xfId="8965" xr:uid="{00000000-0005-0000-0000-0000001E0000}"/>
    <cellStyle name="Normal 3 41 2 8 3" xfId="8966" xr:uid="{00000000-0005-0000-0000-0000011E0000}"/>
    <cellStyle name="Normal 3 41 2 8 3 2" xfId="8967" xr:uid="{00000000-0005-0000-0000-0000021E0000}"/>
    <cellStyle name="Normal 3 41 2 8 4" xfId="8968" xr:uid="{00000000-0005-0000-0000-0000031E0000}"/>
    <cellStyle name="Normal 3 41 2 8 5" xfId="12954" xr:uid="{00000000-0005-0000-0000-0000041E0000}"/>
    <cellStyle name="Normal 3 41 2 9" xfId="2439" xr:uid="{00000000-0005-0000-0000-0000051E0000}"/>
    <cellStyle name="Normal 3 41 2 9 2" xfId="3983" xr:uid="{00000000-0005-0000-0000-0000061E0000}"/>
    <cellStyle name="Normal 3 41 2 9 2 2" xfId="8969" xr:uid="{00000000-0005-0000-0000-0000071E0000}"/>
    <cellStyle name="Normal 3 41 2 9 3" xfId="8970" xr:uid="{00000000-0005-0000-0000-0000081E0000}"/>
    <cellStyle name="Normal 3 41 2 9 3 2" xfId="8971" xr:uid="{00000000-0005-0000-0000-0000091E0000}"/>
    <cellStyle name="Normal 3 41 2 9 4" xfId="8972" xr:uid="{00000000-0005-0000-0000-00000A1E0000}"/>
    <cellStyle name="Normal 3 41 2 9 5" xfId="12955" xr:uid="{00000000-0005-0000-0000-00000B1E0000}"/>
    <cellStyle name="Normal 3 41 3" xfId="2440" xr:uid="{00000000-0005-0000-0000-00000C1E0000}"/>
    <cellStyle name="Normal 3 41 3 2" xfId="3982" xr:uid="{00000000-0005-0000-0000-00000D1E0000}"/>
    <cellStyle name="Normal 3 41 3 2 2" xfId="8973" xr:uid="{00000000-0005-0000-0000-00000E1E0000}"/>
    <cellStyle name="Normal 3 41 3 3" xfId="8974" xr:uid="{00000000-0005-0000-0000-00000F1E0000}"/>
    <cellStyle name="Normal 3 41 3 3 2" xfId="8975" xr:uid="{00000000-0005-0000-0000-0000101E0000}"/>
    <cellStyle name="Normal 3 41 3 4" xfId="8976" xr:uid="{00000000-0005-0000-0000-0000111E0000}"/>
    <cellStyle name="Normal 3 41 3 5" xfId="12956" xr:uid="{00000000-0005-0000-0000-0000121E0000}"/>
    <cellStyle name="Normal 3 41 4" xfId="2441" xr:uid="{00000000-0005-0000-0000-0000131E0000}"/>
    <cellStyle name="Normal 3 41 4 2" xfId="3981" xr:uid="{00000000-0005-0000-0000-0000141E0000}"/>
    <cellStyle name="Normal 3 41 4 2 2" xfId="8977" xr:uid="{00000000-0005-0000-0000-0000151E0000}"/>
    <cellStyle name="Normal 3 41 4 3" xfId="8978" xr:uid="{00000000-0005-0000-0000-0000161E0000}"/>
    <cellStyle name="Normal 3 41 4 3 2" xfId="8979" xr:uid="{00000000-0005-0000-0000-0000171E0000}"/>
    <cellStyle name="Normal 3 41 4 4" xfId="8980" xr:uid="{00000000-0005-0000-0000-0000181E0000}"/>
    <cellStyle name="Normal 3 41 4 5" xfId="12957" xr:uid="{00000000-0005-0000-0000-0000191E0000}"/>
    <cellStyle name="Normal 3 41 5" xfId="2442" xr:uid="{00000000-0005-0000-0000-00001A1E0000}"/>
    <cellStyle name="Normal 3 41 5 2" xfId="3980" xr:uid="{00000000-0005-0000-0000-00001B1E0000}"/>
    <cellStyle name="Normal 3 41 5 2 2" xfId="8981" xr:uid="{00000000-0005-0000-0000-00001C1E0000}"/>
    <cellStyle name="Normal 3 41 5 3" xfId="8982" xr:uid="{00000000-0005-0000-0000-00001D1E0000}"/>
    <cellStyle name="Normal 3 41 5 3 2" xfId="8983" xr:uid="{00000000-0005-0000-0000-00001E1E0000}"/>
    <cellStyle name="Normal 3 41 5 4" xfId="8984" xr:uid="{00000000-0005-0000-0000-00001F1E0000}"/>
    <cellStyle name="Normal 3 41 5 5" xfId="12958" xr:uid="{00000000-0005-0000-0000-0000201E0000}"/>
    <cellStyle name="Normal 3 41 6" xfId="2443" xr:uid="{00000000-0005-0000-0000-0000211E0000}"/>
    <cellStyle name="Normal 3 41 6 2" xfId="3979" xr:uid="{00000000-0005-0000-0000-0000221E0000}"/>
    <cellStyle name="Normal 3 41 6 2 2" xfId="8985" xr:uid="{00000000-0005-0000-0000-0000231E0000}"/>
    <cellStyle name="Normal 3 41 6 3" xfId="8986" xr:uid="{00000000-0005-0000-0000-0000241E0000}"/>
    <cellStyle name="Normal 3 41 6 3 2" xfId="8987" xr:uid="{00000000-0005-0000-0000-0000251E0000}"/>
    <cellStyle name="Normal 3 41 6 4" xfId="8988" xr:uid="{00000000-0005-0000-0000-0000261E0000}"/>
    <cellStyle name="Normal 3 41 6 5" xfId="12959" xr:uid="{00000000-0005-0000-0000-0000271E0000}"/>
    <cellStyle name="Normal 3 41 7" xfId="2444" xr:uid="{00000000-0005-0000-0000-0000281E0000}"/>
    <cellStyle name="Normal 3 41 7 2" xfId="3978" xr:uid="{00000000-0005-0000-0000-0000291E0000}"/>
    <cellStyle name="Normal 3 41 7 2 2" xfId="8989" xr:uid="{00000000-0005-0000-0000-00002A1E0000}"/>
    <cellStyle name="Normal 3 41 7 3" xfId="8990" xr:uid="{00000000-0005-0000-0000-00002B1E0000}"/>
    <cellStyle name="Normal 3 41 7 3 2" xfId="8991" xr:uid="{00000000-0005-0000-0000-00002C1E0000}"/>
    <cellStyle name="Normal 3 41 7 4" xfId="8992" xr:uid="{00000000-0005-0000-0000-00002D1E0000}"/>
    <cellStyle name="Normal 3 41 7 5" xfId="12960" xr:uid="{00000000-0005-0000-0000-00002E1E0000}"/>
    <cellStyle name="Normal 3 41 8" xfId="2445" xr:uid="{00000000-0005-0000-0000-00002F1E0000}"/>
    <cellStyle name="Normal 3 41 8 2" xfId="3977" xr:uid="{00000000-0005-0000-0000-0000301E0000}"/>
    <cellStyle name="Normal 3 41 8 2 2" xfId="8993" xr:uid="{00000000-0005-0000-0000-0000311E0000}"/>
    <cellStyle name="Normal 3 41 8 3" xfId="8994" xr:uid="{00000000-0005-0000-0000-0000321E0000}"/>
    <cellStyle name="Normal 3 41 8 3 2" xfId="8995" xr:uid="{00000000-0005-0000-0000-0000331E0000}"/>
    <cellStyle name="Normal 3 41 8 4" xfId="8996" xr:uid="{00000000-0005-0000-0000-0000341E0000}"/>
    <cellStyle name="Normal 3 41 8 5" xfId="12961" xr:uid="{00000000-0005-0000-0000-0000351E0000}"/>
    <cellStyle name="Normal 3 41 9" xfId="2446" xr:uid="{00000000-0005-0000-0000-0000361E0000}"/>
    <cellStyle name="Normal 3 41 9 2" xfId="3976" xr:uid="{00000000-0005-0000-0000-0000371E0000}"/>
    <cellStyle name="Normal 3 41 9 2 2" xfId="8997" xr:uid="{00000000-0005-0000-0000-0000381E0000}"/>
    <cellStyle name="Normal 3 41 9 3" xfId="8998" xr:uid="{00000000-0005-0000-0000-0000391E0000}"/>
    <cellStyle name="Normal 3 41 9 3 2" xfId="8999" xr:uid="{00000000-0005-0000-0000-00003A1E0000}"/>
    <cellStyle name="Normal 3 41 9 4" xfId="9000" xr:uid="{00000000-0005-0000-0000-00003B1E0000}"/>
    <cellStyle name="Normal 3 41 9 5" xfId="12962" xr:uid="{00000000-0005-0000-0000-00003C1E0000}"/>
    <cellStyle name="Normal 3 42" xfId="2447" xr:uid="{00000000-0005-0000-0000-00003D1E0000}"/>
    <cellStyle name="Normal 3 42 10" xfId="2448" xr:uid="{00000000-0005-0000-0000-00003E1E0000}"/>
    <cellStyle name="Normal 3 42 10 2" xfId="3975" xr:uid="{00000000-0005-0000-0000-00003F1E0000}"/>
    <cellStyle name="Normal 3 42 10 2 2" xfId="9001" xr:uid="{00000000-0005-0000-0000-0000401E0000}"/>
    <cellStyle name="Normal 3 42 10 3" xfId="9002" xr:uid="{00000000-0005-0000-0000-0000411E0000}"/>
    <cellStyle name="Normal 3 42 10 3 2" xfId="9003" xr:uid="{00000000-0005-0000-0000-0000421E0000}"/>
    <cellStyle name="Normal 3 42 10 4" xfId="9004" xr:uid="{00000000-0005-0000-0000-0000431E0000}"/>
    <cellStyle name="Normal 3 42 10 5" xfId="12963" xr:uid="{00000000-0005-0000-0000-0000441E0000}"/>
    <cellStyle name="Normal 3 42 11" xfId="2449" xr:uid="{00000000-0005-0000-0000-0000451E0000}"/>
    <cellStyle name="Normal 3 42 11 2" xfId="3792" xr:uid="{00000000-0005-0000-0000-0000461E0000}"/>
    <cellStyle name="Normal 3 42 11 2 2" xfId="9005" xr:uid="{00000000-0005-0000-0000-0000471E0000}"/>
    <cellStyle name="Normal 3 42 11 3" xfId="9006" xr:uid="{00000000-0005-0000-0000-0000481E0000}"/>
    <cellStyle name="Normal 3 42 11 3 2" xfId="9007" xr:uid="{00000000-0005-0000-0000-0000491E0000}"/>
    <cellStyle name="Normal 3 42 11 4" xfId="9008" xr:uid="{00000000-0005-0000-0000-00004A1E0000}"/>
    <cellStyle name="Normal 3 42 11 5" xfId="12964" xr:uid="{00000000-0005-0000-0000-00004B1E0000}"/>
    <cellStyle name="Normal 3 42 12" xfId="2450" xr:uid="{00000000-0005-0000-0000-00004C1E0000}"/>
    <cellStyle name="Normal 3 42 12 2" xfId="3974" xr:uid="{00000000-0005-0000-0000-00004D1E0000}"/>
    <cellStyle name="Normal 3 42 12 2 2" xfId="9009" xr:uid="{00000000-0005-0000-0000-00004E1E0000}"/>
    <cellStyle name="Normal 3 42 12 3" xfId="9010" xr:uid="{00000000-0005-0000-0000-00004F1E0000}"/>
    <cellStyle name="Normal 3 42 12 3 2" xfId="9011" xr:uid="{00000000-0005-0000-0000-0000501E0000}"/>
    <cellStyle name="Normal 3 42 12 4" xfId="9012" xr:uid="{00000000-0005-0000-0000-0000511E0000}"/>
    <cellStyle name="Normal 3 42 12 5" xfId="12965" xr:uid="{00000000-0005-0000-0000-0000521E0000}"/>
    <cellStyle name="Normal 3 42 13" xfId="2451" xr:uid="{00000000-0005-0000-0000-0000531E0000}"/>
    <cellStyle name="Normal 3 42 13 2" xfId="3791" xr:uid="{00000000-0005-0000-0000-0000541E0000}"/>
    <cellStyle name="Normal 3 42 13 2 2" xfId="9013" xr:uid="{00000000-0005-0000-0000-0000551E0000}"/>
    <cellStyle name="Normal 3 42 13 3" xfId="9014" xr:uid="{00000000-0005-0000-0000-0000561E0000}"/>
    <cellStyle name="Normal 3 42 13 3 2" xfId="9015" xr:uid="{00000000-0005-0000-0000-0000571E0000}"/>
    <cellStyle name="Normal 3 42 13 4" xfId="9016" xr:uid="{00000000-0005-0000-0000-0000581E0000}"/>
    <cellStyle name="Normal 3 42 13 5" xfId="12966" xr:uid="{00000000-0005-0000-0000-0000591E0000}"/>
    <cellStyle name="Normal 3 42 14" xfId="3973" xr:uid="{00000000-0005-0000-0000-00005A1E0000}"/>
    <cellStyle name="Normal 3 42 14 2" xfId="9017" xr:uid="{00000000-0005-0000-0000-00005B1E0000}"/>
    <cellStyle name="Normal 3 42 15" xfId="9018" xr:uid="{00000000-0005-0000-0000-00005C1E0000}"/>
    <cellStyle name="Normal 3 42 15 2" xfId="9019" xr:uid="{00000000-0005-0000-0000-00005D1E0000}"/>
    <cellStyle name="Normal 3 42 16" xfId="9020" xr:uid="{00000000-0005-0000-0000-00005E1E0000}"/>
    <cellStyle name="Normal 3 42 17" xfId="12967" xr:uid="{00000000-0005-0000-0000-00005F1E0000}"/>
    <cellStyle name="Normal 3 42 2" xfId="2452" xr:uid="{00000000-0005-0000-0000-0000601E0000}"/>
    <cellStyle name="Normal 3 42 2 10" xfId="2453" xr:uid="{00000000-0005-0000-0000-0000611E0000}"/>
    <cellStyle name="Normal 3 42 2 10 2" xfId="3790" xr:uid="{00000000-0005-0000-0000-0000621E0000}"/>
    <cellStyle name="Normal 3 42 2 10 2 2" xfId="9021" xr:uid="{00000000-0005-0000-0000-0000631E0000}"/>
    <cellStyle name="Normal 3 42 2 10 3" xfId="9022" xr:uid="{00000000-0005-0000-0000-0000641E0000}"/>
    <cellStyle name="Normal 3 42 2 10 3 2" xfId="9023" xr:uid="{00000000-0005-0000-0000-0000651E0000}"/>
    <cellStyle name="Normal 3 42 2 10 4" xfId="9024" xr:uid="{00000000-0005-0000-0000-0000661E0000}"/>
    <cellStyle name="Normal 3 42 2 10 5" xfId="12968" xr:uid="{00000000-0005-0000-0000-0000671E0000}"/>
    <cellStyle name="Normal 3 42 2 11" xfId="2454" xr:uid="{00000000-0005-0000-0000-0000681E0000}"/>
    <cellStyle name="Normal 3 42 2 11 2" xfId="3972" xr:uid="{00000000-0005-0000-0000-0000691E0000}"/>
    <cellStyle name="Normal 3 42 2 11 2 2" xfId="9025" xr:uid="{00000000-0005-0000-0000-00006A1E0000}"/>
    <cellStyle name="Normal 3 42 2 11 3" xfId="9026" xr:uid="{00000000-0005-0000-0000-00006B1E0000}"/>
    <cellStyle name="Normal 3 42 2 11 3 2" xfId="9027" xr:uid="{00000000-0005-0000-0000-00006C1E0000}"/>
    <cellStyle name="Normal 3 42 2 11 4" xfId="9028" xr:uid="{00000000-0005-0000-0000-00006D1E0000}"/>
    <cellStyle name="Normal 3 42 2 11 5" xfId="12969" xr:uid="{00000000-0005-0000-0000-00006E1E0000}"/>
    <cellStyle name="Normal 3 42 2 12" xfId="2455" xr:uid="{00000000-0005-0000-0000-00006F1E0000}"/>
    <cellStyle name="Normal 3 42 2 12 2" xfId="3789" xr:uid="{00000000-0005-0000-0000-0000701E0000}"/>
    <cellStyle name="Normal 3 42 2 12 2 2" xfId="9029" xr:uid="{00000000-0005-0000-0000-0000711E0000}"/>
    <cellStyle name="Normal 3 42 2 12 3" xfId="9030" xr:uid="{00000000-0005-0000-0000-0000721E0000}"/>
    <cellStyle name="Normal 3 42 2 12 3 2" xfId="9031" xr:uid="{00000000-0005-0000-0000-0000731E0000}"/>
    <cellStyle name="Normal 3 42 2 12 4" xfId="9032" xr:uid="{00000000-0005-0000-0000-0000741E0000}"/>
    <cellStyle name="Normal 3 42 2 12 5" xfId="12970" xr:uid="{00000000-0005-0000-0000-0000751E0000}"/>
    <cellStyle name="Normal 3 42 2 13" xfId="3971" xr:uid="{00000000-0005-0000-0000-0000761E0000}"/>
    <cellStyle name="Normal 3 42 2 13 2" xfId="9033" xr:uid="{00000000-0005-0000-0000-0000771E0000}"/>
    <cellStyle name="Normal 3 42 2 14" xfId="9034" xr:uid="{00000000-0005-0000-0000-0000781E0000}"/>
    <cellStyle name="Normal 3 42 2 14 2" xfId="9035" xr:uid="{00000000-0005-0000-0000-0000791E0000}"/>
    <cellStyle name="Normal 3 42 2 15" xfId="9036" xr:uid="{00000000-0005-0000-0000-00007A1E0000}"/>
    <cellStyle name="Normal 3 42 2 16" xfId="12971" xr:uid="{00000000-0005-0000-0000-00007B1E0000}"/>
    <cellStyle name="Normal 3 42 2 2" xfId="2456" xr:uid="{00000000-0005-0000-0000-00007C1E0000}"/>
    <cellStyle name="Normal 3 42 2 2 2" xfId="3970" xr:uid="{00000000-0005-0000-0000-00007D1E0000}"/>
    <cellStyle name="Normal 3 42 2 2 2 2" xfId="9037" xr:uid="{00000000-0005-0000-0000-00007E1E0000}"/>
    <cellStyle name="Normal 3 42 2 2 3" xfId="9038" xr:uid="{00000000-0005-0000-0000-00007F1E0000}"/>
    <cellStyle name="Normal 3 42 2 2 3 2" xfId="9039" xr:uid="{00000000-0005-0000-0000-0000801E0000}"/>
    <cellStyle name="Normal 3 42 2 2 4" xfId="9040" xr:uid="{00000000-0005-0000-0000-0000811E0000}"/>
    <cellStyle name="Normal 3 42 2 2 5" xfId="12972" xr:uid="{00000000-0005-0000-0000-0000821E0000}"/>
    <cellStyle name="Normal 3 42 2 3" xfId="2457" xr:uid="{00000000-0005-0000-0000-0000831E0000}"/>
    <cellStyle name="Normal 3 42 2 3 2" xfId="3969" xr:uid="{00000000-0005-0000-0000-0000841E0000}"/>
    <cellStyle name="Normal 3 42 2 3 2 2" xfId="9041" xr:uid="{00000000-0005-0000-0000-0000851E0000}"/>
    <cellStyle name="Normal 3 42 2 3 3" xfId="9042" xr:uid="{00000000-0005-0000-0000-0000861E0000}"/>
    <cellStyle name="Normal 3 42 2 3 3 2" xfId="9043" xr:uid="{00000000-0005-0000-0000-0000871E0000}"/>
    <cellStyle name="Normal 3 42 2 3 4" xfId="9044" xr:uid="{00000000-0005-0000-0000-0000881E0000}"/>
    <cellStyle name="Normal 3 42 2 3 5" xfId="12973" xr:uid="{00000000-0005-0000-0000-0000891E0000}"/>
    <cellStyle name="Normal 3 42 2 4" xfId="2458" xr:uid="{00000000-0005-0000-0000-00008A1E0000}"/>
    <cellStyle name="Normal 3 42 2 4 2" xfId="3968" xr:uid="{00000000-0005-0000-0000-00008B1E0000}"/>
    <cellStyle name="Normal 3 42 2 4 2 2" xfId="9045" xr:uid="{00000000-0005-0000-0000-00008C1E0000}"/>
    <cellStyle name="Normal 3 42 2 4 3" xfId="9046" xr:uid="{00000000-0005-0000-0000-00008D1E0000}"/>
    <cellStyle name="Normal 3 42 2 4 3 2" xfId="9047" xr:uid="{00000000-0005-0000-0000-00008E1E0000}"/>
    <cellStyle name="Normal 3 42 2 4 4" xfId="9048" xr:uid="{00000000-0005-0000-0000-00008F1E0000}"/>
    <cellStyle name="Normal 3 42 2 4 5" xfId="12974" xr:uid="{00000000-0005-0000-0000-0000901E0000}"/>
    <cellStyle name="Normal 3 42 2 5" xfId="2459" xr:uid="{00000000-0005-0000-0000-0000911E0000}"/>
    <cellStyle name="Normal 3 42 2 5 2" xfId="3967" xr:uid="{00000000-0005-0000-0000-0000921E0000}"/>
    <cellStyle name="Normal 3 42 2 5 2 2" xfId="9049" xr:uid="{00000000-0005-0000-0000-0000931E0000}"/>
    <cellStyle name="Normal 3 42 2 5 3" xfId="9050" xr:uid="{00000000-0005-0000-0000-0000941E0000}"/>
    <cellStyle name="Normal 3 42 2 5 3 2" xfId="9051" xr:uid="{00000000-0005-0000-0000-0000951E0000}"/>
    <cellStyle name="Normal 3 42 2 5 4" xfId="9052" xr:uid="{00000000-0005-0000-0000-0000961E0000}"/>
    <cellStyle name="Normal 3 42 2 5 5" xfId="12975" xr:uid="{00000000-0005-0000-0000-0000971E0000}"/>
    <cellStyle name="Normal 3 42 2 6" xfId="2460" xr:uid="{00000000-0005-0000-0000-0000981E0000}"/>
    <cellStyle name="Normal 3 42 2 6 2" xfId="3966" xr:uid="{00000000-0005-0000-0000-0000991E0000}"/>
    <cellStyle name="Normal 3 42 2 6 2 2" xfId="9053" xr:uid="{00000000-0005-0000-0000-00009A1E0000}"/>
    <cellStyle name="Normal 3 42 2 6 3" xfId="9054" xr:uid="{00000000-0005-0000-0000-00009B1E0000}"/>
    <cellStyle name="Normal 3 42 2 6 3 2" xfId="9055" xr:uid="{00000000-0005-0000-0000-00009C1E0000}"/>
    <cellStyle name="Normal 3 42 2 6 4" xfId="9056" xr:uid="{00000000-0005-0000-0000-00009D1E0000}"/>
    <cellStyle name="Normal 3 42 2 6 5" xfId="12976" xr:uid="{00000000-0005-0000-0000-00009E1E0000}"/>
    <cellStyle name="Normal 3 42 2 7" xfId="2461" xr:uid="{00000000-0005-0000-0000-00009F1E0000}"/>
    <cellStyle name="Normal 3 42 2 7 2" xfId="3965" xr:uid="{00000000-0005-0000-0000-0000A01E0000}"/>
    <cellStyle name="Normal 3 42 2 7 2 2" xfId="9057" xr:uid="{00000000-0005-0000-0000-0000A11E0000}"/>
    <cellStyle name="Normal 3 42 2 7 3" xfId="9058" xr:uid="{00000000-0005-0000-0000-0000A21E0000}"/>
    <cellStyle name="Normal 3 42 2 7 3 2" xfId="9059" xr:uid="{00000000-0005-0000-0000-0000A31E0000}"/>
    <cellStyle name="Normal 3 42 2 7 4" xfId="9060" xr:uid="{00000000-0005-0000-0000-0000A41E0000}"/>
    <cellStyle name="Normal 3 42 2 7 5" xfId="12977" xr:uid="{00000000-0005-0000-0000-0000A51E0000}"/>
    <cellStyle name="Normal 3 42 2 8" xfId="2462" xr:uid="{00000000-0005-0000-0000-0000A61E0000}"/>
    <cellStyle name="Normal 3 42 2 8 2" xfId="3964" xr:uid="{00000000-0005-0000-0000-0000A71E0000}"/>
    <cellStyle name="Normal 3 42 2 8 2 2" xfId="9061" xr:uid="{00000000-0005-0000-0000-0000A81E0000}"/>
    <cellStyle name="Normal 3 42 2 8 3" xfId="9062" xr:uid="{00000000-0005-0000-0000-0000A91E0000}"/>
    <cellStyle name="Normal 3 42 2 8 3 2" xfId="9063" xr:uid="{00000000-0005-0000-0000-0000AA1E0000}"/>
    <cellStyle name="Normal 3 42 2 8 4" xfId="9064" xr:uid="{00000000-0005-0000-0000-0000AB1E0000}"/>
    <cellStyle name="Normal 3 42 2 8 5" xfId="12978" xr:uid="{00000000-0005-0000-0000-0000AC1E0000}"/>
    <cellStyle name="Normal 3 42 2 9" xfId="2463" xr:uid="{00000000-0005-0000-0000-0000AD1E0000}"/>
    <cellStyle name="Normal 3 42 2 9 2" xfId="3788" xr:uid="{00000000-0005-0000-0000-0000AE1E0000}"/>
    <cellStyle name="Normal 3 42 2 9 2 2" xfId="9065" xr:uid="{00000000-0005-0000-0000-0000AF1E0000}"/>
    <cellStyle name="Normal 3 42 2 9 3" xfId="9066" xr:uid="{00000000-0005-0000-0000-0000B01E0000}"/>
    <cellStyle name="Normal 3 42 2 9 3 2" xfId="9067" xr:uid="{00000000-0005-0000-0000-0000B11E0000}"/>
    <cellStyle name="Normal 3 42 2 9 4" xfId="9068" xr:uid="{00000000-0005-0000-0000-0000B21E0000}"/>
    <cellStyle name="Normal 3 42 2 9 5" xfId="12979" xr:uid="{00000000-0005-0000-0000-0000B31E0000}"/>
    <cellStyle name="Normal 3 42 3" xfId="2464" xr:uid="{00000000-0005-0000-0000-0000B41E0000}"/>
    <cellStyle name="Normal 3 42 3 2" xfId="3963" xr:uid="{00000000-0005-0000-0000-0000B51E0000}"/>
    <cellStyle name="Normal 3 42 3 2 2" xfId="9069" xr:uid="{00000000-0005-0000-0000-0000B61E0000}"/>
    <cellStyle name="Normal 3 42 3 3" xfId="9070" xr:uid="{00000000-0005-0000-0000-0000B71E0000}"/>
    <cellStyle name="Normal 3 42 3 3 2" xfId="9071" xr:uid="{00000000-0005-0000-0000-0000B81E0000}"/>
    <cellStyle name="Normal 3 42 3 4" xfId="9072" xr:uid="{00000000-0005-0000-0000-0000B91E0000}"/>
    <cellStyle name="Normal 3 42 3 5" xfId="12980" xr:uid="{00000000-0005-0000-0000-0000BA1E0000}"/>
    <cellStyle name="Normal 3 42 4" xfId="2465" xr:uid="{00000000-0005-0000-0000-0000BB1E0000}"/>
    <cellStyle name="Normal 3 42 4 2" xfId="3787" xr:uid="{00000000-0005-0000-0000-0000BC1E0000}"/>
    <cellStyle name="Normal 3 42 4 2 2" xfId="9073" xr:uid="{00000000-0005-0000-0000-0000BD1E0000}"/>
    <cellStyle name="Normal 3 42 4 3" xfId="9074" xr:uid="{00000000-0005-0000-0000-0000BE1E0000}"/>
    <cellStyle name="Normal 3 42 4 3 2" xfId="9075" xr:uid="{00000000-0005-0000-0000-0000BF1E0000}"/>
    <cellStyle name="Normal 3 42 4 4" xfId="9076" xr:uid="{00000000-0005-0000-0000-0000C01E0000}"/>
    <cellStyle name="Normal 3 42 4 5" xfId="12981" xr:uid="{00000000-0005-0000-0000-0000C11E0000}"/>
    <cellStyle name="Normal 3 42 5" xfId="2466" xr:uid="{00000000-0005-0000-0000-0000C21E0000}"/>
    <cellStyle name="Normal 3 42 5 2" xfId="3962" xr:uid="{00000000-0005-0000-0000-0000C31E0000}"/>
    <cellStyle name="Normal 3 42 5 2 2" xfId="9077" xr:uid="{00000000-0005-0000-0000-0000C41E0000}"/>
    <cellStyle name="Normal 3 42 5 3" xfId="9078" xr:uid="{00000000-0005-0000-0000-0000C51E0000}"/>
    <cellStyle name="Normal 3 42 5 3 2" xfId="9079" xr:uid="{00000000-0005-0000-0000-0000C61E0000}"/>
    <cellStyle name="Normal 3 42 5 4" xfId="9080" xr:uid="{00000000-0005-0000-0000-0000C71E0000}"/>
    <cellStyle name="Normal 3 42 5 5" xfId="12982" xr:uid="{00000000-0005-0000-0000-0000C81E0000}"/>
    <cellStyle name="Normal 3 42 6" xfId="2467" xr:uid="{00000000-0005-0000-0000-0000C91E0000}"/>
    <cellStyle name="Normal 3 42 6 2" xfId="3786" xr:uid="{00000000-0005-0000-0000-0000CA1E0000}"/>
    <cellStyle name="Normal 3 42 6 2 2" xfId="9081" xr:uid="{00000000-0005-0000-0000-0000CB1E0000}"/>
    <cellStyle name="Normal 3 42 6 3" xfId="9082" xr:uid="{00000000-0005-0000-0000-0000CC1E0000}"/>
    <cellStyle name="Normal 3 42 6 3 2" xfId="9083" xr:uid="{00000000-0005-0000-0000-0000CD1E0000}"/>
    <cellStyle name="Normal 3 42 6 4" xfId="9084" xr:uid="{00000000-0005-0000-0000-0000CE1E0000}"/>
    <cellStyle name="Normal 3 42 6 5" xfId="12983" xr:uid="{00000000-0005-0000-0000-0000CF1E0000}"/>
    <cellStyle name="Normal 3 42 7" xfId="2468" xr:uid="{00000000-0005-0000-0000-0000D01E0000}"/>
    <cellStyle name="Normal 3 42 7 2" xfId="3961" xr:uid="{00000000-0005-0000-0000-0000D11E0000}"/>
    <cellStyle name="Normal 3 42 7 2 2" xfId="9085" xr:uid="{00000000-0005-0000-0000-0000D21E0000}"/>
    <cellStyle name="Normal 3 42 7 3" xfId="9086" xr:uid="{00000000-0005-0000-0000-0000D31E0000}"/>
    <cellStyle name="Normal 3 42 7 3 2" xfId="9087" xr:uid="{00000000-0005-0000-0000-0000D41E0000}"/>
    <cellStyle name="Normal 3 42 7 4" xfId="9088" xr:uid="{00000000-0005-0000-0000-0000D51E0000}"/>
    <cellStyle name="Normal 3 42 7 5" xfId="12984" xr:uid="{00000000-0005-0000-0000-0000D61E0000}"/>
    <cellStyle name="Normal 3 42 8" xfId="2469" xr:uid="{00000000-0005-0000-0000-0000D71E0000}"/>
    <cellStyle name="Normal 3 42 8 2" xfId="3785" xr:uid="{00000000-0005-0000-0000-0000D81E0000}"/>
    <cellStyle name="Normal 3 42 8 2 2" xfId="9089" xr:uid="{00000000-0005-0000-0000-0000D91E0000}"/>
    <cellStyle name="Normal 3 42 8 3" xfId="9090" xr:uid="{00000000-0005-0000-0000-0000DA1E0000}"/>
    <cellStyle name="Normal 3 42 8 3 2" xfId="9091" xr:uid="{00000000-0005-0000-0000-0000DB1E0000}"/>
    <cellStyle name="Normal 3 42 8 4" xfId="9092" xr:uid="{00000000-0005-0000-0000-0000DC1E0000}"/>
    <cellStyle name="Normal 3 42 8 5" xfId="12985" xr:uid="{00000000-0005-0000-0000-0000DD1E0000}"/>
    <cellStyle name="Normal 3 42 9" xfId="2470" xr:uid="{00000000-0005-0000-0000-0000DE1E0000}"/>
    <cellStyle name="Normal 3 42 9 2" xfId="3960" xr:uid="{00000000-0005-0000-0000-0000DF1E0000}"/>
    <cellStyle name="Normal 3 42 9 2 2" xfId="9093" xr:uid="{00000000-0005-0000-0000-0000E01E0000}"/>
    <cellStyle name="Normal 3 42 9 3" xfId="9094" xr:uid="{00000000-0005-0000-0000-0000E11E0000}"/>
    <cellStyle name="Normal 3 42 9 3 2" xfId="9095" xr:uid="{00000000-0005-0000-0000-0000E21E0000}"/>
    <cellStyle name="Normal 3 42 9 4" xfId="9096" xr:uid="{00000000-0005-0000-0000-0000E31E0000}"/>
    <cellStyle name="Normal 3 42 9 5" xfId="12986" xr:uid="{00000000-0005-0000-0000-0000E41E0000}"/>
    <cellStyle name="Normal 3 43" xfId="2471" xr:uid="{00000000-0005-0000-0000-0000E51E0000}"/>
    <cellStyle name="Normal 3 43 10" xfId="2472" xr:uid="{00000000-0005-0000-0000-0000E61E0000}"/>
    <cellStyle name="Normal 3 43 10 2" xfId="3959" xr:uid="{00000000-0005-0000-0000-0000E71E0000}"/>
    <cellStyle name="Normal 3 43 10 2 2" xfId="9097" xr:uid="{00000000-0005-0000-0000-0000E81E0000}"/>
    <cellStyle name="Normal 3 43 10 3" xfId="9098" xr:uid="{00000000-0005-0000-0000-0000E91E0000}"/>
    <cellStyle name="Normal 3 43 10 3 2" xfId="9099" xr:uid="{00000000-0005-0000-0000-0000EA1E0000}"/>
    <cellStyle name="Normal 3 43 10 4" xfId="9100" xr:uid="{00000000-0005-0000-0000-0000EB1E0000}"/>
    <cellStyle name="Normal 3 43 10 5" xfId="12987" xr:uid="{00000000-0005-0000-0000-0000EC1E0000}"/>
    <cellStyle name="Normal 3 43 11" xfId="2473" xr:uid="{00000000-0005-0000-0000-0000ED1E0000}"/>
    <cellStyle name="Normal 3 43 11 2" xfId="3958" xr:uid="{00000000-0005-0000-0000-0000EE1E0000}"/>
    <cellStyle name="Normal 3 43 11 2 2" xfId="9101" xr:uid="{00000000-0005-0000-0000-0000EF1E0000}"/>
    <cellStyle name="Normal 3 43 11 3" xfId="9102" xr:uid="{00000000-0005-0000-0000-0000F01E0000}"/>
    <cellStyle name="Normal 3 43 11 3 2" xfId="9103" xr:uid="{00000000-0005-0000-0000-0000F11E0000}"/>
    <cellStyle name="Normal 3 43 11 4" xfId="9104" xr:uid="{00000000-0005-0000-0000-0000F21E0000}"/>
    <cellStyle name="Normal 3 43 11 5" xfId="12988" xr:uid="{00000000-0005-0000-0000-0000F31E0000}"/>
    <cellStyle name="Normal 3 43 12" xfId="2474" xr:uid="{00000000-0005-0000-0000-0000F41E0000}"/>
    <cellStyle name="Normal 3 43 12 2" xfId="3957" xr:uid="{00000000-0005-0000-0000-0000F51E0000}"/>
    <cellStyle name="Normal 3 43 12 2 2" xfId="9105" xr:uid="{00000000-0005-0000-0000-0000F61E0000}"/>
    <cellStyle name="Normal 3 43 12 3" xfId="9106" xr:uid="{00000000-0005-0000-0000-0000F71E0000}"/>
    <cellStyle name="Normal 3 43 12 3 2" xfId="9107" xr:uid="{00000000-0005-0000-0000-0000F81E0000}"/>
    <cellStyle name="Normal 3 43 12 4" xfId="9108" xr:uid="{00000000-0005-0000-0000-0000F91E0000}"/>
    <cellStyle name="Normal 3 43 12 5" xfId="12989" xr:uid="{00000000-0005-0000-0000-0000FA1E0000}"/>
    <cellStyle name="Normal 3 43 13" xfId="2475" xr:uid="{00000000-0005-0000-0000-0000FB1E0000}"/>
    <cellStyle name="Normal 3 43 13 2" xfId="3956" xr:uid="{00000000-0005-0000-0000-0000FC1E0000}"/>
    <cellStyle name="Normal 3 43 13 2 2" xfId="9109" xr:uid="{00000000-0005-0000-0000-0000FD1E0000}"/>
    <cellStyle name="Normal 3 43 13 3" xfId="9110" xr:uid="{00000000-0005-0000-0000-0000FE1E0000}"/>
    <cellStyle name="Normal 3 43 13 3 2" xfId="9111" xr:uid="{00000000-0005-0000-0000-0000FF1E0000}"/>
    <cellStyle name="Normal 3 43 13 4" xfId="9112" xr:uid="{00000000-0005-0000-0000-0000001F0000}"/>
    <cellStyle name="Normal 3 43 13 5" xfId="12990" xr:uid="{00000000-0005-0000-0000-0000011F0000}"/>
    <cellStyle name="Normal 3 43 14" xfId="3784" xr:uid="{00000000-0005-0000-0000-0000021F0000}"/>
    <cellStyle name="Normal 3 43 14 2" xfId="9113" xr:uid="{00000000-0005-0000-0000-0000031F0000}"/>
    <cellStyle name="Normal 3 43 15" xfId="9114" xr:uid="{00000000-0005-0000-0000-0000041F0000}"/>
    <cellStyle name="Normal 3 43 15 2" xfId="9115" xr:uid="{00000000-0005-0000-0000-0000051F0000}"/>
    <cellStyle name="Normal 3 43 16" xfId="9116" xr:uid="{00000000-0005-0000-0000-0000061F0000}"/>
    <cellStyle name="Normal 3 43 17" xfId="12991" xr:uid="{00000000-0005-0000-0000-0000071F0000}"/>
    <cellStyle name="Normal 3 43 2" xfId="2476" xr:uid="{00000000-0005-0000-0000-0000081F0000}"/>
    <cellStyle name="Normal 3 43 2 10" xfId="2477" xr:uid="{00000000-0005-0000-0000-0000091F0000}"/>
    <cellStyle name="Normal 3 43 2 10 2" xfId="3955" xr:uid="{00000000-0005-0000-0000-00000A1F0000}"/>
    <cellStyle name="Normal 3 43 2 10 2 2" xfId="9117" xr:uid="{00000000-0005-0000-0000-00000B1F0000}"/>
    <cellStyle name="Normal 3 43 2 10 3" xfId="9118" xr:uid="{00000000-0005-0000-0000-00000C1F0000}"/>
    <cellStyle name="Normal 3 43 2 10 3 2" xfId="9119" xr:uid="{00000000-0005-0000-0000-00000D1F0000}"/>
    <cellStyle name="Normal 3 43 2 10 4" xfId="9120" xr:uid="{00000000-0005-0000-0000-00000E1F0000}"/>
    <cellStyle name="Normal 3 43 2 10 5" xfId="12992" xr:uid="{00000000-0005-0000-0000-00000F1F0000}"/>
    <cellStyle name="Normal 3 43 2 11" xfId="2478" xr:uid="{00000000-0005-0000-0000-0000101F0000}"/>
    <cellStyle name="Normal 3 43 2 11 2" xfId="3954" xr:uid="{00000000-0005-0000-0000-0000111F0000}"/>
    <cellStyle name="Normal 3 43 2 11 2 2" xfId="9121" xr:uid="{00000000-0005-0000-0000-0000121F0000}"/>
    <cellStyle name="Normal 3 43 2 11 3" xfId="9122" xr:uid="{00000000-0005-0000-0000-0000131F0000}"/>
    <cellStyle name="Normal 3 43 2 11 3 2" xfId="9123" xr:uid="{00000000-0005-0000-0000-0000141F0000}"/>
    <cellStyle name="Normal 3 43 2 11 4" xfId="9124" xr:uid="{00000000-0005-0000-0000-0000151F0000}"/>
    <cellStyle name="Normal 3 43 2 11 5" xfId="12993" xr:uid="{00000000-0005-0000-0000-0000161F0000}"/>
    <cellStyle name="Normal 3 43 2 12" xfId="2479" xr:uid="{00000000-0005-0000-0000-0000171F0000}"/>
    <cellStyle name="Normal 3 43 2 12 2" xfId="3953" xr:uid="{00000000-0005-0000-0000-0000181F0000}"/>
    <cellStyle name="Normal 3 43 2 12 2 2" xfId="9125" xr:uid="{00000000-0005-0000-0000-0000191F0000}"/>
    <cellStyle name="Normal 3 43 2 12 3" xfId="9126" xr:uid="{00000000-0005-0000-0000-00001A1F0000}"/>
    <cellStyle name="Normal 3 43 2 12 3 2" xfId="9127" xr:uid="{00000000-0005-0000-0000-00001B1F0000}"/>
    <cellStyle name="Normal 3 43 2 12 4" xfId="9128" xr:uid="{00000000-0005-0000-0000-00001C1F0000}"/>
    <cellStyle name="Normal 3 43 2 12 5" xfId="12994" xr:uid="{00000000-0005-0000-0000-00001D1F0000}"/>
    <cellStyle name="Normal 3 43 2 13" xfId="3783" xr:uid="{00000000-0005-0000-0000-00001E1F0000}"/>
    <cellStyle name="Normal 3 43 2 13 2" xfId="9129" xr:uid="{00000000-0005-0000-0000-00001F1F0000}"/>
    <cellStyle name="Normal 3 43 2 14" xfId="9130" xr:uid="{00000000-0005-0000-0000-0000201F0000}"/>
    <cellStyle name="Normal 3 43 2 14 2" xfId="9131" xr:uid="{00000000-0005-0000-0000-0000211F0000}"/>
    <cellStyle name="Normal 3 43 2 15" xfId="9132" xr:uid="{00000000-0005-0000-0000-0000221F0000}"/>
    <cellStyle name="Normal 3 43 2 16" xfId="12995" xr:uid="{00000000-0005-0000-0000-0000231F0000}"/>
    <cellStyle name="Normal 3 43 2 2" xfId="2480" xr:uid="{00000000-0005-0000-0000-0000241F0000}"/>
    <cellStyle name="Normal 3 43 2 2 2" xfId="3952" xr:uid="{00000000-0005-0000-0000-0000251F0000}"/>
    <cellStyle name="Normal 3 43 2 2 2 2" xfId="9133" xr:uid="{00000000-0005-0000-0000-0000261F0000}"/>
    <cellStyle name="Normal 3 43 2 2 3" xfId="9134" xr:uid="{00000000-0005-0000-0000-0000271F0000}"/>
    <cellStyle name="Normal 3 43 2 2 3 2" xfId="9135" xr:uid="{00000000-0005-0000-0000-0000281F0000}"/>
    <cellStyle name="Normal 3 43 2 2 4" xfId="9136" xr:uid="{00000000-0005-0000-0000-0000291F0000}"/>
    <cellStyle name="Normal 3 43 2 2 5" xfId="12996" xr:uid="{00000000-0005-0000-0000-00002A1F0000}"/>
    <cellStyle name="Normal 3 43 2 3" xfId="2481" xr:uid="{00000000-0005-0000-0000-00002B1F0000}"/>
    <cellStyle name="Normal 3 43 2 3 2" xfId="3782" xr:uid="{00000000-0005-0000-0000-00002C1F0000}"/>
    <cellStyle name="Normal 3 43 2 3 2 2" xfId="9137" xr:uid="{00000000-0005-0000-0000-00002D1F0000}"/>
    <cellStyle name="Normal 3 43 2 3 3" xfId="9138" xr:uid="{00000000-0005-0000-0000-00002E1F0000}"/>
    <cellStyle name="Normal 3 43 2 3 3 2" xfId="9139" xr:uid="{00000000-0005-0000-0000-00002F1F0000}"/>
    <cellStyle name="Normal 3 43 2 3 4" xfId="9140" xr:uid="{00000000-0005-0000-0000-0000301F0000}"/>
    <cellStyle name="Normal 3 43 2 3 5" xfId="12997" xr:uid="{00000000-0005-0000-0000-0000311F0000}"/>
    <cellStyle name="Normal 3 43 2 4" xfId="2482" xr:uid="{00000000-0005-0000-0000-0000321F0000}"/>
    <cellStyle name="Normal 3 43 2 4 2" xfId="3951" xr:uid="{00000000-0005-0000-0000-0000331F0000}"/>
    <cellStyle name="Normal 3 43 2 4 2 2" xfId="9141" xr:uid="{00000000-0005-0000-0000-0000341F0000}"/>
    <cellStyle name="Normal 3 43 2 4 3" xfId="9142" xr:uid="{00000000-0005-0000-0000-0000351F0000}"/>
    <cellStyle name="Normal 3 43 2 4 3 2" xfId="9143" xr:uid="{00000000-0005-0000-0000-0000361F0000}"/>
    <cellStyle name="Normal 3 43 2 4 4" xfId="9144" xr:uid="{00000000-0005-0000-0000-0000371F0000}"/>
    <cellStyle name="Normal 3 43 2 4 5" xfId="12998" xr:uid="{00000000-0005-0000-0000-0000381F0000}"/>
    <cellStyle name="Normal 3 43 2 5" xfId="2483" xr:uid="{00000000-0005-0000-0000-0000391F0000}"/>
    <cellStyle name="Normal 3 43 2 5 2" xfId="3781" xr:uid="{00000000-0005-0000-0000-00003A1F0000}"/>
    <cellStyle name="Normal 3 43 2 5 2 2" xfId="9145" xr:uid="{00000000-0005-0000-0000-00003B1F0000}"/>
    <cellStyle name="Normal 3 43 2 5 3" xfId="9146" xr:uid="{00000000-0005-0000-0000-00003C1F0000}"/>
    <cellStyle name="Normal 3 43 2 5 3 2" xfId="9147" xr:uid="{00000000-0005-0000-0000-00003D1F0000}"/>
    <cellStyle name="Normal 3 43 2 5 4" xfId="9148" xr:uid="{00000000-0005-0000-0000-00003E1F0000}"/>
    <cellStyle name="Normal 3 43 2 5 5" xfId="12999" xr:uid="{00000000-0005-0000-0000-00003F1F0000}"/>
    <cellStyle name="Normal 3 43 2 6" xfId="2484" xr:uid="{00000000-0005-0000-0000-0000401F0000}"/>
    <cellStyle name="Normal 3 43 2 6 2" xfId="3780" xr:uid="{00000000-0005-0000-0000-0000411F0000}"/>
    <cellStyle name="Normal 3 43 2 6 2 2" xfId="9149" xr:uid="{00000000-0005-0000-0000-0000421F0000}"/>
    <cellStyle name="Normal 3 43 2 6 3" xfId="9150" xr:uid="{00000000-0005-0000-0000-0000431F0000}"/>
    <cellStyle name="Normal 3 43 2 6 3 2" xfId="9151" xr:uid="{00000000-0005-0000-0000-0000441F0000}"/>
    <cellStyle name="Normal 3 43 2 6 4" xfId="9152" xr:uid="{00000000-0005-0000-0000-0000451F0000}"/>
    <cellStyle name="Normal 3 43 2 6 5" xfId="13000" xr:uid="{00000000-0005-0000-0000-0000461F0000}"/>
    <cellStyle name="Normal 3 43 2 7" xfId="2485" xr:uid="{00000000-0005-0000-0000-0000471F0000}"/>
    <cellStyle name="Normal 3 43 2 7 2" xfId="3950" xr:uid="{00000000-0005-0000-0000-0000481F0000}"/>
    <cellStyle name="Normal 3 43 2 7 2 2" xfId="9153" xr:uid="{00000000-0005-0000-0000-0000491F0000}"/>
    <cellStyle name="Normal 3 43 2 7 3" xfId="9154" xr:uid="{00000000-0005-0000-0000-00004A1F0000}"/>
    <cellStyle name="Normal 3 43 2 7 3 2" xfId="9155" xr:uid="{00000000-0005-0000-0000-00004B1F0000}"/>
    <cellStyle name="Normal 3 43 2 7 4" xfId="9156" xr:uid="{00000000-0005-0000-0000-00004C1F0000}"/>
    <cellStyle name="Normal 3 43 2 7 5" xfId="13001" xr:uid="{00000000-0005-0000-0000-00004D1F0000}"/>
    <cellStyle name="Normal 3 43 2 8" xfId="2486" xr:uid="{00000000-0005-0000-0000-00004E1F0000}"/>
    <cellStyle name="Normal 3 43 2 8 2" xfId="3779" xr:uid="{00000000-0005-0000-0000-00004F1F0000}"/>
    <cellStyle name="Normal 3 43 2 8 2 2" xfId="9157" xr:uid="{00000000-0005-0000-0000-0000501F0000}"/>
    <cellStyle name="Normal 3 43 2 8 3" xfId="9158" xr:uid="{00000000-0005-0000-0000-0000511F0000}"/>
    <cellStyle name="Normal 3 43 2 8 3 2" xfId="9159" xr:uid="{00000000-0005-0000-0000-0000521F0000}"/>
    <cellStyle name="Normal 3 43 2 8 4" xfId="9160" xr:uid="{00000000-0005-0000-0000-0000531F0000}"/>
    <cellStyle name="Normal 3 43 2 8 5" xfId="13002" xr:uid="{00000000-0005-0000-0000-0000541F0000}"/>
    <cellStyle name="Normal 3 43 2 9" xfId="2487" xr:uid="{00000000-0005-0000-0000-0000551F0000}"/>
    <cellStyle name="Normal 3 43 2 9 2" xfId="3778" xr:uid="{00000000-0005-0000-0000-0000561F0000}"/>
    <cellStyle name="Normal 3 43 2 9 2 2" xfId="9161" xr:uid="{00000000-0005-0000-0000-0000571F0000}"/>
    <cellStyle name="Normal 3 43 2 9 3" xfId="9162" xr:uid="{00000000-0005-0000-0000-0000581F0000}"/>
    <cellStyle name="Normal 3 43 2 9 3 2" xfId="9163" xr:uid="{00000000-0005-0000-0000-0000591F0000}"/>
    <cellStyle name="Normal 3 43 2 9 4" xfId="9164" xr:uid="{00000000-0005-0000-0000-00005A1F0000}"/>
    <cellStyle name="Normal 3 43 2 9 5" xfId="13003" xr:uid="{00000000-0005-0000-0000-00005B1F0000}"/>
    <cellStyle name="Normal 3 43 3" xfId="2488" xr:uid="{00000000-0005-0000-0000-00005C1F0000}"/>
    <cellStyle name="Normal 3 43 3 2" xfId="3949" xr:uid="{00000000-0005-0000-0000-00005D1F0000}"/>
    <cellStyle name="Normal 3 43 3 2 2" xfId="9165" xr:uid="{00000000-0005-0000-0000-00005E1F0000}"/>
    <cellStyle name="Normal 3 43 3 3" xfId="9166" xr:uid="{00000000-0005-0000-0000-00005F1F0000}"/>
    <cellStyle name="Normal 3 43 3 3 2" xfId="9167" xr:uid="{00000000-0005-0000-0000-0000601F0000}"/>
    <cellStyle name="Normal 3 43 3 4" xfId="9168" xr:uid="{00000000-0005-0000-0000-0000611F0000}"/>
    <cellStyle name="Normal 3 43 3 5" xfId="13004" xr:uid="{00000000-0005-0000-0000-0000621F0000}"/>
    <cellStyle name="Normal 3 43 4" xfId="2489" xr:uid="{00000000-0005-0000-0000-0000631F0000}"/>
    <cellStyle name="Normal 3 43 4 2" xfId="3948" xr:uid="{00000000-0005-0000-0000-0000641F0000}"/>
    <cellStyle name="Normal 3 43 4 2 2" xfId="9169" xr:uid="{00000000-0005-0000-0000-0000651F0000}"/>
    <cellStyle name="Normal 3 43 4 3" xfId="9170" xr:uid="{00000000-0005-0000-0000-0000661F0000}"/>
    <cellStyle name="Normal 3 43 4 3 2" xfId="9171" xr:uid="{00000000-0005-0000-0000-0000671F0000}"/>
    <cellStyle name="Normal 3 43 4 4" xfId="9172" xr:uid="{00000000-0005-0000-0000-0000681F0000}"/>
    <cellStyle name="Normal 3 43 4 5" xfId="13005" xr:uid="{00000000-0005-0000-0000-0000691F0000}"/>
    <cellStyle name="Normal 3 43 5" xfId="2490" xr:uid="{00000000-0005-0000-0000-00006A1F0000}"/>
    <cellStyle name="Normal 3 43 5 2" xfId="3947" xr:uid="{00000000-0005-0000-0000-00006B1F0000}"/>
    <cellStyle name="Normal 3 43 5 2 2" xfId="9173" xr:uid="{00000000-0005-0000-0000-00006C1F0000}"/>
    <cellStyle name="Normal 3 43 5 3" xfId="9174" xr:uid="{00000000-0005-0000-0000-00006D1F0000}"/>
    <cellStyle name="Normal 3 43 5 3 2" xfId="9175" xr:uid="{00000000-0005-0000-0000-00006E1F0000}"/>
    <cellStyle name="Normal 3 43 5 4" xfId="9176" xr:uid="{00000000-0005-0000-0000-00006F1F0000}"/>
    <cellStyle name="Normal 3 43 5 5" xfId="13006" xr:uid="{00000000-0005-0000-0000-0000701F0000}"/>
    <cellStyle name="Normal 3 43 6" xfId="2491" xr:uid="{00000000-0005-0000-0000-0000711F0000}"/>
    <cellStyle name="Normal 3 43 6 2" xfId="3946" xr:uid="{00000000-0005-0000-0000-0000721F0000}"/>
    <cellStyle name="Normal 3 43 6 2 2" xfId="9177" xr:uid="{00000000-0005-0000-0000-0000731F0000}"/>
    <cellStyle name="Normal 3 43 6 3" xfId="9178" xr:uid="{00000000-0005-0000-0000-0000741F0000}"/>
    <cellStyle name="Normal 3 43 6 3 2" xfId="9179" xr:uid="{00000000-0005-0000-0000-0000751F0000}"/>
    <cellStyle name="Normal 3 43 6 4" xfId="9180" xr:uid="{00000000-0005-0000-0000-0000761F0000}"/>
    <cellStyle name="Normal 3 43 6 5" xfId="13007" xr:uid="{00000000-0005-0000-0000-0000771F0000}"/>
    <cellStyle name="Normal 3 43 7" xfId="2492" xr:uid="{00000000-0005-0000-0000-0000781F0000}"/>
    <cellStyle name="Normal 3 43 7 2" xfId="3945" xr:uid="{00000000-0005-0000-0000-0000791F0000}"/>
    <cellStyle name="Normal 3 43 7 2 2" xfId="9181" xr:uid="{00000000-0005-0000-0000-00007A1F0000}"/>
    <cellStyle name="Normal 3 43 7 3" xfId="9182" xr:uid="{00000000-0005-0000-0000-00007B1F0000}"/>
    <cellStyle name="Normal 3 43 7 3 2" xfId="9183" xr:uid="{00000000-0005-0000-0000-00007C1F0000}"/>
    <cellStyle name="Normal 3 43 7 4" xfId="9184" xr:uid="{00000000-0005-0000-0000-00007D1F0000}"/>
    <cellStyle name="Normal 3 43 7 5" xfId="13008" xr:uid="{00000000-0005-0000-0000-00007E1F0000}"/>
    <cellStyle name="Normal 3 43 8" xfId="2493" xr:uid="{00000000-0005-0000-0000-00007F1F0000}"/>
    <cellStyle name="Normal 3 43 8 2" xfId="3777" xr:uid="{00000000-0005-0000-0000-0000801F0000}"/>
    <cellStyle name="Normal 3 43 8 2 2" xfId="9185" xr:uid="{00000000-0005-0000-0000-0000811F0000}"/>
    <cellStyle name="Normal 3 43 8 3" xfId="9186" xr:uid="{00000000-0005-0000-0000-0000821F0000}"/>
    <cellStyle name="Normal 3 43 8 3 2" xfId="9187" xr:uid="{00000000-0005-0000-0000-0000831F0000}"/>
    <cellStyle name="Normal 3 43 8 4" xfId="9188" xr:uid="{00000000-0005-0000-0000-0000841F0000}"/>
    <cellStyle name="Normal 3 43 8 5" xfId="13009" xr:uid="{00000000-0005-0000-0000-0000851F0000}"/>
    <cellStyle name="Normal 3 43 9" xfId="2494" xr:uid="{00000000-0005-0000-0000-0000861F0000}"/>
    <cellStyle name="Normal 3 43 9 2" xfId="3776" xr:uid="{00000000-0005-0000-0000-0000871F0000}"/>
    <cellStyle name="Normal 3 43 9 2 2" xfId="9189" xr:uid="{00000000-0005-0000-0000-0000881F0000}"/>
    <cellStyle name="Normal 3 43 9 3" xfId="9190" xr:uid="{00000000-0005-0000-0000-0000891F0000}"/>
    <cellStyle name="Normal 3 43 9 3 2" xfId="9191" xr:uid="{00000000-0005-0000-0000-00008A1F0000}"/>
    <cellStyle name="Normal 3 43 9 4" xfId="9192" xr:uid="{00000000-0005-0000-0000-00008B1F0000}"/>
    <cellStyle name="Normal 3 43 9 5" xfId="13010" xr:uid="{00000000-0005-0000-0000-00008C1F0000}"/>
    <cellStyle name="Normal 3 44" xfId="2495" xr:uid="{00000000-0005-0000-0000-00008D1F0000}"/>
    <cellStyle name="Normal 3 44 10" xfId="2496" xr:uid="{00000000-0005-0000-0000-00008E1F0000}"/>
    <cellStyle name="Normal 3 44 10 2" xfId="4892" xr:uid="{00000000-0005-0000-0000-00008F1F0000}"/>
    <cellStyle name="Normal 3 44 10 2 2" xfId="9193" xr:uid="{00000000-0005-0000-0000-0000901F0000}"/>
    <cellStyle name="Normal 3 44 10 3" xfId="9194" xr:uid="{00000000-0005-0000-0000-0000911F0000}"/>
    <cellStyle name="Normal 3 44 10 3 2" xfId="9195" xr:uid="{00000000-0005-0000-0000-0000921F0000}"/>
    <cellStyle name="Normal 3 44 10 4" xfId="9196" xr:uid="{00000000-0005-0000-0000-0000931F0000}"/>
    <cellStyle name="Normal 3 44 10 5" xfId="13011" xr:uid="{00000000-0005-0000-0000-0000941F0000}"/>
    <cellStyle name="Normal 3 44 11" xfId="2497" xr:uid="{00000000-0005-0000-0000-0000951F0000}"/>
    <cellStyle name="Normal 3 44 11 2" xfId="3772" xr:uid="{00000000-0005-0000-0000-0000961F0000}"/>
    <cellStyle name="Normal 3 44 11 2 2" xfId="9197" xr:uid="{00000000-0005-0000-0000-0000971F0000}"/>
    <cellStyle name="Normal 3 44 11 3" xfId="9198" xr:uid="{00000000-0005-0000-0000-0000981F0000}"/>
    <cellStyle name="Normal 3 44 11 3 2" xfId="9199" xr:uid="{00000000-0005-0000-0000-0000991F0000}"/>
    <cellStyle name="Normal 3 44 11 4" xfId="9200" xr:uid="{00000000-0005-0000-0000-00009A1F0000}"/>
    <cellStyle name="Normal 3 44 11 5" xfId="13012" xr:uid="{00000000-0005-0000-0000-00009B1F0000}"/>
    <cellStyle name="Normal 3 44 12" xfId="2498" xr:uid="{00000000-0005-0000-0000-00009C1F0000}"/>
    <cellStyle name="Normal 3 44 12 2" xfId="3944" xr:uid="{00000000-0005-0000-0000-00009D1F0000}"/>
    <cellStyle name="Normal 3 44 12 2 2" xfId="9201" xr:uid="{00000000-0005-0000-0000-00009E1F0000}"/>
    <cellStyle name="Normal 3 44 12 3" xfId="9202" xr:uid="{00000000-0005-0000-0000-00009F1F0000}"/>
    <cellStyle name="Normal 3 44 12 3 2" xfId="9203" xr:uid="{00000000-0005-0000-0000-0000A01F0000}"/>
    <cellStyle name="Normal 3 44 12 4" xfId="9204" xr:uid="{00000000-0005-0000-0000-0000A11F0000}"/>
    <cellStyle name="Normal 3 44 12 5" xfId="13013" xr:uid="{00000000-0005-0000-0000-0000A21F0000}"/>
    <cellStyle name="Normal 3 44 13" xfId="2499" xr:uid="{00000000-0005-0000-0000-0000A31F0000}"/>
    <cellStyle name="Normal 3 44 13 2" xfId="3943" xr:uid="{00000000-0005-0000-0000-0000A41F0000}"/>
    <cellStyle name="Normal 3 44 13 2 2" xfId="9205" xr:uid="{00000000-0005-0000-0000-0000A51F0000}"/>
    <cellStyle name="Normal 3 44 13 3" xfId="9206" xr:uid="{00000000-0005-0000-0000-0000A61F0000}"/>
    <cellStyle name="Normal 3 44 13 3 2" xfId="9207" xr:uid="{00000000-0005-0000-0000-0000A71F0000}"/>
    <cellStyle name="Normal 3 44 13 4" xfId="9208" xr:uid="{00000000-0005-0000-0000-0000A81F0000}"/>
    <cellStyle name="Normal 3 44 13 5" xfId="13014" xr:uid="{00000000-0005-0000-0000-0000A91F0000}"/>
    <cellStyle name="Normal 3 44 14" xfId="3942" xr:uid="{00000000-0005-0000-0000-0000AA1F0000}"/>
    <cellStyle name="Normal 3 44 14 2" xfId="9209" xr:uid="{00000000-0005-0000-0000-0000AB1F0000}"/>
    <cellStyle name="Normal 3 44 15" xfId="9210" xr:uid="{00000000-0005-0000-0000-0000AC1F0000}"/>
    <cellStyle name="Normal 3 44 15 2" xfId="9211" xr:uid="{00000000-0005-0000-0000-0000AD1F0000}"/>
    <cellStyle name="Normal 3 44 16" xfId="9212" xr:uid="{00000000-0005-0000-0000-0000AE1F0000}"/>
    <cellStyle name="Normal 3 44 17" xfId="13015" xr:uid="{00000000-0005-0000-0000-0000AF1F0000}"/>
    <cellStyle name="Normal 3 44 2" xfId="2500" xr:uid="{00000000-0005-0000-0000-0000B01F0000}"/>
    <cellStyle name="Normal 3 44 2 10" xfId="2501" xr:uid="{00000000-0005-0000-0000-0000B11F0000}"/>
    <cellStyle name="Normal 3 44 2 10 2" xfId="3941" xr:uid="{00000000-0005-0000-0000-0000B21F0000}"/>
    <cellStyle name="Normal 3 44 2 10 2 2" xfId="9213" xr:uid="{00000000-0005-0000-0000-0000B31F0000}"/>
    <cellStyle name="Normal 3 44 2 10 3" xfId="9214" xr:uid="{00000000-0005-0000-0000-0000B41F0000}"/>
    <cellStyle name="Normal 3 44 2 10 3 2" xfId="9215" xr:uid="{00000000-0005-0000-0000-0000B51F0000}"/>
    <cellStyle name="Normal 3 44 2 10 4" xfId="9216" xr:uid="{00000000-0005-0000-0000-0000B61F0000}"/>
    <cellStyle name="Normal 3 44 2 10 5" xfId="13016" xr:uid="{00000000-0005-0000-0000-0000B71F0000}"/>
    <cellStyle name="Normal 3 44 2 11" xfId="2502" xr:uid="{00000000-0005-0000-0000-0000B81F0000}"/>
    <cellStyle name="Normal 3 44 2 11 2" xfId="3771" xr:uid="{00000000-0005-0000-0000-0000B91F0000}"/>
    <cellStyle name="Normal 3 44 2 11 2 2" xfId="9217" xr:uid="{00000000-0005-0000-0000-0000BA1F0000}"/>
    <cellStyle name="Normal 3 44 2 11 3" xfId="9218" xr:uid="{00000000-0005-0000-0000-0000BB1F0000}"/>
    <cellStyle name="Normal 3 44 2 11 3 2" xfId="9219" xr:uid="{00000000-0005-0000-0000-0000BC1F0000}"/>
    <cellStyle name="Normal 3 44 2 11 4" xfId="9220" xr:uid="{00000000-0005-0000-0000-0000BD1F0000}"/>
    <cellStyle name="Normal 3 44 2 11 5" xfId="13017" xr:uid="{00000000-0005-0000-0000-0000BE1F0000}"/>
    <cellStyle name="Normal 3 44 2 12" xfId="2503" xr:uid="{00000000-0005-0000-0000-0000BF1F0000}"/>
    <cellStyle name="Normal 3 44 2 12 2" xfId="3940" xr:uid="{00000000-0005-0000-0000-0000C01F0000}"/>
    <cellStyle name="Normal 3 44 2 12 2 2" xfId="9221" xr:uid="{00000000-0005-0000-0000-0000C11F0000}"/>
    <cellStyle name="Normal 3 44 2 12 3" xfId="9222" xr:uid="{00000000-0005-0000-0000-0000C21F0000}"/>
    <cellStyle name="Normal 3 44 2 12 3 2" xfId="9223" xr:uid="{00000000-0005-0000-0000-0000C31F0000}"/>
    <cellStyle name="Normal 3 44 2 12 4" xfId="9224" xr:uid="{00000000-0005-0000-0000-0000C41F0000}"/>
    <cellStyle name="Normal 3 44 2 12 5" xfId="13018" xr:uid="{00000000-0005-0000-0000-0000C51F0000}"/>
    <cellStyle name="Normal 3 44 2 13" xfId="3770" xr:uid="{00000000-0005-0000-0000-0000C61F0000}"/>
    <cellStyle name="Normal 3 44 2 13 2" xfId="9225" xr:uid="{00000000-0005-0000-0000-0000C71F0000}"/>
    <cellStyle name="Normal 3 44 2 14" xfId="9226" xr:uid="{00000000-0005-0000-0000-0000C81F0000}"/>
    <cellStyle name="Normal 3 44 2 14 2" xfId="9227" xr:uid="{00000000-0005-0000-0000-0000C91F0000}"/>
    <cellStyle name="Normal 3 44 2 15" xfId="9228" xr:uid="{00000000-0005-0000-0000-0000CA1F0000}"/>
    <cellStyle name="Normal 3 44 2 16" xfId="13019" xr:uid="{00000000-0005-0000-0000-0000CB1F0000}"/>
    <cellStyle name="Normal 3 44 2 2" xfId="2504" xr:uid="{00000000-0005-0000-0000-0000CC1F0000}"/>
    <cellStyle name="Normal 3 44 2 2 2" xfId="3939" xr:uid="{00000000-0005-0000-0000-0000CD1F0000}"/>
    <cellStyle name="Normal 3 44 2 2 2 2" xfId="9229" xr:uid="{00000000-0005-0000-0000-0000CE1F0000}"/>
    <cellStyle name="Normal 3 44 2 2 3" xfId="9230" xr:uid="{00000000-0005-0000-0000-0000CF1F0000}"/>
    <cellStyle name="Normal 3 44 2 2 3 2" xfId="9231" xr:uid="{00000000-0005-0000-0000-0000D01F0000}"/>
    <cellStyle name="Normal 3 44 2 2 4" xfId="9232" xr:uid="{00000000-0005-0000-0000-0000D11F0000}"/>
    <cellStyle name="Normal 3 44 2 2 5" xfId="13020" xr:uid="{00000000-0005-0000-0000-0000D21F0000}"/>
    <cellStyle name="Normal 3 44 2 3" xfId="2505" xr:uid="{00000000-0005-0000-0000-0000D31F0000}"/>
    <cellStyle name="Normal 3 44 2 3 2" xfId="3938" xr:uid="{00000000-0005-0000-0000-0000D41F0000}"/>
    <cellStyle name="Normal 3 44 2 3 2 2" xfId="9233" xr:uid="{00000000-0005-0000-0000-0000D51F0000}"/>
    <cellStyle name="Normal 3 44 2 3 3" xfId="9234" xr:uid="{00000000-0005-0000-0000-0000D61F0000}"/>
    <cellStyle name="Normal 3 44 2 3 3 2" xfId="9235" xr:uid="{00000000-0005-0000-0000-0000D71F0000}"/>
    <cellStyle name="Normal 3 44 2 3 4" xfId="9236" xr:uid="{00000000-0005-0000-0000-0000D81F0000}"/>
    <cellStyle name="Normal 3 44 2 3 5" xfId="13021" xr:uid="{00000000-0005-0000-0000-0000D91F0000}"/>
    <cellStyle name="Normal 3 44 2 4" xfId="2506" xr:uid="{00000000-0005-0000-0000-0000DA1F0000}"/>
    <cellStyle name="Normal 3 44 2 4 2" xfId="3937" xr:uid="{00000000-0005-0000-0000-0000DB1F0000}"/>
    <cellStyle name="Normal 3 44 2 4 2 2" xfId="9237" xr:uid="{00000000-0005-0000-0000-0000DC1F0000}"/>
    <cellStyle name="Normal 3 44 2 4 3" xfId="9238" xr:uid="{00000000-0005-0000-0000-0000DD1F0000}"/>
    <cellStyle name="Normal 3 44 2 4 3 2" xfId="9239" xr:uid="{00000000-0005-0000-0000-0000DE1F0000}"/>
    <cellStyle name="Normal 3 44 2 4 4" xfId="9240" xr:uid="{00000000-0005-0000-0000-0000DF1F0000}"/>
    <cellStyle name="Normal 3 44 2 4 5" xfId="13022" xr:uid="{00000000-0005-0000-0000-0000E01F0000}"/>
    <cellStyle name="Normal 3 44 2 5" xfId="2507" xr:uid="{00000000-0005-0000-0000-0000E11F0000}"/>
    <cellStyle name="Normal 3 44 2 5 2" xfId="3936" xr:uid="{00000000-0005-0000-0000-0000E21F0000}"/>
    <cellStyle name="Normal 3 44 2 5 2 2" xfId="9241" xr:uid="{00000000-0005-0000-0000-0000E31F0000}"/>
    <cellStyle name="Normal 3 44 2 5 3" xfId="9242" xr:uid="{00000000-0005-0000-0000-0000E41F0000}"/>
    <cellStyle name="Normal 3 44 2 5 3 2" xfId="9243" xr:uid="{00000000-0005-0000-0000-0000E51F0000}"/>
    <cellStyle name="Normal 3 44 2 5 4" xfId="9244" xr:uid="{00000000-0005-0000-0000-0000E61F0000}"/>
    <cellStyle name="Normal 3 44 2 5 5" xfId="13023" xr:uid="{00000000-0005-0000-0000-0000E71F0000}"/>
    <cellStyle name="Normal 3 44 2 6" xfId="2508" xr:uid="{00000000-0005-0000-0000-0000E81F0000}"/>
    <cellStyle name="Normal 3 44 2 6 2" xfId="3935" xr:uid="{00000000-0005-0000-0000-0000E91F0000}"/>
    <cellStyle name="Normal 3 44 2 6 2 2" xfId="9245" xr:uid="{00000000-0005-0000-0000-0000EA1F0000}"/>
    <cellStyle name="Normal 3 44 2 6 3" xfId="9246" xr:uid="{00000000-0005-0000-0000-0000EB1F0000}"/>
    <cellStyle name="Normal 3 44 2 6 3 2" xfId="9247" xr:uid="{00000000-0005-0000-0000-0000EC1F0000}"/>
    <cellStyle name="Normal 3 44 2 6 4" xfId="9248" xr:uid="{00000000-0005-0000-0000-0000ED1F0000}"/>
    <cellStyle name="Normal 3 44 2 6 5" xfId="13024" xr:uid="{00000000-0005-0000-0000-0000EE1F0000}"/>
    <cellStyle name="Normal 3 44 2 7" xfId="2509" xr:uid="{00000000-0005-0000-0000-0000EF1F0000}"/>
    <cellStyle name="Normal 3 44 2 7 2" xfId="3934" xr:uid="{00000000-0005-0000-0000-0000F01F0000}"/>
    <cellStyle name="Normal 3 44 2 7 2 2" xfId="9249" xr:uid="{00000000-0005-0000-0000-0000F11F0000}"/>
    <cellStyle name="Normal 3 44 2 7 3" xfId="9250" xr:uid="{00000000-0005-0000-0000-0000F21F0000}"/>
    <cellStyle name="Normal 3 44 2 7 3 2" xfId="9251" xr:uid="{00000000-0005-0000-0000-0000F31F0000}"/>
    <cellStyle name="Normal 3 44 2 7 4" xfId="9252" xr:uid="{00000000-0005-0000-0000-0000F41F0000}"/>
    <cellStyle name="Normal 3 44 2 7 5" xfId="13025" xr:uid="{00000000-0005-0000-0000-0000F51F0000}"/>
    <cellStyle name="Normal 3 44 2 8" xfId="2510" xr:uid="{00000000-0005-0000-0000-0000F61F0000}"/>
    <cellStyle name="Normal 3 44 2 8 2" xfId="3933" xr:uid="{00000000-0005-0000-0000-0000F71F0000}"/>
    <cellStyle name="Normal 3 44 2 8 2 2" xfId="9253" xr:uid="{00000000-0005-0000-0000-0000F81F0000}"/>
    <cellStyle name="Normal 3 44 2 8 3" xfId="9254" xr:uid="{00000000-0005-0000-0000-0000F91F0000}"/>
    <cellStyle name="Normal 3 44 2 8 3 2" xfId="9255" xr:uid="{00000000-0005-0000-0000-0000FA1F0000}"/>
    <cellStyle name="Normal 3 44 2 8 4" xfId="9256" xr:uid="{00000000-0005-0000-0000-0000FB1F0000}"/>
    <cellStyle name="Normal 3 44 2 8 5" xfId="13026" xr:uid="{00000000-0005-0000-0000-0000FC1F0000}"/>
    <cellStyle name="Normal 3 44 2 9" xfId="2511" xr:uid="{00000000-0005-0000-0000-0000FD1F0000}"/>
    <cellStyle name="Normal 3 44 2 9 2" xfId="3932" xr:uid="{00000000-0005-0000-0000-0000FE1F0000}"/>
    <cellStyle name="Normal 3 44 2 9 2 2" xfId="9257" xr:uid="{00000000-0005-0000-0000-0000FF1F0000}"/>
    <cellStyle name="Normal 3 44 2 9 3" xfId="9258" xr:uid="{00000000-0005-0000-0000-000000200000}"/>
    <cellStyle name="Normal 3 44 2 9 3 2" xfId="9259" xr:uid="{00000000-0005-0000-0000-000001200000}"/>
    <cellStyle name="Normal 3 44 2 9 4" xfId="9260" xr:uid="{00000000-0005-0000-0000-000002200000}"/>
    <cellStyle name="Normal 3 44 2 9 5" xfId="13027" xr:uid="{00000000-0005-0000-0000-000003200000}"/>
    <cellStyle name="Normal 3 44 3" xfId="2512" xr:uid="{00000000-0005-0000-0000-000004200000}"/>
    <cellStyle name="Normal 3 44 3 2" xfId="3931" xr:uid="{00000000-0005-0000-0000-000005200000}"/>
    <cellStyle name="Normal 3 44 3 2 2" xfId="9261" xr:uid="{00000000-0005-0000-0000-000006200000}"/>
    <cellStyle name="Normal 3 44 3 3" xfId="9262" xr:uid="{00000000-0005-0000-0000-000007200000}"/>
    <cellStyle name="Normal 3 44 3 3 2" xfId="9263" xr:uid="{00000000-0005-0000-0000-000008200000}"/>
    <cellStyle name="Normal 3 44 3 4" xfId="9264" xr:uid="{00000000-0005-0000-0000-000009200000}"/>
    <cellStyle name="Normal 3 44 3 5" xfId="13028" xr:uid="{00000000-0005-0000-0000-00000A200000}"/>
    <cellStyle name="Normal 3 44 4" xfId="2513" xr:uid="{00000000-0005-0000-0000-00000B200000}"/>
    <cellStyle name="Normal 3 44 4 2" xfId="3769" xr:uid="{00000000-0005-0000-0000-00000C200000}"/>
    <cellStyle name="Normal 3 44 4 2 2" xfId="9265" xr:uid="{00000000-0005-0000-0000-00000D200000}"/>
    <cellStyle name="Normal 3 44 4 3" xfId="9266" xr:uid="{00000000-0005-0000-0000-00000E200000}"/>
    <cellStyle name="Normal 3 44 4 3 2" xfId="9267" xr:uid="{00000000-0005-0000-0000-00000F200000}"/>
    <cellStyle name="Normal 3 44 4 4" xfId="9268" xr:uid="{00000000-0005-0000-0000-000010200000}"/>
    <cellStyle name="Normal 3 44 4 5" xfId="13029" xr:uid="{00000000-0005-0000-0000-000011200000}"/>
    <cellStyle name="Normal 3 44 5" xfId="2514" xr:uid="{00000000-0005-0000-0000-000012200000}"/>
    <cellStyle name="Normal 3 44 5 2" xfId="3768" xr:uid="{00000000-0005-0000-0000-000013200000}"/>
    <cellStyle name="Normal 3 44 5 2 2" xfId="9269" xr:uid="{00000000-0005-0000-0000-000014200000}"/>
    <cellStyle name="Normal 3 44 5 3" xfId="9270" xr:uid="{00000000-0005-0000-0000-000015200000}"/>
    <cellStyle name="Normal 3 44 5 3 2" xfId="9271" xr:uid="{00000000-0005-0000-0000-000016200000}"/>
    <cellStyle name="Normal 3 44 5 4" xfId="9272" xr:uid="{00000000-0005-0000-0000-000017200000}"/>
    <cellStyle name="Normal 3 44 5 5" xfId="13030" xr:uid="{00000000-0005-0000-0000-000018200000}"/>
    <cellStyle name="Normal 3 44 6" xfId="2515" xr:uid="{00000000-0005-0000-0000-000019200000}"/>
    <cellStyle name="Normal 3 44 6 2" xfId="3767" xr:uid="{00000000-0005-0000-0000-00001A200000}"/>
    <cellStyle name="Normal 3 44 6 2 2" xfId="9273" xr:uid="{00000000-0005-0000-0000-00001B200000}"/>
    <cellStyle name="Normal 3 44 6 3" xfId="9274" xr:uid="{00000000-0005-0000-0000-00001C200000}"/>
    <cellStyle name="Normal 3 44 6 3 2" xfId="9275" xr:uid="{00000000-0005-0000-0000-00001D200000}"/>
    <cellStyle name="Normal 3 44 6 4" xfId="9276" xr:uid="{00000000-0005-0000-0000-00001E200000}"/>
    <cellStyle name="Normal 3 44 6 5" xfId="13031" xr:uid="{00000000-0005-0000-0000-00001F200000}"/>
    <cellStyle name="Normal 3 44 7" xfId="2516" xr:uid="{00000000-0005-0000-0000-000020200000}"/>
    <cellStyle name="Normal 3 44 7 2" xfId="3766" xr:uid="{00000000-0005-0000-0000-000021200000}"/>
    <cellStyle name="Normal 3 44 7 2 2" xfId="9277" xr:uid="{00000000-0005-0000-0000-000022200000}"/>
    <cellStyle name="Normal 3 44 7 3" xfId="9278" xr:uid="{00000000-0005-0000-0000-000023200000}"/>
    <cellStyle name="Normal 3 44 7 3 2" xfId="9279" xr:uid="{00000000-0005-0000-0000-000024200000}"/>
    <cellStyle name="Normal 3 44 7 4" xfId="9280" xr:uid="{00000000-0005-0000-0000-000025200000}"/>
    <cellStyle name="Normal 3 44 7 5" xfId="13032" xr:uid="{00000000-0005-0000-0000-000026200000}"/>
    <cellStyle name="Normal 3 44 8" xfId="2517" xr:uid="{00000000-0005-0000-0000-000027200000}"/>
    <cellStyle name="Normal 3 44 8 2" xfId="3930" xr:uid="{00000000-0005-0000-0000-000028200000}"/>
    <cellStyle name="Normal 3 44 8 2 2" xfId="9281" xr:uid="{00000000-0005-0000-0000-000029200000}"/>
    <cellStyle name="Normal 3 44 8 3" xfId="9282" xr:uid="{00000000-0005-0000-0000-00002A200000}"/>
    <cellStyle name="Normal 3 44 8 3 2" xfId="9283" xr:uid="{00000000-0005-0000-0000-00002B200000}"/>
    <cellStyle name="Normal 3 44 8 4" xfId="9284" xr:uid="{00000000-0005-0000-0000-00002C200000}"/>
    <cellStyle name="Normal 3 44 8 5" xfId="13033" xr:uid="{00000000-0005-0000-0000-00002D200000}"/>
    <cellStyle name="Normal 3 44 9" xfId="2518" xr:uid="{00000000-0005-0000-0000-00002E200000}"/>
    <cellStyle name="Normal 3 44 9 2" xfId="3929" xr:uid="{00000000-0005-0000-0000-00002F200000}"/>
    <cellStyle name="Normal 3 44 9 2 2" xfId="9285" xr:uid="{00000000-0005-0000-0000-000030200000}"/>
    <cellStyle name="Normal 3 44 9 3" xfId="9286" xr:uid="{00000000-0005-0000-0000-000031200000}"/>
    <cellStyle name="Normal 3 44 9 3 2" xfId="9287" xr:uid="{00000000-0005-0000-0000-000032200000}"/>
    <cellStyle name="Normal 3 44 9 4" xfId="9288" xr:uid="{00000000-0005-0000-0000-000033200000}"/>
    <cellStyle name="Normal 3 44 9 5" xfId="13034" xr:uid="{00000000-0005-0000-0000-000034200000}"/>
    <cellStyle name="Normal 3 45" xfId="2519" xr:uid="{00000000-0005-0000-0000-000035200000}"/>
    <cellStyle name="Normal 3 45 10" xfId="2520" xr:uid="{00000000-0005-0000-0000-000036200000}"/>
    <cellStyle name="Normal 3 45 10 2" xfId="3928" xr:uid="{00000000-0005-0000-0000-000037200000}"/>
    <cellStyle name="Normal 3 45 10 2 2" xfId="9289" xr:uid="{00000000-0005-0000-0000-000038200000}"/>
    <cellStyle name="Normal 3 45 10 3" xfId="9290" xr:uid="{00000000-0005-0000-0000-000039200000}"/>
    <cellStyle name="Normal 3 45 10 3 2" xfId="9291" xr:uid="{00000000-0005-0000-0000-00003A200000}"/>
    <cellStyle name="Normal 3 45 10 4" xfId="9292" xr:uid="{00000000-0005-0000-0000-00003B200000}"/>
    <cellStyle name="Normal 3 45 10 5" xfId="13035" xr:uid="{00000000-0005-0000-0000-00003C200000}"/>
    <cellStyle name="Normal 3 45 11" xfId="2521" xr:uid="{00000000-0005-0000-0000-00003D200000}"/>
    <cellStyle name="Normal 3 45 11 2" xfId="3927" xr:uid="{00000000-0005-0000-0000-00003E200000}"/>
    <cellStyle name="Normal 3 45 11 2 2" xfId="9293" xr:uid="{00000000-0005-0000-0000-00003F200000}"/>
    <cellStyle name="Normal 3 45 11 3" xfId="9294" xr:uid="{00000000-0005-0000-0000-000040200000}"/>
    <cellStyle name="Normal 3 45 11 3 2" xfId="9295" xr:uid="{00000000-0005-0000-0000-000041200000}"/>
    <cellStyle name="Normal 3 45 11 4" xfId="9296" xr:uid="{00000000-0005-0000-0000-000042200000}"/>
    <cellStyle name="Normal 3 45 11 5" xfId="13036" xr:uid="{00000000-0005-0000-0000-000043200000}"/>
    <cellStyle name="Normal 3 45 12" xfId="2522" xr:uid="{00000000-0005-0000-0000-000044200000}"/>
    <cellStyle name="Normal 3 45 12 2" xfId="3926" xr:uid="{00000000-0005-0000-0000-000045200000}"/>
    <cellStyle name="Normal 3 45 12 2 2" xfId="9297" xr:uid="{00000000-0005-0000-0000-000046200000}"/>
    <cellStyle name="Normal 3 45 12 3" xfId="9298" xr:uid="{00000000-0005-0000-0000-000047200000}"/>
    <cellStyle name="Normal 3 45 12 3 2" xfId="9299" xr:uid="{00000000-0005-0000-0000-000048200000}"/>
    <cellStyle name="Normal 3 45 12 4" xfId="9300" xr:uid="{00000000-0005-0000-0000-000049200000}"/>
    <cellStyle name="Normal 3 45 12 5" xfId="13037" xr:uid="{00000000-0005-0000-0000-00004A200000}"/>
    <cellStyle name="Normal 3 45 13" xfId="2523" xr:uid="{00000000-0005-0000-0000-00004B200000}"/>
    <cellStyle name="Normal 3 45 13 2" xfId="3925" xr:uid="{00000000-0005-0000-0000-00004C200000}"/>
    <cellStyle name="Normal 3 45 13 2 2" xfId="9301" xr:uid="{00000000-0005-0000-0000-00004D200000}"/>
    <cellStyle name="Normal 3 45 13 3" xfId="9302" xr:uid="{00000000-0005-0000-0000-00004E200000}"/>
    <cellStyle name="Normal 3 45 13 3 2" xfId="9303" xr:uid="{00000000-0005-0000-0000-00004F200000}"/>
    <cellStyle name="Normal 3 45 13 4" xfId="9304" xr:uid="{00000000-0005-0000-0000-000050200000}"/>
    <cellStyle name="Normal 3 45 13 5" xfId="13038" xr:uid="{00000000-0005-0000-0000-000051200000}"/>
    <cellStyle name="Normal 3 45 14" xfId="3924" xr:uid="{00000000-0005-0000-0000-000052200000}"/>
    <cellStyle name="Normal 3 45 14 2" xfId="9305" xr:uid="{00000000-0005-0000-0000-000053200000}"/>
    <cellStyle name="Normal 3 45 15" xfId="9306" xr:uid="{00000000-0005-0000-0000-000054200000}"/>
    <cellStyle name="Normal 3 45 15 2" xfId="9307" xr:uid="{00000000-0005-0000-0000-000055200000}"/>
    <cellStyle name="Normal 3 45 16" xfId="9308" xr:uid="{00000000-0005-0000-0000-000056200000}"/>
    <cellStyle name="Normal 3 45 17" xfId="13039" xr:uid="{00000000-0005-0000-0000-000057200000}"/>
    <cellStyle name="Normal 3 45 2" xfId="2524" xr:uid="{00000000-0005-0000-0000-000058200000}"/>
    <cellStyle name="Normal 3 45 2 10" xfId="2525" xr:uid="{00000000-0005-0000-0000-000059200000}"/>
    <cellStyle name="Normal 3 45 2 10 2" xfId="3923" xr:uid="{00000000-0005-0000-0000-00005A200000}"/>
    <cellStyle name="Normal 3 45 2 10 2 2" xfId="9309" xr:uid="{00000000-0005-0000-0000-00005B200000}"/>
    <cellStyle name="Normal 3 45 2 10 3" xfId="9310" xr:uid="{00000000-0005-0000-0000-00005C200000}"/>
    <cellStyle name="Normal 3 45 2 10 3 2" xfId="9311" xr:uid="{00000000-0005-0000-0000-00005D200000}"/>
    <cellStyle name="Normal 3 45 2 10 4" xfId="9312" xr:uid="{00000000-0005-0000-0000-00005E200000}"/>
    <cellStyle name="Normal 3 45 2 10 5" xfId="13040" xr:uid="{00000000-0005-0000-0000-00005F200000}"/>
    <cellStyle name="Normal 3 45 2 11" xfId="2526" xr:uid="{00000000-0005-0000-0000-000060200000}"/>
    <cellStyle name="Normal 3 45 2 11 2" xfId="3922" xr:uid="{00000000-0005-0000-0000-000061200000}"/>
    <cellStyle name="Normal 3 45 2 11 2 2" xfId="9313" xr:uid="{00000000-0005-0000-0000-000062200000}"/>
    <cellStyle name="Normal 3 45 2 11 3" xfId="9314" xr:uid="{00000000-0005-0000-0000-000063200000}"/>
    <cellStyle name="Normal 3 45 2 11 3 2" xfId="9315" xr:uid="{00000000-0005-0000-0000-000064200000}"/>
    <cellStyle name="Normal 3 45 2 11 4" xfId="9316" xr:uid="{00000000-0005-0000-0000-000065200000}"/>
    <cellStyle name="Normal 3 45 2 11 5" xfId="13041" xr:uid="{00000000-0005-0000-0000-000066200000}"/>
    <cellStyle name="Normal 3 45 2 12" xfId="2527" xr:uid="{00000000-0005-0000-0000-000067200000}"/>
    <cellStyle name="Normal 3 45 2 12 2" xfId="3921" xr:uid="{00000000-0005-0000-0000-000068200000}"/>
    <cellStyle name="Normal 3 45 2 12 2 2" xfId="9317" xr:uid="{00000000-0005-0000-0000-000069200000}"/>
    <cellStyle name="Normal 3 45 2 12 3" xfId="9318" xr:uid="{00000000-0005-0000-0000-00006A200000}"/>
    <cellStyle name="Normal 3 45 2 12 3 2" xfId="9319" xr:uid="{00000000-0005-0000-0000-00006B200000}"/>
    <cellStyle name="Normal 3 45 2 12 4" xfId="9320" xr:uid="{00000000-0005-0000-0000-00006C200000}"/>
    <cellStyle name="Normal 3 45 2 12 5" xfId="13042" xr:uid="{00000000-0005-0000-0000-00006D200000}"/>
    <cellStyle name="Normal 3 45 2 13" xfId="3920" xr:uid="{00000000-0005-0000-0000-00006E200000}"/>
    <cellStyle name="Normal 3 45 2 13 2" xfId="9321" xr:uid="{00000000-0005-0000-0000-00006F200000}"/>
    <cellStyle name="Normal 3 45 2 14" xfId="9322" xr:uid="{00000000-0005-0000-0000-000070200000}"/>
    <cellStyle name="Normal 3 45 2 14 2" xfId="9323" xr:uid="{00000000-0005-0000-0000-000071200000}"/>
    <cellStyle name="Normal 3 45 2 15" xfId="9324" xr:uid="{00000000-0005-0000-0000-000072200000}"/>
    <cellStyle name="Normal 3 45 2 16" xfId="13043" xr:uid="{00000000-0005-0000-0000-000073200000}"/>
    <cellStyle name="Normal 3 45 2 2" xfId="2528" xr:uid="{00000000-0005-0000-0000-000074200000}"/>
    <cellStyle name="Normal 3 45 2 2 2" xfId="3919" xr:uid="{00000000-0005-0000-0000-000075200000}"/>
    <cellStyle name="Normal 3 45 2 2 2 2" xfId="9325" xr:uid="{00000000-0005-0000-0000-000076200000}"/>
    <cellStyle name="Normal 3 45 2 2 3" xfId="9326" xr:uid="{00000000-0005-0000-0000-000077200000}"/>
    <cellStyle name="Normal 3 45 2 2 3 2" xfId="9327" xr:uid="{00000000-0005-0000-0000-000078200000}"/>
    <cellStyle name="Normal 3 45 2 2 4" xfId="9328" xr:uid="{00000000-0005-0000-0000-000079200000}"/>
    <cellStyle name="Normal 3 45 2 2 5" xfId="13044" xr:uid="{00000000-0005-0000-0000-00007A200000}"/>
    <cellStyle name="Normal 3 45 2 3" xfId="2529" xr:uid="{00000000-0005-0000-0000-00007B200000}"/>
    <cellStyle name="Normal 3 45 2 3 2" xfId="3918" xr:uid="{00000000-0005-0000-0000-00007C200000}"/>
    <cellStyle name="Normal 3 45 2 3 2 2" xfId="9329" xr:uid="{00000000-0005-0000-0000-00007D200000}"/>
    <cellStyle name="Normal 3 45 2 3 3" xfId="9330" xr:uid="{00000000-0005-0000-0000-00007E200000}"/>
    <cellStyle name="Normal 3 45 2 3 3 2" xfId="9331" xr:uid="{00000000-0005-0000-0000-00007F200000}"/>
    <cellStyle name="Normal 3 45 2 3 4" xfId="9332" xr:uid="{00000000-0005-0000-0000-000080200000}"/>
    <cellStyle name="Normal 3 45 2 3 5" xfId="13045" xr:uid="{00000000-0005-0000-0000-000081200000}"/>
    <cellStyle name="Normal 3 45 2 4" xfId="2530" xr:uid="{00000000-0005-0000-0000-000082200000}"/>
    <cellStyle name="Normal 3 45 2 4 2" xfId="3917" xr:uid="{00000000-0005-0000-0000-000083200000}"/>
    <cellStyle name="Normal 3 45 2 4 2 2" xfId="9333" xr:uid="{00000000-0005-0000-0000-000084200000}"/>
    <cellStyle name="Normal 3 45 2 4 3" xfId="9334" xr:uid="{00000000-0005-0000-0000-000085200000}"/>
    <cellStyle name="Normal 3 45 2 4 3 2" xfId="9335" xr:uid="{00000000-0005-0000-0000-000086200000}"/>
    <cellStyle name="Normal 3 45 2 4 4" xfId="9336" xr:uid="{00000000-0005-0000-0000-000087200000}"/>
    <cellStyle name="Normal 3 45 2 4 5" xfId="13046" xr:uid="{00000000-0005-0000-0000-000088200000}"/>
    <cellStyle name="Normal 3 45 2 5" xfId="2531" xr:uid="{00000000-0005-0000-0000-000089200000}"/>
    <cellStyle name="Normal 3 45 2 5 2" xfId="3916" xr:uid="{00000000-0005-0000-0000-00008A200000}"/>
    <cellStyle name="Normal 3 45 2 5 2 2" xfId="9337" xr:uid="{00000000-0005-0000-0000-00008B200000}"/>
    <cellStyle name="Normal 3 45 2 5 3" xfId="9338" xr:uid="{00000000-0005-0000-0000-00008C200000}"/>
    <cellStyle name="Normal 3 45 2 5 3 2" xfId="9339" xr:uid="{00000000-0005-0000-0000-00008D200000}"/>
    <cellStyle name="Normal 3 45 2 5 4" xfId="9340" xr:uid="{00000000-0005-0000-0000-00008E200000}"/>
    <cellStyle name="Normal 3 45 2 5 5" xfId="13047" xr:uid="{00000000-0005-0000-0000-00008F200000}"/>
    <cellStyle name="Normal 3 45 2 6" xfId="2532" xr:uid="{00000000-0005-0000-0000-000090200000}"/>
    <cellStyle name="Normal 3 45 2 6 2" xfId="3915" xr:uid="{00000000-0005-0000-0000-000091200000}"/>
    <cellStyle name="Normal 3 45 2 6 2 2" xfId="9341" xr:uid="{00000000-0005-0000-0000-000092200000}"/>
    <cellStyle name="Normal 3 45 2 6 3" xfId="9342" xr:uid="{00000000-0005-0000-0000-000093200000}"/>
    <cellStyle name="Normal 3 45 2 6 3 2" xfId="9343" xr:uid="{00000000-0005-0000-0000-000094200000}"/>
    <cellStyle name="Normal 3 45 2 6 4" xfId="9344" xr:uid="{00000000-0005-0000-0000-000095200000}"/>
    <cellStyle name="Normal 3 45 2 6 5" xfId="13048" xr:uid="{00000000-0005-0000-0000-000096200000}"/>
    <cellStyle name="Normal 3 45 2 7" xfId="2533" xr:uid="{00000000-0005-0000-0000-000097200000}"/>
    <cellStyle name="Normal 3 45 2 7 2" xfId="3914" xr:uid="{00000000-0005-0000-0000-000098200000}"/>
    <cellStyle name="Normal 3 45 2 7 2 2" xfId="9345" xr:uid="{00000000-0005-0000-0000-000099200000}"/>
    <cellStyle name="Normal 3 45 2 7 3" xfId="9346" xr:uid="{00000000-0005-0000-0000-00009A200000}"/>
    <cellStyle name="Normal 3 45 2 7 3 2" xfId="9347" xr:uid="{00000000-0005-0000-0000-00009B200000}"/>
    <cellStyle name="Normal 3 45 2 7 4" xfId="9348" xr:uid="{00000000-0005-0000-0000-00009C200000}"/>
    <cellStyle name="Normal 3 45 2 7 5" xfId="13049" xr:uid="{00000000-0005-0000-0000-00009D200000}"/>
    <cellStyle name="Normal 3 45 2 8" xfId="2534" xr:uid="{00000000-0005-0000-0000-00009E200000}"/>
    <cellStyle name="Normal 3 45 2 8 2" xfId="3913" xr:uid="{00000000-0005-0000-0000-00009F200000}"/>
    <cellStyle name="Normal 3 45 2 8 2 2" xfId="9349" xr:uid="{00000000-0005-0000-0000-0000A0200000}"/>
    <cellStyle name="Normal 3 45 2 8 3" xfId="9350" xr:uid="{00000000-0005-0000-0000-0000A1200000}"/>
    <cellStyle name="Normal 3 45 2 8 3 2" xfId="9351" xr:uid="{00000000-0005-0000-0000-0000A2200000}"/>
    <cellStyle name="Normal 3 45 2 8 4" xfId="9352" xr:uid="{00000000-0005-0000-0000-0000A3200000}"/>
    <cellStyle name="Normal 3 45 2 8 5" xfId="13050" xr:uid="{00000000-0005-0000-0000-0000A4200000}"/>
    <cellStyle name="Normal 3 45 2 9" xfId="2535" xr:uid="{00000000-0005-0000-0000-0000A5200000}"/>
    <cellStyle name="Normal 3 45 2 9 2" xfId="3912" xr:uid="{00000000-0005-0000-0000-0000A6200000}"/>
    <cellStyle name="Normal 3 45 2 9 2 2" xfId="9353" xr:uid="{00000000-0005-0000-0000-0000A7200000}"/>
    <cellStyle name="Normal 3 45 2 9 3" xfId="9354" xr:uid="{00000000-0005-0000-0000-0000A8200000}"/>
    <cellStyle name="Normal 3 45 2 9 3 2" xfId="9355" xr:uid="{00000000-0005-0000-0000-0000A9200000}"/>
    <cellStyle name="Normal 3 45 2 9 4" xfId="9356" xr:uid="{00000000-0005-0000-0000-0000AA200000}"/>
    <cellStyle name="Normal 3 45 2 9 5" xfId="13051" xr:uid="{00000000-0005-0000-0000-0000AB200000}"/>
    <cellStyle name="Normal 3 45 3" xfId="2536" xr:uid="{00000000-0005-0000-0000-0000AC200000}"/>
    <cellStyle name="Normal 3 45 3 2" xfId="3911" xr:uid="{00000000-0005-0000-0000-0000AD200000}"/>
    <cellStyle name="Normal 3 45 3 2 2" xfId="9357" xr:uid="{00000000-0005-0000-0000-0000AE200000}"/>
    <cellStyle name="Normal 3 45 3 3" xfId="9358" xr:uid="{00000000-0005-0000-0000-0000AF200000}"/>
    <cellStyle name="Normal 3 45 3 3 2" xfId="9359" xr:uid="{00000000-0005-0000-0000-0000B0200000}"/>
    <cellStyle name="Normal 3 45 3 4" xfId="9360" xr:uid="{00000000-0005-0000-0000-0000B1200000}"/>
    <cellStyle name="Normal 3 45 3 5" xfId="13052" xr:uid="{00000000-0005-0000-0000-0000B2200000}"/>
    <cellStyle name="Normal 3 45 4" xfId="2537" xr:uid="{00000000-0005-0000-0000-0000B3200000}"/>
    <cellStyle name="Normal 3 45 4 2" xfId="3910" xr:uid="{00000000-0005-0000-0000-0000B4200000}"/>
    <cellStyle name="Normal 3 45 4 2 2" xfId="9361" xr:uid="{00000000-0005-0000-0000-0000B5200000}"/>
    <cellStyle name="Normal 3 45 4 3" xfId="9362" xr:uid="{00000000-0005-0000-0000-0000B6200000}"/>
    <cellStyle name="Normal 3 45 4 3 2" xfId="9363" xr:uid="{00000000-0005-0000-0000-0000B7200000}"/>
    <cellStyle name="Normal 3 45 4 4" xfId="9364" xr:uid="{00000000-0005-0000-0000-0000B8200000}"/>
    <cellStyle name="Normal 3 45 4 5" xfId="13053" xr:uid="{00000000-0005-0000-0000-0000B9200000}"/>
    <cellStyle name="Normal 3 45 5" xfId="2538" xr:uid="{00000000-0005-0000-0000-0000BA200000}"/>
    <cellStyle name="Normal 3 45 5 2" xfId="3909" xr:uid="{00000000-0005-0000-0000-0000BB200000}"/>
    <cellStyle name="Normal 3 45 5 2 2" xfId="9365" xr:uid="{00000000-0005-0000-0000-0000BC200000}"/>
    <cellStyle name="Normal 3 45 5 3" xfId="9366" xr:uid="{00000000-0005-0000-0000-0000BD200000}"/>
    <cellStyle name="Normal 3 45 5 3 2" xfId="9367" xr:uid="{00000000-0005-0000-0000-0000BE200000}"/>
    <cellStyle name="Normal 3 45 5 4" xfId="9368" xr:uid="{00000000-0005-0000-0000-0000BF200000}"/>
    <cellStyle name="Normal 3 45 5 5" xfId="13054" xr:uid="{00000000-0005-0000-0000-0000C0200000}"/>
    <cellStyle name="Normal 3 45 6" xfId="2539" xr:uid="{00000000-0005-0000-0000-0000C1200000}"/>
    <cellStyle name="Normal 3 45 6 2" xfId="3908" xr:uid="{00000000-0005-0000-0000-0000C2200000}"/>
    <cellStyle name="Normal 3 45 6 2 2" xfId="9369" xr:uid="{00000000-0005-0000-0000-0000C3200000}"/>
    <cellStyle name="Normal 3 45 6 3" xfId="9370" xr:uid="{00000000-0005-0000-0000-0000C4200000}"/>
    <cellStyle name="Normal 3 45 6 3 2" xfId="9371" xr:uid="{00000000-0005-0000-0000-0000C5200000}"/>
    <cellStyle name="Normal 3 45 6 4" xfId="9372" xr:uid="{00000000-0005-0000-0000-0000C6200000}"/>
    <cellStyle name="Normal 3 45 6 5" xfId="13055" xr:uid="{00000000-0005-0000-0000-0000C7200000}"/>
    <cellStyle name="Normal 3 45 7" xfId="2540" xr:uid="{00000000-0005-0000-0000-0000C8200000}"/>
    <cellStyle name="Normal 3 45 7 2" xfId="3907" xr:uid="{00000000-0005-0000-0000-0000C9200000}"/>
    <cellStyle name="Normal 3 45 7 2 2" xfId="9373" xr:uid="{00000000-0005-0000-0000-0000CA200000}"/>
    <cellStyle name="Normal 3 45 7 3" xfId="9374" xr:uid="{00000000-0005-0000-0000-0000CB200000}"/>
    <cellStyle name="Normal 3 45 7 3 2" xfId="9375" xr:uid="{00000000-0005-0000-0000-0000CC200000}"/>
    <cellStyle name="Normal 3 45 7 4" xfId="9376" xr:uid="{00000000-0005-0000-0000-0000CD200000}"/>
    <cellStyle name="Normal 3 45 7 5" xfId="13056" xr:uid="{00000000-0005-0000-0000-0000CE200000}"/>
    <cellStyle name="Normal 3 45 8" xfId="2541" xr:uid="{00000000-0005-0000-0000-0000CF200000}"/>
    <cellStyle name="Normal 3 45 8 2" xfId="3906" xr:uid="{00000000-0005-0000-0000-0000D0200000}"/>
    <cellStyle name="Normal 3 45 8 2 2" xfId="9377" xr:uid="{00000000-0005-0000-0000-0000D1200000}"/>
    <cellStyle name="Normal 3 45 8 3" xfId="9378" xr:uid="{00000000-0005-0000-0000-0000D2200000}"/>
    <cellStyle name="Normal 3 45 8 3 2" xfId="9379" xr:uid="{00000000-0005-0000-0000-0000D3200000}"/>
    <cellStyle name="Normal 3 45 8 4" xfId="9380" xr:uid="{00000000-0005-0000-0000-0000D4200000}"/>
    <cellStyle name="Normal 3 45 8 5" xfId="13057" xr:uid="{00000000-0005-0000-0000-0000D5200000}"/>
    <cellStyle name="Normal 3 45 9" xfId="2542" xr:uid="{00000000-0005-0000-0000-0000D6200000}"/>
    <cellStyle name="Normal 3 45 9 2" xfId="3905" xr:uid="{00000000-0005-0000-0000-0000D7200000}"/>
    <cellStyle name="Normal 3 45 9 2 2" xfId="9381" xr:uid="{00000000-0005-0000-0000-0000D8200000}"/>
    <cellStyle name="Normal 3 45 9 3" xfId="9382" xr:uid="{00000000-0005-0000-0000-0000D9200000}"/>
    <cellStyle name="Normal 3 45 9 3 2" xfId="9383" xr:uid="{00000000-0005-0000-0000-0000DA200000}"/>
    <cellStyle name="Normal 3 45 9 4" xfId="9384" xr:uid="{00000000-0005-0000-0000-0000DB200000}"/>
    <cellStyle name="Normal 3 45 9 5" xfId="13058" xr:uid="{00000000-0005-0000-0000-0000DC200000}"/>
    <cellStyle name="Normal 3 46" xfId="2543" xr:uid="{00000000-0005-0000-0000-0000DD200000}"/>
    <cellStyle name="Normal 3 46 10" xfId="2544" xr:uid="{00000000-0005-0000-0000-0000DE200000}"/>
    <cellStyle name="Normal 3 46 10 2" xfId="3904" xr:uid="{00000000-0005-0000-0000-0000DF200000}"/>
    <cellStyle name="Normal 3 46 10 2 2" xfId="9385" xr:uid="{00000000-0005-0000-0000-0000E0200000}"/>
    <cellStyle name="Normal 3 46 10 3" xfId="9386" xr:uid="{00000000-0005-0000-0000-0000E1200000}"/>
    <cellStyle name="Normal 3 46 10 3 2" xfId="9387" xr:uid="{00000000-0005-0000-0000-0000E2200000}"/>
    <cellStyle name="Normal 3 46 10 4" xfId="9388" xr:uid="{00000000-0005-0000-0000-0000E3200000}"/>
    <cellStyle name="Normal 3 46 10 5" xfId="13059" xr:uid="{00000000-0005-0000-0000-0000E4200000}"/>
    <cellStyle name="Normal 3 46 11" xfId="2545" xr:uid="{00000000-0005-0000-0000-0000E5200000}"/>
    <cellStyle name="Normal 3 46 11 2" xfId="3903" xr:uid="{00000000-0005-0000-0000-0000E6200000}"/>
    <cellStyle name="Normal 3 46 11 2 2" xfId="9389" xr:uid="{00000000-0005-0000-0000-0000E7200000}"/>
    <cellStyle name="Normal 3 46 11 3" xfId="9390" xr:uid="{00000000-0005-0000-0000-0000E8200000}"/>
    <cellStyle name="Normal 3 46 11 3 2" xfId="9391" xr:uid="{00000000-0005-0000-0000-0000E9200000}"/>
    <cellStyle name="Normal 3 46 11 4" xfId="9392" xr:uid="{00000000-0005-0000-0000-0000EA200000}"/>
    <cellStyle name="Normal 3 46 11 5" xfId="13060" xr:uid="{00000000-0005-0000-0000-0000EB200000}"/>
    <cellStyle name="Normal 3 46 12" xfId="2546" xr:uid="{00000000-0005-0000-0000-0000EC200000}"/>
    <cellStyle name="Normal 3 46 12 2" xfId="3902" xr:uid="{00000000-0005-0000-0000-0000ED200000}"/>
    <cellStyle name="Normal 3 46 12 2 2" xfId="9393" xr:uid="{00000000-0005-0000-0000-0000EE200000}"/>
    <cellStyle name="Normal 3 46 12 3" xfId="9394" xr:uid="{00000000-0005-0000-0000-0000EF200000}"/>
    <cellStyle name="Normal 3 46 12 3 2" xfId="9395" xr:uid="{00000000-0005-0000-0000-0000F0200000}"/>
    <cellStyle name="Normal 3 46 12 4" xfId="9396" xr:uid="{00000000-0005-0000-0000-0000F1200000}"/>
    <cellStyle name="Normal 3 46 12 5" xfId="13061" xr:uid="{00000000-0005-0000-0000-0000F2200000}"/>
    <cellStyle name="Normal 3 46 13" xfId="2547" xr:uid="{00000000-0005-0000-0000-0000F3200000}"/>
    <cellStyle name="Normal 3 46 13 2" xfId="3901" xr:uid="{00000000-0005-0000-0000-0000F4200000}"/>
    <cellStyle name="Normal 3 46 13 2 2" xfId="9397" xr:uid="{00000000-0005-0000-0000-0000F5200000}"/>
    <cellStyle name="Normal 3 46 13 3" xfId="9398" xr:uid="{00000000-0005-0000-0000-0000F6200000}"/>
    <cellStyle name="Normal 3 46 13 3 2" xfId="9399" xr:uid="{00000000-0005-0000-0000-0000F7200000}"/>
    <cellStyle name="Normal 3 46 13 4" xfId="9400" xr:uid="{00000000-0005-0000-0000-0000F8200000}"/>
    <cellStyle name="Normal 3 46 13 5" xfId="13062" xr:uid="{00000000-0005-0000-0000-0000F9200000}"/>
    <cellStyle name="Normal 3 46 14" xfId="3900" xr:uid="{00000000-0005-0000-0000-0000FA200000}"/>
    <cellStyle name="Normal 3 46 14 2" xfId="9401" xr:uid="{00000000-0005-0000-0000-0000FB200000}"/>
    <cellStyle name="Normal 3 46 15" xfId="9402" xr:uid="{00000000-0005-0000-0000-0000FC200000}"/>
    <cellStyle name="Normal 3 46 15 2" xfId="9403" xr:uid="{00000000-0005-0000-0000-0000FD200000}"/>
    <cellStyle name="Normal 3 46 16" xfId="9404" xr:uid="{00000000-0005-0000-0000-0000FE200000}"/>
    <cellStyle name="Normal 3 46 17" xfId="13063" xr:uid="{00000000-0005-0000-0000-0000FF200000}"/>
    <cellStyle name="Normal 3 46 2" xfId="2548" xr:uid="{00000000-0005-0000-0000-000000210000}"/>
    <cellStyle name="Normal 3 46 2 10" xfId="2549" xr:uid="{00000000-0005-0000-0000-000001210000}"/>
    <cellStyle name="Normal 3 46 2 10 2" xfId="3899" xr:uid="{00000000-0005-0000-0000-000002210000}"/>
    <cellStyle name="Normal 3 46 2 10 2 2" xfId="9405" xr:uid="{00000000-0005-0000-0000-000003210000}"/>
    <cellStyle name="Normal 3 46 2 10 3" xfId="9406" xr:uid="{00000000-0005-0000-0000-000004210000}"/>
    <cellStyle name="Normal 3 46 2 10 3 2" xfId="9407" xr:uid="{00000000-0005-0000-0000-000005210000}"/>
    <cellStyle name="Normal 3 46 2 10 4" xfId="9408" xr:uid="{00000000-0005-0000-0000-000006210000}"/>
    <cellStyle name="Normal 3 46 2 10 5" xfId="13064" xr:uid="{00000000-0005-0000-0000-000007210000}"/>
    <cellStyle name="Normal 3 46 2 11" xfId="2550" xr:uid="{00000000-0005-0000-0000-000008210000}"/>
    <cellStyle name="Normal 3 46 2 11 2" xfId="3765" xr:uid="{00000000-0005-0000-0000-000009210000}"/>
    <cellStyle name="Normal 3 46 2 11 2 2" xfId="9409" xr:uid="{00000000-0005-0000-0000-00000A210000}"/>
    <cellStyle name="Normal 3 46 2 11 3" xfId="9410" xr:uid="{00000000-0005-0000-0000-00000B210000}"/>
    <cellStyle name="Normal 3 46 2 11 3 2" xfId="9411" xr:uid="{00000000-0005-0000-0000-00000C210000}"/>
    <cellStyle name="Normal 3 46 2 11 4" xfId="9412" xr:uid="{00000000-0005-0000-0000-00000D210000}"/>
    <cellStyle name="Normal 3 46 2 11 5" xfId="13065" xr:uid="{00000000-0005-0000-0000-00000E210000}"/>
    <cellStyle name="Normal 3 46 2 12" xfId="2551" xr:uid="{00000000-0005-0000-0000-00000F210000}"/>
    <cellStyle name="Normal 3 46 2 12 2" xfId="3898" xr:uid="{00000000-0005-0000-0000-000010210000}"/>
    <cellStyle name="Normal 3 46 2 12 2 2" xfId="9413" xr:uid="{00000000-0005-0000-0000-000011210000}"/>
    <cellStyle name="Normal 3 46 2 12 3" xfId="9414" xr:uid="{00000000-0005-0000-0000-000012210000}"/>
    <cellStyle name="Normal 3 46 2 12 3 2" xfId="9415" xr:uid="{00000000-0005-0000-0000-000013210000}"/>
    <cellStyle name="Normal 3 46 2 12 4" xfId="9416" xr:uid="{00000000-0005-0000-0000-000014210000}"/>
    <cellStyle name="Normal 3 46 2 12 5" xfId="13066" xr:uid="{00000000-0005-0000-0000-000015210000}"/>
    <cellStyle name="Normal 3 46 2 13" xfId="3764" xr:uid="{00000000-0005-0000-0000-000016210000}"/>
    <cellStyle name="Normal 3 46 2 13 2" xfId="9417" xr:uid="{00000000-0005-0000-0000-000017210000}"/>
    <cellStyle name="Normal 3 46 2 14" xfId="9418" xr:uid="{00000000-0005-0000-0000-000018210000}"/>
    <cellStyle name="Normal 3 46 2 14 2" xfId="9419" xr:uid="{00000000-0005-0000-0000-000019210000}"/>
    <cellStyle name="Normal 3 46 2 15" xfId="9420" xr:uid="{00000000-0005-0000-0000-00001A210000}"/>
    <cellStyle name="Normal 3 46 2 16" xfId="13067" xr:uid="{00000000-0005-0000-0000-00001B210000}"/>
    <cellStyle name="Normal 3 46 2 2" xfId="2552" xr:uid="{00000000-0005-0000-0000-00001C210000}"/>
    <cellStyle name="Normal 3 46 2 2 2" xfId="3897" xr:uid="{00000000-0005-0000-0000-00001D210000}"/>
    <cellStyle name="Normal 3 46 2 2 2 2" xfId="9421" xr:uid="{00000000-0005-0000-0000-00001E210000}"/>
    <cellStyle name="Normal 3 46 2 2 3" xfId="9422" xr:uid="{00000000-0005-0000-0000-00001F210000}"/>
    <cellStyle name="Normal 3 46 2 2 3 2" xfId="9423" xr:uid="{00000000-0005-0000-0000-000020210000}"/>
    <cellStyle name="Normal 3 46 2 2 4" xfId="9424" xr:uid="{00000000-0005-0000-0000-000021210000}"/>
    <cellStyle name="Normal 3 46 2 2 5" xfId="13068" xr:uid="{00000000-0005-0000-0000-000022210000}"/>
    <cellStyle name="Normal 3 46 2 3" xfId="2553" xr:uid="{00000000-0005-0000-0000-000023210000}"/>
    <cellStyle name="Normal 3 46 2 3 2" xfId="3763" xr:uid="{00000000-0005-0000-0000-000024210000}"/>
    <cellStyle name="Normal 3 46 2 3 2 2" xfId="9425" xr:uid="{00000000-0005-0000-0000-000025210000}"/>
    <cellStyle name="Normal 3 46 2 3 3" xfId="9426" xr:uid="{00000000-0005-0000-0000-000026210000}"/>
    <cellStyle name="Normal 3 46 2 3 3 2" xfId="9427" xr:uid="{00000000-0005-0000-0000-000027210000}"/>
    <cellStyle name="Normal 3 46 2 3 4" xfId="9428" xr:uid="{00000000-0005-0000-0000-000028210000}"/>
    <cellStyle name="Normal 3 46 2 3 5" xfId="13069" xr:uid="{00000000-0005-0000-0000-000029210000}"/>
    <cellStyle name="Normal 3 46 2 4" xfId="2554" xr:uid="{00000000-0005-0000-0000-00002A210000}"/>
    <cellStyle name="Normal 3 46 2 4 2" xfId="3896" xr:uid="{00000000-0005-0000-0000-00002B210000}"/>
    <cellStyle name="Normal 3 46 2 4 2 2" xfId="9429" xr:uid="{00000000-0005-0000-0000-00002C210000}"/>
    <cellStyle name="Normal 3 46 2 4 3" xfId="9430" xr:uid="{00000000-0005-0000-0000-00002D210000}"/>
    <cellStyle name="Normal 3 46 2 4 3 2" xfId="9431" xr:uid="{00000000-0005-0000-0000-00002E210000}"/>
    <cellStyle name="Normal 3 46 2 4 4" xfId="9432" xr:uid="{00000000-0005-0000-0000-00002F210000}"/>
    <cellStyle name="Normal 3 46 2 4 5" xfId="13070" xr:uid="{00000000-0005-0000-0000-000030210000}"/>
    <cellStyle name="Normal 3 46 2 5" xfId="2555" xr:uid="{00000000-0005-0000-0000-000031210000}"/>
    <cellStyle name="Normal 3 46 2 5 2" xfId="3762" xr:uid="{00000000-0005-0000-0000-000032210000}"/>
    <cellStyle name="Normal 3 46 2 5 2 2" xfId="9433" xr:uid="{00000000-0005-0000-0000-000033210000}"/>
    <cellStyle name="Normal 3 46 2 5 3" xfId="9434" xr:uid="{00000000-0005-0000-0000-000034210000}"/>
    <cellStyle name="Normal 3 46 2 5 3 2" xfId="9435" xr:uid="{00000000-0005-0000-0000-000035210000}"/>
    <cellStyle name="Normal 3 46 2 5 4" xfId="9436" xr:uid="{00000000-0005-0000-0000-000036210000}"/>
    <cellStyle name="Normal 3 46 2 5 5" xfId="13071" xr:uid="{00000000-0005-0000-0000-000037210000}"/>
    <cellStyle name="Normal 3 46 2 6" xfId="2556" xr:uid="{00000000-0005-0000-0000-000038210000}"/>
    <cellStyle name="Normal 3 46 2 6 2" xfId="3761" xr:uid="{00000000-0005-0000-0000-000039210000}"/>
    <cellStyle name="Normal 3 46 2 6 2 2" xfId="9437" xr:uid="{00000000-0005-0000-0000-00003A210000}"/>
    <cellStyle name="Normal 3 46 2 6 3" xfId="9438" xr:uid="{00000000-0005-0000-0000-00003B210000}"/>
    <cellStyle name="Normal 3 46 2 6 3 2" xfId="9439" xr:uid="{00000000-0005-0000-0000-00003C210000}"/>
    <cellStyle name="Normal 3 46 2 6 4" xfId="9440" xr:uid="{00000000-0005-0000-0000-00003D210000}"/>
    <cellStyle name="Normal 3 46 2 6 5" xfId="13072" xr:uid="{00000000-0005-0000-0000-00003E210000}"/>
    <cellStyle name="Normal 3 46 2 7" xfId="2557" xr:uid="{00000000-0005-0000-0000-00003F210000}"/>
    <cellStyle name="Normal 3 46 2 7 2" xfId="3895" xr:uid="{00000000-0005-0000-0000-000040210000}"/>
    <cellStyle name="Normal 3 46 2 7 2 2" xfId="9441" xr:uid="{00000000-0005-0000-0000-000041210000}"/>
    <cellStyle name="Normal 3 46 2 7 3" xfId="9442" xr:uid="{00000000-0005-0000-0000-000042210000}"/>
    <cellStyle name="Normal 3 46 2 7 3 2" xfId="9443" xr:uid="{00000000-0005-0000-0000-000043210000}"/>
    <cellStyle name="Normal 3 46 2 7 4" xfId="9444" xr:uid="{00000000-0005-0000-0000-000044210000}"/>
    <cellStyle name="Normal 3 46 2 7 5" xfId="13073" xr:uid="{00000000-0005-0000-0000-000045210000}"/>
    <cellStyle name="Normal 3 46 2 8" xfId="2558" xr:uid="{00000000-0005-0000-0000-000046210000}"/>
    <cellStyle name="Normal 3 46 2 8 2" xfId="3894" xr:uid="{00000000-0005-0000-0000-000047210000}"/>
    <cellStyle name="Normal 3 46 2 8 2 2" xfId="9445" xr:uid="{00000000-0005-0000-0000-000048210000}"/>
    <cellStyle name="Normal 3 46 2 8 3" xfId="9446" xr:uid="{00000000-0005-0000-0000-000049210000}"/>
    <cellStyle name="Normal 3 46 2 8 3 2" xfId="9447" xr:uid="{00000000-0005-0000-0000-00004A210000}"/>
    <cellStyle name="Normal 3 46 2 8 4" xfId="9448" xr:uid="{00000000-0005-0000-0000-00004B210000}"/>
    <cellStyle name="Normal 3 46 2 8 5" xfId="13074" xr:uid="{00000000-0005-0000-0000-00004C210000}"/>
    <cellStyle name="Normal 3 46 2 9" xfId="2559" xr:uid="{00000000-0005-0000-0000-00004D210000}"/>
    <cellStyle name="Normal 3 46 2 9 2" xfId="3893" xr:uid="{00000000-0005-0000-0000-00004E210000}"/>
    <cellStyle name="Normal 3 46 2 9 2 2" xfId="9449" xr:uid="{00000000-0005-0000-0000-00004F210000}"/>
    <cellStyle name="Normal 3 46 2 9 3" xfId="9450" xr:uid="{00000000-0005-0000-0000-000050210000}"/>
    <cellStyle name="Normal 3 46 2 9 3 2" xfId="9451" xr:uid="{00000000-0005-0000-0000-000051210000}"/>
    <cellStyle name="Normal 3 46 2 9 4" xfId="9452" xr:uid="{00000000-0005-0000-0000-000052210000}"/>
    <cellStyle name="Normal 3 46 2 9 5" xfId="13075" xr:uid="{00000000-0005-0000-0000-000053210000}"/>
    <cellStyle name="Normal 3 46 3" xfId="2560" xr:uid="{00000000-0005-0000-0000-000054210000}"/>
    <cellStyle name="Normal 3 46 3 2" xfId="3892" xr:uid="{00000000-0005-0000-0000-000055210000}"/>
    <cellStyle name="Normal 3 46 3 2 2" xfId="9453" xr:uid="{00000000-0005-0000-0000-000056210000}"/>
    <cellStyle name="Normal 3 46 3 3" xfId="9454" xr:uid="{00000000-0005-0000-0000-000057210000}"/>
    <cellStyle name="Normal 3 46 3 3 2" xfId="9455" xr:uid="{00000000-0005-0000-0000-000058210000}"/>
    <cellStyle name="Normal 3 46 3 4" xfId="9456" xr:uid="{00000000-0005-0000-0000-000059210000}"/>
    <cellStyle name="Normal 3 46 3 5" xfId="13076" xr:uid="{00000000-0005-0000-0000-00005A210000}"/>
    <cellStyle name="Normal 3 46 4" xfId="2561" xr:uid="{00000000-0005-0000-0000-00005B210000}"/>
    <cellStyle name="Normal 3 46 4 2" xfId="3891" xr:uid="{00000000-0005-0000-0000-00005C210000}"/>
    <cellStyle name="Normal 3 46 4 2 2" xfId="9457" xr:uid="{00000000-0005-0000-0000-00005D210000}"/>
    <cellStyle name="Normal 3 46 4 3" xfId="9458" xr:uid="{00000000-0005-0000-0000-00005E210000}"/>
    <cellStyle name="Normal 3 46 4 3 2" xfId="9459" xr:uid="{00000000-0005-0000-0000-00005F210000}"/>
    <cellStyle name="Normal 3 46 4 4" xfId="9460" xr:uid="{00000000-0005-0000-0000-000060210000}"/>
    <cellStyle name="Normal 3 46 4 5" xfId="13077" xr:uid="{00000000-0005-0000-0000-000061210000}"/>
    <cellStyle name="Normal 3 46 5" xfId="2562" xr:uid="{00000000-0005-0000-0000-000062210000}"/>
    <cellStyle name="Normal 3 46 5 2" xfId="3890" xr:uid="{00000000-0005-0000-0000-000063210000}"/>
    <cellStyle name="Normal 3 46 5 2 2" xfId="9461" xr:uid="{00000000-0005-0000-0000-000064210000}"/>
    <cellStyle name="Normal 3 46 5 3" xfId="9462" xr:uid="{00000000-0005-0000-0000-000065210000}"/>
    <cellStyle name="Normal 3 46 5 3 2" xfId="9463" xr:uid="{00000000-0005-0000-0000-000066210000}"/>
    <cellStyle name="Normal 3 46 5 4" xfId="9464" xr:uid="{00000000-0005-0000-0000-000067210000}"/>
    <cellStyle name="Normal 3 46 5 5" xfId="13078" xr:uid="{00000000-0005-0000-0000-000068210000}"/>
    <cellStyle name="Normal 3 46 6" xfId="2563" xr:uid="{00000000-0005-0000-0000-000069210000}"/>
    <cellStyle name="Normal 3 46 6 2" xfId="3889" xr:uid="{00000000-0005-0000-0000-00006A210000}"/>
    <cellStyle name="Normal 3 46 6 2 2" xfId="9465" xr:uid="{00000000-0005-0000-0000-00006B210000}"/>
    <cellStyle name="Normal 3 46 6 3" xfId="9466" xr:uid="{00000000-0005-0000-0000-00006C210000}"/>
    <cellStyle name="Normal 3 46 6 3 2" xfId="9467" xr:uid="{00000000-0005-0000-0000-00006D210000}"/>
    <cellStyle name="Normal 3 46 6 4" xfId="9468" xr:uid="{00000000-0005-0000-0000-00006E210000}"/>
    <cellStyle name="Normal 3 46 6 5" xfId="13079" xr:uid="{00000000-0005-0000-0000-00006F210000}"/>
    <cellStyle name="Normal 3 46 7" xfId="2564" xr:uid="{00000000-0005-0000-0000-000070210000}"/>
    <cellStyle name="Normal 3 46 7 2" xfId="3888" xr:uid="{00000000-0005-0000-0000-000071210000}"/>
    <cellStyle name="Normal 3 46 7 2 2" xfId="9469" xr:uid="{00000000-0005-0000-0000-000072210000}"/>
    <cellStyle name="Normal 3 46 7 3" xfId="9470" xr:uid="{00000000-0005-0000-0000-000073210000}"/>
    <cellStyle name="Normal 3 46 7 3 2" xfId="9471" xr:uid="{00000000-0005-0000-0000-000074210000}"/>
    <cellStyle name="Normal 3 46 7 4" xfId="9472" xr:uid="{00000000-0005-0000-0000-000075210000}"/>
    <cellStyle name="Normal 3 46 7 5" xfId="13080" xr:uid="{00000000-0005-0000-0000-000076210000}"/>
    <cellStyle name="Normal 3 46 8" xfId="2565" xr:uid="{00000000-0005-0000-0000-000077210000}"/>
    <cellStyle name="Normal 3 46 8 2" xfId="3887" xr:uid="{00000000-0005-0000-0000-000078210000}"/>
    <cellStyle name="Normal 3 46 8 2 2" xfId="9473" xr:uid="{00000000-0005-0000-0000-000079210000}"/>
    <cellStyle name="Normal 3 46 8 3" xfId="9474" xr:uid="{00000000-0005-0000-0000-00007A210000}"/>
    <cellStyle name="Normal 3 46 8 3 2" xfId="9475" xr:uid="{00000000-0005-0000-0000-00007B210000}"/>
    <cellStyle name="Normal 3 46 8 4" xfId="9476" xr:uid="{00000000-0005-0000-0000-00007C210000}"/>
    <cellStyle name="Normal 3 46 8 5" xfId="13081" xr:uid="{00000000-0005-0000-0000-00007D210000}"/>
    <cellStyle name="Normal 3 46 9" xfId="2566" xr:uid="{00000000-0005-0000-0000-00007E210000}"/>
    <cellStyle name="Normal 3 46 9 2" xfId="3886" xr:uid="{00000000-0005-0000-0000-00007F210000}"/>
    <cellStyle name="Normal 3 46 9 2 2" xfId="9477" xr:uid="{00000000-0005-0000-0000-000080210000}"/>
    <cellStyle name="Normal 3 46 9 3" xfId="9478" xr:uid="{00000000-0005-0000-0000-000081210000}"/>
    <cellStyle name="Normal 3 46 9 3 2" xfId="9479" xr:uid="{00000000-0005-0000-0000-000082210000}"/>
    <cellStyle name="Normal 3 46 9 4" xfId="9480" xr:uid="{00000000-0005-0000-0000-000083210000}"/>
    <cellStyle name="Normal 3 46 9 5" xfId="13082" xr:uid="{00000000-0005-0000-0000-000084210000}"/>
    <cellStyle name="Normal 3 47" xfId="2567" xr:uid="{00000000-0005-0000-0000-000085210000}"/>
    <cellStyle name="Normal 3 47 10" xfId="2568" xr:uid="{00000000-0005-0000-0000-000086210000}"/>
    <cellStyle name="Normal 3 47 10 2" xfId="3885" xr:uid="{00000000-0005-0000-0000-000087210000}"/>
    <cellStyle name="Normal 3 47 10 2 2" xfId="9481" xr:uid="{00000000-0005-0000-0000-000088210000}"/>
    <cellStyle name="Normal 3 47 10 3" xfId="9482" xr:uid="{00000000-0005-0000-0000-000089210000}"/>
    <cellStyle name="Normal 3 47 10 3 2" xfId="9483" xr:uid="{00000000-0005-0000-0000-00008A210000}"/>
    <cellStyle name="Normal 3 47 10 4" xfId="9484" xr:uid="{00000000-0005-0000-0000-00008B210000}"/>
    <cellStyle name="Normal 3 47 10 5" xfId="13083" xr:uid="{00000000-0005-0000-0000-00008C210000}"/>
    <cellStyle name="Normal 3 47 11" xfId="2569" xr:uid="{00000000-0005-0000-0000-00008D210000}"/>
    <cellStyle name="Normal 3 47 11 2" xfId="3884" xr:uid="{00000000-0005-0000-0000-00008E210000}"/>
    <cellStyle name="Normal 3 47 11 2 2" xfId="9485" xr:uid="{00000000-0005-0000-0000-00008F210000}"/>
    <cellStyle name="Normal 3 47 11 3" xfId="9486" xr:uid="{00000000-0005-0000-0000-000090210000}"/>
    <cellStyle name="Normal 3 47 11 3 2" xfId="9487" xr:uid="{00000000-0005-0000-0000-000091210000}"/>
    <cellStyle name="Normal 3 47 11 4" xfId="9488" xr:uid="{00000000-0005-0000-0000-000092210000}"/>
    <cellStyle name="Normal 3 47 11 5" xfId="13084" xr:uid="{00000000-0005-0000-0000-000093210000}"/>
    <cellStyle name="Normal 3 47 12" xfId="2570" xr:uid="{00000000-0005-0000-0000-000094210000}"/>
    <cellStyle name="Normal 3 47 12 2" xfId="3883" xr:uid="{00000000-0005-0000-0000-000095210000}"/>
    <cellStyle name="Normal 3 47 12 2 2" xfId="9489" xr:uid="{00000000-0005-0000-0000-000096210000}"/>
    <cellStyle name="Normal 3 47 12 3" xfId="9490" xr:uid="{00000000-0005-0000-0000-000097210000}"/>
    <cellStyle name="Normal 3 47 12 3 2" xfId="9491" xr:uid="{00000000-0005-0000-0000-000098210000}"/>
    <cellStyle name="Normal 3 47 12 4" xfId="9492" xr:uid="{00000000-0005-0000-0000-000099210000}"/>
    <cellStyle name="Normal 3 47 12 5" xfId="13085" xr:uid="{00000000-0005-0000-0000-00009A210000}"/>
    <cellStyle name="Normal 3 47 13" xfId="2571" xr:uid="{00000000-0005-0000-0000-00009B210000}"/>
    <cellStyle name="Normal 3 47 13 2" xfId="3882" xr:uid="{00000000-0005-0000-0000-00009C210000}"/>
    <cellStyle name="Normal 3 47 13 2 2" xfId="9493" xr:uid="{00000000-0005-0000-0000-00009D210000}"/>
    <cellStyle name="Normal 3 47 13 3" xfId="9494" xr:uid="{00000000-0005-0000-0000-00009E210000}"/>
    <cellStyle name="Normal 3 47 13 3 2" xfId="9495" xr:uid="{00000000-0005-0000-0000-00009F210000}"/>
    <cellStyle name="Normal 3 47 13 4" xfId="9496" xr:uid="{00000000-0005-0000-0000-0000A0210000}"/>
    <cellStyle name="Normal 3 47 13 5" xfId="13086" xr:uid="{00000000-0005-0000-0000-0000A1210000}"/>
    <cellStyle name="Normal 3 47 14" xfId="3881" xr:uid="{00000000-0005-0000-0000-0000A2210000}"/>
    <cellStyle name="Normal 3 47 14 2" xfId="9497" xr:uid="{00000000-0005-0000-0000-0000A3210000}"/>
    <cellStyle name="Normal 3 47 15" xfId="9498" xr:uid="{00000000-0005-0000-0000-0000A4210000}"/>
    <cellStyle name="Normal 3 47 15 2" xfId="9499" xr:uid="{00000000-0005-0000-0000-0000A5210000}"/>
    <cellStyle name="Normal 3 47 16" xfId="9500" xr:uid="{00000000-0005-0000-0000-0000A6210000}"/>
    <cellStyle name="Normal 3 47 17" xfId="13087" xr:uid="{00000000-0005-0000-0000-0000A7210000}"/>
    <cellStyle name="Normal 3 47 2" xfId="2572" xr:uid="{00000000-0005-0000-0000-0000A8210000}"/>
    <cellStyle name="Normal 3 47 2 10" xfId="2573" xr:uid="{00000000-0005-0000-0000-0000A9210000}"/>
    <cellStyle name="Normal 3 47 2 10 2" xfId="3880" xr:uid="{00000000-0005-0000-0000-0000AA210000}"/>
    <cellStyle name="Normal 3 47 2 10 2 2" xfId="9501" xr:uid="{00000000-0005-0000-0000-0000AB210000}"/>
    <cellStyle name="Normal 3 47 2 10 3" xfId="9502" xr:uid="{00000000-0005-0000-0000-0000AC210000}"/>
    <cellStyle name="Normal 3 47 2 10 3 2" xfId="9503" xr:uid="{00000000-0005-0000-0000-0000AD210000}"/>
    <cellStyle name="Normal 3 47 2 10 4" xfId="9504" xr:uid="{00000000-0005-0000-0000-0000AE210000}"/>
    <cellStyle name="Normal 3 47 2 10 5" xfId="13088" xr:uid="{00000000-0005-0000-0000-0000AF210000}"/>
    <cellStyle name="Normal 3 47 2 11" xfId="2574" xr:uid="{00000000-0005-0000-0000-0000B0210000}"/>
    <cellStyle name="Normal 3 47 2 11 2" xfId="3879" xr:uid="{00000000-0005-0000-0000-0000B1210000}"/>
    <cellStyle name="Normal 3 47 2 11 2 2" xfId="9505" xr:uid="{00000000-0005-0000-0000-0000B2210000}"/>
    <cellStyle name="Normal 3 47 2 11 3" xfId="9506" xr:uid="{00000000-0005-0000-0000-0000B3210000}"/>
    <cellStyle name="Normal 3 47 2 11 3 2" xfId="9507" xr:uid="{00000000-0005-0000-0000-0000B4210000}"/>
    <cellStyle name="Normal 3 47 2 11 4" xfId="9508" xr:uid="{00000000-0005-0000-0000-0000B5210000}"/>
    <cellStyle name="Normal 3 47 2 11 5" xfId="13089" xr:uid="{00000000-0005-0000-0000-0000B6210000}"/>
    <cellStyle name="Normal 3 47 2 12" xfId="2575" xr:uid="{00000000-0005-0000-0000-0000B7210000}"/>
    <cellStyle name="Normal 3 47 2 12 2" xfId="3878" xr:uid="{00000000-0005-0000-0000-0000B8210000}"/>
    <cellStyle name="Normal 3 47 2 12 2 2" xfId="9509" xr:uid="{00000000-0005-0000-0000-0000B9210000}"/>
    <cellStyle name="Normal 3 47 2 12 3" xfId="9510" xr:uid="{00000000-0005-0000-0000-0000BA210000}"/>
    <cellStyle name="Normal 3 47 2 12 3 2" xfId="9511" xr:uid="{00000000-0005-0000-0000-0000BB210000}"/>
    <cellStyle name="Normal 3 47 2 12 4" xfId="9512" xr:uid="{00000000-0005-0000-0000-0000BC210000}"/>
    <cellStyle name="Normal 3 47 2 12 5" xfId="13090" xr:uid="{00000000-0005-0000-0000-0000BD210000}"/>
    <cellStyle name="Normal 3 47 2 13" xfId="3877" xr:uid="{00000000-0005-0000-0000-0000BE210000}"/>
    <cellStyle name="Normal 3 47 2 13 2" xfId="9513" xr:uid="{00000000-0005-0000-0000-0000BF210000}"/>
    <cellStyle name="Normal 3 47 2 14" xfId="9514" xr:uid="{00000000-0005-0000-0000-0000C0210000}"/>
    <cellStyle name="Normal 3 47 2 14 2" xfId="9515" xr:uid="{00000000-0005-0000-0000-0000C1210000}"/>
    <cellStyle name="Normal 3 47 2 15" xfId="9516" xr:uid="{00000000-0005-0000-0000-0000C2210000}"/>
    <cellStyle name="Normal 3 47 2 16" xfId="13091" xr:uid="{00000000-0005-0000-0000-0000C3210000}"/>
    <cellStyle name="Normal 3 47 2 2" xfId="2576" xr:uid="{00000000-0005-0000-0000-0000C4210000}"/>
    <cellStyle name="Normal 3 47 2 2 2" xfId="3876" xr:uid="{00000000-0005-0000-0000-0000C5210000}"/>
    <cellStyle name="Normal 3 47 2 2 2 2" xfId="9517" xr:uid="{00000000-0005-0000-0000-0000C6210000}"/>
    <cellStyle name="Normal 3 47 2 2 3" xfId="9518" xr:uid="{00000000-0005-0000-0000-0000C7210000}"/>
    <cellStyle name="Normal 3 47 2 2 3 2" xfId="9519" xr:uid="{00000000-0005-0000-0000-0000C8210000}"/>
    <cellStyle name="Normal 3 47 2 2 4" xfId="9520" xr:uid="{00000000-0005-0000-0000-0000C9210000}"/>
    <cellStyle name="Normal 3 47 2 2 5" xfId="13092" xr:uid="{00000000-0005-0000-0000-0000CA210000}"/>
    <cellStyle name="Normal 3 47 2 3" xfId="2577" xr:uid="{00000000-0005-0000-0000-0000CB210000}"/>
    <cellStyle name="Normal 3 47 2 3 2" xfId="3875" xr:uid="{00000000-0005-0000-0000-0000CC210000}"/>
    <cellStyle name="Normal 3 47 2 3 2 2" xfId="9521" xr:uid="{00000000-0005-0000-0000-0000CD210000}"/>
    <cellStyle name="Normal 3 47 2 3 3" xfId="9522" xr:uid="{00000000-0005-0000-0000-0000CE210000}"/>
    <cellStyle name="Normal 3 47 2 3 3 2" xfId="9523" xr:uid="{00000000-0005-0000-0000-0000CF210000}"/>
    <cellStyle name="Normal 3 47 2 3 4" xfId="9524" xr:uid="{00000000-0005-0000-0000-0000D0210000}"/>
    <cellStyle name="Normal 3 47 2 3 5" xfId="13093" xr:uid="{00000000-0005-0000-0000-0000D1210000}"/>
    <cellStyle name="Normal 3 47 2 4" xfId="2578" xr:uid="{00000000-0005-0000-0000-0000D2210000}"/>
    <cellStyle name="Normal 3 47 2 4 2" xfId="3874" xr:uid="{00000000-0005-0000-0000-0000D3210000}"/>
    <cellStyle name="Normal 3 47 2 4 2 2" xfId="9525" xr:uid="{00000000-0005-0000-0000-0000D4210000}"/>
    <cellStyle name="Normal 3 47 2 4 3" xfId="9526" xr:uid="{00000000-0005-0000-0000-0000D5210000}"/>
    <cellStyle name="Normal 3 47 2 4 3 2" xfId="9527" xr:uid="{00000000-0005-0000-0000-0000D6210000}"/>
    <cellStyle name="Normal 3 47 2 4 4" xfId="9528" xr:uid="{00000000-0005-0000-0000-0000D7210000}"/>
    <cellStyle name="Normal 3 47 2 4 5" xfId="13094" xr:uid="{00000000-0005-0000-0000-0000D8210000}"/>
    <cellStyle name="Normal 3 47 2 5" xfId="2579" xr:uid="{00000000-0005-0000-0000-0000D9210000}"/>
    <cellStyle name="Normal 3 47 2 5 2" xfId="3873" xr:uid="{00000000-0005-0000-0000-0000DA210000}"/>
    <cellStyle name="Normal 3 47 2 5 2 2" xfId="9529" xr:uid="{00000000-0005-0000-0000-0000DB210000}"/>
    <cellStyle name="Normal 3 47 2 5 3" xfId="9530" xr:uid="{00000000-0005-0000-0000-0000DC210000}"/>
    <cellStyle name="Normal 3 47 2 5 3 2" xfId="9531" xr:uid="{00000000-0005-0000-0000-0000DD210000}"/>
    <cellStyle name="Normal 3 47 2 5 4" xfId="9532" xr:uid="{00000000-0005-0000-0000-0000DE210000}"/>
    <cellStyle name="Normal 3 47 2 5 5" xfId="13095" xr:uid="{00000000-0005-0000-0000-0000DF210000}"/>
    <cellStyle name="Normal 3 47 2 6" xfId="2580" xr:uid="{00000000-0005-0000-0000-0000E0210000}"/>
    <cellStyle name="Normal 3 47 2 6 2" xfId="3872" xr:uid="{00000000-0005-0000-0000-0000E1210000}"/>
    <cellStyle name="Normal 3 47 2 6 2 2" xfId="9533" xr:uid="{00000000-0005-0000-0000-0000E2210000}"/>
    <cellStyle name="Normal 3 47 2 6 3" xfId="9534" xr:uid="{00000000-0005-0000-0000-0000E3210000}"/>
    <cellStyle name="Normal 3 47 2 6 3 2" xfId="9535" xr:uid="{00000000-0005-0000-0000-0000E4210000}"/>
    <cellStyle name="Normal 3 47 2 6 4" xfId="9536" xr:uid="{00000000-0005-0000-0000-0000E5210000}"/>
    <cellStyle name="Normal 3 47 2 6 5" xfId="13096" xr:uid="{00000000-0005-0000-0000-0000E6210000}"/>
    <cellStyle name="Normal 3 47 2 7" xfId="2581" xr:uid="{00000000-0005-0000-0000-0000E7210000}"/>
    <cellStyle name="Normal 3 47 2 7 2" xfId="3871" xr:uid="{00000000-0005-0000-0000-0000E8210000}"/>
    <cellStyle name="Normal 3 47 2 7 2 2" xfId="9537" xr:uid="{00000000-0005-0000-0000-0000E9210000}"/>
    <cellStyle name="Normal 3 47 2 7 3" xfId="9538" xr:uid="{00000000-0005-0000-0000-0000EA210000}"/>
    <cellStyle name="Normal 3 47 2 7 3 2" xfId="9539" xr:uid="{00000000-0005-0000-0000-0000EB210000}"/>
    <cellStyle name="Normal 3 47 2 7 4" xfId="9540" xr:uid="{00000000-0005-0000-0000-0000EC210000}"/>
    <cellStyle name="Normal 3 47 2 7 5" xfId="13097" xr:uid="{00000000-0005-0000-0000-0000ED210000}"/>
    <cellStyle name="Normal 3 47 2 8" xfId="2582" xr:uid="{00000000-0005-0000-0000-0000EE210000}"/>
    <cellStyle name="Normal 3 47 2 8 2" xfId="3870" xr:uid="{00000000-0005-0000-0000-0000EF210000}"/>
    <cellStyle name="Normal 3 47 2 8 2 2" xfId="9541" xr:uid="{00000000-0005-0000-0000-0000F0210000}"/>
    <cellStyle name="Normal 3 47 2 8 3" xfId="9542" xr:uid="{00000000-0005-0000-0000-0000F1210000}"/>
    <cellStyle name="Normal 3 47 2 8 3 2" xfId="9543" xr:uid="{00000000-0005-0000-0000-0000F2210000}"/>
    <cellStyle name="Normal 3 47 2 8 4" xfId="9544" xr:uid="{00000000-0005-0000-0000-0000F3210000}"/>
    <cellStyle name="Normal 3 47 2 8 5" xfId="13098" xr:uid="{00000000-0005-0000-0000-0000F4210000}"/>
    <cellStyle name="Normal 3 47 2 9" xfId="2583" xr:uid="{00000000-0005-0000-0000-0000F5210000}"/>
    <cellStyle name="Normal 3 47 2 9 2" xfId="3869" xr:uid="{00000000-0005-0000-0000-0000F6210000}"/>
    <cellStyle name="Normal 3 47 2 9 2 2" xfId="9545" xr:uid="{00000000-0005-0000-0000-0000F7210000}"/>
    <cellStyle name="Normal 3 47 2 9 3" xfId="9546" xr:uid="{00000000-0005-0000-0000-0000F8210000}"/>
    <cellStyle name="Normal 3 47 2 9 3 2" xfId="9547" xr:uid="{00000000-0005-0000-0000-0000F9210000}"/>
    <cellStyle name="Normal 3 47 2 9 4" xfId="9548" xr:uid="{00000000-0005-0000-0000-0000FA210000}"/>
    <cellStyle name="Normal 3 47 2 9 5" xfId="13099" xr:uid="{00000000-0005-0000-0000-0000FB210000}"/>
    <cellStyle name="Normal 3 47 3" xfId="2584" xr:uid="{00000000-0005-0000-0000-0000FC210000}"/>
    <cellStyle name="Normal 3 47 3 2" xfId="3868" xr:uid="{00000000-0005-0000-0000-0000FD210000}"/>
    <cellStyle name="Normal 3 47 3 2 2" xfId="9549" xr:uid="{00000000-0005-0000-0000-0000FE210000}"/>
    <cellStyle name="Normal 3 47 3 3" xfId="9550" xr:uid="{00000000-0005-0000-0000-0000FF210000}"/>
    <cellStyle name="Normal 3 47 3 3 2" xfId="9551" xr:uid="{00000000-0005-0000-0000-000000220000}"/>
    <cellStyle name="Normal 3 47 3 4" xfId="9552" xr:uid="{00000000-0005-0000-0000-000001220000}"/>
    <cellStyle name="Normal 3 47 3 5" xfId="13100" xr:uid="{00000000-0005-0000-0000-000002220000}"/>
    <cellStyle name="Normal 3 47 4" xfId="2585" xr:uid="{00000000-0005-0000-0000-000003220000}"/>
    <cellStyle name="Normal 3 47 4 2" xfId="3867" xr:uid="{00000000-0005-0000-0000-000004220000}"/>
    <cellStyle name="Normal 3 47 4 2 2" xfId="9553" xr:uid="{00000000-0005-0000-0000-000005220000}"/>
    <cellStyle name="Normal 3 47 4 3" xfId="9554" xr:uid="{00000000-0005-0000-0000-000006220000}"/>
    <cellStyle name="Normal 3 47 4 3 2" xfId="9555" xr:uid="{00000000-0005-0000-0000-000007220000}"/>
    <cellStyle name="Normal 3 47 4 4" xfId="9556" xr:uid="{00000000-0005-0000-0000-000008220000}"/>
    <cellStyle name="Normal 3 47 4 5" xfId="13101" xr:uid="{00000000-0005-0000-0000-000009220000}"/>
    <cellStyle name="Normal 3 47 5" xfId="2586" xr:uid="{00000000-0005-0000-0000-00000A220000}"/>
    <cellStyle name="Normal 3 47 5 2" xfId="3866" xr:uid="{00000000-0005-0000-0000-00000B220000}"/>
    <cellStyle name="Normal 3 47 5 2 2" xfId="9557" xr:uid="{00000000-0005-0000-0000-00000C220000}"/>
    <cellStyle name="Normal 3 47 5 3" xfId="9558" xr:uid="{00000000-0005-0000-0000-00000D220000}"/>
    <cellStyle name="Normal 3 47 5 3 2" xfId="9559" xr:uid="{00000000-0005-0000-0000-00000E220000}"/>
    <cellStyle name="Normal 3 47 5 4" xfId="9560" xr:uid="{00000000-0005-0000-0000-00000F220000}"/>
    <cellStyle name="Normal 3 47 5 5" xfId="13102" xr:uid="{00000000-0005-0000-0000-000010220000}"/>
    <cellStyle name="Normal 3 47 6" xfId="2587" xr:uid="{00000000-0005-0000-0000-000011220000}"/>
    <cellStyle name="Normal 3 47 6 2" xfId="3865" xr:uid="{00000000-0005-0000-0000-000012220000}"/>
    <cellStyle name="Normal 3 47 6 2 2" xfId="9561" xr:uid="{00000000-0005-0000-0000-000013220000}"/>
    <cellStyle name="Normal 3 47 6 3" xfId="9562" xr:uid="{00000000-0005-0000-0000-000014220000}"/>
    <cellStyle name="Normal 3 47 6 3 2" xfId="9563" xr:uid="{00000000-0005-0000-0000-000015220000}"/>
    <cellStyle name="Normal 3 47 6 4" xfId="9564" xr:uid="{00000000-0005-0000-0000-000016220000}"/>
    <cellStyle name="Normal 3 47 6 5" xfId="13103" xr:uid="{00000000-0005-0000-0000-000017220000}"/>
    <cellStyle name="Normal 3 47 7" xfId="2588" xr:uid="{00000000-0005-0000-0000-000018220000}"/>
    <cellStyle name="Normal 3 47 7 2" xfId="3864" xr:uid="{00000000-0005-0000-0000-000019220000}"/>
    <cellStyle name="Normal 3 47 7 2 2" xfId="9565" xr:uid="{00000000-0005-0000-0000-00001A220000}"/>
    <cellStyle name="Normal 3 47 7 3" xfId="9566" xr:uid="{00000000-0005-0000-0000-00001B220000}"/>
    <cellStyle name="Normal 3 47 7 3 2" xfId="9567" xr:uid="{00000000-0005-0000-0000-00001C220000}"/>
    <cellStyle name="Normal 3 47 7 4" xfId="9568" xr:uid="{00000000-0005-0000-0000-00001D220000}"/>
    <cellStyle name="Normal 3 47 7 5" xfId="13104" xr:uid="{00000000-0005-0000-0000-00001E220000}"/>
    <cellStyle name="Normal 3 47 8" xfId="2589" xr:uid="{00000000-0005-0000-0000-00001F220000}"/>
    <cellStyle name="Normal 3 47 8 2" xfId="3863" xr:uid="{00000000-0005-0000-0000-000020220000}"/>
    <cellStyle name="Normal 3 47 8 2 2" xfId="9569" xr:uid="{00000000-0005-0000-0000-000021220000}"/>
    <cellStyle name="Normal 3 47 8 3" xfId="9570" xr:uid="{00000000-0005-0000-0000-000022220000}"/>
    <cellStyle name="Normal 3 47 8 3 2" xfId="9571" xr:uid="{00000000-0005-0000-0000-000023220000}"/>
    <cellStyle name="Normal 3 47 8 4" xfId="9572" xr:uid="{00000000-0005-0000-0000-000024220000}"/>
    <cellStyle name="Normal 3 47 8 5" xfId="13105" xr:uid="{00000000-0005-0000-0000-000025220000}"/>
    <cellStyle name="Normal 3 47 9" xfId="2590" xr:uid="{00000000-0005-0000-0000-000026220000}"/>
    <cellStyle name="Normal 3 47 9 2" xfId="3862" xr:uid="{00000000-0005-0000-0000-000027220000}"/>
    <cellStyle name="Normal 3 47 9 2 2" xfId="9573" xr:uid="{00000000-0005-0000-0000-000028220000}"/>
    <cellStyle name="Normal 3 47 9 3" xfId="9574" xr:uid="{00000000-0005-0000-0000-000029220000}"/>
    <cellStyle name="Normal 3 47 9 3 2" xfId="9575" xr:uid="{00000000-0005-0000-0000-00002A220000}"/>
    <cellStyle name="Normal 3 47 9 4" xfId="9576" xr:uid="{00000000-0005-0000-0000-00002B220000}"/>
    <cellStyle name="Normal 3 47 9 5" xfId="13106" xr:uid="{00000000-0005-0000-0000-00002C220000}"/>
    <cellStyle name="Normal 3 48" xfId="2591" xr:uid="{00000000-0005-0000-0000-00002D220000}"/>
    <cellStyle name="Normal 3 48 10" xfId="2592" xr:uid="{00000000-0005-0000-0000-00002E220000}"/>
    <cellStyle name="Normal 3 48 10 2" xfId="3861" xr:uid="{00000000-0005-0000-0000-00002F220000}"/>
    <cellStyle name="Normal 3 48 10 2 2" xfId="9577" xr:uid="{00000000-0005-0000-0000-000030220000}"/>
    <cellStyle name="Normal 3 48 10 3" xfId="9578" xr:uid="{00000000-0005-0000-0000-000031220000}"/>
    <cellStyle name="Normal 3 48 10 3 2" xfId="9579" xr:uid="{00000000-0005-0000-0000-000032220000}"/>
    <cellStyle name="Normal 3 48 10 4" xfId="9580" xr:uid="{00000000-0005-0000-0000-000033220000}"/>
    <cellStyle name="Normal 3 48 10 5" xfId="13107" xr:uid="{00000000-0005-0000-0000-000034220000}"/>
    <cellStyle name="Normal 3 48 11" xfId="2593" xr:uid="{00000000-0005-0000-0000-000035220000}"/>
    <cellStyle name="Normal 3 48 11 2" xfId="3860" xr:uid="{00000000-0005-0000-0000-000036220000}"/>
    <cellStyle name="Normal 3 48 11 2 2" xfId="9581" xr:uid="{00000000-0005-0000-0000-000037220000}"/>
    <cellStyle name="Normal 3 48 11 3" xfId="9582" xr:uid="{00000000-0005-0000-0000-000038220000}"/>
    <cellStyle name="Normal 3 48 11 3 2" xfId="9583" xr:uid="{00000000-0005-0000-0000-000039220000}"/>
    <cellStyle name="Normal 3 48 11 4" xfId="9584" xr:uid="{00000000-0005-0000-0000-00003A220000}"/>
    <cellStyle name="Normal 3 48 11 5" xfId="13108" xr:uid="{00000000-0005-0000-0000-00003B220000}"/>
    <cellStyle name="Normal 3 48 12" xfId="2594" xr:uid="{00000000-0005-0000-0000-00003C220000}"/>
    <cellStyle name="Normal 3 48 12 2" xfId="3859" xr:uid="{00000000-0005-0000-0000-00003D220000}"/>
    <cellStyle name="Normal 3 48 12 2 2" xfId="9585" xr:uid="{00000000-0005-0000-0000-00003E220000}"/>
    <cellStyle name="Normal 3 48 12 3" xfId="9586" xr:uid="{00000000-0005-0000-0000-00003F220000}"/>
    <cellStyle name="Normal 3 48 12 3 2" xfId="9587" xr:uid="{00000000-0005-0000-0000-000040220000}"/>
    <cellStyle name="Normal 3 48 12 4" xfId="9588" xr:uid="{00000000-0005-0000-0000-000041220000}"/>
    <cellStyle name="Normal 3 48 12 5" xfId="13109" xr:uid="{00000000-0005-0000-0000-000042220000}"/>
    <cellStyle name="Normal 3 48 13" xfId="2595" xr:uid="{00000000-0005-0000-0000-000043220000}"/>
    <cellStyle name="Normal 3 48 13 2" xfId="3858" xr:uid="{00000000-0005-0000-0000-000044220000}"/>
    <cellStyle name="Normal 3 48 13 2 2" xfId="9589" xr:uid="{00000000-0005-0000-0000-000045220000}"/>
    <cellStyle name="Normal 3 48 13 3" xfId="9590" xr:uid="{00000000-0005-0000-0000-000046220000}"/>
    <cellStyle name="Normal 3 48 13 3 2" xfId="9591" xr:uid="{00000000-0005-0000-0000-000047220000}"/>
    <cellStyle name="Normal 3 48 13 4" xfId="9592" xr:uid="{00000000-0005-0000-0000-000048220000}"/>
    <cellStyle name="Normal 3 48 13 5" xfId="13110" xr:uid="{00000000-0005-0000-0000-000049220000}"/>
    <cellStyle name="Normal 3 48 14" xfId="3857" xr:uid="{00000000-0005-0000-0000-00004A220000}"/>
    <cellStyle name="Normal 3 48 14 2" xfId="9593" xr:uid="{00000000-0005-0000-0000-00004B220000}"/>
    <cellStyle name="Normal 3 48 15" xfId="9594" xr:uid="{00000000-0005-0000-0000-00004C220000}"/>
    <cellStyle name="Normal 3 48 15 2" xfId="9595" xr:uid="{00000000-0005-0000-0000-00004D220000}"/>
    <cellStyle name="Normal 3 48 16" xfId="9596" xr:uid="{00000000-0005-0000-0000-00004E220000}"/>
    <cellStyle name="Normal 3 48 17" xfId="13111" xr:uid="{00000000-0005-0000-0000-00004F220000}"/>
    <cellStyle name="Normal 3 48 2" xfId="2596" xr:uid="{00000000-0005-0000-0000-000050220000}"/>
    <cellStyle name="Normal 3 48 2 10" xfId="2597" xr:uid="{00000000-0005-0000-0000-000051220000}"/>
    <cellStyle name="Normal 3 48 2 10 2" xfId="3856" xr:uid="{00000000-0005-0000-0000-000052220000}"/>
    <cellStyle name="Normal 3 48 2 10 2 2" xfId="9597" xr:uid="{00000000-0005-0000-0000-000053220000}"/>
    <cellStyle name="Normal 3 48 2 10 3" xfId="9598" xr:uid="{00000000-0005-0000-0000-000054220000}"/>
    <cellStyle name="Normal 3 48 2 10 3 2" xfId="9599" xr:uid="{00000000-0005-0000-0000-000055220000}"/>
    <cellStyle name="Normal 3 48 2 10 4" xfId="9600" xr:uid="{00000000-0005-0000-0000-000056220000}"/>
    <cellStyle name="Normal 3 48 2 10 5" xfId="13112" xr:uid="{00000000-0005-0000-0000-000057220000}"/>
    <cellStyle name="Normal 3 48 2 11" xfId="2598" xr:uid="{00000000-0005-0000-0000-000058220000}"/>
    <cellStyle name="Normal 3 48 2 11 2" xfId="3855" xr:uid="{00000000-0005-0000-0000-000059220000}"/>
    <cellStyle name="Normal 3 48 2 11 2 2" xfId="9601" xr:uid="{00000000-0005-0000-0000-00005A220000}"/>
    <cellStyle name="Normal 3 48 2 11 3" xfId="9602" xr:uid="{00000000-0005-0000-0000-00005B220000}"/>
    <cellStyle name="Normal 3 48 2 11 3 2" xfId="9603" xr:uid="{00000000-0005-0000-0000-00005C220000}"/>
    <cellStyle name="Normal 3 48 2 11 4" xfId="9604" xr:uid="{00000000-0005-0000-0000-00005D220000}"/>
    <cellStyle name="Normal 3 48 2 11 5" xfId="13113" xr:uid="{00000000-0005-0000-0000-00005E220000}"/>
    <cellStyle name="Normal 3 48 2 12" xfId="2599" xr:uid="{00000000-0005-0000-0000-00005F220000}"/>
    <cellStyle name="Normal 3 48 2 12 2" xfId="3854" xr:uid="{00000000-0005-0000-0000-000060220000}"/>
    <cellStyle name="Normal 3 48 2 12 2 2" xfId="9605" xr:uid="{00000000-0005-0000-0000-000061220000}"/>
    <cellStyle name="Normal 3 48 2 12 3" xfId="9606" xr:uid="{00000000-0005-0000-0000-000062220000}"/>
    <cellStyle name="Normal 3 48 2 12 3 2" xfId="9607" xr:uid="{00000000-0005-0000-0000-000063220000}"/>
    <cellStyle name="Normal 3 48 2 12 4" xfId="9608" xr:uid="{00000000-0005-0000-0000-000064220000}"/>
    <cellStyle name="Normal 3 48 2 12 5" xfId="13114" xr:uid="{00000000-0005-0000-0000-000065220000}"/>
    <cellStyle name="Normal 3 48 2 13" xfId="3853" xr:uid="{00000000-0005-0000-0000-000066220000}"/>
    <cellStyle name="Normal 3 48 2 13 2" xfId="9609" xr:uid="{00000000-0005-0000-0000-000067220000}"/>
    <cellStyle name="Normal 3 48 2 14" xfId="9610" xr:uid="{00000000-0005-0000-0000-000068220000}"/>
    <cellStyle name="Normal 3 48 2 14 2" xfId="9611" xr:uid="{00000000-0005-0000-0000-000069220000}"/>
    <cellStyle name="Normal 3 48 2 15" xfId="9612" xr:uid="{00000000-0005-0000-0000-00006A220000}"/>
    <cellStyle name="Normal 3 48 2 16" xfId="13115" xr:uid="{00000000-0005-0000-0000-00006B220000}"/>
    <cellStyle name="Normal 3 48 2 2" xfId="2600" xr:uid="{00000000-0005-0000-0000-00006C220000}"/>
    <cellStyle name="Normal 3 48 2 2 2" xfId="3852" xr:uid="{00000000-0005-0000-0000-00006D220000}"/>
    <cellStyle name="Normal 3 48 2 2 2 2" xfId="9613" xr:uid="{00000000-0005-0000-0000-00006E220000}"/>
    <cellStyle name="Normal 3 48 2 2 3" xfId="9614" xr:uid="{00000000-0005-0000-0000-00006F220000}"/>
    <cellStyle name="Normal 3 48 2 2 3 2" xfId="9615" xr:uid="{00000000-0005-0000-0000-000070220000}"/>
    <cellStyle name="Normal 3 48 2 2 4" xfId="9616" xr:uid="{00000000-0005-0000-0000-000071220000}"/>
    <cellStyle name="Normal 3 48 2 2 5" xfId="13116" xr:uid="{00000000-0005-0000-0000-000072220000}"/>
    <cellStyle name="Normal 3 48 2 3" xfId="2601" xr:uid="{00000000-0005-0000-0000-000073220000}"/>
    <cellStyle name="Normal 3 48 2 3 2" xfId="3851" xr:uid="{00000000-0005-0000-0000-000074220000}"/>
    <cellStyle name="Normal 3 48 2 3 2 2" xfId="9617" xr:uid="{00000000-0005-0000-0000-000075220000}"/>
    <cellStyle name="Normal 3 48 2 3 3" xfId="9618" xr:uid="{00000000-0005-0000-0000-000076220000}"/>
    <cellStyle name="Normal 3 48 2 3 3 2" xfId="9619" xr:uid="{00000000-0005-0000-0000-000077220000}"/>
    <cellStyle name="Normal 3 48 2 3 4" xfId="9620" xr:uid="{00000000-0005-0000-0000-000078220000}"/>
    <cellStyle name="Normal 3 48 2 3 5" xfId="13117" xr:uid="{00000000-0005-0000-0000-000079220000}"/>
    <cellStyle name="Normal 3 48 2 4" xfId="2602" xr:uid="{00000000-0005-0000-0000-00007A220000}"/>
    <cellStyle name="Normal 3 48 2 4 2" xfId="3850" xr:uid="{00000000-0005-0000-0000-00007B220000}"/>
    <cellStyle name="Normal 3 48 2 4 2 2" xfId="9621" xr:uid="{00000000-0005-0000-0000-00007C220000}"/>
    <cellStyle name="Normal 3 48 2 4 3" xfId="9622" xr:uid="{00000000-0005-0000-0000-00007D220000}"/>
    <cellStyle name="Normal 3 48 2 4 3 2" xfId="9623" xr:uid="{00000000-0005-0000-0000-00007E220000}"/>
    <cellStyle name="Normal 3 48 2 4 4" xfId="9624" xr:uid="{00000000-0005-0000-0000-00007F220000}"/>
    <cellStyle name="Normal 3 48 2 4 5" xfId="13118" xr:uid="{00000000-0005-0000-0000-000080220000}"/>
    <cellStyle name="Normal 3 48 2 5" xfId="2603" xr:uid="{00000000-0005-0000-0000-000081220000}"/>
    <cellStyle name="Normal 3 48 2 5 2" xfId="3849" xr:uid="{00000000-0005-0000-0000-000082220000}"/>
    <cellStyle name="Normal 3 48 2 5 2 2" xfId="9625" xr:uid="{00000000-0005-0000-0000-000083220000}"/>
    <cellStyle name="Normal 3 48 2 5 3" xfId="9626" xr:uid="{00000000-0005-0000-0000-000084220000}"/>
    <cellStyle name="Normal 3 48 2 5 3 2" xfId="9627" xr:uid="{00000000-0005-0000-0000-000085220000}"/>
    <cellStyle name="Normal 3 48 2 5 4" xfId="9628" xr:uid="{00000000-0005-0000-0000-000086220000}"/>
    <cellStyle name="Normal 3 48 2 5 5" xfId="13119" xr:uid="{00000000-0005-0000-0000-000087220000}"/>
    <cellStyle name="Normal 3 48 2 6" xfId="2604" xr:uid="{00000000-0005-0000-0000-000088220000}"/>
    <cellStyle name="Normal 3 48 2 6 2" xfId="3848" xr:uid="{00000000-0005-0000-0000-000089220000}"/>
    <cellStyle name="Normal 3 48 2 6 2 2" xfId="9629" xr:uid="{00000000-0005-0000-0000-00008A220000}"/>
    <cellStyle name="Normal 3 48 2 6 3" xfId="9630" xr:uid="{00000000-0005-0000-0000-00008B220000}"/>
    <cellStyle name="Normal 3 48 2 6 3 2" xfId="9631" xr:uid="{00000000-0005-0000-0000-00008C220000}"/>
    <cellStyle name="Normal 3 48 2 6 4" xfId="9632" xr:uid="{00000000-0005-0000-0000-00008D220000}"/>
    <cellStyle name="Normal 3 48 2 6 5" xfId="13120" xr:uid="{00000000-0005-0000-0000-00008E220000}"/>
    <cellStyle name="Normal 3 48 2 7" xfId="2605" xr:uid="{00000000-0005-0000-0000-00008F220000}"/>
    <cellStyle name="Normal 3 48 2 7 2" xfId="3847" xr:uid="{00000000-0005-0000-0000-000090220000}"/>
    <cellStyle name="Normal 3 48 2 7 2 2" xfId="9633" xr:uid="{00000000-0005-0000-0000-000091220000}"/>
    <cellStyle name="Normal 3 48 2 7 3" xfId="9634" xr:uid="{00000000-0005-0000-0000-000092220000}"/>
    <cellStyle name="Normal 3 48 2 7 3 2" xfId="9635" xr:uid="{00000000-0005-0000-0000-000093220000}"/>
    <cellStyle name="Normal 3 48 2 7 4" xfId="9636" xr:uid="{00000000-0005-0000-0000-000094220000}"/>
    <cellStyle name="Normal 3 48 2 7 5" xfId="13121" xr:uid="{00000000-0005-0000-0000-000095220000}"/>
    <cellStyle name="Normal 3 48 2 8" xfId="2606" xr:uid="{00000000-0005-0000-0000-000096220000}"/>
    <cellStyle name="Normal 3 48 2 8 2" xfId="3846" xr:uid="{00000000-0005-0000-0000-000097220000}"/>
    <cellStyle name="Normal 3 48 2 8 2 2" xfId="9637" xr:uid="{00000000-0005-0000-0000-000098220000}"/>
    <cellStyle name="Normal 3 48 2 8 3" xfId="9638" xr:uid="{00000000-0005-0000-0000-000099220000}"/>
    <cellStyle name="Normal 3 48 2 8 3 2" xfId="9639" xr:uid="{00000000-0005-0000-0000-00009A220000}"/>
    <cellStyle name="Normal 3 48 2 8 4" xfId="9640" xr:uid="{00000000-0005-0000-0000-00009B220000}"/>
    <cellStyle name="Normal 3 48 2 8 5" xfId="13122" xr:uid="{00000000-0005-0000-0000-00009C220000}"/>
    <cellStyle name="Normal 3 48 2 9" xfId="2607" xr:uid="{00000000-0005-0000-0000-00009D220000}"/>
    <cellStyle name="Normal 3 48 2 9 2" xfId="3845" xr:uid="{00000000-0005-0000-0000-00009E220000}"/>
    <cellStyle name="Normal 3 48 2 9 2 2" xfId="9641" xr:uid="{00000000-0005-0000-0000-00009F220000}"/>
    <cellStyle name="Normal 3 48 2 9 3" xfId="9642" xr:uid="{00000000-0005-0000-0000-0000A0220000}"/>
    <cellStyle name="Normal 3 48 2 9 3 2" xfId="9643" xr:uid="{00000000-0005-0000-0000-0000A1220000}"/>
    <cellStyle name="Normal 3 48 2 9 4" xfId="9644" xr:uid="{00000000-0005-0000-0000-0000A2220000}"/>
    <cellStyle name="Normal 3 48 2 9 5" xfId="13123" xr:uid="{00000000-0005-0000-0000-0000A3220000}"/>
    <cellStyle name="Normal 3 48 3" xfId="2608" xr:uid="{00000000-0005-0000-0000-0000A4220000}"/>
    <cellStyle name="Normal 3 48 3 2" xfId="3844" xr:uid="{00000000-0005-0000-0000-0000A5220000}"/>
    <cellStyle name="Normal 3 48 3 2 2" xfId="9645" xr:uid="{00000000-0005-0000-0000-0000A6220000}"/>
    <cellStyle name="Normal 3 48 3 3" xfId="9646" xr:uid="{00000000-0005-0000-0000-0000A7220000}"/>
    <cellStyle name="Normal 3 48 3 3 2" xfId="9647" xr:uid="{00000000-0005-0000-0000-0000A8220000}"/>
    <cellStyle name="Normal 3 48 3 4" xfId="9648" xr:uid="{00000000-0005-0000-0000-0000A9220000}"/>
    <cellStyle name="Normal 3 48 3 5" xfId="13124" xr:uid="{00000000-0005-0000-0000-0000AA220000}"/>
    <cellStyle name="Normal 3 48 4" xfId="2609" xr:uid="{00000000-0005-0000-0000-0000AB220000}"/>
    <cellStyle name="Normal 3 48 4 2" xfId="3843" xr:uid="{00000000-0005-0000-0000-0000AC220000}"/>
    <cellStyle name="Normal 3 48 4 2 2" xfId="9649" xr:uid="{00000000-0005-0000-0000-0000AD220000}"/>
    <cellStyle name="Normal 3 48 4 3" xfId="9650" xr:uid="{00000000-0005-0000-0000-0000AE220000}"/>
    <cellStyle name="Normal 3 48 4 3 2" xfId="9651" xr:uid="{00000000-0005-0000-0000-0000AF220000}"/>
    <cellStyle name="Normal 3 48 4 4" xfId="9652" xr:uid="{00000000-0005-0000-0000-0000B0220000}"/>
    <cellStyle name="Normal 3 48 4 5" xfId="13125" xr:uid="{00000000-0005-0000-0000-0000B1220000}"/>
    <cellStyle name="Normal 3 48 5" xfId="2610" xr:uid="{00000000-0005-0000-0000-0000B2220000}"/>
    <cellStyle name="Normal 3 48 5 2" xfId="3842" xr:uid="{00000000-0005-0000-0000-0000B3220000}"/>
    <cellStyle name="Normal 3 48 5 2 2" xfId="9653" xr:uid="{00000000-0005-0000-0000-0000B4220000}"/>
    <cellStyle name="Normal 3 48 5 3" xfId="9654" xr:uid="{00000000-0005-0000-0000-0000B5220000}"/>
    <cellStyle name="Normal 3 48 5 3 2" xfId="9655" xr:uid="{00000000-0005-0000-0000-0000B6220000}"/>
    <cellStyle name="Normal 3 48 5 4" xfId="9656" xr:uid="{00000000-0005-0000-0000-0000B7220000}"/>
    <cellStyle name="Normal 3 48 5 5" xfId="13126" xr:uid="{00000000-0005-0000-0000-0000B8220000}"/>
    <cellStyle name="Normal 3 48 6" xfId="2611" xr:uid="{00000000-0005-0000-0000-0000B9220000}"/>
    <cellStyle name="Normal 3 48 6 2" xfId="3841" xr:uid="{00000000-0005-0000-0000-0000BA220000}"/>
    <cellStyle name="Normal 3 48 6 2 2" xfId="9657" xr:uid="{00000000-0005-0000-0000-0000BB220000}"/>
    <cellStyle name="Normal 3 48 6 3" xfId="9658" xr:uid="{00000000-0005-0000-0000-0000BC220000}"/>
    <cellStyle name="Normal 3 48 6 3 2" xfId="9659" xr:uid="{00000000-0005-0000-0000-0000BD220000}"/>
    <cellStyle name="Normal 3 48 6 4" xfId="9660" xr:uid="{00000000-0005-0000-0000-0000BE220000}"/>
    <cellStyle name="Normal 3 48 6 5" xfId="13127" xr:uid="{00000000-0005-0000-0000-0000BF220000}"/>
    <cellStyle name="Normal 3 48 7" xfId="2612" xr:uid="{00000000-0005-0000-0000-0000C0220000}"/>
    <cellStyle name="Normal 3 48 7 2" xfId="3840" xr:uid="{00000000-0005-0000-0000-0000C1220000}"/>
    <cellStyle name="Normal 3 48 7 2 2" xfId="9661" xr:uid="{00000000-0005-0000-0000-0000C2220000}"/>
    <cellStyle name="Normal 3 48 7 3" xfId="9662" xr:uid="{00000000-0005-0000-0000-0000C3220000}"/>
    <cellStyle name="Normal 3 48 7 3 2" xfId="9663" xr:uid="{00000000-0005-0000-0000-0000C4220000}"/>
    <cellStyle name="Normal 3 48 7 4" xfId="9664" xr:uid="{00000000-0005-0000-0000-0000C5220000}"/>
    <cellStyle name="Normal 3 48 7 5" xfId="13128" xr:uid="{00000000-0005-0000-0000-0000C6220000}"/>
    <cellStyle name="Normal 3 48 8" xfId="2613" xr:uid="{00000000-0005-0000-0000-0000C7220000}"/>
    <cellStyle name="Normal 3 48 8 2" xfId="3839" xr:uid="{00000000-0005-0000-0000-0000C8220000}"/>
    <cellStyle name="Normal 3 48 8 2 2" xfId="9665" xr:uid="{00000000-0005-0000-0000-0000C9220000}"/>
    <cellStyle name="Normal 3 48 8 3" xfId="9666" xr:uid="{00000000-0005-0000-0000-0000CA220000}"/>
    <cellStyle name="Normal 3 48 8 3 2" xfId="9667" xr:uid="{00000000-0005-0000-0000-0000CB220000}"/>
    <cellStyle name="Normal 3 48 8 4" xfId="9668" xr:uid="{00000000-0005-0000-0000-0000CC220000}"/>
    <cellStyle name="Normal 3 48 8 5" xfId="13129" xr:uid="{00000000-0005-0000-0000-0000CD220000}"/>
    <cellStyle name="Normal 3 48 9" xfId="2614" xr:uid="{00000000-0005-0000-0000-0000CE220000}"/>
    <cellStyle name="Normal 3 48 9 2" xfId="3838" xr:uid="{00000000-0005-0000-0000-0000CF220000}"/>
    <cellStyle name="Normal 3 48 9 2 2" xfId="9669" xr:uid="{00000000-0005-0000-0000-0000D0220000}"/>
    <cellStyle name="Normal 3 48 9 3" xfId="9670" xr:uid="{00000000-0005-0000-0000-0000D1220000}"/>
    <cellStyle name="Normal 3 48 9 3 2" xfId="9671" xr:uid="{00000000-0005-0000-0000-0000D2220000}"/>
    <cellStyle name="Normal 3 48 9 4" xfId="9672" xr:uid="{00000000-0005-0000-0000-0000D3220000}"/>
    <cellStyle name="Normal 3 48 9 5" xfId="13130" xr:uid="{00000000-0005-0000-0000-0000D4220000}"/>
    <cellStyle name="Normal 3 49" xfId="2615" xr:uid="{00000000-0005-0000-0000-0000D5220000}"/>
    <cellStyle name="Normal 3 49 10" xfId="2616" xr:uid="{00000000-0005-0000-0000-0000D6220000}"/>
    <cellStyle name="Normal 3 49 10 2" xfId="3837" xr:uid="{00000000-0005-0000-0000-0000D7220000}"/>
    <cellStyle name="Normal 3 49 10 2 2" xfId="9673" xr:uid="{00000000-0005-0000-0000-0000D8220000}"/>
    <cellStyle name="Normal 3 49 10 3" xfId="9674" xr:uid="{00000000-0005-0000-0000-0000D9220000}"/>
    <cellStyle name="Normal 3 49 10 3 2" xfId="9675" xr:uid="{00000000-0005-0000-0000-0000DA220000}"/>
    <cellStyle name="Normal 3 49 10 4" xfId="9676" xr:uid="{00000000-0005-0000-0000-0000DB220000}"/>
    <cellStyle name="Normal 3 49 10 5" xfId="13131" xr:uid="{00000000-0005-0000-0000-0000DC220000}"/>
    <cellStyle name="Normal 3 49 11" xfId="2617" xr:uid="{00000000-0005-0000-0000-0000DD220000}"/>
    <cellStyle name="Normal 3 49 11 2" xfId="3836" xr:uid="{00000000-0005-0000-0000-0000DE220000}"/>
    <cellStyle name="Normal 3 49 11 2 2" xfId="9677" xr:uid="{00000000-0005-0000-0000-0000DF220000}"/>
    <cellStyle name="Normal 3 49 11 3" xfId="9678" xr:uid="{00000000-0005-0000-0000-0000E0220000}"/>
    <cellStyle name="Normal 3 49 11 3 2" xfId="9679" xr:uid="{00000000-0005-0000-0000-0000E1220000}"/>
    <cellStyle name="Normal 3 49 11 4" xfId="9680" xr:uid="{00000000-0005-0000-0000-0000E2220000}"/>
    <cellStyle name="Normal 3 49 11 5" xfId="13132" xr:uid="{00000000-0005-0000-0000-0000E3220000}"/>
    <cellStyle name="Normal 3 49 12" xfId="2618" xr:uid="{00000000-0005-0000-0000-0000E4220000}"/>
    <cellStyle name="Normal 3 49 12 2" xfId="3835" xr:uid="{00000000-0005-0000-0000-0000E5220000}"/>
    <cellStyle name="Normal 3 49 12 2 2" xfId="9681" xr:uid="{00000000-0005-0000-0000-0000E6220000}"/>
    <cellStyle name="Normal 3 49 12 3" xfId="9682" xr:uid="{00000000-0005-0000-0000-0000E7220000}"/>
    <cellStyle name="Normal 3 49 12 3 2" xfId="9683" xr:uid="{00000000-0005-0000-0000-0000E8220000}"/>
    <cellStyle name="Normal 3 49 12 4" xfId="9684" xr:uid="{00000000-0005-0000-0000-0000E9220000}"/>
    <cellStyle name="Normal 3 49 12 5" xfId="13133" xr:uid="{00000000-0005-0000-0000-0000EA220000}"/>
    <cellStyle name="Normal 3 49 13" xfId="2619" xr:uid="{00000000-0005-0000-0000-0000EB220000}"/>
    <cellStyle name="Normal 3 49 13 2" xfId="3834" xr:uid="{00000000-0005-0000-0000-0000EC220000}"/>
    <cellStyle name="Normal 3 49 13 2 2" xfId="9685" xr:uid="{00000000-0005-0000-0000-0000ED220000}"/>
    <cellStyle name="Normal 3 49 13 3" xfId="9686" xr:uid="{00000000-0005-0000-0000-0000EE220000}"/>
    <cellStyle name="Normal 3 49 13 3 2" xfId="9687" xr:uid="{00000000-0005-0000-0000-0000EF220000}"/>
    <cellStyle name="Normal 3 49 13 4" xfId="9688" xr:uid="{00000000-0005-0000-0000-0000F0220000}"/>
    <cellStyle name="Normal 3 49 13 5" xfId="13134" xr:uid="{00000000-0005-0000-0000-0000F1220000}"/>
    <cellStyle name="Normal 3 49 14" xfId="3833" xr:uid="{00000000-0005-0000-0000-0000F2220000}"/>
    <cellStyle name="Normal 3 49 14 2" xfId="9689" xr:uid="{00000000-0005-0000-0000-0000F3220000}"/>
    <cellStyle name="Normal 3 49 15" xfId="9690" xr:uid="{00000000-0005-0000-0000-0000F4220000}"/>
    <cellStyle name="Normal 3 49 15 2" xfId="9691" xr:uid="{00000000-0005-0000-0000-0000F5220000}"/>
    <cellStyle name="Normal 3 49 16" xfId="9692" xr:uid="{00000000-0005-0000-0000-0000F6220000}"/>
    <cellStyle name="Normal 3 49 17" xfId="13135" xr:uid="{00000000-0005-0000-0000-0000F7220000}"/>
    <cellStyle name="Normal 3 49 2" xfId="2620" xr:uid="{00000000-0005-0000-0000-0000F8220000}"/>
    <cellStyle name="Normal 3 49 2 10" xfId="2621" xr:uid="{00000000-0005-0000-0000-0000F9220000}"/>
    <cellStyle name="Normal 3 49 2 10 2" xfId="3832" xr:uid="{00000000-0005-0000-0000-0000FA220000}"/>
    <cellStyle name="Normal 3 49 2 10 2 2" xfId="9693" xr:uid="{00000000-0005-0000-0000-0000FB220000}"/>
    <cellStyle name="Normal 3 49 2 10 3" xfId="9694" xr:uid="{00000000-0005-0000-0000-0000FC220000}"/>
    <cellStyle name="Normal 3 49 2 10 3 2" xfId="9695" xr:uid="{00000000-0005-0000-0000-0000FD220000}"/>
    <cellStyle name="Normal 3 49 2 10 4" xfId="9696" xr:uid="{00000000-0005-0000-0000-0000FE220000}"/>
    <cellStyle name="Normal 3 49 2 10 5" xfId="13136" xr:uid="{00000000-0005-0000-0000-0000FF220000}"/>
    <cellStyle name="Normal 3 49 2 11" xfId="2622" xr:uid="{00000000-0005-0000-0000-000000230000}"/>
    <cellStyle name="Normal 3 49 2 11 2" xfId="3831" xr:uid="{00000000-0005-0000-0000-000001230000}"/>
    <cellStyle name="Normal 3 49 2 11 2 2" xfId="9697" xr:uid="{00000000-0005-0000-0000-000002230000}"/>
    <cellStyle name="Normal 3 49 2 11 3" xfId="9698" xr:uid="{00000000-0005-0000-0000-000003230000}"/>
    <cellStyle name="Normal 3 49 2 11 3 2" xfId="9699" xr:uid="{00000000-0005-0000-0000-000004230000}"/>
    <cellStyle name="Normal 3 49 2 11 4" xfId="9700" xr:uid="{00000000-0005-0000-0000-000005230000}"/>
    <cellStyle name="Normal 3 49 2 11 5" xfId="13137" xr:uid="{00000000-0005-0000-0000-000006230000}"/>
    <cellStyle name="Normal 3 49 2 12" xfId="2623" xr:uid="{00000000-0005-0000-0000-000007230000}"/>
    <cellStyle name="Normal 3 49 2 12 2" xfId="3830" xr:uid="{00000000-0005-0000-0000-000008230000}"/>
    <cellStyle name="Normal 3 49 2 12 2 2" xfId="9701" xr:uid="{00000000-0005-0000-0000-000009230000}"/>
    <cellStyle name="Normal 3 49 2 12 3" xfId="9702" xr:uid="{00000000-0005-0000-0000-00000A230000}"/>
    <cellStyle name="Normal 3 49 2 12 3 2" xfId="9703" xr:uid="{00000000-0005-0000-0000-00000B230000}"/>
    <cellStyle name="Normal 3 49 2 12 4" xfId="9704" xr:uid="{00000000-0005-0000-0000-00000C230000}"/>
    <cellStyle name="Normal 3 49 2 12 5" xfId="13138" xr:uid="{00000000-0005-0000-0000-00000D230000}"/>
    <cellStyle name="Normal 3 49 2 13" xfId="3829" xr:uid="{00000000-0005-0000-0000-00000E230000}"/>
    <cellStyle name="Normal 3 49 2 13 2" xfId="9705" xr:uid="{00000000-0005-0000-0000-00000F230000}"/>
    <cellStyle name="Normal 3 49 2 14" xfId="9706" xr:uid="{00000000-0005-0000-0000-000010230000}"/>
    <cellStyle name="Normal 3 49 2 14 2" xfId="9707" xr:uid="{00000000-0005-0000-0000-000011230000}"/>
    <cellStyle name="Normal 3 49 2 15" xfId="9708" xr:uid="{00000000-0005-0000-0000-000012230000}"/>
    <cellStyle name="Normal 3 49 2 16" xfId="13139" xr:uid="{00000000-0005-0000-0000-000013230000}"/>
    <cellStyle name="Normal 3 49 2 2" xfId="2624" xr:uid="{00000000-0005-0000-0000-000014230000}"/>
    <cellStyle name="Normal 3 49 2 2 2" xfId="3828" xr:uid="{00000000-0005-0000-0000-000015230000}"/>
    <cellStyle name="Normal 3 49 2 2 2 2" xfId="9709" xr:uid="{00000000-0005-0000-0000-000016230000}"/>
    <cellStyle name="Normal 3 49 2 2 3" xfId="9710" xr:uid="{00000000-0005-0000-0000-000017230000}"/>
    <cellStyle name="Normal 3 49 2 2 3 2" xfId="9711" xr:uid="{00000000-0005-0000-0000-000018230000}"/>
    <cellStyle name="Normal 3 49 2 2 4" xfId="9712" xr:uid="{00000000-0005-0000-0000-000019230000}"/>
    <cellStyle name="Normal 3 49 2 2 5" xfId="13140" xr:uid="{00000000-0005-0000-0000-00001A230000}"/>
    <cellStyle name="Normal 3 49 2 3" xfId="2625" xr:uid="{00000000-0005-0000-0000-00001B230000}"/>
    <cellStyle name="Normal 3 49 2 3 2" xfId="3827" xr:uid="{00000000-0005-0000-0000-00001C230000}"/>
    <cellStyle name="Normal 3 49 2 3 2 2" xfId="9713" xr:uid="{00000000-0005-0000-0000-00001D230000}"/>
    <cellStyle name="Normal 3 49 2 3 3" xfId="9714" xr:uid="{00000000-0005-0000-0000-00001E230000}"/>
    <cellStyle name="Normal 3 49 2 3 3 2" xfId="9715" xr:uid="{00000000-0005-0000-0000-00001F230000}"/>
    <cellStyle name="Normal 3 49 2 3 4" xfId="9716" xr:uid="{00000000-0005-0000-0000-000020230000}"/>
    <cellStyle name="Normal 3 49 2 3 5" xfId="13141" xr:uid="{00000000-0005-0000-0000-000021230000}"/>
    <cellStyle name="Normal 3 49 2 4" xfId="2626" xr:uid="{00000000-0005-0000-0000-000022230000}"/>
    <cellStyle name="Normal 3 49 2 4 2" xfId="4922" xr:uid="{00000000-0005-0000-0000-000023230000}"/>
    <cellStyle name="Normal 3 49 2 4 2 2" xfId="9717" xr:uid="{00000000-0005-0000-0000-000024230000}"/>
    <cellStyle name="Normal 3 49 2 4 3" xfId="9718" xr:uid="{00000000-0005-0000-0000-000025230000}"/>
    <cellStyle name="Normal 3 49 2 4 3 2" xfId="9719" xr:uid="{00000000-0005-0000-0000-000026230000}"/>
    <cellStyle name="Normal 3 49 2 4 4" xfId="9720" xr:uid="{00000000-0005-0000-0000-000027230000}"/>
    <cellStyle name="Normal 3 49 2 4 5" xfId="13142" xr:uid="{00000000-0005-0000-0000-000028230000}"/>
    <cellStyle name="Normal 3 49 2 5" xfId="2627" xr:uid="{00000000-0005-0000-0000-000029230000}"/>
    <cellStyle name="Normal 3 49 2 5 2" xfId="4923" xr:uid="{00000000-0005-0000-0000-00002A230000}"/>
    <cellStyle name="Normal 3 49 2 5 2 2" xfId="9721" xr:uid="{00000000-0005-0000-0000-00002B230000}"/>
    <cellStyle name="Normal 3 49 2 5 3" xfId="9722" xr:uid="{00000000-0005-0000-0000-00002C230000}"/>
    <cellStyle name="Normal 3 49 2 5 3 2" xfId="9723" xr:uid="{00000000-0005-0000-0000-00002D230000}"/>
    <cellStyle name="Normal 3 49 2 5 4" xfId="9724" xr:uid="{00000000-0005-0000-0000-00002E230000}"/>
    <cellStyle name="Normal 3 49 2 5 5" xfId="13143" xr:uid="{00000000-0005-0000-0000-00002F230000}"/>
    <cellStyle name="Normal 3 49 2 6" xfId="2628" xr:uid="{00000000-0005-0000-0000-000030230000}"/>
    <cellStyle name="Normal 3 49 2 6 2" xfId="4924" xr:uid="{00000000-0005-0000-0000-000031230000}"/>
    <cellStyle name="Normal 3 49 2 6 2 2" xfId="9725" xr:uid="{00000000-0005-0000-0000-000032230000}"/>
    <cellStyle name="Normal 3 49 2 6 3" xfId="9726" xr:uid="{00000000-0005-0000-0000-000033230000}"/>
    <cellStyle name="Normal 3 49 2 6 3 2" xfId="9727" xr:uid="{00000000-0005-0000-0000-000034230000}"/>
    <cellStyle name="Normal 3 49 2 6 4" xfId="9728" xr:uid="{00000000-0005-0000-0000-000035230000}"/>
    <cellStyle name="Normal 3 49 2 6 5" xfId="13144" xr:uid="{00000000-0005-0000-0000-000036230000}"/>
    <cellStyle name="Normal 3 49 2 7" xfId="2629" xr:uid="{00000000-0005-0000-0000-000037230000}"/>
    <cellStyle name="Normal 3 49 2 7 2" xfId="4925" xr:uid="{00000000-0005-0000-0000-000038230000}"/>
    <cellStyle name="Normal 3 49 2 7 2 2" xfId="9729" xr:uid="{00000000-0005-0000-0000-000039230000}"/>
    <cellStyle name="Normal 3 49 2 7 3" xfId="9730" xr:uid="{00000000-0005-0000-0000-00003A230000}"/>
    <cellStyle name="Normal 3 49 2 7 3 2" xfId="9731" xr:uid="{00000000-0005-0000-0000-00003B230000}"/>
    <cellStyle name="Normal 3 49 2 7 4" xfId="9732" xr:uid="{00000000-0005-0000-0000-00003C230000}"/>
    <cellStyle name="Normal 3 49 2 7 5" xfId="13145" xr:uid="{00000000-0005-0000-0000-00003D230000}"/>
    <cellStyle name="Normal 3 49 2 8" xfId="2630" xr:uid="{00000000-0005-0000-0000-00003E230000}"/>
    <cellStyle name="Normal 3 49 2 8 2" xfId="4926" xr:uid="{00000000-0005-0000-0000-00003F230000}"/>
    <cellStyle name="Normal 3 49 2 8 2 2" xfId="9733" xr:uid="{00000000-0005-0000-0000-000040230000}"/>
    <cellStyle name="Normal 3 49 2 8 3" xfId="9734" xr:uid="{00000000-0005-0000-0000-000041230000}"/>
    <cellStyle name="Normal 3 49 2 8 3 2" xfId="9735" xr:uid="{00000000-0005-0000-0000-000042230000}"/>
    <cellStyle name="Normal 3 49 2 8 4" xfId="9736" xr:uid="{00000000-0005-0000-0000-000043230000}"/>
    <cellStyle name="Normal 3 49 2 8 5" xfId="13146" xr:uid="{00000000-0005-0000-0000-000044230000}"/>
    <cellStyle name="Normal 3 49 2 9" xfId="2631" xr:uid="{00000000-0005-0000-0000-000045230000}"/>
    <cellStyle name="Normal 3 49 2 9 2" xfId="4927" xr:uid="{00000000-0005-0000-0000-000046230000}"/>
    <cellStyle name="Normal 3 49 2 9 2 2" xfId="9737" xr:uid="{00000000-0005-0000-0000-000047230000}"/>
    <cellStyle name="Normal 3 49 2 9 3" xfId="9738" xr:uid="{00000000-0005-0000-0000-000048230000}"/>
    <cellStyle name="Normal 3 49 2 9 3 2" xfId="9739" xr:uid="{00000000-0005-0000-0000-000049230000}"/>
    <cellStyle name="Normal 3 49 2 9 4" xfId="9740" xr:uid="{00000000-0005-0000-0000-00004A230000}"/>
    <cellStyle name="Normal 3 49 2 9 5" xfId="13147" xr:uid="{00000000-0005-0000-0000-00004B230000}"/>
    <cellStyle name="Normal 3 49 3" xfId="2632" xr:uid="{00000000-0005-0000-0000-00004C230000}"/>
    <cellStyle name="Normal 3 49 3 2" xfId="4928" xr:uid="{00000000-0005-0000-0000-00004D230000}"/>
    <cellStyle name="Normal 3 49 3 2 2" xfId="9741" xr:uid="{00000000-0005-0000-0000-00004E230000}"/>
    <cellStyle name="Normal 3 49 3 3" xfId="9742" xr:uid="{00000000-0005-0000-0000-00004F230000}"/>
    <cellStyle name="Normal 3 49 3 3 2" xfId="9743" xr:uid="{00000000-0005-0000-0000-000050230000}"/>
    <cellStyle name="Normal 3 49 3 4" xfId="9744" xr:uid="{00000000-0005-0000-0000-000051230000}"/>
    <cellStyle name="Normal 3 49 3 5" xfId="13148" xr:uid="{00000000-0005-0000-0000-000052230000}"/>
    <cellStyle name="Normal 3 49 4" xfId="2633" xr:uid="{00000000-0005-0000-0000-000053230000}"/>
    <cellStyle name="Normal 3 49 4 2" xfId="4929" xr:uid="{00000000-0005-0000-0000-000054230000}"/>
    <cellStyle name="Normal 3 49 4 2 2" xfId="9745" xr:uid="{00000000-0005-0000-0000-000055230000}"/>
    <cellStyle name="Normal 3 49 4 3" xfId="9746" xr:uid="{00000000-0005-0000-0000-000056230000}"/>
    <cellStyle name="Normal 3 49 4 3 2" xfId="9747" xr:uid="{00000000-0005-0000-0000-000057230000}"/>
    <cellStyle name="Normal 3 49 4 4" xfId="9748" xr:uid="{00000000-0005-0000-0000-000058230000}"/>
    <cellStyle name="Normal 3 49 4 5" xfId="13149" xr:uid="{00000000-0005-0000-0000-000059230000}"/>
    <cellStyle name="Normal 3 49 5" xfId="2634" xr:uid="{00000000-0005-0000-0000-00005A230000}"/>
    <cellStyle name="Normal 3 49 5 2" xfId="4930" xr:uid="{00000000-0005-0000-0000-00005B230000}"/>
    <cellStyle name="Normal 3 49 5 2 2" xfId="9749" xr:uid="{00000000-0005-0000-0000-00005C230000}"/>
    <cellStyle name="Normal 3 49 5 3" xfId="9750" xr:uid="{00000000-0005-0000-0000-00005D230000}"/>
    <cellStyle name="Normal 3 49 5 3 2" xfId="9751" xr:uid="{00000000-0005-0000-0000-00005E230000}"/>
    <cellStyle name="Normal 3 49 5 4" xfId="9752" xr:uid="{00000000-0005-0000-0000-00005F230000}"/>
    <cellStyle name="Normal 3 49 5 5" xfId="13150" xr:uid="{00000000-0005-0000-0000-000060230000}"/>
    <cellStyle name="Normal 3 49 6" xfId="2635" xr:uid="{00000000-0005-0000-0000-000061230000}"/>
    <cellStyle name="Normal 3 49 6 2" xfId="4931" xr:uid="{00000000-0005-0000-0000-000062230000}"/>
    <cellStyle name="Normal 3 49 6 2 2" xfId="9753" xr:uid="{00000000-0005-0000-0000-000063230000}"/>
    <cellStyle name="Normal 3 49 6 3" xfId="9754" xr:uid="{00000000-0005-0000-0000-000064230000}"/>
    <cellStyle name="Normal 3 49 6 3 2" xfId="9755" xr:uid="{00000000-0005-0000-0000-000065230000}"/>
    <cellStyle name="Normal 3 49 6 4" xfId="9756" xr:uid="{00000000-0005-0000-0000-000066230000}"/>
    <cellStyle name="Normal 3 49 6 5" xfId="13151" xr:uid="{00000000-0005-0000-0000-000067230000}"/>
    <cellStyle name="Normal 3 49 7" xfId="2636" xr:uid="{00000000-0005-0000-0000-000068230000}"/>
    <cellStyle name="Normal 3 49 7 2" xfId="4932" xr:uid="{00000000-0005-0000-0000-000069230000}"/>
    <cellStyle name="Normal 3 49 7 2 2" xfId="9757" xr:uid="{00000000-0005-0000-0000-00006A230000}"/>
    <cellStyle name="Normal 3 49 7 3" xfId="9758" xr:uid="{00000000-0005-0000-0000-00006B230000}"/>
    <cellStyle name="Normal 3 49 7 3 2" xfId="9759" xr:uid="{00000000-0005-0000-0000-00006C230000}"/>
    <cellStyle name="Normal 3 49 7 4" xfId="9760" xr:uid="{00000000-0005-0000-0000-00006D230000}"/>
    <cellStyle name="Normal 3 49 7 5" xfId="13152" xr:uid="{00000000-0005-0000-0000-00006E230000}"/>
    <cellStyle name="Normal 3 49 8" xfId="2637" xr:uid="{00000000-0005-0000-0000-00006F230000}"/>
    <cellStyle name="Normal 3 49 8 2" xfId="4933" xr:uid="{00000000-0005-0000-0000-000070230000}"/>
    <cellStyle name="Normal 3 49 8 2 2" xfId="9761" xr:uid="{00000000-0005-0000-0000-000071230000}"/>
    <cellStyle name="Normal 3 49 8 3" xfId="9762" xr:uid="{00000000-0005-0000-0000-000072230000}"/>
    <cellStyle name="Normal 3 49 8 3 2" xfId="9763" xr:uid="{00000000-0005-0000-0000-000073230000}"/>
    <cellStyle name="Normal 3 49 8 4" xfId="9764" xr:uid="{00000000-0005-0000-0000-000074230000}"/>
    <cellStyle name="Normal 3 49 8 5" xfId="13153" xr:uid="{00000000-0005-0000-0000-000075230000}"/>
    <cellStyle name="Normal 3 49 9" xfId="2638" xr:uid="{00000000-0005-0000-0000-000076230000}"/>
    <cellStyle name="Normal 3 49 9 2" xfId="4934" xr:uid="{00000000-0005-0000-0000-000077230000}"/>
    <cellStyle name="Normal 3 49 9 2 2" xfId="9765" xr:uid="{00000000-0005-0000-0000-000078230000}"/>
    <cellStyle name="Normal 3 49 9 3" xfId="9766" xr:uid="{00000000-0005-0000-0000-000079230000}"/>
    <cellStyle name="Normal 3 49 9 3 2" xfId="9767" xr:uid="{00000000-0005-0000-0000-00007A230000}"/>
    <cellStyle name="Normal 3 49 9 4" xfId="9768" xr:uid="{00000000-0005-0000-0000-00007B230000}"/>
    <cellStyle name="Normal 3 49 9 5" xfId="13154" xr:uid="{00000000-0005-0000-0000-00007C230000}"/>
    <cellStyle name="Normal 3 5" xfId="39" xr:uid="{00000000-0005-0000-0000-00007D230000}"/>
    <cellStyle name="Normal 3 5 10" xfId="2639" xr:uid="{00000000-0005-0000-0000-00007E230000}"/>
    <cellStyle name="Normal 3 5 10 2" xfId="4935" xr:uid="{00000000-0005-0000-0000-00007F230000}"/>
    <cellStyle name="Normal 3 5 10 2 2" xfId="9769" xr:uid="{00000000-0005-0000-0000-000080230000}"/>
    <cellStyle name="Normal 3 5 10 3" xfId="9770" xr:uid="{00000000-0005-0000-0000-000081230000}"/>
    <cellStyle name="Normal 3 5 10 3 2" xfId="9771" xr:uid="{00000000-0005-0000-0000-000082230000}"/>
    <cellStyle name="Normal 3 5 10 4" xfId="9772" xr:uid="{00000000-0005-0000-0000-000083230000}"/>
    <cellStyle name="Normal 3 5 10 5" xfId="13155" xr:uid="{00000000-0005-0000-0000-000084230000}"/>
    <cellStyle name="Normal 3 5 11" xfId="2640" xr:uid="{00000000-0005-0000-0000-000085230000}"/>
    <cellStyle name="Normal 3 5 11 2" xfId="4936" xr:uid="{00000000-0005-0000-0000-000086230000}"/>
    <cellStyle name="Normal 3 5 11 2 2" xfId="9773" xr:uid="{00000000-0005-0000-0000-000087230000}"/>
    <cellStyle name="Normal 3 5 11 3" xfId="9774" xr:uid="{00000000-0005-0000-0000-000088230000}"/>
    <cellStyle name="Normal 3 5 11 3 2" xfId="9775" xr:uid="{00000000-0005-0000-0000-000089230000}"/>
    <cellStyle name="Normal 3 5 11 4" xfId="9776" xr:uid="{00000000-0005-0000-0000-00008A230000}"/>
    <cellStyle name="Normal 3 5 11 5" xfId="13156" xr:uid="{00000000-0005-0000-0000-00008B230000}"/>
    <cellStyle name="Normal 3 5 12" xfId="2641" xr:uid="{00000000-0005-0000-0000-00008C230000}"/>
    <cellStyle name="Normal 3 5 12 2" xfId="4937" xr:uid="{00000000-0005-0000-0000-00008D230000}"/>
    <cellStyle name="Normal 3 5 12 2 2" xfId="9777" xr:uid="{00000000-0005-0000-0000-00008E230000}"/>
    <cellStyle name="Normal 3 5 12 3" xfId="9778" xr:uid="{00000000-0005-0000-0000-00008F230000}"/>
    <cellStyle name="Normal 3 5 12 3 2" xfId="9779" xr:uid="{00000000-0005-0000-0000-000090230000}"/>
    <cellStyle name="Normal 3 5 12 4" xfId="9780" xr:uid="{00000000-0005-0000-0000-000091230000}"/>
    <cellStyle name="Normal 3 5 12 5" xfId="13157" xr:uid="{00000000-0005-0000-0000-000092230000}"/>
    <cellStyle name="Normal 3 5 13" xfId="2642" xr:uid="{00000000-0005-0000-0000-000093230000}"/>
    <cellStyle name="Normal 3 5 13 2" xfId="4938" xr:uid="{00000000-0005-0000-0000-000094230000}"/>
    <cellStyle name="Normal 3 5 13 2 2" xfId="9781" xr:uid="{00000000-0005-0000-0000-000095230000}"/>
    <cellStyle name="Normal 3 5 13 3" xfId="9782" xr:uid="{00000000-0005-0000-0000-000096230000}"/>
    <cellStyle name="Normal 3 5 13 3 2" xfId="9783" xr:uid="{00000000-0005-0000-0000-000097230000}"/>
    <cellStyle name="Normal 3 5 13 4" xfId="9784" xr:uid="{00000000-0005-0000-0000-000098230000}"/>
    <cellStyle name="Normal 3 5 13 5" xfId="13158" xr:uid="{00000000-0005-0000-0000-000099230000}"/>
    <cellStyle name="Normal 3 5 14" xfId="4939" xr:uid="{00000000-0005-0000-0000-00009A230000}"/>
    <cellStyle name="Normal 3 5 14 2" xfId="9785" xr:uid="{00000000-0005-0000-0000-00009B230000}"/>
    <cellStyle name="Normal 3 5 15" xfId="9786" xr:uid="{00000000-0005-0000-0000-00009C230000}"/>
    <cellStyle name="Normal 3 5 15 2" xfId="9787" xr:uid="{00000000-0005-0000-0000-00009D230000}"/>
    <cellStyle name="Normal 3 5 16" xfId="9788" xr:uid="{00000000-0005-0000-0000-00009E230000}"/>
    <cellStyle name="Normal 3 5 17" xfId="13159" xr:uid="{00000000-0005-0000-0000-00009F230000}"/>
    <cellStyle name="Normal 3 5 2" xfId="2643" xr:uid="{00000000-0005-0000-0000-0000A0230000}"/>
    <cellStyle name="Normal 3 5 2 10" xfId="2644" xr:uid="{00000000-0005-0000-0000-0000A1230000}"/>
    <cellStyle name="Normal 3 5 2 10 2" xfId="4940" xr:uid="{00000000-0005-0000-0000-0000A2230000}"/>
    <cellStyle name="Normal 3 5 2 10 2 2" xfId="9789" xr:uid="{00000000-0005-0000-0000-0000A3230000}"/>
    <cellStyle name="Normal 3 5 2 10 3" xfId="9790" xr:uid="{00000000-0005-0000-0000-0000A4230000}"/>
    <cellStyle name="Normal 3 5 2 10 3 2" xfId="9791" xr:uid="{00000000-0005-0000-0000-0000A5230000}"/>
    <cellStyle name="Normal 3 5 2 10 4" xfId="9792" xr:uid="{00000000-0005-0000-0000-0000A6230000}"/>
    <cellStyle name="Normal 3 5 2 10 5" xfId="13160" xr:uid="{00000000-0005-0000-0000-0000A7230000}"/>
    <cellStyle name="Normal 3 5 2 11" xfId="2645" xr:uid="{00000000-0005-0000-0000-0000A8230000}"/>
    <cellStyle name="Normal 3 5 2 11 2" xfId="4941" xr:uid="{00000000-0005-0000-0000-0000A9230000}"/>
    <cellStyle name="Normal 3 5 2 11 2 2" xfId="9793" xr:uid="{00000000-0005-0000-0000-0000AA230000}"/>
    <cellStyle name="Normal 3 5 2 11 3" xfId="9794" xr:uid="{00000000-0005-0000-0000-0000AB230000}"/>
    <cellStyle name="Normal 3 5 2 11 3 2" xfId="9795" xr:uid="{00000000-0005-0000-0000-0000AC230000}"/>
    <cellStyle name="Normal 3 5 2 11 4" xfId="9796" xr:uid="{00000000-0005-0000-0000-0000AD230000}"/>
    <cellStyle name="Normal 3 5 2 11 5" xfId="13161" xr:uid="{00000000-0005-0000-0000-0000AE230000}"/>
    <cellStyle name="Normal 3 5 2 12" xfId="2646" xr:uid="{00000000-0005-0000-0000-0000AF230000}"/>
    <cellStyle name="Normal 3 5 2 12 2" xfId="4942" xr:uid="{00000000-0005-0000-0000-0000B0230000}"/>
    <cellStyle name="Normal 3 5 2 12 2 2" xfId="9797" xr:uid="{00000000-0005-0000-0000-0000B1230000}"/>
    <cellStyle name="Normal 3 5 2 12 3" xfId="9798" xr:uid="{00000000-0005-0000-0000-0000B2230000}"/>
    <cellStyle name="Normal 3 5 2 12 3 2" xfId="9799" xr:uid="{00000000-0005-0000-0000-0000B3230000}"/>
    <cellStyle name="Normal 3 5 2 12 4" xfId="9800" xr:uid="{00000000-0005-0000-0000-0000B4230000}"/>
    <cellStyle name="Normal 3 5 2 12 5" xfId="13162" xr:uid="{00000000-0005-0000-0000-0000B5230000}"/>
    <cellStyle name="Normal 3 5 2 13" xfId="3744" xr:uid="{00000000-0005-0000-0000-0000B6230000}"/>
    <cellStyle name="Normal 3 5 2 13 2" xfId="9801" xr:uid="{00000000-0005-0000-0000-0000B7230000}"/>
    <cellStyle name="Normal 3 5 2 13 2 2" xfId="9802" xr:uid="{00000000-0005-0000-0000-0000B8230000}"/>
    <cellStyle name="Normal 3 5 2 13 3" xfId="9803" xr:uid="{00000000-0005-0000-0000-0000B9230000}"/>
    <cellStyle name="Normal 3 5 2 13 4" xfId="13163" xr:uid="{00000000-0005-0000-0000-0000BA230000}"/>
    <cellStyle name="Normal 3 5 2 14" xfId="9804" xr:uid="{00000000-0005-0000-0000-0000BB230000}"/>
    <cellStyle name="Normal 3 5 2 14 2" xfId="9805" xr:uid="{00000000-0005-0000-0000-0000BC230000}"/>
    <cellStyle name="Normal 3 5 2 15" xfId="9806" xr:uid="{00000000-0005-0000-0000-0000BD230000}"/>
    <cellStyle name="Normal 3 5 2 16" xfId="13164" xr:uid="{00000000-0005-0000-0000-0000BE230000}"/>
    <cellStyle name="Normal 3 5 2 2" xfId="2647" xr:uid="{00000000-0005-0000-0000-0000BF230000}"/>
    <cellStyle name="Normal 3 5 2 2 2" xfId="4943" xr:uid="{00000000-0005-0000-0000-0000C0230000}"/>
    <cellStyle name="Normal 3 5 2 2 2 2" xfId="9807" xr:uid="{00000000-0005-0000-0000-0000C1230000}"/>
    <cellStyle name="Normal 3 5 2 2 3" xfId="9808" xr:uid="{00000000-0005-0000-0000-0000C2230000}"/>
    <cellStyle name="Normal 3 5 2 2 3 2" xfId="9809" xr:uid="{00000000-0005-0000-0000-0000C3230000}"/>
    <cellStyle name="Normal 3 5 2 2 4" xfId="9810" xr:uid="{00000000-0005-0000-0000-0000C4230000}"/>
    <cellStyle name="Normal 3 5 2 2 5" xfId="13165" xr:uid="{00000000-0005-0000-0000-0000C5230000}"/>
    <cellStyle name="Normal 3 5 2 3" xfId="2648" xr:uid="{00000000-0005-0000-0000-0000C6230000}"/>
    <cellStyle name="Normal 3 5 2 3 2" xfId="4944" xr:uid="{00000000-0005-0000-0000-0000C7230000}"/>
    <cellStyle name="Normal 3 5 2 3 2 2" xfId="9811" xr:uid="{00000000-0005-0000-0000-0000C8230000}"/>
    <cellStyle name="Normal 3 5 2 3 3" xfId="9812" xr:uid="{00000000-0005-0000-0000-0000C9230000}"/>
    <cellStyle name="Normal 3 5 2 3 3 2" xfId="9813" xr:uid="{00000000-0005-0000-0000-0000CA230000}"/>
    <cellStyle name="Normal 3 5 2 3 4" xfId="9814" xr:uid="{00000000-0005-0000-0000-0000CB230000}"/>
    <cellStyle name="Normal 3 5 2 3 5" xfId="13166" xr:uid="{00000000-0005-0000-0000-0000CC230000}"/>
    <cellStyle name="Normal 3 5 2 4" xfId="2649" xr:uid="{00000000-0005-0000-0000-0000CD230000}"/>
    <cellStyle name="Normal 3 5 2 4 2" xfId="4945" xr:uid="{00000000-0005-0000-0000-0000CE230000}"/>
    <cellStyle name="Normal 3 5 2 4 2 2" xfId="9815" xr:uid="{00000000-0005-0000-0000-0000CF230000}"/>
    <cellStyle name="Normal 3 5 2 4 3" xfId="9816" xr:uid="{00000000-0005-0000-0000-0000D0230000}"/>
    <cellStyle name="Normal 3 5 2 4 3 2" xfId="9817" xr:uid="{00000000-0005-0000-0000-0000D1230000}"/>
    <cellStyle name="Normal 3 5 2 4 4" xfId="9818" xr:uid="{00000000-0005-0000-0000-0000D2230000}"/>
    <cellStyle name="Normal 3 5 2 4 5" xfId="13167" xr:uid="{00000000-0005-0000-0000-0000D3230000}"/>
    <cellStyle name="Normal 3 5 2 5" xfId="2650" xr:uid="{00000000-0005-0000-0000-0000D4230000}"/>
    <cellStyle name="Normal 3 5 2 5 2" xfId="4946" xr:uid="{00000000-0005-0000-0000-0000D5230000}"/>
    <cellStyle name="Normal 3 5 2 5 2 2" xfId="9819" xr:uid="{00000000-0005-0000-0000-0000D6230000}"/>
    <cellStyle name="Normal 3 5 2 5 3" xfId="9820" xr:uid="{00000000-0005-0000-0000-0000D7230000}"/>
    <cellStyle name="Normal 3 5 2 5 3 2" xfId="9821" xr:uid="{00000000-0005-0000-0000-0000D8230000}"/>
    <cellStyle name="Normal 3 5 2 5 4" xfId="9822" xr:uid="{00000000-0005-0000-0000-0000D9230000}"/>
    <cellStyle name="Normal 3 5 2 5 5" xfId="13168" xr:uid="{00000000-0005-0000-0000-0000DA230000}"/>
    <cellStyle name="Normal 3 5 2 6" xfId="2651" xr:uid="{00000000-0005-0000-0000-0000DB230000}"/>
    <cellStyle name="Normal 3 5 2 6 2" xfId="4947" xr:uid="{00000000-0005-0000-0000-0000DC230000}"/>
    <cellStyle name="Normal 3 5 2 6 2 2" xfId="9823" xr:uid="{00000000-0005-0000-0000-0000DD230000}"/>
    <cellStyle name="Normal 3 5 2 6 3" xfId="9824" xr:uid="{00000000-0005-0000-0000-0000DE230000}"/>
    <cellStyle name="Normal 3 5 2 6 3 2" xfId="9825" xr:uid="{00000000-0005-0000-0000-0000DF230000}"/>
    <cellStyle name="Normal 3 5 2 6 4" xfId="9826" xr:uid="{00000000-0005-0000-0000-0000E0230000}"/>
    <cellStyle name="Normal 3 5 2 6 5" xfId="13169" xr:uid="{00000000-0005-0000-0000-0000E1230000}"/>
    <cellStyle name="Normal 3 5 2 7" xfId="2652" xr:uid="{00000000-0005-0000-0000-0000E2230000}"/>
    <cellStyle name="Normal 3 5 2 7 2" xfId="4948" xr:uid="{00000000-0005-0000-0000-0000E3230000}"/>
    <cellStyle name="Normal 3 5 2 7 2 2" xfId="9827" xr:uid="{00000000-0005-0000-0000-0000E4230000}"/>
    <cellStyle name="Normal 3 5 2 7 3" xfId="9828" xr:uid="{00000000-0005-0000-0000-0000E5230000}"/>
    <cellStyle name="Normal 3 5 2 7 3 2" xfId="9829" xr:uid="{00000000-0005-0000-0000-0000E6230000}"/>
    <cellStyle name="Normal 3 5 2 7 4" xfId="9830" xr:uid="{00000000-0005-0000-0000-0000E7230000}"/>
    <cellStyle name="Normal 3 5 2 7 5" xfId="13170" xr:uid="{00000000-0005-0000-0000-0000E8230000}"/>
    <cellStyle name="Normal 3 5 2 8" xfId="2653" xr:uid="{00000000-0005-0000-0000-0000E9230000}"/>
    <cellStyle name="Normal 3 5 2 8 2" xfId="4949" xr:uid="{00000000-0005-0000-0000-0000EA230000}"/>
    <cellStyle name="Normal 3 5 2 8 2 2" xfId="9831" xr:uid="{00000000-0005-0000-0000-0000EB230000}"/>
    <cellStyle name="Normal 3 5 2 8 3" xfId="9832" xr:uid="{00000000-0005-0000-0000-0000EC230000}"/>
    <cellStyle name="Normal 3 5 2 8 3 2" xfId="9833" xr:uid="{00000000-0005-0000-0000-0000ED230000}"/>
    <cellStyle name="Normal 3 5 2 8 4" xfId="9834" xr:uid="{00000000-0005-0000-0000-0000EE230000}"/>
    <cellStyle name="Normal 3 5 2 8 5" xfId="13171" xr:uid="{00000000-0005-0000-0000-0000EF230000}"/>
    <cellStyle name="Normal 3 5 2 9" xfId="2654" xr:uid="{00000000-0005-0000-0000-0000F0230000}"/>
    <cellStyle name="Normal 3 5 2 9 2" xfId="4950" xr:uid="{00000000-0005-0000-0000-0000F1230000}"/>
    <cellStyle name="Normal 3 5 2 9 2 2" xfId="9835" xr:uid="{00000000-0005-0000-0000-0000F2230000}"/>
    <cellStyle name="Normal 3 5 2 9 3" xfId="9836" xr:uid="{00000000-0005-0000-0000-0000F3230000}"/>
    <cellStyle name="Normal 3 5 2 9 3 2" xfId="9837" xr:uid="{00000000-0005-0000-0000-0000F4230000}"/>
    <cellStyle name="Normal 3 5 2 9 4" xfId="9838" xr:uid="{00000000-0005-0000-0000-0000F5230000}"/>
    <cellStyle name="Normal 3 5 2 9 5" xfId="13172" xr:uid="{00000000-0005-0000-0000-0000F6230000}"/>
    <cellStyle name="Normal 3 5 3" xfId="2655" xr:uid="{00000000-0005-0000-0000-0000F7230000}"/>
    <cellStyle name="Normal 3 5 3 2" xfId="4951" xr:uid="{00000000-0005-0000-0000-0000F8230000}"/>
    <cellStyle name="Normal 3 5 3 2 2" xfId="9839" xr:uid="{00000000-0005-0000-0000-0000F9230000}"/>
    <cellStyle name="Normal 3 5 3 3" xfId="9840" xr:uid="{00000000-0005-0000-0000-0000FA230000}"/>
    <cellStyle name="Normal 3 5 3 3 2" xfId="9841" xr:uid="{00000000-0005-0000-0000-0000FB230000}"/>
    <cellStyle name="Normal 3 5 3 4" xfId="9842" xr:uid="{00000000-0005-0000-0000-0000FC230000}"/>
    <cellStyle name="Normal 3 5 3 5" xfId="13173" xr:uid="{00000000-0005-0000-0000-0000FD230000}"/>
    <cellStyle name="Normal 3 5 4" xfId="2656" xr:uid="{00000000-0005-0000-0000-0000FE230000}"/>
    <cellStyle name="Normal 3 5 4 2" xfId="4952" xr:uid="{00000000-0005-0000-0000-0000FF230000}"/>
    <cellStyle name="Normal 3 5 4 2 2" xfId="9843" xr:uid="{00000000-0005-0000-0000-000000240000}"/>
    <cellStyle name="Normal 3 5 4 3" xfId="9844" xr:uid="{00000000-0005-0000-0000-000001240000}"/>
    <cellStyle name="Normal 3 5 4 3 2" xfId="9845" xr:uid="{00000000-0005-0000-0000-000002240000}"/>
    <cellStyle name="Normal 3 5 4 4" xfId="9846" xr:uid="{00000000-0005-0000-0000-000003240000}"/>
    <cellStyle name="Normal 3 5 4 5" xfId="13174" xr:uid="{00000000-0005-0000-0000-000004240000}"/>
    <cellStyle name="Normal 3 5 5" xfId="2657" xr:uid="{00000000-0005-0000-0000-000005240000}"/>
    <cellStyle name="Normal 3 5 5 2" xfId="4953" xr:uid="{00000000-0005-0000-0000-000006240000}"/>
    <cellStyle name="Normal 3 5 5 2 2" xfId="9847" xr:uid="{00000000-0005-0000-0000-000007240000}"/>
    <cellStyle name="Normal 3 5 5 3" xfId="9848" xr:uid="{00000000-0005-0000-0000-000008240000}"/>
    <cellStyle name="Normal 3 5 5 3 2" xfId="9849" xr:uid="{00000000-0005-0000-0000-000009240000}"/>
    <cellStyle name="Normal 3 5 5 4" xfId="9850" xr:uid="{00000000-0005-0000-0000-00000A240000}"/>
    <cellStyle name="Normal 3 5 5 5" xfId="13175" xr:uid="{00000000-0005-0000-0000-00000B240000}"/>
    <cellStyle name="Normal 3 5 6" xfId="2658" xr:uid="{00000000-0005-0000-0000-00000C240000}"/>
    <cellStyle name="Normal 3 5 6 2" xfId="4954" xr:uid="{00000000-0005-0000-0000-00000D240000}"/>
    <cellStyle name="Normal 3 5 6 2 2" xfId="9851" xr:uid="{00000000-0005-0000-0000-00000E240000}"/>
    <cellStyle name="Normal 3 5 6 3" xfId="9852" xr:uid="{00000000-0005-0000-0000-00000F240000}"/>
    <cellStyle name="Normal 3 5 6 3 2" xfId="9853" xr:uid="{00000000-0005-0000-0000-000010240000}"/>
    <cellStyle name="Normal 3 5 6 4" xfId="9854" xr:uid="{00000000-0005-0000-0000-000011240000}"/>
    <cellStyle name="Normal 3 5 6 5" xfId="13176" xr:uid="{00000000-0005-0000-0000-000012240000}"/>
    <cellStyle name="Normal 3 5 7" xfId="2659" xr:uid="{00000000-0005-0000-0000-000013240000}"/>
    <cellStyle name="Normal 3 5 7 2" xfId="4955" xr:uid="{00000000-0005-0000-0000-000014240000}"/>
    <cellStyle name="Normal 3 5 7 2 2" xfId="9855" xr:uid="{00000000-0005-0000-0000-000015240000}"/>
    <cellStyle name="Normal 3 5 7 3" xfId="9856" xr:uid="{00000000-0005-0000-0000-000016240000}"/>
    <cellStyle name="Normal 3 5 7 3 2" xfId="9857" xr:uid="{00000000-0005-0000-0000-000017240000}"/>
    <cellStyle name="Normal 3 5 7 4" xfId="9858" xr:uid="{00000000-0005-0000-0000-000018240000}"/>
    <cellStyle name="Normal 3 5 7 5" xfId="13177" xr:uid="{00000000-0005-0000-0000-000019240000}"/>
    <cellStyle name="Normal 3 5 8" xfId="2660" xr:uid="{00000000-0005-0000-0000-00001A240000}"/>
    <cellStyle name="Normal 3 5 8 2" xfId="4956" xr:uid="{00000000-0005-0000-0000-00001B240000}"/>
    <cellStyle name="Normal 3 5 8 2 2" xfId="9859" xr:uid="{00000000-0005-0000-0000-00001C240000}"/>
    <cellStyle name="Normal 3 5 8 3" xfId="9860" xr:uid="{00000000-0005-0000-0000-00001D240000}"/>
    <cellStyle name="Normal 3 5 8 3 2" xfId="9861" xr:uid="{00000000-0005-0000-0000-00001E240000}"/>
    <cellStyle name="Normal 3 5 8 4" xfId="9862" xr:uid="{00000000-0005-0000-0000-00001F240000}"/>
    <cellStyle name="Normal 3 5 8 5" xfId="13178" xr:uid="{00000000-0005-0000-0000-000020240000}"/>
    <cellStyle name="Normal 3 5 9" xfId="2661" xr:uid="{00000000-0005-0000-0000-000021240000}"/>
    <cellStyle name="Normal 3 5 9 2" xfId="4957" xr:uid="{00000000-0005-0000-0000-000022240000}"/>
    <cellStyle name="Normal 3 5 9 2 2" xfId="9863" xr:uid="{00000000-0005-0000-0000-000023240000}"/>
    <cellStyle name="Normal 3 5 9 3" xfId="9864" xr:uid="{00000000-0005-0000-0000-000024240000}"/>
    <cellStyle name="Normal 3 5 9 3 2" xfId="9865" xr:uid="{00000000-0005-0000-0000-000025240000}"/>
    <cellStyle name="Normal 3 5 9 4" xfId="9866" xr:uid="{00000000-0005-0000-0000-000026240000}"/>
    <cellStyle name="Normal 3 5 9 5" xfId="13179" xr:uid="{00000000-0005-0000-0000-000027240000}"/>
    <cellStyle name="Normal 3 50" xfId="2662" xr:uid="{00000000-0005-0000-0000-000028240000}"/>
    <cellStyle name="Normal 3 50 10" xfId="2663" xr:uid="{00000000-0005-0000-0000-000029240000}"/>
    <cellStyle name="Normal 3 50 10 2" xfId="4958" xr:uid="{00000000-0005-0000-0000-00002A240000}"/>
    <cellStyle name="Normal 3 50 10 2 2" xfId="9867" xr:uid="{00000000-0005-0000-0000-00002B240000}"/>
    <cellStyle name="Normal 3 50 10 3" xfId="9868" xr:uid="{00000000-0005-0000-0000-00002C240000}"/>
    <cellStyle name="Normal 3 50 10 3 2" xfId="9869" xr:uid="{00000000-0005-0000-0000-00002D240000}"/>
    <cellStyle name="Normal 3 50 10 4" xfId="9870" xr:uid="{00000000-0005-0000-0000-00002E240000}"/>
    <cellStyle name="Normal 3 50 10 5" xfId="13180" xr:uid="{00000000-0005-0000-0000-00002F240000}"/>
    <cellStyle name="Normal 3 50 11" xfId="2664" xr:uid="{00000000-0005-0000-0000-000030240000}"/>
    <cellStyle name="Normal 3 50 11 2" xfId="4959" xr:uid="{00000000-0005-0000-0000-000031240000}"/>
    <cellStyle name="Normal 3 50 11 2 2" xfId="9871" xr:uid="{00000000-0005-0000-0000-000032240000}"/>
    <cellStyle name="Normal 3 50 11 3" xfId="9872" xr:uid="{00000000-0005-0000-0000-000033240000}"/>
    <cellStyle name="Normal 3 50 11 3 2" xfId="9873" xr:uid="{00000000-0005-0000-0000-000034240000}"/>
    <cellStyle name="Normal 3 50 11 4" xfId="9874" xr:uid="{00000000-0005-0000-0000-000035240000}"/>
    <cellStyle name="Normal 3 50 11 5" xfId="13181" xr:uid="{00000000-0005-0000-0000-000036240000}"/>
    <cellStyle name="Normal 3 50 12" xfId="2665" xr:uid="{00000000-0005-0000-0000-000037240000}"/>
    <cellStyle name="Normal 3 50 12 2" xfId="4960" xr:uid="{00000000-0005-0000-0000-000038240000}"/>
    <cellStyle name="Normal 3 50 12 2 2" xfId="9875" xr:uid="{00000000-0005-0000-0000-000039240000}"/>
    <cellStyle name="Normal 3 50 12 3" xfId="9876" xr:uid="{00000000-0005-0000-0000-00003A240000}"/>
    <cellStyle name="Normal 3 50 12 3 2" xfId="9877" xr:uid="{00000000-0005-0000-0000-00003B240000}"/>
    <cellStyle name="Normal 3 50 12 4" xfId="9878" xr:uid="{00000000-0005-0000-0000-00003C240000}"/>
    <cellStyle name="Normal 3 50 12 5" xfId="13182" xr:uid="{00000000-0005-0000-0000-00003D240000}"/>
    <cellStyle name="Normal 3 50 13" xfId="2666" xr:uid="{00000000-0005-0000-0000-00003E240000}"/>
    <cellStyle name="Normal 3 50 13 2" xfId="4961" xr:uid="{00000000-0005-0000-0000-00003F240000}"/>
    <cellStyle name="Normal 3 50 13 2 2" xfId="9879" xr:uid="{00000000-0005-0000-0000-000040240000}"/>
    <cellStyle name="Normal 3 50 13 3" xfId="9880" xr:uid="{00000000-0005-0000-0000-000041240000}"/>
    <cellStyle name="Normal 3 50 13 3 2" xfId="9881" xr:uid="{00000000-0005-0000-0000-000042240000}"/>
    <cellStyle name="Normal 3 50 13 4" xfId="9882" xr:uid="{00000000-0005-0000-0000-000043240000}"/>
    <cellStyle name="Normal 3 50 13 5" xfId="13183" xr:uid="{00000000-0005-0000-0000-000044240000}"/>
    <cellStyle name="Normal 3 50 14" xfId="4962" xr:uid="{00000000-0005-0000-0000-000045240000}"/>
    <cellStyle name="Normal 3 50 14 2" xfId="9883" xr:uid="{00000000-0005-0000-0000-000046240000}"/>
    <cellStyle name="Normal 3 50 15" xfId="9884" xr:uid="{00000000-0005-0000-0000-000047240000}"/>
    <cellStyle name="Normal 3 50 15 2" xfId="9885" xr:uid="{00000000-0005-0000-0000-000048240000}"/>
    <cellStyle name="Normal 3 50 16" xfId="9886" xr:uid="{00000000-0005-0000-0000-000049240000}"/>
    <cellStyle name="Normal 3 50 17" xfId="13184" xr:uid="{00000000-0005-0000-0000-00004A240000}"/>
    <cellStyle name="Normal 3 50 2" xfId="2667" xr:uid="{00000000-0005-0000-0000-00004B240000}"/>
    <cellStyle name="Normal 3 50 2 10" xfId="2668" xr:uid="{00000000-0005-0000-0000-00004C240000}"/>
    <cellStyle name="Normal 3 50 2 10 2" xfId="4963" xr:uid="{00000000-0005-0000-0000-00004D240000}"/>
    <cellStyle name="Normal 3 50 2 10 2 2" xfId="9887" xr:uid="{00000000-0005-0000-0000-00004E240000}"/>
    <cellStyle name="Normal 3 50 2 10 3" xfId="9888" xr:uid="{00000000-0005-0000-0000-00004F240000}"/>
    <cellStyle name="Normal 3 50 2 10 3 2" xfId="9889" xr:uid="{00000000-0005-0000-0000-000050240000}"/>
    <cellStyle name="Normal 3 50 2 10 4" xfId="9890" xr:uid="{00000000-0005-0000-0000-000051240000}"/>
    <cellStyle name="Normal 3 50 2 10 5" xfId="13185" xr:uid="{00000000-0005-0000-0000-000052240000}"/>
    <cellStyle name="Normal 3 50 2 11" xfId="2669" xr:uid="{00000000-0005-0000-0000-000053240000}"/>
    <cellStyle name="Normal 3 50 2 11 2" xfId="4964" xr:uid="{00000000-0005-0000-0000-000054240000}"/>
    <cellStyle name="Normal 3 50 2 11 2 2" xfId="9891" xr:uid="{00000000-0005-0000-0000-000055240000}"/>
    <cellStyle name="Normal 3 50 2 11 3" xfId="9892" xr:uid="{00000000-0005-0000-0000-000056240000}"/>
    <cellStyle name="Normal 3 50 2 11 3 2" xfId="9893" xr:uid="{00000000-0005-0000-0000-000057240000}"/>
    <cellStyle name="Normal 3 50 2 11 4" xfId="9894" xr:uid="{00000000-0005-0000-0000-000058240000}"/>
    <cellStyle name="Normal 3 50 2 11 5" xfId="13186" xr:uid="{00000000-0005-0000-0000-000059240000}"/>
    <cellStyle name="Normal 3 50 2 12" xfId="2670" xr:uid="{00000000-0005-0000-0000-00005A240000}"/>
    <cellStyle name="Normal 3 50 2 12 2" xfId="4965" xr:uid="{00000000-0005-0000-0000-00005B240000}"/>
    <cellStyle name="Normal 3 50 2 12 2 2" xfId="9895" xr:uid="{00000000-0005-0000-0000-00005C240000}"/>
    <cellStyle name="Normal 3 50 2 12 3" xfId="9896" xr:uid="{00000000-0005-0000-0000-00005D240000}"/>
    <cellStyle name="Normal 3 50 2 12 3 2" xfId="9897" xr:uid="{00000000-0005-0000-0000-00005E240000}"/>
    <cellStyle name="Normal 3 50 2 12 4" xfId="9898" xr:uid="{00000000-0005-0000-0000-00005F240000}"/>
    <cellStyle name="Normal 3 50 2 12 5" xfId="13187" xr:uid="{00000000-0005-0000-0000-000060240000}"/>
    <cellStyle name="Normal 3 50 2 13" xfId="4966" xr:uid="{00000000-0005-0000-0000-000061240000}"/>
    <cellStyle name="Normal 3 50 2 13 2" xfId="9899" xr:uid="{00000000-0005-0000-0000-000062240000}"/>
    <cellStyle name="Normal 3 50 2 14" xfId="9900" xr:uid="{00000000-0005-0000-0000-000063240000}"/>
    <cellStyle name="Normal 3 50 2 14 2" xfId="9901" xr:uid="{00000000-0005-0000-0000-000064240000}"/>
    <cellStyle name="Normal 3 50 2 15" xfId="9902" xr:uid="{00000000-0005-0000-0000-000065240000}"/>
    <cellStyle name="Normal 3 50 2 16" xfId="13188" xr:uid="{00000000-0005-0000-0000-000066240000}"/>
    <cellStyle name="Normal 3 50 2 2" xfId="2671" xr:uid="{00000000-0005-0000-0000-000067240000}"/>
    <cellStyle name="Normal 3 50 2 2 2" xfId="4967" xr:uid="{00000000-0005-0000-0000-000068240000}"/>
    <cellStyle name="Normal 3 50 2 2 2 2" xfId="9903" xr:uid="{00000000-0005-0000-0000-000069240000}"/>
    <cellStyle name="Normal 3 50 2 2 3" xfId="9904" xr:uid="{00000000-0005-0000-0000-00006A240000}"/>
    <cellStyle name="Normal 3 50 2 2 3 2" xfId="9905" xr:uid="{00000000-0005-0000-0000-00006B240000}"/>
    <cellStyle name="Normal 3 50 2 2 4" xfId="9906" xr:uid="{00000000-0005-0000-0000-00006C240000}"/>
    <cellStyle name="Normal 3 50 2 2 5" xfId="13189" xr:uid="{00000000-0005-0000-0000-00006D240000}"/>
    <cellStyle name="Normal 3 50 2 3" xfId="2672" xr:uid="{00000000-0005-0000-0000-00006E240000}"/>
    <cellStyle name="Normal 3 50 2 3 2" xfId="4968" xr:uid="{00000000-0005-0000-0000-00006F240000}"/>
    <cellStyle name="Normal 3 50 2 3 2 2" xfId="9907" xr:uid="{00000000-0005-0000-0000-000070240000}"/>
    <cellStyle name="Normal 3 50 2 3 3" xfId="9908" xr:uid="{00000000-0005-0000-0000-000071240000}"/>
    <cellStyle name="Normal 3 50 2 3 3 2" xfId="9909" xr:uid="{00000000-0005-0000-0000-000072240000}"/>
    <cellStyle name="Normal 3 50 2 3 4" xfId="9910" xr:uid="{00000000-0005-0000-0000-000073240000}"/>
    <cellStyle name="Normal 3 50 2 3 5" xfId="13190" xr:uid="{00000000-0005-0000-0000-000074240000}"/>
    <cellStyle name="Normal 3 50 2 4" xfId="2673" xr:uid="{00000000-0005-0000-0000-000075240000}"/>
    <cellStyle name="Normal 3 50 2 4 2" xfId="4969" xr:uid="{00000000-0005-0000-0000-000076240000}"/>
    <cellStyle name="Normal 3 50 2 4 2 2" xfId="9911" xr:uid="{00000000-0005-0000-0000-000077240000}"/>
    <cellStyle name="Normal 3 50 2 4 3" xfId="9912" xr:uid="{00000000-0005-0000-0000-000078240000}"/>
    <cellStyle name="Normal 3 50 2 4 3 2" xfId="9913" xr:uid="{00000000-0005-0000-0000-000079240000}"/>
    <cellStyle name="Normal 3 50 2 4 4" xfId="9914" xr:uid="{00000000-0005-0000-0000-00007A240000}"/>
    <cellStyle name="Normal 3 50 2 4 5" xfId="13191" xr:uid="{00000000-0005-0000-0000-00007B240000}"/>
    <cellStyle name="Normal 3 50 2 5" xfId="2674" xr:uid="{00000000-0005-0000-0000-00007C240000}"/>
    <cellStyle name="Normal 3 50 2 5 2" xfId="4970" xr:uid="{00000000-0005-0000-0000-00007D240000}"/>
    <cellStyle name="Normal 3 50 2 5 2 2" xfId="9915" xr:uid="{00000000-0005-0000-0000-00007E240000}"/>
    <cellStyle name="Normal 3 50 2 5 3" xfId="9916" xr:uid="{00000000-0005-0000-0000-00007F240000}"/>
    <cellStyle name="Normal 3 50 2 5 3 2" xfId="9917" xr:uid="{00000000-0005-0000-0000-000080240000}"/>
    <cellStyle name="Normal 3 50 2 5 4" xfId="9918" xr:uid="{00000000-0005-0000-0000-000081240000}"/>
    <cellStyle name="Normal 3 50 2 5 5" xfId="13192" xr:uid="{00000000-0005-0000-0000-000082240000}"/>
    <cellStyle name="Normal 3 50 2 6" xfId="2675" xr:uid="{00000000-0005-0000-0000-000083240000}"/>
    <cellStyle name="Normal 3 50 2 6 2" xfId="4971" xr:uid="{00000000-0005-0000-0000-000084240000}"/>
    <cellStyle name="Normal 3 50 2 6 2 2" xfId="9919" xr:uid="{00000000-0005-0000-0000-000085240000}"/>
    <cellStyle name="Normal 3 50 2 6 3" xfId="9920" xr:uid="{00000000-0005-0000-0000-000086240000}"/>
    <cellStyle name="Normal 3 50 2 6 3 2" xfId="9921" xr:uid="{00000000-0005-0000-0000-000087240000}"/>
    <cellStyle name="Normal 3 50 2 6 4" xfId="9922" xr:uid="{00000000-0005-0000-0000-000088240000}"/>
    <cellStyle name="Normal 3 50 2 6 5" xfId="13193" xr:uid="{00000000-0005-0000-0000-000089240000}"/>
    <cellStyle name="Normal 3 50 2 7" xfId="2676" xr:uid="{00000000-0005-0000-0000-00008A240000}"/>
    <cellStyle name="Normal 3 50 2 7 2" xfId="4972" xr:uid="{00000000-0005-0000-0000-00008B240000}"/>
    <cellStyle name="Normal 3 50 2 7 2 2" xfId="9923" xr:uid="{00000000-0005-0000-0000-00008C240000}"/>
    <cellStyle name="Normal 3 50 2 7 3" xfId="9924" xr:uid="{00000000-0005-0000-0000-00008D240000}"/>
    <cellStyle name="Normal 3 50 2 7 3 2" xfId="9925" xr:uid="{00000000-0005-0000-0000-00008E240000}"/>
    <cellStyle name="Normal 3 50 2 7 4" xfId="9926" xr:uid="{00000000-0005-0000-0000-00008F240000}"/>
    <cellStyle name="Normal 3 50 2 7 5" xfId="13194" xr:uid="{00000000-0005-0000-0000-000090240000}"/>
    <cellStyle name="Normal 3 50 2 8" xfId="2677" xr:uid="{00000000-0005-0000-0000-000091240000}"/>
    <cellStyle name="Normal 3 50 2 8 2" xfId="4973" xr:uid="{00000000-0005-0000-0000-000092240000}"/>
    <cellStyle name="Normal 3 50 2 8 2 2" xfId="9927" xr:uid="{00000000-0005-0000-0000-000093240000}"/>
    <cellStyle name="Normal 3 50 2 8 3" xfId="9928" xr:uid="{00000000-0005-0000-0000-000094240000}"/>
    <cellStyle name="Normal 3 50 2 8 3 2" xfId="9929" xr:uid="{00000000-0005-0000-0000-000095240000}"/>
    <cellStyle name="Normal 3 50 2 8 4" xfId="9930" xr:uid="{00000000-0005-0000-0000-000096240000}"/>
    <cellStyle name="Normal 3 50 2 8 5" xfId="13195" xr:uid="{00000000-0005-0000-0000-000097240000}"/>
    <cellStyle name="Normal 3 50 2 9" xfId="2678" xr:uid="{00000000-0005-0000-0000-000098240000}"/>
    <cellStyle name="Normal 3 50 2 9 2" xfId="4974" xr:uid="{00000000-0005-0000-0000-000099240000}"/>
    <cellStyle name="Normal 3 50 2 9 2 2" xfId="9931" xr:uid="{00000000-0005-0000-0000-00009A240000}"/>
    <cellStyle name="Normal 3 50 2 9 3" xfId="9932" xr:uid="{00000000-0005-0000-0000-00009B240000}"/>
    <cellStyle name="Normal 3 50 2 9 3 2" xfId="9933" xr:uid="{00000000-0005-0000-0000-00009C240000}"/>
    <cellStyle name="Normal 3 50 2 9 4" xfId="9934" xr:uid="{00000000-0005-0000-0000-00009D240000}"/>
    <cellStyle name="Normal 3 50 2 9 5" xfId="13196" xr:uid="{00000000-0005-0000-0000-00009E240000}"/>
    <cellStyle name="Normal 3 50 3" xfId="2679" xr:uid="{00000000-0005-0000-0000-00009F240000}"/>
    <cellStyle name="Normal 3 50 3 2" xfId="4975" xr:uid="{00000000-0005-0000-0000-0000A0240000}"/>
    <cellStyle name="Normal 3 50 3 2 2" xfId="9935" xr:uid="{00000000-0005-0000-0000-0000A1240000}"/>
    <cellStyle name="Normal 3 50 3 3" xfId="9936" xr:uid="{00000000-0005-0000-0000-0000A2240000}"/>
    <cellStyle name="Normal 3 50 3 3 2" xfId="9937" xr:uid="{00000000-0005-0000-0000-0000A3240000}"/>
    <cellStyle name="Normal 3 50 3 4" xfId="9938" xr:uid="{00000000-0005-0000-0000-0000A4240000}"/>
    <cellStyle name="Normal 3 50 3 5" xfId="13197" xr:uid="{00000000-0005-0000-0000-0000A5240000}"/>
    <cellStyle name="Normal 3 50 4" xfId="2680" xr:uid="{00000000-0005-0000-0000-0000A6240000}"/>
    <cellStyle name="Normal 3 50 4 2" xfId="4976" xr:uid="{00000000-0005-0000-0000-0000A7240000}"/>
    <cellStyle name="Normal 3 50 4 2 2" xfId="9939" xr:uid="{00000000-0005-0000-0000-0000A8240000}"/>
    <cellStyle name="Normal 3 50 4 3" xfId="9940" xr:uid="{00000000-0005-0000-0000-0000A9240000}"/>
    <cellStyle name="Normal 3 50 4 3 2" xfId="9941" xr:uid="{00000000-0005-0000-0000-0000AA240000}"/>
    <cellStyle name="Normal 3 50 4 4" xfId="9942" xr:uid="{00000000-0005-0000-0000-0000AB240000}"/>
    <cellStyle name="Normal 3 50 4 5" xfId="13198" xr:uid="{00000000-0005-0000-0000-0000AC240000}"/>
    <cellStyle name="Normal 3 50 5" xfId="2681" xr:uid="{00000000-0005-0000-0000-0000AD240000}"/>
    <cellStyle name="Normal 3 50 5 2" xfId="4977" xr:uid="{00000000-0005-0000-0000-0000AE240000}"/>
    <cellStyle name="Normal 3 50 5 2 2" xfId="9943" xr:uid="{00000000-0005-0000-0000-0000AF240000}"/>
    <cellStyle name="Normal 3 50 5 3" xfId="9944" xr:uid="{00000000-0005-0000-0000-0000B0240000}"/>
    <cellStyle name="Normal 3 50 5 3 2" xfId="9945" xr:uid="{00000000-0005-0000-0000-0000B1240000}"/>
    <cellStyle name="Normal 3 50 5 4" xfId="9946" xr:uid="{00000000-0005-0000-0000-0000B2240000}"/>
    <cellStyle name="Normal 3 50 5 5" xfId="13199" xr:uid="{00000000-0005-0000-0000-0000B3240000}"/>
    <cellStyle name="Normal 3 50 6" xfId="2682" xr:uid="{00000000-0005-0000-0000-0000B4240000}"/>
    <cellStyle name="Normal 3 50 6 2" xfId="4978" xr:uid="{00000000-0005-0000-0000-0000B5240000}"/>
    <cellStyle name="Normal 3 50 6 2 2" xfId="9947" xr:uid="{00000000-0005-0000-0000-0000B6240000}"/>
    <cellStyle name="Normal 3 50 6 3" xfId="9948" xr:uid="{00000000-0005-0000-0000-0000B7240000}"/>
    <cellStyle name="Normal 3 50 6 3 2" xfId="9949" xr:uid="{00000000-0005-0000-0000-0000B8240000}"/>
    <cellStyle name="Normal 3 50 6 4" xfId="9950" xr:uid="{00000000-0005-0000-0000-0000B9240000}"/>
    <cellStyle name="Normal 3 50 6 5" xfId="13200" xr:uid="{00000000-0005-0000-0000-0000BA240000}"/>
    <cellStyle name="Normal 3 50 7" xfId="2683" xr:uid="{00000000-0005-0000-0000-0000BB240000}"/>
    <cellStyle name="Normal 3 50 7 2" xfId="4979" xr:uid="{00000000-0005-0000-0000-0000BC240000}"/>
    <cellStyle name="Normal 3 50 7 2 2" xfId="9951" xr:uid="{00000000-0005-0000-0000-0000BD240000}"/>
    <cellStyle name="Normal 3 50 7 3" xfId="9952" xr:uid="{00000000-0005-0000-0000-0000BE240000}"/>
    <cellStyle name="Normal 3 50 7 3 2" xfId="9953" xr:uid="{00000000-0005-0000-0000-0000BF240000}"/>
    <cellStyle name="Normal 3 50 7 4" xfId="9954" xr:uid="{00000000-0005-0000-0000-0000C0240000}"/>
    <cellStyle name="Normal 3 50 7 5" xfId="13201" xr:uid="{00000000-0005-0000-0000-0000C1240000}"/>
    <cellStyle name="Normal 3 50 8" xfId="2684" xr:uid="{00000000-0005-0000-0000-0000C2240000}"/>
    <cellStyle name="Normal 3 50 8 2" xfId="4980" xr:uid="{00000000-0005-0000-0000-0000C3240000}"/>
    <cellStyle name="Normal 3 50 8 2 2" xfId="9955" xr:uid="{00000000-0005-0000-0000-0000C4240000}"/>
    <cellStyle name="Normal 3 50 8 3" xfId="9956" xr:uid="{00000000-0005-0000-0000-0000C5240000}"/>
    <cellStyle name="Normal 3 50 8 3 2" xfId="9957" xr:uid="{00000000-0005-0000-0000-0000C6240000}"/>
    <cellStyle name="Normal 3 50 8 4" xfId="9958" xr:uid="{00000000-0005-0000-0000-0000C7240000}"/>
    <cellStyle name="Normal 3 50 8 5" xfId="13202" xr:uid="{00000000-0005-0000-0000-0000C8240000}"/>
    <cellStyle name="Normal 3 50 9" xfId="2685" xr:uid="{00000000-0005-0000-0000-0000C9240000}"/>
    <cellStyle name="Normal 3 50 9 2" xfId="4981" xr:uid="{00000000-0005-0000-0000-0000CA240000}"/>
    <cellStyle name="Normal 3 50 9 2 2" xfId="9959" xr:uid="{00000000-0005-0000-0000-0000CB240000}"/>
    <cellStyle name="Normal 3 50 9 3" xfId="9960" xr:uid="{00000000-0005-0000-0000-0000CC240000}"/>
    <cellStyle name="Normal 3 50 9 3 2" xfId="9961" xr:uid="{00000000-0005-0000-0000-0000CD240000}"/>
    <cellStyle name="Normal 3 50 9 4" xfId="9962" xr:uid="{00000000-0005-0000-0000-0000CE240000}"/>
    <cellStyle name="Normal 3 50 9 5" xfId="13203" xr:uid="{00000000-0005-0000-0000-0000CF240000}"/>
    <cellStyle name="Normal 3 51" xfId="2686" xr:uid="{00000000-0005-0000-0000-0000D0240000}"/>
    <cellStyle name="Normal 3 51 10" xfId="2687" xr:uid="{00000000-0005-0000-0000-0000D1240000}"/>
    <cellStyle name="Normal 3 51 10 2" xfId="4982" xr:uid="{00000000-0005-0000-0000-0000D2240000}"/>
    <cellStyle name="Normal 3 51 10 2 2" xfId="9963" xr:uid="{00000000-0005-0000-0000-0000D3240000}"/>
    <cellStyle name="Normal 3 51 10 3" xfId="9964" xr:uid="{00000000-0005-0000-0000-0000D4240000}"/>
    <cellStyle name="Normal 3 51 10 3 2" xfId="9965" xr:uid="{00000000-0005-0000-0000-0000D5240000}"/>
    <cellStyle name="Normal 3 51 10 4" xfId="9966" xr:uid="{00000000-0005-0000-0000-0000D6240000}"/>
    <cellStyle name="Normal 3 51 10 5" xfId="13204" xr:uid="{00000000-0005-0000-0000-0000D7240000}"/>
    <cellStyle name="Normal 3 51 11" xfId="2688" xr:uid="{00000000-0005-0000-0000-0000D8240000}"/>
    <cellStyle name="Normal 3 51 11 2" xfId="4983" xr:uid="{00000000-0005-0000-0000-0000D9240000}"/>
    <cellStyle name="Normal 3 51 11 2 2" xfId="9967" xr:uid="{00000000-0005-0000-0000-0000DA240000}"/>
    <cellStyle name="Normal 3 51 11 3" xfId="9968" xr:uid="{00000000-0005-0000-0000-0000DB240000}"/>
    <cellStyle name="Normal 3 51 11 3 2" xfId="9969" xr:uid="{00000000-0005-0000-0000-0000DC240000}"/>
    <cellStyle name="Normal 3 51 11 4" xfId="9970" xr:uid="{00000000-0005-0000-0000-0000DD240000}"/>
    <cellStyle name="Normal 3 51 11 5" xfId="13205" xr:uid="{00000000-0005-0000-0000-0000DE240000}"/>
    <cellStyle name="Normal 3 51 12" xfId="2689" xr:uid="{00000000-0005-0000-0000-0000DF240000}"/>
    <cellStyle name="Normal 3 51 12 2" xfId="4984" xr:uid="{00000000-0005-0000-0000-0000E0240000}"/>
    <cellStyle name="Normal 3 51 12 2 2" xfId="9971" xr:uid="{00000000-0005-0000-0000-0000E1240000}"/>
    <cellStyle name="Normal 3 51 12 3" xfId="9972" xr:uid="{00000000-0005-0000-0000-0000E2240000}"/>
    <cellStyle name="Normal 3 51 12 3 2" xfId="9973" xr:uid="{00000000-0005-0000-0000-0000E3240000}"/>
    <cellStyle name="Normal 3 51 12 4" xfId="9974" xr:uid="{00000000-0005-0000-0000-0000E4240000}"/>
    <cellStyle name="Normal 3 51 12 5" xfId="13206" xr:uid="{00000000-0005-0000-0000-0000E5240000}"/>
    <cellStyle name="Normal 3 51 13" xfId="2690" xr:uid="{00000000-0005-0000-0000-0000E6240000}"/>
    <cellStyle name="Normal 3 51 13 2" xfId="4985" xr:uid="{00000000-0005-0000-0000-0000E7240000}"/>
    <cellStyle name="Normal 3 51 13 2 2" xfId="9975" xr:uid="{00000000-0005-0000-0000-0000E8240000}"/>
    <cellStyle name="Normal 3 51 13 3" xfId="9976" xr:uid="{00000000-0005-0000-0000-0000E9240000}"/>
    <cellStyle name="Normal 3 51 13 3 2" xfId="9977" xr:uid="{00000000-0005-0000-0000-0000EA240000}"/>
    <cellStyle name="Normal 3 51 13 4" xfId="9978" xr:uid="{00000000-0005-0000-0000-0000EB240000}"/>
    <cellStyle name="Normal 3 51 13 5" xfId="13207" xr:uid="{00000000-0005-0000-0000-0000EC240000}"/>
    <cellStyle name="Normal 3 51 14" xfId="4986" xr:uid="{00000000-0005-0000-0000-0000ED240000}"/>
    <cellStyle name="Normal 3 51 14 2" xfId="9979" xr:uid="{00000000-0005-0000-0000-0000EE240000}"/>
    <cellStyle name="Normal 3 51 15" xfId="9980" xr:uid="{00000000-0005-0000-0000-0000EF240000}"/>
    <cellStyle name="Normal 3 51 15 2" xfId="9981" xr:uid="{00000000-0005-0000-0000-0000F0240000}"/>
    <cellStyle name="Normal 3 51 16" xfId="9982" xr:uid="{00000000-0005-0000-0000-0000F1240000}"/>
    <cellStyle name="Normal 3 51 17" xfId="13208" xr:uid="{00000000-0005-0000-0000-0000F2240000}"/>
    <cellStyle name="Normal 3 51 2" xfId="2691" xr:uid="{00000000-0005-0000-0000-0000F3240000}"/>
    <cellStyle name="Normal 3 51 2 10" xfId="2692" xr:uid="{00000000-0005-0000-0000-0000F4240000}"/>
    <cellStyle name="Normal 3 51 2 10 2" xfId="4987" xr:uid="{00000000-0005-0000-0000-0000F5240000}"/>
    <cellStyle name="Normal 3 51 2 10 2 2" xfId="9983" xr:uid="{00000000-0005-0000-0000-0000F6240000}"/>
    <cellStyle name="Normal 3 51 2 10 3" xfId="9984" xr:uid="{00000000-0005-0000-0000-0000F7240000}"/>
    <cellStyle name="Normal 3 51 2 10 3 2" xfId="9985" xr:uid="{00000000-0005-0000-0000-0000F8240000}"/>
    <cellStyle name="Normal 3 51 2 10 4" xfId="9986" xr:uid="{00000000-0005-0000-0000-0000F9240000}"/>
    <cellStyle name="Normal 3 51 2 10 5" xfId="13209" xr:uid="{00000000-0005-0000-0000-0000FA240000}"/>
    <cellStyle name="Normal 3 51 2 11" xfId="2693" xr:uid="{00000000-0005-0000-0000-0000FB240000}"/>
    <cellStyle name="Normal 3 51 2 11 2" xfId="4988" xr:uid="{00000000-0005-0000-0000-0000FC240000}"/>
    <cellStyle name="Normal 3 51 2 11 2 2" xfId="9987" xr:uid="{00000000-0005-0000-0000-0000FD240000}"/>
    <cellStyle name="Normal 3 51 2 11 3" xfId="9988" xr:uid="{00000000-0005-0000-0000-0000FE240000}"/>
    <cellStyle name="Normal 3 51 2 11 3 2" xfId="9989" xr:uid="{00000000-0005-0000-0000-0000FF240000}"/>
    <cellStyle name="Normal 3 51 2 11 4" xfId="9990" xr:uid="{00000000-0005-0000-0000-000000250000}"/>
    <cellStyle name="Normal 3 51 2 11 5" xfId="13210" xr:uid="{00000000-0005-0000-0000-000001250000}"/>
    <cellStyle name="Normal 3 51 2 12" xfId="2694" xr:uid="{00000000-0005-0000-0000-000002250000}"/>
    <cellStyle name="Normal 3 51 2 12 2" xfId="4989" xr:uid="{00000000-0005-0000-0000-000003250000}"/>
    <cellStyle name="Normal 3 51 2 12 2 2" xfId="9991" xr:uid="{00000000-0005-0000-0000-000004250000}"/>
    <cellStyle name="Normal 3 51 2 12 3" xfId="9992" xr:uid="{00000000-0005-0000-0000-000005250000}"/>
    <cellStyle name="Normal 3 51 2 12 3 2" xfId="9993" xr:uid="{00000000-0005-0000-0000-000006250000}"/>
    <cellStyle name="Normal 3 51 2 12 4" xfId="9994" xr:uid="{00000000-0005-0000-0000-000007250000}"/>
    <cellStyle name="Normal 3 51 2 12 5" xfId="13211" xr:uid="{00000000-0005-0000-0000-000008250000}"/>
    <cellStyle name="Normal 3 51 2 13" xfId="4990" xr:uid="{00000000-0005-0000-0000-000009250000}"/>
    <cellStyle name="Normal 3 51 2 13 2" xfId="9995" xr:uid="{00000000-0005-0000-0000-00000A250000}"/>
    <cellStyle name="Normal 3 51 2 14" xfId="9996" xr:uid="{00000000-0005-0000-0000-00000B250000}"/>
    <cellStyle name="Normal 3 51 2 14 2" xfId="9997" xr:uid="{00000000-0005-0000-0000-00000C250000}"/>
    <cellStyle name="Normal 3 51 2 15" xfId="9998" xr:uid="{00000000-0005-0000-0000-00000D250000}"/>
    <cellStyle name="Normal 3 51 2 16" xfId="13212" xr:uid="{00000000-0005-0000-0000-00000E250000}"/>
    <cellStyle name="Normal 3 51 2 2" xfId="2695" xr:uid="{00000000-0005-0000-0000-00000F250000}"/>
    <cellStyle name="Normal 3 51 2 2 2" xfId="4991" xr:uid="{00000000-0005-0000-0000-000010250000}"/>
    <cellStyle name="Normal 3 51 2 2 2 2" xfId="9999" xr:uid="{00000000-0005-0000-0000-000011250000}"/>
    <cellStyle name="Normal 3 51 2 2 3" xfId="10000" xr:uid="{00000000-0005-0000-0000-000012250000}"/>
    <cellStyle name="Normal 3 51 2 2 3 2" xfId="10001" xr:uid="{00000000-0005-0000-0000-000013250000}"/>
    <cellStyle name="Normal 3 51 2 2 4" xfId="10002" xr:uid="{00000000-0005-0000-0000-000014250000}"/>
    <cellStyle name="Normal 3 51 2 2 5" xfId="13213" xr:uid="{00000000-0005-0000-0000-000015250000}"/>
    <cellStyle name="Normal 3 51 2 3" xfId="2696" xr:uid="{00000000-0005-0000-0000-000016250000}"/>
    <cellStyle name="Normal 3 51 2 3 2" xfId="4992" xr:uid="{00000000-0005-0000-0000-000017250000}"/>
    <cellStyle name="Normal 3 51 2 3 2 2" xfId="10003" xr:uid="{00000000-0005-0000-0000-000018250000}"/>
    <cellStyle name="Normal 3 51 2 3 3" xfId="10004" xr:uid="{00000000-0005-0000-0000-000019250000}"/>
    <cellStyle name="Normal 3 51 2 3 3 2" xfId="10005" xr:uid="{00000000-0005-0000-0000-00001A250000}"/>
    <cellStyle name="Normal 3 51 2 3 4" xfId="10006" xr:uid="{00000000-0005-0000-0000-00001B250000}"/>
    <cellStyle name="Normal 3 51 2 3 5" xfId="13214" xr:uid="{00000000-0005-0000-0000-00001C250000}"/>
    <cellStyle name="Normal 3 51 2 4" xfId="2697" xr:uid="{00000000-0005-0000-0000-00001D250000}"/>
    <cellStyle name="Normal 3 51 2 4 2" xfId="4993" xr:uid="{00000000-0005-0000-0000-00001E250000}"/>
    <cellStyle name="Normal 3 51 2 4 2 2" xfId="10007" xr:uid="{00000000-0005-0000-0000-00001F250000}"/>
    <cellStyle name="Normal 3 51 2 4 3" xfId="10008" xr:uid="{00000000-0005-0000-0000-000020250000}"/>
    <cellStyle name="Normal 3 51 2 4 3 2" xfId="10009" xr:uid="{00000000-0005-0000-0000-000021250000}"/>
    <cellStyle name="Normal 3 51 2 4 4" xfId="10010" xr:uid="{00000000-0005-0000-0000-000022250000}"/>
    <cellStyle name="Normal 3 51 2 4 5" xfId="13215" xr:uid="{00000000-0005-0000-0000-000023250000}"/>
    <cellStyle name="Normal 3 51 2 5" xfId="2698" xr:uid="{00000000-0005-0000-0000-000024250000}"/>
    <cellStyle name="Normal 3 51 2 5 2" xfId="4994" xr:uid="{00000000-0005-0000-0000-000025250000}"/>
    <cellStyle name="Normal 3 51 2 5 2 2" xfId="10011" xr:uid="{00000000-0005-0000-0000-000026250000}"/>
    <cellStyle name="Normal 3 51 2 5 3" xfId="10012" xr:uid="{00000000-0005-0000-0000-000027250000}"/>
    <cellStyle name="Normal 3 51 2 5 3 2" xfId="10013" xr:uid="{00000000-0005-0000-0000-000028250000}"/>
    <cellStyle name="Normal 3 51 2 5 4" xfId="10014" xr:uid="{00000000-0005-0000-0000-000029250000}"/>
    <cellStyle name="Normal 3 51 2 5 5" xfId="13216" xr:uid="{00000000-0005-0000-0000-00002A250000}"/>
    <cellStyle name="Normal 3 51 2 6" xfId="2699" xr:uid="{00000000-0005-0000-0000-00002B250000}"/>
    <cellStyle name="Normal 3 51 2 6 2" xfId="4995" xr:uid="{00000000-0005-0000-0000-00002C250000}"/>
    <cellStyle name="Normal 3 51 2 6 2 2" xfId="10015" xr:uid="{00000000-0005-0000-0000-00002D250000}"/>
    <cellStyle name="Normal 3 51 2 6 3" xfId="10016" xr:uid="{00000000-0005-0000-0000-00002E250000}"/>
    <cellStyle name="Normal 3 51 2 6 3 2" xfId="10017" xr:uid="{00000000-0005-0000-0000-00002F250000}"/>
    <cellStyle name="Normal 3 51 2 6 4" xfId="10018" xr:uid="{00000000-0005-0000-0000-000030250000}"/>
    <cellStyle name="Normal 3 51 2 6 5" xfId="13217" xr:uid="{00000000-0005-0000-0000-000031250000}"/>
    <cellStyle name="Normal 3 51 2 7" xfId="2700" xr:uid="{00000000-0005-0000-0000-000032250000}"/>
    <cellStyle name="Normal 3 51 2 7 2" xfId="4996" xr:uid="{00000000-0005-0000-0000-000033250000}"/>
    <cellStyle name="Normal 3 51 2 7 2 2" xfId="10019" xr:uid="{00000000-0005-0000-0000-000034250000}"/>
    <cellStyle name="Normal 3 51 2 7 3" xfId="10020" xr:uid="{00000000-0005-0000-0000-000035250000}"/>
    <cellStyle name="Normal 3 51 2 7 3 2" xfId="10021" xr:uid="{00000000-0005-0000-0000-000036250000}"/>
    <cellStyle name="Normal 3 51 2 7 4" xfId="10022" xr:uid="{00000000-0005-0000-0000-000037250000}"/>
    <cellStyle name="Normal 3 51 2 7 5" xfId="13218" xr:uid="{00000000-0005-0000-0000-000038250000}"/>
    <cellStyle name="Normal 3 51 2 8" xfId="2701" xr:uid="{00000000-0005-0000-0000-000039250000}"/>
    <cellStyle name="Normal 3 51 2 8 2" xfId="4997" xr:uid="{00000000-0005-0000-0000-00003A250000}"/>
    <cellStyle name="Normal 3 51 2 8 2 2" xfId="10023" xr:uid="{00000000-0005-0000-0000-00003B250000}"/>
    <cellStyle name="Normal 3 51 2 8 3" xfId="10024" xr:uid="{00000000-0005-0000-0000-00003C250000}"/>
    <cellStyle name="Normal 3 51 2 8 3 2" xfId="10025" xr:uid="{00000000-0005-0000-0000-00003D250000}"/>
    <cellStyle name="Normal 3 51 2 8 4" xfId="10026" xr:uid="{00000000-0005-0000-0000-00003E250000}"/>
    <cellStyle name="Normal 3 51 2 8 5" xfId="13219" xr:uid="{00000000-0005-0000-0000-00003F250000}"/>
    <cellStyle name="Normal 3 51 2 9" xfId="2702" xr:uid="{00000000-0005-0000-0000-000040250000}"/>
    <cellStyle name="Normal 3 51 2 9 2" xfId="4998" xr:uid="{00000000-0005-0000-0000-000041250000}"/>
    <cellStyle name="Normal 3 51 2 9 2 2" xfId="10027" xr:uid="{00000000-0005-0000-0000-000042250000}"/>
    <cellStyle name="Normal 3 51 2 9 3" xfId="10028" xr:uid="{00000000-0005-0000-0000-000043250000}"/>
    <cellStyle name="Normal 3 51 2 9 3 2" xfId="10029" xr:uid="{00000000-0005-0000-0000-000044250000}"/>
    <cellStyle name="Normal 3 51 2 9 4" xfId="10030" xr:uid="{00000000-0005-0000-0000-000045250000}"/>
    <cellStyle name="Normal 3 51 2 9 5" xfId="13220" xr:uid="{00000000-0005-0000-0000-000046250000}"/>
    <cellStyle name="Normal 3 51 3" xfId="2703" xr:uid="{00000000-0005-0000-0000-000047250000}"/>
    <cellStyle name="Normal 3 51 3 2" xfId="4999" xr:uid="{00000000-0005-0000-0000-000048250000}"/>
    <cellStyle name="Normal 3 51 3 2 2" xfId="10031" xr:uid="{00000000-0005-0000-0000-000049250000}"/>
    <cellStyle name="Normal 3 51 3 3" xfId="10032" xr:uid="{00000000-0005-0000-0000-00004A250000}"/>
    <cellStyle name="Normal 3 51 3 3 2" xfId="10033" xr:uid="{00000000-0005-0000-0000-00004B250000}"/>
    <cellStyle name="Normal 3 51 3 4" xfId="10034" xr:uid="{00000000-0005-0000-0000-00004C250000}"/>
    <cellStyle name="Normal 3 51 3 5" xfId="13221" xr:uid="{00000000-0005-0000-0000-00004D250000}"/>
    <cellStyle name="Normal 3 51 4" xfId="2704" xr:uid="{00000000-0005-0000-0000-00004E250000}"/>
    <cellStyle name="Normal 3 51 4 2" xfId="5000" xr:uid="{00000000-0005-0000-0000-00004F250000}"/>
    <cellStyle name="Normal 3 51 4 2 2" xfId="10035" xr:uid="{00000000-0005-0000-0000-000050250000}"/>
    <cellStyle name="Normal 3 51 4 3" xfId="10036" xr:uid="{00000000-0005-0000-0000-000051250000}"/>
    <cellStyle name="Normal 3 51 4 3 2" xfId="10037" xr:uid="{00000000-0005-0000-0000-000052250000}"/>
    <cellStyle name="Normal 3 51 4 4" xfId="10038" xr:uid="{00000000-0005-0000-0000-000053250000}"/>
    <cellStyle name="Normal 3 51 4 5" xfId="13222" xr:uid="{00000000-0005-0000-0000-000054250000}"/>
    <cellStyle name="Normal 3 51 5" xfId="2705" xr:uid="{00000000-0005-0000-0000-000055250000}"/>
    <cellStyle name="Normal 3 51 5 2" xfId="5001" xr:uid="{00000000-0005-0000-0000-000056250000}"/>
    <cellStyle name="Normal 3 51 5 2 2" xfId="10039" xr:uid="{00000000-0005-0000-0000-000057250000}"/>
    <cellStyle name="Normal 3 51 5 3" xfId="10040" xr:uid="{00000000-0005-0000-0000-000058250000}"/>
    <cellStyle name="Normal 3 51 5 3 2" xfId="10041" xr:uid="{00000000-0005-0000-0000-000059250000}"/>
    <cellStyle name="Normal 3 51 5 4" xfId="10042" xr:uid="{00000000-0005-0000-0000-00005A250000}"/>
    <cellStyle name="Normal 3 51 5 5" xfId="13223" xr:uid="{00000000-0005-0000-0000-00005B250000}"/>
    <cellStyle name="Normal 3 51 6" xfId="2706" xr:uid="{00000000-0005-0000-0000-00005C250000}"/>
    <cellStyle name="Normal 3 51 6 2" xfId="5002" xr:uid="{00000000-0005-0000-0000-00005D250000}"/>
    <cellStyle name="Normal 3 51 6 2 2" xfId="10043" xr:uid="{00000000-0005-0000-0000-00005E250000}"/>
    <cellStyle name="Normal 3 51 6 3" xfId="10044" xr:uid="{00000000-0005-0000-0000-00005F250000}"/>
    <cellStyle name="Normal 3 51 6 3 2" xfId="10045" xr:uid="{00000000-0005-0000-0000-000060250000}"/>
    <cellStyle name="Normal 3 51 6 4" xfId="10046" xr:uid="{00000000-0005-0000-0000-000061250000}"/>
    <cellStyle name="Normal 3 51 6 5" xfId="13224" xr:uid="{00000000-0005-0000-0000-000062250000}"/>
    <cellStyle name="Normal 3 51 7" xfId="2707" xr:uid="{00000000-0005-0000-0000-000063250000}"/>
    <cellStyle name="Normal 3 51 7 2" xfId="5003" xr:uid="{00000000-0005-0000-0000-000064250000}"/>
    <cellStyle name="Normal 3 51 7 2 2" xfId="10047" xr:uid="{00000000-0005-0000-0000-000065250000}"/>
    <cellStyle name="Normal 3 51 7 3" xfId="10048" xr:uid="{00000000-0005-0000-0000-000066250000}"/>
    <cellStyle name="Normal 3 51 7 3 2" xfId="10049" xr:uid="{00000000-0005-0000-0000-000067250000}"/>
    <cellStyle name="Normal 3 51 7 4" xfId="10050" xr:uid="{00000000-0005-0000-0000-000068250000}"/>
    <cellStyle name="Normal 3 51 7 5" xfId="13225" xr:uid="{00000000-0005-0000-0000-000069250000}"/>
    <cellStyle name="Normal 3 51 8" xfId="2708" xr:uid="{00000000-0005-0000-0000-00006A250000}"/>
    <cellStyle name="Normal 3 51 8 2" xfId="5004" xr:uid="{00000000-0005-0000-0000-00006B250000}"/>
    <cellStyle name="Normal 3 51 8 2 2" xfId="10051" xr:uid="{00000000-0005-0000-0000-00006C250000}"/>
    <cellStyle name="Normal 3 51 8 3" xfId="10052" xr:uid="{00000000-0005-0000-0000-00006D250000}"/>
    <cellStyle name="Normal 3 51 8 3 2" xfId="10053" xr:uid="{00000000-0005-0000-0000-00006E250000}"/>
    <cellStyle name="Normal 3 51 8 4" xfId="10054" xr:uid="{00000000-0005-0000-0000-00006F250000}"/>
    <cellStyle name="Normal 3 51 8 5" xfId="13226" xr:uid="{00000000-0005-0000-0000-000070250000}"/>
    <cellStyle name="Normal 3 51 9" xfId="2709" xr:uid="{00000000-0005-0000-0000-000071250000}"/>
    <cellStyle name="Normal 3 51 9 2" xfId="5005" xr:uid="{00000000-0005-0000-0000-000072250000}"/>
    <cellStyle name="Normal 3 51 9 2 2" xfId="10055" xr:uid="{00000000-0005-0000-0000-000073250000}"/>
    <cellStyle name="Normal 3 51 9 3" xfId="10056" xr:uid="{00000000-0005-0000-0000-000074250000}"/>
    <cellStyle name="Normal 3 51 9 3 2" xfId="10057" xr:uid="{00000000-0005-0000-0000-000075250000}"/>
    <cellStyle name="Normal 3 51 9 4" xfId="10058" xr:uid="{00000000-0005-0000-0000-000076250000}"/>
    <cellStyle name="Normal 3 51 9 5" xfId="13227" xr:uid="{00000000-0005-0000-0000-000077250000}"/>
    <cellStyle name="Normal 3 52" xfId="2710" xr:uid="{00000000-0005-0000-0000-000078250000}"/>
    <cellStyle name="Normal 3 52 10" xfId="2711" xr:uid="{00000000-0005-0000-0000-000079250000}"/>
    <cellStyle name="Normal 3 52 10 2" xfId="5006" xr:uid="{00000000-0005-0000-0000-00007A250000}"/>
    <cellStyle name="Normal 3 52 10 2 2" xfId="10059" xr:uid="{00000000-0005-0000-0000-00007B250000}"/>
    <cellStyle name="Normal 3 52 10 3" xfId="10060" xr:uid="{00000000-0005-0000-0000-00007C250000}"/>
    <cellStyle name="Normal 3 52 10 3 2" xfId="10061" xr:uid="{00000000-0005-0000-0000-00007D250000}"/>
    <cellStyle name="Normal 3 52 10 4" xfId="10062" xr:uid="{00000000-0005-0000-0000-00007E250000}"/>
    <cellStyle name="Normal 3 52 10 5" xfId="13228" xr:uid="{00000000-0005-0000-0000-00007F250000}"/>
    <cellStyle name="Normal 3 52 11" xfId="2712" xr:uid="{00000000-0005-0000-0000-000080250000}"/>
    <cellStyle name="Normal 3 52 11 2" xfId="5007" xr:uid="{00000000-0005-0000-0000-000081250000}"/>
    <cellStyle name="Normal 3 52 11 2 2" xfId="10063" xr:uid="{00000000-0005-0000-0000-000082250000}"/>
    <cellStyle name="Normal 3 52 11 3" xfId="10064" xr:uid="{00000000-0005-0000-0000-000083250000}"/>
    <cellStyle name="Normal 3 52 11 3 2" xfId="10065" xr:uid="{00000000-0005-0000-0000-000084250000}"/>
    <cellStyle name="Normal 3 52 11 4" xfId="10066" xr:uid="{00000000-0005-0000-0000-000085250000}"/>
    <cellStyle name="Normal 3 52 11 5" xfId="13229" xr:uid="{00000000-0005-0000-0000-000086250000}"/>
    <cellStyle name="Normal 3 52 12" xfId="2713" xr:uid="{00000000-0005-0000-0000-000087250000}"/>
    <cellStyle name="Normal 3 52 12 2" xfId="5008" xr:uid="{00000000-0005-0000-0000-000088250000}"/>
    <cellStyle name="Normal 3 52 12 2 2" xfId="10067" xr:uid="{00000000-0005-0000-0000-000089250000}"/>
    <cellStyle name="Normal 3 52 12 3" xfId="10068" xr:uid="{00000000-0005-0000-0000-00008A250000}"/>
    <cellStyle name="Normal 3 52 12 3 2" xfId="10069" xr:uid="{00000000-0005-0000-0000-00008B250000}"/>
    <cellStyle name="Normal 3 52 12 4" xfId="10070" xr:uid="{00000000-0005-0000-0000-00008C250000}"/>
    <cellStyle name="Normal 3 52 12 5" xfId="13230" xr:uid="{00000000-0005-0000-0000-00008D250000}"/>
    <cellStyle name="Normal 3 52 13" xfId="2714" xr:uid="{00000000-0005-0000-0000-00008E250000}"/>
    <cellStyle name="Normal 3 52 13 2" xfId="5009" xr:uid="{00000000-0005-0000-0000-00008F250000}"/>
    <cellStyle name="Normal 3 52 13 2 2" xfId="10071" xr:uid="{00000000-0005-0000-0000-000090250000}"/>
    <cellStyle name="Normal 3 52 13 3" xfId="10072" xr:uid="{00000000-0005-0000-0000-000091250000}"/>
    <cellStyle name="Normal 3 52 13 3 2" xfId="10073" xr:uid="{00000000-0005-0000-0000-000092250000}"/>
    <cellStyle name="Normal 3 52 13 4" xfId="10074" xr:uid="{00000000-0005-0000-0000-000093250000}"/>
    <cellStyle name="Normal 3 52 13 5" xfId="13231" xr:uid="{00000000-0005-0000-0000-000094250000}"/>
    <cellStyle name="Normal 3 52 14" xfId="5010" xr:uid="{00000000-0005-0000-0000-000095250000}"/>
    <cellStyle name="Normal 3 52 14 2" xfId="10075" xr:uid="{00000000-0005-0000-0000-000096250000}"/>
    <cellStyle name="Normal 3 52 15" xfId="10076" xr:uid="{00000000-0005-0000-0000-000097250000}"/>
    <cellStyle name="Normal 3 52 15 2" xfId="10077" xr:uid="{00000000-0005-0000-0000-000098250000}"/>
    <cellStyle name="Normal 3 52 16" xfId="10078" xr:uid="{00000000-0005-0000-0000-000099250000}"/>
    <cellStyle name="Normal 3 52 17" xfId="13232" xr:uid="{00000000-0005-0000-0000-00009A250000}"/>
    <cellStyle name="Normal 3 52 2" xfId="2715" xr:uid="{00000000-0005-0000-0000-00009B250000}"/>
    <cellStyle name="Normal 3 52 2 10" xfId="2716" xr:uid="{00000000-0005-0000-0000-00009C250000}"/>
    <cellStyle name="Normal 3 52 2 10 2" xfId="5011" xr:uid="{00000000-0005-0000-0000-00009D250000}"/>
    <cellStyle name="Normal 3 52 2 10 2 2" xfId="10079" xr:uid="{00000000-0005-0000-0000-00009E250000}"/>
    <cellStyle name="Normal 3 52 2 10 3" xfId="10080" xr:uid="{00000000-0005-0000-0000-00009F250000}"/>
    <cellStyle name="Normal 3 52 2 10 3 2" xfId="10081" xr:uid="{00000000-0005-0000-0000-0000A0250000}"/>
    <cellStyle name="Normal 3 52 2 10 4" xfId="10082" xr:uid="{00000000-0005-0000-0000-0000A1250000}"/>
    <cellStyle name="Normal 3 52 2 10 5" xfId="13233" xr:uid="{00000000-0005-0000-0000-0000A2250000}"/>
    <cellStyle name="Normal 3 52 2 11" xfId="2717" xr:uid="{00000000-0005-0000-0000-0000A3250000}"/>
    <cellStyle name="Normal 3 52 2 11 2" xfId="5012" xr:uid="{00000000-0005-0000-0000-0000A4250000}"/>
    <cellStyle name="Normal 3 52 2 11 2 2" xfId="10083" xr:uid="{00000000-0005-0000-0000-0000A5250000}"/>
    <cellStyle name="Normal 3 52 2 11 3" xfId="10084" xr:uid="{00000000-0005-0000-0000-0000A6250000}"/>
    <cellStyle name="Normal 3 52 2 11 3 2" xfId="10085" xr:uid="{00000000-0005-0000-0000-0000A7250000}"/>
    <cellStyle name="Normal 3 52 2 11 4" xfId="10086" xr:uid="{00000000-0005-0000-0000-0000A8250000}"/>
    <cellStyle name="Normal 3 52 2 11 5" xfId="13234" xr:uid="{00000000-0005-0000-0000-0000A9250000}"/>
    <cellStyle name="Normal 3 52 2 12" xfId="2718" xr:uid="{00000000-0005-0000-0000-0000AA250000}"/>
    <cellStyle name="Normal 3 52 2 12 2" xfId="5013" xr:uid="{00000000-0005-0000-0000-0000AB250000}"/>
    <cellStyle name="Normal 3 52 2 12 2 2" xfId="10087" xr:uid="{00000000-0005-0000-0000-0000AC250000}"/>
    <cellStyle name="Normal 3 52 2 12 3" xfId="10088" xr:uid="{00000000-0005-0000-0000-0000AD250000}"/>
    <cellStyle name="Normal 3 52 2 12 3 2" xfId="10089" xr:uid="{00000000-0005-0000-0000-0000AE250000}"/>
    <cellStyle name="Normal 3 52 2 12 4" xfId="10090" xr:uid="{00000000-0005-0000-0000-0000AF250000}"/>
    <cellStyle name="Normal 3 52 2 12 5" xfId="13235" xr:uid="{00000000-0005-0000-0000-0000B0250000}"/>
    <cellStyle name="Normal 3 52 2 13" xfId="5014" xr:uid="{00000000-0005-0000-0000-0000B1250000}"/>
    <cellStyle name="Normal 3 52 2 13 2" xfId="10091" xr:uid="{00000000-0005-0000-0000-0000B2250000}"/>
    <cellStyle name="Normal 3 52 2 14" xfId="10092" xr:uid="{00000000-0005-0000-0000-0000B3250000}"/>
    <cellStyle name="Normal 3 52 2 14 2" xfId="10093" xr:uid="{00000000-0005-0000-0000-0000B4250000}"/>
    <cellStyle name="Normal 3 52 2 15" xfId="10094" xr:uid="{00000000-0005-0000-0000-0000B5250000}"/>
    <cellStyle name="Normal 3 52 2 16" xfId="13236" xr:uid="{00000000-0005-0000-0000-0000B6250000}"/>
    <cellStyle name="Normal 3 52 2 2" xfId="2719" xr:uid="{00000000-0005-0000-0000-0000B7250000}"/>
    <cellStyle name="Normal 3 52 2 2 2" xfId="5015" xr:uid="{00000000-0005-0000-0000-0000B8250000}"/>
    <cellStyle name="Normal 3 52 2 2 2 2" xfId="10095" xr:uid="{00000000-0005-0000-0000-0000B9250000}"/>
    <cellStyle name="Normal 3 52 2 2 3" xfId="10096" xr:uid="{00000000-0005-0000-0000-0000BA250000}"/>
    <cellStyle name="Normal 3 52 2 2 3 2" xfId="10097" xr:uid="{00000000-0005-0000-0000-0000BB250000}"/>
    <cellStyle name="Normal 3 52 2 2 4" xfId="10098" xr:uid="{00000000-0005-0000-0000-0000BC250000}"/>
    <cellStyle name="Normal 3 52 2 2 5" xfId="13237" xr:uid="{00000000-0005-0000-0000-0000BD250000}"/>
    <cellStyle name="Normal 3 52 2 3" xfId="2720" xr:uid="{00000000-0005-0000-0000-0000BE250000}"/>
    <cellStyle name="Normal 3 52 2 3 2" xfId="5016" xr:uid="{00000000-0005-0000-0000-0000BF250000}"/>
    <cellStyle name="Normal 3 52 2 3 2 2" xfId="10099" xr:uid="{00000000-0005-0000-0000-0000C0250000}"/>
    <cellStyle name="Normal 3 52 2 3 3" xfId="10100" xr:uid="{00000000-0005-0000-0000-0000C1250000}"/>
    <cellStyle name="Normal 3 52 2 3 3 2" xfId="10101" xr:uid="{00000000-0005-0000-0000-0000C2250000}"/>
    <cellStyle name="Normal 3 52 2 3 4" xfId="10102" xr:uid="{00000000-0005-0000-0000-0000C3250000}"/>
    <cellStyle name="Normal 3 52 2 3 5" xfId="13238" xr:uid="{00000000-0005-0000-0000-0000C4250000}"/>
    <cellStyle name="Normal 3 52 2 4" xfId="2721" xr:uid="{00000000-0005-0000-0000-0000C5250000}"/>
    <cellStyle name="Normal 3 52 2 4 2" xfId="5017" xr:uid="{00000000-0005-0000-0000-0000C6250000}"/>
    <cellStyle name="Normal 3 52 2 4 2 2" xfId="10103" xr:uid="{00000000-0005-0000-0000-0000C7250000}"/>
    <cellStyle name="Normal 3 52 2 4 3" xfId="10104" xr:uid="{00000000-0005-0000-0000-0000C8250000}"/>
    <cellStyle name="Normal 3 52 2 4 3 2" xfId="10105" xr:uid="{00000000-0005-0000-0000-0000C9250000}"/>
    <cellStyle name="Normal 3 52 2 4 4" xfId="10106" xr:uid="{00000000-0005-0000-0000-0000CA250000}"/>
    <cellStyle name="Normal 3 52 2 4 5" xfId="13239" xr:uid="{00000000-0005-0000-0000-0000CB250000}"/>
    <cellStyle name="Normal 3 52 2 5" xfId="2722" xr:uid="{00000000-0005-0000-0000-0000CC250000}"/>
    <cellStyle name="Normal 3 52 2 5 2" xfId="5018" xr:uid="{00000000-0005-0000-0000-0000CD250000}"/>
    <cellStyle name="Normal 3 52 2 5 2 2" xfId="10107" xr:uid="{00000000-0005-0000-0000-0000CE250000}"/>
    <cellStyle name="Normal 3 52 2 5 3" xfId="10108" xr:uid="{00000000-0005-0000-0000-0000CF250000}"/>
    <cellStyle name="Normal 3 52 2 5 3 2" xfId="10109" xr:uid="{00000000-0005-0000-0000-0000D0250000}"/>
    <cellStyle name="Normal 3 52 2 5 4" xfId="10110" xr:uid="{00000000-0005-0000-0000-0000D1250000}"/>
    <cellStyle name="Normal 3 52 2 5 5" xfId="13240" xr:uid="{00000000-0005-0000-0000-0000D2250000}"/>
    <cellStyle name="Normal 3 52 2 6" xfId="2723" xr:uid="{00000000-0005-0000-0000-0000D3250000}"/>
    <cellStyle name="Normal 3 52 2 6 2" xfId="5019" xr:uid="{00000000-0005-0000-0000-0000D4250000}"/>
    <cellStyle name="Normal 3 52 2 6 2 2" xfId="10111" xr:uid="{00000000-0005-0000-0000-0000D5250000}"/>
    <cellStyle name="Normal 3 52 2 6 3" xfId="10112" xr:uid="{00000000-0005-0000-0000-0000D6250000}"/>
    <cellStyle name="Normal 3 52 2 6 3 2" xfId="10113" xr:uid="{00000000-0005-0000-0000-0000D7250000}"/>
    <cellStyle name="Normal 3 52 2 6 4" xfId="10114" xr:uid="{00000000-0005-0000-0000-0000D8250000}"/>
    <cellStyle name="Normal 3 52 2 6 5" xfId="13241" xr:uid="{00000000-0005-0000-0000-0000D9250000}"/>
    <cellStyle name="Normal 3 52 2 7" xfId="2724" xr:uid="{00000000-0005-0000-0000-0000DA250000}"/>
    <cellStyle name="Normal 3 52 2 7 2" xfId="5020" xr:uid="{00000000-0005-0000-0000-0000DB250000}"/>
    <cellStyle name="Normal 3 52 2 7 2 2" xfId="10115" xr:uid="{00000000-0005-0000-0000-0000DC250000}"/>
    <cellStyle name="Normal 3 52 2 7 3" xfId="10116" xr:uid="{00000000-0005-0000-0000-0000DD250000}"/>
    <cellStyle name="Normal 3 52 2 7 3 2" xfId="10117" xr:uid="{00000000-0005-0000-0000-0000DE250000}"/>
    <cellStyle name="Normal 3 52 2 7 4" xfId="10118" xr:uid="{00000000-0005-0000-0000-0000DF250000}"/>
    <cellStyle name="Normal 3 52 2 7 5" xfId="13242" xr:uid="{00000000-0005-0000-0000-0000E0250000}"/>
    <cellStyle name="Normal 3 52 2 8" xfId="2725" xr:uid="{00000000-0005-0000-0000-0000E1250000}"/>
    <cellStyle name="Normal 3 52 2 8 2" xfId="5021" xr:uid="{00000000-0005-0000-0000-0000E2250000}"/>
    <cellStyle name="Normal 3 52 2 8 2 2" xfId="10119" xr:uid="{00000000-0005-0000-0000-0000E3250000}"/>
    <cellStyle name="Normal 3 52 2 8 3" xfId="10120" xr:uid="{00000000-0005-0000-0000-0000E4250000}"/>
    <cellStyle name="Normal 3 52 2 8 3 2" xfId="10121" xr:uid="{00000000-0005-0000-0000-0000E5250000}"/>
    <cellStyle name="Normal 3 52 2 8 4" xfId="10122" xr:uid="{00000000-0005-0000-0000-0000E6250000}"/>
    <cellStyle name="Normal 3 52 2 8 5" xfId="13243" xr:uid="{00000000-0005-0000-0000-0000E7250000}"/>
    <cellStyle name="Normal 3 52 2 9" xfId="2726" xr:uid="{00000000-0005-0000-0000-0000E8250000}"/>
    <cellStyle name="Normal 3 52 2 9 2" xfId="5022" xr:uid="{00000000-0005-0000-0000-0000E9250000}"/>
    <cellStyle name="Normal 3 52 2 9 2 2" xfId="10123" xr:uid="{00000000-0005-0000-0000-0000EA250000}"/>
    <cellStyle name="Normal 3 52 2 9 3" xfId="10124" xr:uid="{00000000-0005-0000-0000-0000EB250000}"/>
    <cellStyle name="Normal 3 52 2 9 3 2" xfId="10125" xr:uid="{00000000-0005-0000-0000-0000EC250000}"/>
    <cellStyle name="Normal 3 52 2 9 4" xfId="10126" xr:uid="{00000000-0005-0000-0000-0000ED250000}"/>
    <cellStyle name="Normal 3 52 2 9 5" xfId="13244" xr:uid="{00000000-0005-0000-0000-0000EE250000}"/>
    <cellStyle name="Normal 3 52 3" xfId="2727" xr:uid="{00000000-0005-0000-0000-0000EF250000}"/>
    <cellStyle name="Normal 3 52 3 2" xfId="5023" xr:uid="{00000000-0005-0000-0000-0000F0250000}"/>
    <cellStyle name="Normal 3 52 3 2 2" xfId="10127" xr:uid="{00000000-0005-0000-0000-0000F1250000}"/>
    <cellStyle name="Normal 3 52 3 3" xfId="10128" xr:uid="{00000000-0005-0000-0000-0000F2250000}"/>
    <cellStyle name="Normal 3 52 3 3 2" xfId="10129" xr:uid="{00000000-0005-0000-0000-0000F3250000}"/>
    <cellStyle name="Normal 3 52 3 4" xfId="10130" xr:uid="{00000000-0005-0000-0000-0000F4250000}"/>
    <cellStyle name="Normal 3 52 3 5" xfId="13245" xr:uid="{00000000-0005-0000-0000-0000F5250000}"/>
    <cellStyle name="Normal 3 52 4" xfId="2728" xr:uid="{00000000-0005-0000-0000-0000F6250000}"/>
    <cellStyle name="Normal 3 52 4 2" xfId="5024" xr:uid="{00000000-0005-0000-0000-0000F7250000}"/>
    <cellStyle name="Normal 3 52 4 2 2" xfId="10131" xr:uid="{00000000-0005-0000-0000-0000F8250000}"/>
    <cellStyle name="Normal 3 52 4 3" xfId="10132" xr:uid="{00000000-0005-0000-0000-0000F9250000}"/>
    <cellStyle name="Normal 3 52 4 3 2" xfId="10133" xr:uid="{00000000-0005-0000-0000-0000FA250000}"/>
    <cellStyle name="Normal 3 52 4 4" xfId="10134" xr:uid="{00000000-0005-0000-0000-0000FB250000}"/>
    <cellStyle name="Normal 3 52 4 5" xfId="13246" xr:uid="{00000000-0005-0000-0000-0000FC250000}"/>
    <cellStyle name="Normal 3 52 5" xfId="2729" xr:uid="{00000000-0005-0000-0000-0000FD250000}"/>
    <cellStyle name="Normal 3 52 5 2" xfId="5025" xr:uid="{00000000-0005-0000-0000-0000FE250000}"/>
    <cellStyle name="Normal 3 52 5 2 2" xfId="10135" xr:uid="{00000000-0005-0000-0000-0000FF250000}"/>
    <cellStyle name="Normal 3 52 5 3" xfId="10136" xr:uid="{00000000-0005-0000-0000-000000260000}"/>
    <cellStyle name="Normal 3 52 5 3 2" xfId="10137" xr:uid="{00000000-0005-0000-0000-000001260000}"/>
    <cellStyle name="Normal 3 52 5 4" xfId="10138" xr:uid="{00000000-0005-0000-0000-000002260000}"/>
    <cellStyle name="Normal 3 52 5 5" xfId="13247" xr:uid="{00000000-0005-0000-0000-000003260000}"/>
    <cellStyle name="Normal 3 52 6" xfId="2730" xr:uid="{00000000-0005-0000-0000-000004260000}"/>
    <cellStyle name="Normal 3 52 6 2" xfId="5026" xr:uid="{00000000-0005-0000-0000-000005260000}"/>
    <cellStyle name="Normal 3 52 6 2 2" xfId="10139" xr:uid="{00000000-0005-0000-0000-000006260000}"/>
    <cellStyle name="Normal 3 52 6 3" xfId="10140" xr:uid="{00000000-0005-0000-0000-000007260000}"/>
    <cellStyle name="Normal 3 52 6 3 2" xfId="10141" xr:uid="{00000000-0005-0000-0000-000008260000}"/>
    <cellStyle name="Normal 3 52 6 4" xfId="10142" xr:uid="{00000000-0005-0000-0000-000009260000}"/>
    <cellStyle name="Normal 3 52 6 5" xfId="13248" xr:uid="{00000000-0005-0000-0000-00000A260000}"/>
    <cellStyle name="Normal 3 52 7" xfId="2731" xr:uid="{00000000-0005-0000-0000-00000B260000}"/>
    <cellStyle name="Normal 3 52 7 2" xfId="5027" xr:uid="{00000000-0005-0000-0000-00000C260000}"/>
    <cellStyle name="Normal 3 52 7 2 2" xfId="10143" xr:uid="{00000000-0005-0000-0000-00000D260000}"/>
    <cellStyle name="Normal 3 52 7 3" xfId="10144" xr:uid="{00000000-0005-0000-0000-00000E260000}"/>
    <cellStyle name="Normal 3 52 7 3 2" xfId="10145" xr:uid="{00000000-0005-0000-0000-00000F260000}"/>
    <cellStyle name="Normal 3 52 7 4" xfId="10146" xr:uid="{00000000-0005-0000-0000-000010260000}"/>
    <cellStyle name="Normal 3 52 7 5" xfId="13249" xr:uid="{00000000-0005-0000-0000-000011260000}"/>
    <cellStyle name="Normal 3 52 8" xfId="2732" xr:uid="{00000000-0005-0000-0000-000012260000}"/>
    <cellStyle name="Normal 3 52 8 2" xfId="5028" xr:uid="{00000000-0005-0000-0000-000013260000}"/>
    <cellStyle name="Normal 3 52 8 2 2" xfId="10147" xr:uid="{00000000-0005-0000-0000-000014260000}"/>
    <cellStyle name="Normal 3 52 8 3" xfId="10148" xr:uid="{00000000-0005-0000-0000-000015260000}"/>
    <cellStyle name="Normal 3 52 8 3 2" xfId="10149" xr:uid="{00000000-0005-0000-0000-000016260000}"/>
    <cellStyle name="Normal 3 52 8 4" xfId="10150" xr:uid="{00000000-0005-0000-0000-000017260000}"/>
    <cellStyle name="Normal 3 52 8 5" xfId="13250" xr:uid="{00000000-0005-0000-0000-000018260000}"/>
    <cellStyle name="Normal 3 52 9" xfId="2733" xr:uid="{00000000-0005-0000-0000-000019260000}"/>
    <cellStyle name="Normal 3 52 9 2" xfId="5029" xr:uid="{00000000-0005-0000-0000-00001A260000}"/>
    <cellStyle name="Normal 3 52 9 2 2" xfId="10151" xr:uid="{00000000-0005-0000-0000-00001B260000}"/>
    <cellStyle name="Normal 3 52 9 3" xfId="10152" xr:uid="{00000000-0005-0000-0000-00001C260000}"/>
    <cellStyle name="Normal 3 52 9 3 2" xfId="10153" xr:uid="{00000000-0005-0000-0000-00001D260000}"/>
    <cellStyle name="Normal 3 52 9 4" xfId="10154" xr:uid="{00000000-0005-0000-0000-00001E260000}"/>
    <cellStyle name="Normal 3 52 9 5" xfId="13251" xr:uid="{00000000-0005-0000-0000-00001F260000}"/>
    <cellStyle name="Normal 3 53" xfId="2734" xr:uid="{00000000-0005-0000-0000-000020260000}"/>
    <cellStyle name="Normal 3 53 10" xfId="2735" xr:uid="{00000000-0005-0000-0000-000021260000}"/>
    <cellStyle name="Normal 3 53 10 2" xfId="5030" xr:uid="{00000000-0005-0000-0000-000022260000}"/>
    <cellStyle name="Normal 3 53 10 2 2" xfId="10155" xr:uid="{00000000-0005-0000-0000-000023260000}"/>
    <cellStyle name="Normal 3 53 10 3" xfId="10156" xr:uid="{00000000-0005-0000-0000-000024260000}"/>
    <cellStyle name="Normal 3 53 10 3 2" xfId="10157" xr:uid="{00000000-0005-0000-0000-000025260000}"/>
    <cellStyle name="Normal 3 53 10 4" xfId="10158" xr:uid="{00000000-0005-0000-0000-000026260000}"/>
    <cellStyle name="Normal 3 53 10 5" xfId="13252" xr:uid="{00000000-0005-0000-0000-000027260000}"/>
    <cellStyle name="Normal 3 53 11" xfId="2736" xr:uid="{00000000-0005-0000-0000-000028260000}"/>
    <cellStyle name="Normal 3 53 11 2" xfId="5031" xr:uid="{00000000-0005-0000-0000-000029260000}"/>
    <cellStyle name="Normal 3 53 11 2 2" xfId="10159" xr:uid="{00000000-0005-0000-0000-00002A260000}"/>
    <cellStyle name="Normal 3 53 11 3" xfId="10160" xr:uid="{00000000-0005-0000-0000-00002B260000}"/>
    <cellStyle name="Normal 3 53 11 3 2" xfId="10161" xr:uid="{00000000-0005-0000-0000-00002C260000}"/>
    <cellStyle name="Normal 3 53 11 4" xfId="10162" xr:uid="{00000000-0005-0000-0000-00002D260000}"/>
    <cellStyle name="Normal 3 53 11 5" xfId="13253" xr:uid="{00000000-0005-0000-0000-00002E260000}"/>
    <cellStyle name="Normal 3 53 12" xfId="2737" xr:uid="{00000000-0005-0000-0000-00002F260000}"/>
    <cellStyle name="Normal 3 53 12 2" xfId="5032" xr:uid="{00000000-0005-0000-0000-000030260000}"/>
    <cellStyle name="Normal 3 53 12 2 2" xfId="10163" xr:uid="{00000000-0005-0000-0000-000031260000}"/>
    <cellStyle name="Normal 3 53 12 3" xfId="10164" xr:uid="{00000000-0005-0000-0000-000032260000}"/>
    <cellStyle name="Normal 3 53 12 3 2" xfId="10165" xr:uid="{00000000-0005-0000-0000-000033260000}"/>
    <cellStyle name="Normal 3 53 12 4" xfId="10166" xr:uid="{00000000-0005-0000-0000-000034260000}"/>
    <cellStyle name="Normal 3 53 12 5" xfId="13254" xr:uid="{00000000-0005-0000-0000-000035260000}"/>
    <cellStyle name="Normal 3 53 13" xfId="2738" xr:uid="{00000000-0005-0000-0000-000036260000}"/>
    <cellStyle name="Normal 3 53 13 2" xfId="5033" xr:uid="{00000000-0005-0000-0000-000037260000}"/>
    <cellStyle name="Normal 3 53 13 2 2" xfId="10167" xr:uid="{00000000-0005-0000-0000-000038260000}"/>
    <cellStyle name="Normal 3 53 13 3" xfId="10168" xr:uid="{00000000-0005-0000-0000-000039260000}"/>
    <cellStyle name="Normal 3 53 13 3 2" xfId="10169" xr:uid="{00000000-0005-0000-0000-00003A260000}"/>
    <cellStyle name="Normal 3 53 13 4" xfId="10170" xr:uid="{00000000-0005-0000-0000-00003B260000}"/>
    <cellStyle name="Normal 3 53 13 5" xfId="13255" xr:uid="{00000000-0005-0000-0000-00003C260000}"/>
    <cellStyle name="Normal 3 53 14" xfId="5034" xr:uid="{00000000-0005-0000-0000-00003D260000}"/>
    <cellStyle name="Normal 3 53 14 2" xfId="10171" xr:uid="{00000000-0005-0000-0000-00003E260000}"/>
    <cellStyle name="Normal 3 53 15" xfId="10172" xr:uid="{00000000-0005-0000-0000-00003F260000}"/>
    <cellStyle name="Normal 3 53 15 2" xfId="10173" xr:uid="{00000000-0005-0000-0000-000040260000}"/>
    <cellStyle name="Normal 3 53 16" xfId="10174" xr:uid="{00000000-0005-0000-0000-000041260000}"/>
    <cellStyle name="Normal 3 53 17" xfId="13256" xr:uid="{00000000-0005-0000-0000-000042260000}"/>
    <cellStyle name="Normal 3 53 2" xfId="2739" xr:uid="{00000000-0005-0000-0000-000043260000}"/>
    <cellStyle name="Normal 3 53 2 10" xfId="2740" xr:uid="{00000000-0005-0000-0000-000044260000}"/>
    <cellStyle name="Normal 3 53 2 10 2" xfId="5035" xr:uid="{00000000-0005-0000-0000-000045260000}"/>
    <cellStyle name="Normal 3 53 2 10 2 2" xfId="10175" xr:uid="{00000000-0005-0000-0000-000046260000}"/>
    <cellStyle name="Normal 3 53 2 10 3" xfId="10176" xr:uid="{00000000-0005-0000-0000-000047260000}"/>
    <cellStyle name="Normal 3 53 2 10 3 2" xfId="10177" xr:uid="{00000000-0005-0000-0000-000048260000}"/>
    <cellStyle name="Normal 3 53 2 10 4" xfId="10178" xr:uid="{00000000-0005-0000-0000-000049260000}"/>
    <cellStyle name="Normal 3 53 2 10 5" xfId="13257" xr:uid="{00000000-0005-0000-0000-00004A260000}"/>
    <cellStyle name="Normal 3 53 2 11" xfId="2741" xr:uid="{00000000-0005-0000-0000-00004B260000}"/>
    <cellStyle name="Normal 3 53 2 11 2" xfId="5036" xr:uid="{00000000-0005-0000-0000-00004C260000}"/>
    <cellStyle name="Normal 3 53 2 11 2 2" xfId="10179" xr:uid="{00000000-0005-0000-0000-00004D260000}"/>
    <cellStyle name="Normal 3 53 2 11 3" xfId="10180" xr:uid="{00000000-0005-0000-0000-00004E260000}"/>
    <cellStyle name="Normal 3 53 2 11 3 2" xfId="10181" xr:uid="{00000000-0005-0000-0000-00004F260000}"/>
    <cellStyle name="Normal 3 53 2 11 4" xfId="10182" xr:uid="{00000000-0005-0000-0000-000050260000}"/>
    <cellStyle name="Normal 3 53 2 11 5" xfId="13258" xr:uid="{00000000-0005-0000-0000-000051260000}"/>
    <cellStyle name="Normal 3 53 2 12" xfId="2742" xr:uid="{00000000-0005-0000-0000-000052260000}"/>
    <cellStyle name="Normal 3 53 2 12 2" xfId="5037" xr:uid="{00000000-0005-0000-0000-000053260000}"/>
    <cellStyle name="Normal 3 53 2 12 2 2" xfId="10183" xr:uid="{00000000-0005-0000-0000-000054260000}"/>
    <cellStyle name="Normal 3 53 2 12 3" xfId="10184" xr:uid="{00000000-0005-0000-0000-000055260000}"/>
    <cellStyle name="Normal 3 53 2 12 3 2" xfId="10185" xr:uid="{00000000-0005-0000-0000-000056260000}"/>
    <cellStyle name="Normal 3 53 2 12 4" xfId="10186" xr:uid="{00000000-0005-0000-0000-000057260000}"/>
    <cellStyle name="Normal 3 53 2 12 5" xfId="13259" xr:uid="{00000000-0005-0000-0000-000058260000}"/>
    <cellStyle name="Normal 3 53 2 13" xfId="5038" xr:uid="{00000000-0005-0000-0000-000059260000}"/>
    <cellStyle name="Normal 3 53 2 13 2" xfId="10187" xr:uid="{00000000-0005-0000-0000-00005A260000}"/>
    <cellStyle name="Normal 3 53 2 14" xfId="10188" xr:uid="{00000000-0005-0000-0000-00005B260000}"/>
    <cellStyle name="Normal 3 53 2 14 2" xfId="10189" xr:uid="{00000000-0005-0000-0000-00005C260000}"/>
    <cellStyle name="Normal 3 53 2 15" xfId="10190" xr:uid="{00000000-0005-0000-0000-00005D260000}"/>
    <cellStyle name="Normal 3 53 2 16" xfId="13260" xr:uid="{00000000-0005-0000-0000-00005E260000}"/>
    <cellStyle name="Normal 3 53 2 2" xfId="2743" xr:uid="{00000000-0005-0000-0000-00005F260000}"/>
    <cellStyle name="Normal 3 53 2 2 2" xfId="5039" xr:uid="{00000000-0005-0000-0000-000060260000}"/>
    <cellStyle name="Normal 3 53 2 2 2 2" xfId="10191" xr:uid="{00000000-0005-0000-0000-000061260000}"/>
    <cellStyle name="Normal 3 53 2 2 3" xfId="10192" xr:uid="{00000000-0005-0000-0000-000062260000}"/>
    <cellStyle name="Normal 3 53 2 2 3 2" xfId="10193" xr:uid="{00000000-0005-0000-0000-000063260000}"/>
    <cellStyle name="Normal 3 53 2 2 4" xfId="10194" xr:uid="{00000000-0005-0000-0000-000064260000}"/>
    <cellStyle name="Normal 3 53 2 2 5" xfId="13261" xr:uid="{00000000-0005-0000-0000-000065260000}"/>
    <cellStyle name="Normal 3 53 2 3" xfId="2744" xr:uid="{00000000-0005-0000-0000-000066260000}"/>
    <cellStyle name="Normal 3 53 2 3 2" xfId="5040" xr:uid="{00000000-0005-0000-0000-000067260000}"/>
    <cellStyle name="Normal 3 53 2 3 2 2" xfId="10195" xr:uid="{00000000-0005-0000-0000-000068260000}"/>
    <cellStyle name="Normal 3 53 2 3 3" xfId="10196" xr:uid="{00000000-0005-0000-0000-000069260000}"/>
    <cellStyle name="Normal 3 53 2 3 3 2" xfId="10197" xr:uid="{00000000-0005-0000-0000-00006A260000}"/>
    <cellStyle name="Normal 3 53 2 3 4" xfId="10198" xr:uid="{00000000-0005-0000-0000-00006B260000}"/>
    <cellStyle name="Normal 3 53 2 3 5" xfId="13262" xr:uid="{00000000-0005-0000-0000-00006C260000}"/>
    <cellStyle name="Normal 3 53 2 4" xfId="2745" xr:uid="{00000000-0005-0000-0000-00006D260000}"/>
    <cellStyle name="Normal 3 53 2 4 2" xfId="5041" xr:uid="{00000000-0005-0000-0000-00006E260000}"/>
    <cellStyle name="Normal 3 53 2 4 2 2" xfId="10199" xr:uid="{00000000-0005-0000-0000-00006F260000}"/>
    <cellStyle name="Normal 3 53 2 4 3" xfId="10200" xr:uid="{00000000-0005-0000-0000-000070260000}"/>
    <cellStyle name="Normal 3 53 2 4 3 2" xfId="10201" xr:uid="{00000000-0005-0000-0000-000071260000}"/>
    <cellStyle name="Normal 3 53 2 4 4" xfId="10202" xr:uid="{00000000-0005-0000-0000-000072260000}"/>
    <cellStyle name="Normal 3 53 2 4 5" xfId="13263" xr:uid="{00000000-0005-0000-0000-000073260000}"/>
    <cellStyle name="Normal 3 53 2 5" xfId="2746" xr:uid="{00000000-0005-0000-0000-000074260000}"/>
    <cellStyle name="Normal 3 53 2 5 2" xfId="5042" xr:uid="{00000000-0005-0000-0000-000075260000}"/>
    <cellStyle name="Normal 3 53 2 5 2 2" xfId="10203" xr:uid="{00000000-0005-0000-0000-000076260000}"/>
    <cellStyle name="Normal 3 53 2 5 3" xfId="10204" xr:uid="{00000000-0005-0000-0000-000077260000}"/>
    <cellStyle name="Normal 3 53 2 5 3 2" xfId="10205" xr:uid="{00000000-0005-0000-0000-000078260000}"/>
    <cellStyle name="Normal 3 53 2 5 4" xfId="10206" xr:uid="{00000000-0005-0000-0000-000079260000}"/>
    <cellStyle name="Normal 3 53 2 5 5" xfId="13264" xr:uid="{00000000-0005-0000-0000-00007A260000}"/>
    <cellStyle name="Normal 3 53 2 6" xfId="2747" xr:uid="{00000000-0005-0000-0000-00007B260000}"/>
    <cellStyle name="Normal 3 53 2 6 2" xfId="5043" xr:uid="{00000000-0005-0000-0000-00007C260000}"/>
    <cellStyle name="Normal 3 53 2 6 2 2" xfId="10207" xr:uid="{00000000-0005-0000-0000-00007D260000}"/>
    <cellStyle name="Normal 3 53 2 6 3" xfId="10208" xr:uid="{00000000-0005-0000-0000-00007E260000}"/>
    <cellStyle name="Normal 3 53 2 6 3 2" xfId="10209" xr:uid="{00000000-0005-0000-0000-00007F260000}"/>
    <cellStyle name="Normal 3 53 2 6 4" xfId="10210" xr:uid="{00000000-0005-0000-0000-000080260000}"/>
    <cellStyle name="Normal 3 53 2 6 5" xfId="13265" xr:uid="{00000000-0005-0000-0000-000081260000}"/>
    <cellStyle name="Normal 3 53 2 7" xfId="2748" xr:uid="{00000000-0005-0000-0000-000082260000}"/>
    <cellStyle name="Normal 3 53 2 7 2" xfId="5044" xr:uid="{00000000-0005-0000-0000-000083260000}"/>
    <cellStyle name="Normal 3 53 2 7 2 2" xfId="10211" xr:uid="{00000000-0005-0000-0000-000084260000}"/>
    <cellStyle name="Normal 3 53 2 7 3" xfId="10212" xr:uid="{00000000-0005-0000-0000-000085260000}"/>
    <cellStyle name="Normal 3 53 2 7 3 2" xfId="10213" xr:uid="{00000000-0005-0000-0000-000086260000}"/>
    <cellStyle name="Normal 3 53 2 7 4" xfId="10214" xr:uid="{00000000-0005-0000-0000-000087260000}"/>
    <cellStyle name="Normal 3 53 2 7 5" xfId="13266" xr:uid="{00000000-0005-0000-0000-000088260000}"/>
    <cellStyle name="Normal 3 53 2 8" xfId="2749" xr:uid="{00000000-0005-0000-0000-000089260000}"/>
    <cellStyle name="Normal 3 53 2 8 2" xfId="5045" xr:uid="{00000000-0005-0000-0000-00008A260000}"/>
    <cellStyle name="Normal 3 53 2 8 2 2" xfId="10215" xr:uid="{00000000-0005-0000-0000-00008B260000}"/>
    <cellStyle name="Normal 3 53 2 8 3" xfId="10216" xr:uid="{00000000-0005-0000-0000-00008C260000}"/>
    <cellStyle name="Normal 3 53 2 8 3 2" xfId="10217" xr:uid="{00000000-0005-0000-0000-00008D260000}"/>
    <cellStyle name="Normal 3 53 2 8 4" xfId="10218" xr:uid="{00000000-0005-0000-0000-00008E260000}"/>
    <cellStyle name="Normal 3 53 2 8 5" xfId="13267" xr:uid="{00000000-0005-0000-0000-00008F260000}"/>
    <cellStyle name="Normal 3 53 2 9" xfId="2750" xr:uid="{00000000-0005-0000-0000-000090260000}"/>
    <cellStyle name="Normal 3 53 2 9 2" xfId="5046" xr:uid="{00000000-0005-0000-0000-000091260000}"/>
    <cellStyle name="Normal 3 53 2 9 2 2" xfId="10219" xr:uid="{00000000-0005-0000-0000-000092260000}"/>
    <cellStyle name="Normal 3 53 2 9 3" xfId="10220" xr:uid="{00000000-0005-0000-0000-000093260000}"/>
    <cellStyle name="Normal 3 53 2 9 3 2" xfId="10221" xr:uid="{00000000-0005-0000-0000-000094260000}"/>
    <cellStyle name="Normal 3 53 2 9 4" xfId="10222" xr:uid="{00000000-0005-0000-0000-000095260000}"/>
    <cellStyle name="Normal 3 53 2 9 5" xfId="13268" xr:uid="{00000000-0005-0000-0000-000096260000}"/>
    <cellStyle name="Normal 3 53 3" xfId="2751" xr:uid="{00000000-0005-0000-0000-000097260000}"/>
    <cellStyle name="Normal 3 53 3 2" xfId="5047" xr:uid="{00000000-0005-0000-0000-000098260000}"/>
    <cellStyle name="Normal 3 53 3 2 2" xfId="10223" xr:uid="{00000000-0005-0000-0000-000099260000}"/>
    <cellStyle name="Normal 3 53 3 3" xfId="10224" xr:uid="{00000000-0005-0000-0000-00009A260000}"/>
    <cellStyle name="Normal 3 53 3 3 2" xfId="10225" xr:uid="{00000000-0005-0000-0000-00009B260000}"/>
    <cellStyle name="Normal 3 53 3 4" xfId="10226" xr:uid="{00000000-0005-0000-0000-00009C260000}"/>
    <cellStyle name="Normal 3 53 3 5" xfId="13269" xr:uid="{00000000-0005-0000-0000-00009D260000}"/>
    <cellStyle name="Normal 3 53 4" xfId="2752" xr:uid="{00000000-0005-0000-0000-00009E260000}"/>
    <cellStyle name="Normal 3 53 4 2" xfId="5048" xr:uid="{00000000-0005-0000-0000-00009F260000}"/>
    <cellStyle name="Normal 3 53 4 2 2" xfId="10227" xr:uid="{00000000-0005-0000-0000-0000A0260000}"/>
    <cellStyle name="Normal 3 53 4 3" xfId="10228" xr:uid="{00000000-0005-0000-0000-0000A1260000}"/>
    <cellStyle name="Normal 3 53 4 3 2" xfId="10229" xr:uid="{00000000-0005-0000-0000-0000A2260000}"/>
    <cellStyle name="Normal 3 53 4 4" xfId="10230" xr:uid="{00000000-0005-0000-0000-0000A3260000}"/>
    <cellStyle name="Normal 3 53 4 5" xfId="13270" xr:uid="{00000000-0005-0000-0000-0000A4260000}"/>
    <cellStyle name="Normal 3 53 5" xfId="2753" xr:uid="{00000000-0005-0000-0000-0000A5260000}"/>
    <cellStyle name="Normal 3 53 5 2" xfId="5049" xr:uid="{00000000-0005-0000-0000-0000A6260000}"/>
    <cellStyle name="Normal 3 53 5 2 2" xfId="10231" xr:uid="{00000000-0005-0000-0000-0000A7260000}"/>
    <cellStyle name="Normal 3 53 5 3" xfId="10232" xr:uid="{00000000-0005-0000-0000-0000A8260000}"/>
    <cellStyle name="Normal 3 53 5 3 2" xfId="10233" xr:uid="{00000000-0005-0000-0000-0000A9260000}"/>
    <cellStyle name="Normal 3 53 5 4" xfId="10234" xr:uid="{00000000-0005-0000-0000-0000AA260000}"/>
    <cellStyle name="Normal 3 53 5 5" xfId="13271" xr:uid="{00000000-0005-0000-0000-0000AB260000}"/>
    <cellStyle name="Normal 3 53 6" xfId="2754" xr:uid="{00000000-0005-0000-0000-0000AC260000}"/>
    <cellStyle name="Normal 3 53 6 2" xfId="5050" xr:uid="{00000000-0005-0000-0000-0000AD260000}"/>
    <cellStyle name="Normal 3 53 6 2 2" xfId="10235" xr:uid="{00000000-0005-0000-0000-0000AE260000}"/>
    <cellStyle name="Normal 3 53 6 3" xfId="10236" xr:uid="{00000000-0005-0000-0000-0000AF260000}"/>
    <cellStyle name="Normal 3 53 6 3 2" xfId="10237" xr:uid="{00000000-0005-0000-0000-0000B0260000}"/>
    <cellStyle name="Normal 3 53 6 4" xfId="10238" xr:uid="{00000000-0005-0000-0000-0000B1260000}"/>
    <cellStyle name="Normal 3 53 6 5" xfId="13272" xr:uid="{00000000-0005-0000-0000-0000B2260000}"/>
    <cellStyle name="Normal 3 53 7" xfId="2755" xr:uid="{00000000-0005-0000-0000-0000B3260000}"/>
    <cellStyle name="Normal 3 53 7 2" xfId="5051" xr:uid="{00000000-0005-0000-0000-0000B4260000}"/>
    <cellStyle name="Normal 3 53 7 2 2" xfId="10239" xr:uid="{00000000-0005-0000-0000-0000B5260000}"/>
    <cellStyle name="Normal 3 53 7 3" xfId="10240" xr:uid="{00000000-0005-0000-0000-0000B6260000}"/>
    <cellStyle name="Normal 3 53 7 3 2" xfId="10241" xr:uid="{00000000-0005-0000-0000-0000B7260000}"/>
    <cellStyle name="Normal 3 53 7 4" xfId="10242" xr:uid="{00000000-0005-0000-0000-0000B8260000}"/>
    <cellStyle name="Normal 3 53 7 5" xfId="13273" xr:uid="{00000000-0005-0000-0000-0000B9260000}"/>
    <cellStyle name="Normal 3 53 8" xfId="2756" xr:uid="{00000000-0005-0000-0000-0000BA260000}"/>
    <cellStyle name="Normal 3 53 8 2" xfId="5052" xr:uid="{00000000-0005-0000-0000-0000BB260000}"/>
    <cellStyle name="Normal 3 53 8 2 2" xfId="10243" xr:uid="{00000000-0005-0000-0000-0000BC260000}"/>
    <cellStyle name="Normal 3 53 8 3" xfId="10244" xr:uid="{00000000-0005-0000-0000-0000BD260000}"/>
    <cellStyle name="Normal 3 53 8 3 2" xfId="10245" xr:uid="{00000000-0005-0000-0000-0000BE260000}"/>
    <cellStyle name="Normal 3 53 8 4" xfId="10246" xr:uid="{00000000-0005-0000-0000-0000BF260000}"/>
    <cellStyle name="Normal 3 53 8 5" xfId="13274" xr:uid="{00000000-0005-0000-0000-0000C0260000}"/>
    <cellStyle name="Normal 3 53 9" xfId="2757" xr:uid="{00000000-0005-0000-0000-0000C1260000}"/>
    <cellStyle name="Normal 3 53 9 2" xfId="5053" xr:uid="{00000000-0005-0000-0000-0000C2260000}"/>
    <cellStyle name="Normal 3 53 9 2 2" xfId="10247" xr:uid="{00000000-0005-0000-0000-0000C3260000}"/>
    <cellStyle name="Normal 3 53 9 3" xfId="10248" xr:uid="{00000000-0005-0000-0000-0000C4260000}"/>
    <cellStyle name="Normal 3 53 9 3 2" xfId="10249" xr:uid="{00000000-0005-0000-0000-0000C5260000}"/>
    <cellStyle name="Normal 3 53 9 4" xfId="10250" xr:uid="{00000000-0005-0000-0000-0000C6260000}"/>
    <cellStyle name="Normal 3 53 9 5" xfId="13275" xr:uid="{00000000-0005-0000-0000-0000C7260000}"/>
    <cellStyle name="Normal 3 54" xfId="2758" xr:uid="{00000000-0005-0000-0000-0000C8260000}"/>
    <cellStyle name="Normal 3 54 10" xfId="2759" xr:uid="{00000000-0005-0000-0000-0000C9260000}"/>
    <cellStyle name="Normal 3 54 10 2" xfId="5054" xr:uid="{00000000-0005-0000-0000-0000CA260000}"/>
    <cellStyle name="Normal 3 54 10 2 2" xfId="10251" xr:uid="{00000000-0005-0000-0000-0000CB260000}"/>
    <cellStyle name="Normal 3 54 10 3" xfId="10252" xr:uid="{00000000-0005-0000-0000-0000CC260000}"/>
    <cellStyle name="Normal 3 54 10 3 2" xfId="10253" xr:uid="{00000000-0005-0000-0000-0000CD260000}"/>
    <cellStyle name="Normal 3 54 10 4" xfId="10254" xr:uid="{00000000-0005-0000-0000-0000CE260000}"/>
    <cellStyle name="Normal 3 54 10 5" xfId="13276" xr:uid="{00000000-0005-0000-0000-0000CF260000}"/>
    <cellStyle name="Normal 3 54 11" xfId="2760" xr:uid="{00000000-0005-0000-0000-0000D0260000}"/>
    <cellStyle name="Normal 3 54 11 2" xfId="5055" xr:uid="{00000000-0005-0000-0000-0000D1260000}"/>
    <cellStyle name="Normal 3 54 11 2 2" xfId="10255" xr:uid="{00000000-0005-0000-0000-0000D2260000}"/>
    <cellStyle name="Normal 3 54 11 3" xfId="10256" xr:uid="{00000000-0005-0000-0000-0000D3260000}"/>
    <cellStyle name="Normal 3 54 11 3 2" xfId="10257" xr:uid="{00000000-0005-0000-0000-0000D4260000}"/>
    <cellStyle name="Normal 3 54 11 4" xfId="10258" xr:uid="{00000000-0005-0000-0000-0000D5260000}"/>
    <cellStyle name="Normal 3 54 11 5" xfId="13277" xr:uid="{00000000-0005-0000-0000-0000D6260000}"/>
    <cellStyle name="Normal 3 54 12" xfId="2761" xr:uid="{00000000-0005-0000-0000-0000D7260000}"/>
    <cellStyle name="Normal 3 54 12 2" xfId="5056" xr:uid="{00000000-0005-0000-0000-0000D8260000}"/>
    <cellStyle name="Normal 3 54 12 2 2" xfId="10259" xr:uid="{00000000-0005-0000-0000-0000D9260000}"/>
    <cellStyle name="Normal 3 54 12 3" xfId="10260" xr:uid="{00000000-0005-0000-0000-0000DA260000}"/>
    <cellStyle name="Normal 3 54 12 3 2" xfId="10261" xr:uid="{00000000-0005-0000-0000-0000DB260000}"/>
    <cellStyle name="Normal 3 54 12 4" xfId="10262" xr:uid="{00000000-0005-0000-0000-0000DC260000}"/>
    <cellStyle name="Normal 3 54 12 5" xfId="13278" xr:uid="{00000000-0005-0000-0000-0000DD260000}"/>
    <cellStyle name="Normal 3 54 13" xfId="2762" xr:uid="{00000000-0005-0000-0000-0000DE260000}"/>
    <cellStyle name="Normal 3 54 13 2" xfId="5057" xr:uid="{00000000-0005-0000-0000-0000DF260000}"/>
    <cellStyle name="Normal 3 54 13 2 2" xfId="10263" xr:uid="{00000000-0005-0000-0000-0000E0260000}"/>
    <cellStyle name="Normal 3 54 13 3" xfId="10264" xr:uid="{00000000-0005-0000-0000-0000E1260000}"/>
    <cellStyle name="Normal 3 54 13 3 2" xfId="10265" xr:uid="{00000000-0005-0000-0000-0000E2260000}"/>
    <cellStyle name="Normal 3 54 13 4" xfId="10266" xr:uid="{00000000-0005-0000-0000-0000E3260000}"/>
    <cellStyle name="Normal 3 54 13 5" xfId="13279" xr:uid="{00000000-0005-0000-0000-0000E4260000}"/>
    <cellStyle name="Normal 3 54 14" xfId="5058" xr:uid="{00000000-0005-0000-0000-0000E5260000}"/>
    <cellStyle name="Normal 3 54 14 2" xfId="10267" xr:uid="{00000000-0005-0000-0000-0000E6260000}"/>
    <cellStyle name="Normal 3 54 15" xfId="10268" xr:uid="{00000000-0005-0000-0000-0000E7260000}"/>
    <cellStyle name="Normal 3 54 15 2" xfId="10269" xr:uid="{00000000-0005-0000-0000-0000E8260000}"/>
    <cellStyle name="Normal 3 54 16" xfId="10270" xr:uid="{00000000-0005-0000-0000-0000E9260000}"/>
    <cellStyle name="Normal 3 54 17" xfId="13280" xr:uid="{00000000-0005-0000-0000-0000EA260000}"/>
    <cellStyle name="Normal 3 54 2" xfId="2763" xr:uid="{00000000-0005-0000-0000-0000EB260000}"/>
    <cellStyle name="Normal 3 54 2 10" xfId="2764" xr:uid="{00000000-0005-0000-0000-0000EC260000}"/>
    <cellStyle name="Normal 3 54 2 10 2" xfId="5059" xr:uid="{00000000-0005-0000-0000-0000ED260000}"/>
    <cellStyle name="Normal 3 54 2 10 2 2" xfId="10271" xr:uid="{00000000-0005-0000-0000-0000EE260000}"/>
    <cellStyle name="Normal 3 54 2 10 3" xfId="10272" xr:uid="{00000000-0005-0000-0000-0000EF260000}"/>
    <cellStyle name="Normal 3 54 2 10 3 2" xfId="10273" xr:uid="{00000000-0005-0000-0000-0000F0260000}"/>
    <cellStyle name="Normal 3 54 2 10 4" xfId="10274" xr:uid="{00000000-0005-0000-0000-0000F1260000}"/>
    <cellStyle name="Normal 3 54 2 10 5" xfId="13281" xr:uid="{00000000-0005-0000-0000-0000F2260000}"/>
    <cellStyle name="Normal 3 54 2 11" xfId="2765" xr:uid="{00000000-0005-0000-0000-0000F3260000}"/>
    <cellStyle name="Normal 3 54 2 11 2" xfId="5060" xr:uid="{00000000-0005-0000-0000-0000F4260000}"/>
    <cellStyle name="Normal 3 54 2 11 2 2" xfId="10275" xr:uid="{00000000-0005-0000-0000-0000F5260000}"/>
    <cellStyle name="Normal 3 54 2 11 3" xfId="10276" xr:uid="{00000000-0005-0000-0000-0000F6260000}"/>
    <cellStyle name="Normal 3 54 2 11 3 2" xfId="10277" xr:uid="{00000000-0005-0000-0000-0000F7260000}"/>
    <cellStyle name="Normal 3 54 2 11 4" xfId="10278" xr:uid="{00000000-0005-0000-0000-0000F8260000}"/>
    <cellStyle name="Normal 3 54 2 11 5" xfId="13282" xr:uid="{00000000-0005-0000-0000-0000F9260000}"/>
    <cellStyle name="Normal 3 54 2 12" xfId="2766" xr:uid="{00000000-0005-0000-0000-0000FA260000}"/>
    <cellStyle name="Normal 3 54 2 12 2" xfId="5061" xr:uid="{00000000-0005-0000-0000-0000FB260000}"/>
    <cellStyle name="Normal 3 54 2 12 2 2" xfId="10279" xr:uid="{00000000-0005-0000-0000-0000FC260000}"/>
    <cellStyle name="Normal 3 54 2 12 3" xfId="10280" xr:uid="{00000000-0005-0000-0000-0000FD260000}"/>
    <cellStyle name="Normal 3 54 2 12 3 2" xfId="10281" xr:uid="{00000000-0005-0000-0000-0000FE260000}"/>
    <cellStyle name="Normal 3 54 2 12 4" xfId="10282" xr:uid="{00000000-0005-0000-0000-0000FF260000}"/>
    <cellStyle name="Normal 3 54 2 12 5" xfId="13283" xr:uid="{00000000-0005-0000-0000-000000270000}"/>
    <cellStyle name="Normal 3 54 2 13" xfId="5062" xr:uid="{00000000-0005-0000-0000-000001270000}"/>
    <cellStyle name="Normal 3 54 2 13 2" xfId="10283" xr:uid="{00000000-0005-0000-0000-000002270000}"/>
    <cellStyle name="Normal 3 54 2 14" xfId="10284" xr:uid="{00000000-0005-0000-0000-000003270000}"/>
    <cellStyle name="Normal 3 54 2 14 2" xfId="10285" xr:uid="{00000000-0005-0000-0000-000004270000}"/>
    <cellStyle name="Normal 3 54 2 15" xfId="10286" xr:uid="{00000000-0005-0000-0000-000005270000}"/>
    <cellStyle name="Normal 3 54 2 16" xfId="13284" xr:uid="{00000000-0005-0000-0000-000006270000}"/>
    <cellStyle name="Normal 3 54 2 2" xfId="2767" xr:uid="{00000000-0005-0000-0000-000007270000}"/>
    <cellStyle name="Normal 3 54 2 2 2" xfId="5063" xr:uid="{00000000-0005-0000-0000-000008270000}"/>
    <cellStyle name="Normal 3 54 2 2 2 2" xfId="10287" xr:uid="{00000000-0005-0000-0000-000009270000}"/>
    <cellStyle name="Normal 3 54 2 2 3" xfId="10288" xr:uid="{00000000-0005-0000-0000-00000A270000}"/>
    <cellStyle name="Normal 3 54 2 2 3 2" xfId="10289" xr:uid="{00000000-0005-0000-0000-00000B270000}"/>
    <cellStyle name="Normal 3 54 2 2 4" xfId="10290" xr:uid="{00000000-0005-0000-0000-00000C270000}"/>
    <cellStyle name="Normal 3 54 2 2 5" xfId="13285" xr:uid="{00000000-0005-0000-0000-00000D270000}"/>
    <cellStyle name="Normal 3 54 2 3" xfId="2768" xr:uid="{00000000-0005-0000-0000-00000E270000}"/>
    <cellStyle name="Normal 3 54 2 3 2" xfId="5064" xr:uid="{00000000-0005-0000-0000-00000F270000}"/>
    <cellStyle name="Normal 3 54 2 3 2 2" xfId="10291" xr:uid="{00000000-0005-0000-0000-000010270000}"/>
    <cellStyle name="Normal 3 54 2 3 3" xfId="10292" xr:uid="{00000000-0005-0000-0000-000011270000}"/>
    <cellStyle name="Normal 3 54 2 3 3 2" xfId="10293" xr:uid="{00000000-0005-0000-0000-000012270000}"/>
    <cellStyle name="Normal 3 54 2 3 4" xfId="10294" xr:uid="{00000000-0005-0000-0000-000013270000}"/>
    <cellStyle name="Normal 3 54 2 3 5" xfId="13286" xr:uid="{00000000-0005-0000-0000-000014270000}"/>
    <cellStyle name="Normal 3 54 2 4" xfId="2769" xr:uid="{00000000-0005-0000-0000-000015270000}"/>
    <cellStyle name="Normal 3 54 2 4 2" xfId="5065" xr:uid="{00000000-0005-0000-0000-000016270000}"/>
    <cellStyle name="Normal 3 54 2 4 2 2" xfId="10295" xr:uid="{00000000-0005-0000-0000-000017270000}"/>
    <cellStyle name="Normal 3 54 2 4 3" xfId="10296" xr:uid="{00000000-0005-0000-0000-000018270000}"/>
    <cellStyle name="Normal 3 54 2 4 3 2" xfId="10297" xr:uid="{00000000-0005-0000-0000-000019270000}"/>
    <cellStyle name="Normal 3 54 2 4 4" xfId="10298" xr:uid="{00000000-0005-0000-0000-00001A270000}"/>
    <cellStyle name="Normal 3 54 2 4 5" xfId="13287" xr:uid="{00000000-0005-0000-0000-00001B270000}"/>
    <cellStyle name="Normal 3 54 2 5" xfId="2770" xr:uid="{00000000-0005-0000-0000-00001C270000}"/>
    <cellStyle name="Normal 3 54 2 5 2" xfId="5066" xr:uid="{00000000-0005-0000-0000-00001D270000}"/>
    <cellStyle name="Normal 3 54 2 5 2 2" xfId="10299" xr:uid="{00000000-0005-0000-0000-00001E270000}"/>
    <cellStyle name="Normal 3 54 2 5 3" xfId="10300" xr:uid="{00000000-0005-0000-0000-00001F270000}"/>
    <cellStyle name="Normal 3 54 2 5 3 2" xfId="10301" xr:uid="{00000000-0005-0000-0000-000020270000}"/>
    <cellStyle name="Normal 3 54 2 5 4" xfId="10302" xr:uid="{00000000-0005-0000-0000-000021270000}"/>
    <cellStyle name="Normal 3 54 2 5 5" xfId="13288" xr:uid="{00000000-0005-0000-0000-000022270000}"/>
    <cellStyle name="Normal 3 54 2 6" xfId="2771" xr:uid="{00000000-0005-0000-0000-000023270000}"/>
    <cellStyle name="Normal 3 54 2 6 2" xfId="5067" xr:uid="{00000000-0005-0000-0000-000024270000}"/>
    <cellStyle name="Normal 3 54 2 6 2 2" xfId="10303" xr:uid="{00000000-0005-0000-0000-000025270000}"/>
    <cellStyle name="Normal 3 54 2 6 3" xfId="10304" xr:uid="{00000000-0005-0000-0000-000026270000}"/>
    <cellStyle name="Normal 3 54 2 6 3 2" xfId="10305" xr:uid="{00000000-0005-0000-0000-000027270000}"/>
    <cellStyle name="Normal 3 54 2 6 4" xfId="10306" xr:uid="{00000000-0005-0000-0000-000028270000}"/>
    <cellStyle name="Normal 3 54 2 6 5" xfId="13289" xr:uid="{00000000-0005-0000-0000-000029270000}"/>
    <cellStyle name="Normal 3 54 2 7" xfId="2772" xr:uid="{00000000-0005-0000-0000-00002A270000}"/>
    <cellStyle name="Normal 3 54 2 7 2" xfId="5068" xr:uid="{00000000-0005-0000-0000-00002B270000}"/>
    <cellStyle name="Normal 3 54 2 7 2 2" xfId="10307" xr:uid="{00000000-0005-0000-0000-00002C270000}"/>
    <cellStyle name="Normal 3 54 2 7 3" xfId="10308" xr:uid="{00000000-0005-0000-0000-00002D270000}"/>
    <cellStyle name="Normal 3 54 2 7 3 2" xfId="10309" xr:uid="{00000000-0005-0000-0000-00002E270000}"/>
    <cellStyle name="Normal 3 54 2 7 4" xfId="10310" xr:uid="{00000000-0005-0000-0000-00002F270000}"/>
    <cellStyle name="Normal 3 54 2 7 5" xfId="13290" xr:uid="{00000000-0005-0000-0000-000030270000}"/>
    <cellStyle name="Normal 3 54 2 8" xfId="2773" xr:uid="{00000000-0005-0000-0000-000031270000}"/>
    <cellStyle name="Normal 3 54 2 8 2" xfId="5069" xr:uid="{00000000-0005-0000-0000-000032270000}"/>
    <cellStyle name="Normal 3 54 2 8 2 2" xfId="10311" xr:uid="{00000000-0005-0000-0000-000033270000}"/>
    <cellStyle name="Normal 3 54 2 8 3" xfId="10312" xr:uid="{00000000-0005-0000-0000-000034270000}"/>
    <cellStyle name="Normal 3 54 2 8 3 2" xfId="10313" xr:uid="{00000000-0005-0000-0000-000035270000}"/>
    <cellStyle name="Normal 3 54 2 8 4" xfId="10314" xr:uid="{00000000-0005-0000-0000-000036270000}"/>
    <cellStyle name="Normal 3 54 2 8 5" xfId="13291" xr:uid="{00000000-0005-0000-0000-000037270000}"/>
    <cellStyle name="Normal 3 54 2 9" xfId="2774" xr:uid="{00000000-0005-0000-0000-000038270000}"/>
    <cellStyle name="Normal 3 54 2 9 2" xfId="5070" xr:uid="{00000000-0005-0000-0000-000039270000}"/>
    <cellStyle name="Normal 3 54 2 9 2 2" xfId="10315" xr:uid="{00000000-0005-0000-0000-00003A270000}"/>
    <cellStyle name="Normal 3 54 2 9 3" xfId="10316" xr:uid="{00000000-0005-0000-0000-00003B270000}"/>
    <cellStyle name="Normal 3 54 2 9 3 2" xfId="10317" xr:uid="{00000000-0005-0000-0000-00003C270000}"/>
    <cellStyle name="Normal 3 54 2 9 4" xfId="10318" xr:uid="{00000000-0005-0000-0000-00003D270000}"/>
    <cellStyle name="Normal 3 54 2 9 5" xfId="13292" xr:uid="{00000000-0005-0000-0000-00003E270000}"/>
    <cellStyle name="Normal 3 54 3" xfId="2775" xr:uid="{00000000-0005-0000-0000-00003F270000}"/>
    <cellStyle name="Normal 3 54 3 2" xfId="5071" xr:uid="{00000000-0005-0000-0000-000040270000}"/>
    <cellStyle name="Normal 3 54 3 2 2" xfId="10319" xr:uid="{00000000-0005-0000-0000-000041270000}"/>
    <cellStyle name="Normal 3 54 3 3" xfId="10320" xr:uid="{00000000-0005-0000-0000-000042270000}"/>
    <cellStyle name="Normal 3 54 3 3 2" xfId="10321" xr:uid="{00000000-0005-0000-0000-000043270000}"/>
    <cellStyle name="Normal 3 54 3 4" xfId="10322" xr:uid="{00000000-0005-0000-0000-000044270000}"/>
    <cellStyle name="Normal 3 54 3 5" xfId="13293" xr:uid="{00000000-0005-0000-0000-000045270000}"/>
    <cellStyle name="Normal 3 54 4" xfId="2776" xr:uid="{00000000-0005-0000-0000-000046270000}"/>
    <cellStyle name="Normal 3 54 4 2" xfId="5072" xr:uid="{00000000-0005-0000-0000-000047270000}"/>
    <cellStyle name="Normal 3 54 4 2 2" xfId="10323" xr:uid="{00000000-0005-0000-0000-000048270000}"/>
    <cellStyle name="Normal 3 54 4 3" xfId="10324" xr:uid="{00000000-0005-0000-0000-000049270000}"/>
    <cellStyle name="Normal 3 54 4 3 2" xfId="10325" xr:uid="{00000000-0005-0000-0000-00004A270000}"/>
    <cellStyle name="Normal 3 54 4 4" xfId="10326" xr:uid="{00000000-0005-0000-0000-00004B270000}"/>
    <cellStyle name="Normal 3 54 4 5" xfId="13294" xr:uid="{00000000-0005-0000-0000-00004C270000}"/>
    <cellStyle name="Normal 3 54 5" xfId="2777" xr:uid="{00000000-0005-0000-0000-00004D270000}"/>
    <cellStyle name="Normal 3 54 5 2" xfId="5073" xr:uid="{00000000-0005-0000-0000-00004E270000}"/>
    <cellStyle name="Normal 3 54 5 2 2" xfId="10327" xr:uid="{00000000-0005-0000-0000-00004F270000}"/>
    <cellStyle name="Normal 3 54 5 3" xfId="10328" xr:uid="{00000000-0005-0000-0000-000050270000}"/>
    <cellStyle name="Normal 3 54 5 3 2" xfId="10329" xr:uid="{00000000-0005-0000-0000-000051270000}"/>
    <cellStyle name="Normal 3 54 5 4" xfId="10330" xr:uid="{00000000-0005-0000-0000-000052270000}"/>
    <cellStyle name="Normal 3 54 5 5" xfId="13295" xr:uid="{00000000-0005-0000-0000-000053270000}"/>
    <cellStyle name="Normal 3 54 6" xfId="2778" xr:uid="{00000000-0005-0000-0000-000054270000}"/>
    <cellStyle name="Normal 3 54 6 2" xfId="5074" xr:uid="{00000000-0005-0000-0000-000055270000}"/>
    <cellStyle name="Normal 3 54 6 2 2" xfId="10331" xr:uid="{00000000-0005-0000-0000-000056270000}"/>
    <cellStyle name="Normal 3 54 6 3" xfId="10332" xr:uid="{00000000-0005-0000-0000-000057270000}"/>
    <cellStyle name="Normal 3 54 6 3 2" xfId="10333" xr:uid="{00000000-0005-0000-0000-000058270000}"/>
    <cellStyle name="Normal 3 54 6 4" xfId="10334" xr:uid="{00000000-0005-0000-0000-000059270000}"/>
    <cellStyle name="Normal 3 54 6 5" xfId="13296" xr:uid="{00000000-0005-0000-0000-00005A270000}"/>
    <cellStyle name="Normal 3 54 7" xfId="2779" xr:uid="{00000000-0005-0000-0000-00005B270000}"/>
    <cellStyle name="Normal 3 54 7 2" xfId="5075" xr:uid="{00000000-0005-0000-0000-00005C270000}"/>
    <cellStyle name="Normal 3 54 7 2 2" xfId="10335" xr:uid="{00000000-0005-0000-0000-00005D270000}"/>
    <cellStyle name="Normal 3 54 7 3" xfId="10336" xr:uid="{00000000-0005-0000-0000-00005E270000}"/>
    <cellStyle name="Normal 3 54 7 3 2" xfId="10337" xr:uid="{00000000-0005-0000-0000-00005F270000}"/>
    <cellStyle name="Normal 3 54 7 4" xfId="10338" xr:uid="{00000000-0005-0000-0000-000060270000}"/>
    <cellStyle name="Normal 3 54 7 5" xfId="13297" xr:uid="{00000000-0005-0000-0000-000061270000}"/>
    <cellStyle name="Normal 3 54 8" xfId="2780" xr:uid="{00000000-0005-0000-0000-000062270000}"/>
    <cellStyle name="Normal 3 54 8 2" xfId="5076" xr:uid="{00000000-0005-0000-0000-000063270000}"/>
    <cellStyle name="Normal 3 54 8 2 2" xfId="10339" xr:uid="{00000000-0005-0000-0000-000064270000}"/>
    <cellStyle name="Normal 3 54 8 3" xfId="10340" xr:uid="{00000000-0005-0000-0000-000065270000}"/>
    <cellStyle name="Normal 3 54 8 3 2" xfId="10341" xr:uid="{00000000-0005-0000-0000-000066270000}"/>
    <cellStyle name="Normal 3 54 8 4" xfId="10342" xr:uid="{00000000-0005-0000-0000-000067270000}"/>
    <cellStyle name="Normal 3 54 8 5" xfId="13298" xr:uid="{00000000-0005-0000-0000-000068270000}"/>
    <cellStyle name="Normal 3 54 9" xfId="2781" xr:uid="{00000000-0005-0000-0000-000069270000}"/>
    <cellStyle name="Normal 3 54 9 2" xfId="5077" xr:uid="{00000000-0005-0000-0000-00006A270000}"/>
    <cellStyle name="Normal 3 54 9 2 2" xfId="10343" xr:uid="{00000000-0005-0000-0000-00006B270000}"/>
    <cellStyle name="Normal 3 54 9 3" xfId="10344" xr:uid="{00000000-0005-0000-0000-00006C270000}"/>
    <cellStyle name="Normal 3 54 9 3 2" xfId="10345" xr:uid="{00000000-0005-0000-0000-00006D270000}"/>
    <cellStyle name="Normal 3 54 9 4" xfId="10346" xr:uid="{00000000-0005-0000-0000-00006E270000}"/>
    <cellStyle name="Normal 3 54 9 5" xfId="13299" xr:uid="{00000000-0005-0000-0000-00006F270000}"/>
    <cellStyle name="Normal 3 55" xfId="2782" xr:uid="{00000000-0005-0000-0000-000070270000}"/>
    <cellStyle name="Normal 3 55 10" xfId="2783" xr:uid="{00000000-0005-0000-0000-000071270000}"/>
    <cellStyle name="Normal 3 55 10 2" xfId="5078" xr:uid="{00000000-0005-0000-0000-000072270000}"/>
    <cellStyle name="Normal 3 55 10 2 2" xfId="10347" xr:uid="{00000000-0005-0000-0000-000073270000}"/>
    <cellStyle name="Normal 3 55 10 3" xfId="10348" xr:uid="{00000000-0005-0000-0000-000074270000}"/>
    <cellStyle name="Normal 3 55 10 3 2" xfId="10349" xr:uid="{00000000-0005-0000-0000-000075270000}"/>
    <cellStyle name="Normal 3 55 10 4" xfId="10350" xr:uid="{00000000-0005-0000-0000-000076270000}"/>
    <cellStyle name="Normal 3 55 10 5" xfId="13300" xr:uid="{00000000-0005-0000-0000-000077270000}"/>
    <cellStyle name="Normal 3 55 11" xfId="2784" xr:uid="{00000000-0005-0000-0000-000078270000}"/>
    <cellStyle name="Normal 3 55 11 2" xfId="5079" xr:uid="{00000000-0005-0000-0000-000079270000}"/>
    <cellStyle name="Normal 3 55 11 2 2" xfId="10351" xr:uid="{00000000-0005-0000-0000-00007A270000}"/>
    <cellStyle name="Normal 3 55 11 3" xfId="10352" xr:uid="{00000000-0005-0000-0000-00007B270000}"/>
    <cellStyle name="Normal 3 55 11 3 2" xfId="10353" xr:uid="{00000000-0005-0000-0000-00007C270000}"/>
    <cellStyle name="Normal 3 55 11 4" xfId="10354" xr:uid="{00000000-0005-0000-0000-00007D270000}"/>
    <cellStyle name="Normal 3 55 11 5" xfId="13301" xr:uid="{00000000-0005-0000-0000-00007E270000}"/>
    <cellStyle name="Normal 3 55 12" xfId="2785" xr:uid="{00000000-0005-0000-0000-00007F270000}"/>
    <cellStyle name="Normal 3 55 12 2" xfId="5080" xr:uid="{00000000-0005-0000-0000-000080270000}"/>
    <cellStyle name="Normal 3 55 12 2 2" xfId="10355" xr:uid="{00000000-0005-0000-0000-000081270000}"/>
    <cellStyle name="Normal 3 55 12 3" xfId="10356" xr:uid="{00000000-0005-0000-0000-000082270000}"/>
    <cellStyle name="Normal 3 55 12 3 2" xfId="10357" xr:uid="{00000000-0005-0000-0000-000083270000}"/>
    <cellStyle name="Normal 3 55 12 4" xfId="10358" xr:uid="{00000000-0005-0000-0000-000084270000}"/>
    <cellStyle name="Normal 3 55 12 5" xfId="13302" xr:uid="{00000000-0005-0000-0000-000085270000}"/>
    <cellStyle name="Normal 3 55 13" xfId="2786" xr:uid="{00000000-0005-0000-0000-000086270000}"/>
    <cellStyle name="Normal 3 55 13 2" xfId="5081" xr:uid="{00000000-0005-0000-0000-000087270000}"/>
    <cellStyle name="Normal 3 55 13 2 2" xfId="10359" xr:uid="{00000000-0005-0000-0000-000088270000}"/>
    <cellStyle name="Normal 3 55 13 3" xfId="10360" xr:uid="{00000000-0005-0000-0000-000089270000}"/>
    <cellStyle name="Normal 3 55 13 3 2" xfId="10361" xr:uid="{00000000-0005-0000-0000-00008A270000}"/>
    <cellStyle name="Normal 3 55 13 4" xfId="10362" xr:uid="{00000000-0005-0000-0000-00008B270000}"/>
    <cellStyle name="Normal 3 55 13 5" xfId="13303" xr:uid="{00000000-0005-0000-0000-00008C270000}"/>
    <cellStyle name="Normal 3 55 14" xfId="5082" xr:uid="{00000000-0005-0000-0000-00008D270000}"/>
    <cellStyle name="Normal 3 55 14 2" xfId="10363" xr:uid="{00000000-0005-0000-0000-00008E270000}"/>
    <cellStyle name="Normal 3 55 15" xfId="10364" xr:uid="{00000000-0005-0000-0000-00008F270000}"/>
    <cellStyle name="Normal 3 55 15 2" xfId="10365" xr:uid="{00000000-0005-0000-0000-000090270000}"/>
    <cellStyle name="Normal 3 55 16" xfId="10366" xr:uid="{00000000-0005-0000-0000-000091270000}"/>
    <cellStyle name="Normal 3 55 17" xfId="13304" xr:uid="{00000000-0005-0000-0000-000092270000}"/>
    <cellStyle name="Normal 3 55 2" xfId="2787" xr:uid="{00000000-0005-0000-0000-000093270000}"/>
    <cellStyle name="Normal 3 55 2 10" xfId="2788" xr:uid="{00000000-0005-0000-0000-000094270000}"/>
    <cellStyle name="Normal 3 55 2 10 2" xfId="5083" xr:uid="{00000000-0005-0000-0000-000095270000}"/>
    <cellStyle name="Normal 3 55 2 10 2 2" xfId="10367" xr:uid="{00000000-0005-0000-0000-000096270000}"/>
    <cellStyle name="Normal 3 55 2 10 3" xfId="10368" xr:uid="{00000000-0005-0000-0000-000097270000}"/>
    <cellStyle name="Normal 3 55 2 10 3 2" xfId="10369" xr:uid="{00000000-0005-0000-0000-000098270000}"/>
    <cellStyle name="Normal 3 55 2 10 4" xfId="10370" xr:uid="{00000000-0005-0000-0000-000099270000}"/>
    <cellStyle name="Normal 3 55 2 10 5" xfId="13305" xr:uid="{00000000-0005-0000-0000-00009A270000}"/>
    <cellStyle name="Normal 3 55 2 11" xfId="2789" xr:uid="{00000000-0005-0000-0000-00009B270000}"/>
    <cellStyle name="Normal 3 55 2 11 2" xfId="5084" xr:uid="{00000000-0005-0000-0000-00009C270000}"/>
    <cellStyle name="Normal 3 55 2 11 2 2" xfId="10371" xr:uid="{00000000-0005-0000-0000-00009D270000}"/>
    <cellStyle name="Normal 3 55 2 11 3" xfId="10372" xr:uid="{00000000-0005-0000-0000-00009E270000}"/>
    <cellStyle name="Normal 3 55 2 11 3 2" xfId="10373" xr:uid="{00000000-0005-0000-0000-00009F270000}"/>
    <cellStyle name="Normal 3 55 2 11 4" xfId="10374" xr:uid="{00000000-0005-0000-0000-0000A0270000}"/>
    <cellStyle name="Normal 3 55 2 11 5" xfId="13306" xr:uid="{00000000-0005-0000-0000-0000A1270000}"/>
    <cellStyle name="Normal 3 55 2 12" xfId="2790" xr:uid="{00000000-0005-0000-0000-0000A2270000}"/>
    <cellStyle name="Normal 3 55 2 12 2" xfId="5085" xr:uid="{00000000-0005-0000-0000-0000A3270000}"/>
    <cellStyle name="Normal 3 55 2 12 2 2" xfId="10375" xr:uid="{00000000-0005-0000-0000-0000A4270000}"/>
    <cellStyle name="Normal 3 55 2 12 3" xfId="10376" xr:uid="{00000000-0005-0000-0000-0000A5270000}"/>
    <cellStyle name="Normal 3 55 2 12 3 2" xfId="10377" xr:uid="{00000000-0005-0000-0000-0000A6270000}"/>
    <cellStyle name="Normal 3 55 2 12 4" xfId="10378" xr:uid="{00000000-0005-0000-0000-0000A7270000}"/>
    <cellStyle name="Normal 3 55 2 12 5" xfId="13307" xr:uid="{00000000-0005-0000-0000-0000A8270000}"/>
    <cellStyle name="Normal 3 55 2 13" xfId="5086" xr:uid="{00000000-0005-0000-0000-0000A9270000}"/>
    <cellStyle name="Normal 3 55 2 13 2" xfId="10379" xr:uid="{00000000-0005-0000-0000-0000AA270000}"/>
    <cellStyle name="Normal 3 55 2 14" xfId="10380" xr:uid="{00000000-0005-0000-0000-0000AB270000}"/>
    <cellStyle name="Normal 3 55 2 14 2" xfId="10381" xr:uid="{00000000-0005-0000-0000-0000AC270000}"/>
    <cellStyle name="Normal 3 55 2 15" xfId="10382" xr:uid="{00000000-0005-0000-0000-0000AD270000}"/>
    <cellStyle name="Normal 3 55 2 16" xfId="13308" xr:uid="{00000000-0005-0000-0000-0000AE270000}"/>
    <cellStyle name="Normal 3 55 2 2" xfId="2791" xr:uid="{00000000-0005-0000-0000-0000AF270000}"/>
    <cellStyle name="Normal 3 55 2 2 2" xfId="5087" xr:uid="{00000000-0005-0000-0000-0000B0270000}"/>
    <cellStyle name="Normal 3 55 2 2 2 2" xfId="10383" xr:uid="{00000000-0005-0000-0000-0000B1270000}"/>
    <cellStyle name="Normal 3 55 2 2 3" xfId="10384" xr:uid="{00000000-0005-0000-0000-0000B2270000}"/>
    <cellStyle name="Normal 3 55 2 2 3 2" xfId="10385" xr:uid="{00000000-0005-0000-0000-0000B3270000}"/>
    <cellStyle name="Normal 3 55 2 2 4" xfId="10386" xr:uid="{00000000-0005-0000-0000-0000B4270000}"/>
    <cellStyle name="Normal 3 55 2 2 5" xfId="13309" xr:uid="{00000000-0005-0000-0000-0000B5270000}"/>
    <cellStyle name="Normal 3 55 2 3" xfId="2792" xr:uid="{00000000-0005-0000-0000-0000B6270000}"/>
    <cellStyle name="Normal 3 55 2 3 2" xfId="5088" xr:uid="{00000000-0005-0000-0000-0000B7270000}"/>
    <cellStyle name="Normal 3 55 2 3 2 2" xfId="10387" xr:uid="{00000000-0005-0000-0000-0000B8270000}"/>
    <cellStyle name="Normal 3 55 2 3 3" xfId="10388" xr:uid="{00000000-0005-0000-0000-0000B9270000}"/>
    <cellStyle name="Normal 3 55 2 3 3 2" xfId="10389" xr:uid="{00000000-0005-0000-0000-0000BA270000}"/>
    <cellStyle name="Normal 3 55 2 3 4" xfId="10390" xr:uid="{00000000-0005-0000-0000-0000BB270000}"/>
    <cellStyle name="Normal 3 55 2 3 5" xfId="13310" xr:uid="{00000000-0005-0000-0000-0000BC270000}"/>
    <cellStyle name="Normal 3 55 2 4" xfId="2793" xr:uid="{00000000-0005-0000-0000-0000BD270000}"/>
    <cellStyle name="Normal 3 55 2 4 2" xfId="5089" xr:uid="{00000000-0005-0000-0000-0000BE270000}"/>
    <cellStyle name="Normal 3 55 2 4 2 2" xfId="10391" xr:uid="{00000000-0005-0000-0000-0000BF270000}"/>
    <cellStyle name="Normal 3 55 2 4 3" xfId="10392" xr:uid="{00000000-0005-0000-0000-0000C0270000}"/>
    <cellStyle name="Normal 3 55 2 4 3 2" xfId="10393" xr:uid="{00000000-0005-0000-0000-0000C1270000}"/>
    <cellStyle name="Normal 3 55 2 4 4" xfId="10394" xr:uid="{00000000-0005-0000-0000-0000C2270000}"/>
    <cellStyle name="Normal 3 55 2 4 5" xfId="13311" xr:uid="{00000000-0005-0000-0000-0000C3270000}"/>
    <cellStyle name="Normal 3 55 2 5" xfId="2794" xr:uid="{00000000-0005-0000-0000-0000C4270000}"/>
    <cellStyle name="Normal 3 55 2 5 2" xfId="5090" xr:uid="{00000000-0005-0000-0000-0000C5270000}"/>
    <cellStyle name="Normal 3 55 2 5 2 2" xfId="10395" xr:uid="{00000000-0005-0000-0000-0000C6270000}"/>
    <cellStyle name="Normal 3 55 2 5 3" xfId="10396" xr:uid="{00000000-0005-0000-0000-0000C7270000}"/>
    <cellStyle name="Normal 3 55 2 5 3 2" xfId="10397" xr:uid="{00000000-0005-0000-0000-0000C8270000}"/>
    <cellStyle name="Normal 3 55 2 5 4" xfId="10398" xr:uid="{00000000-0005-0000-0000-0000C9270000}"/>
    <cellStyle name="Normal 3 55 2 5 5" xfId="13312" xr:uid="{00000000-0005-0000-0000-0000CA270000}"/>
    <cellStyle name="Normal 3 55 2 6" xfId="2795" xr:uid="{00000000-0005-0000-0000-0000CB270000}"/>
    <cellStyle name="Normal 3 55 2 6 2" xfId="5091" xr:uid="{00000000-0005-0000-0000-0000CC270000}"/>
    <cellStyle name="Normal 3 55 2 6 2 2" xfId="10399" xr:uid="{00000000-0005-0000-0000-0000CD270000}"/>
    <cellStyle name="Normal 3 55 2 6 3" xfId="10400" xr:uid="{00000000-0005-0000-0000-0000CE270000}"/>
    <cellStyle name="Normal 3 55 2 6 3 2" xfId="10401" xr:uid="{00000000-0005-0000-0000-0000CF270000}"/>
    <cellStyle name="Normal 3 55 2 6 4" xfId="10402" xr:uid="{00000000-0005-0000-0000-0000D0270000}"/>
    <cellStyle name="Normal 3 55 2 6 5" xfId="13313" xr:uid="{00000000-0005-0000-0000-0000D1270000}"/>
    <cellStyle name="Normal 3 55 2 7" xfId="2796" xr:uid="{00000000-0005-0000-0000-0000D2270000}"/>
    <cellStyle name="Normal 3 55 2 7 2" xfId="5092" xr:uid="{00000000-0005-0000-0000-0000D3270000}"/>
    <cellStyle name="Normal 3 55 2 7 2 2" xfId="10403" xr:uid="{00000000-0005-0000-0000-0000D4270000}"/>
    <cellStyle name="Normal 3 55 2 7 3" xfId="10404" xr:uid="{00000000-0005-0000-0000-0000D5270000}"/>
    <cellStyle name="Normal 3 55 2 7 3 2" xfId="10405" xr:uid="{00000000-0005-0000-0000-0000D6270000}"/>
    <cellStyle name="Normal 3 55 2 7 4" xfId="10406" xr:uid="{00000000-0005-0000-0000-0000D7270000}"/>
    <cellStyle name="Normal 3 55 2 7 5" xfId="13314" xr:uid="{00000000-0005-0000-0000-0000D8270000}"/>
    <cellStyle name="Normal 3 55 2 8" xfId="2797" xr:uid="{00000000-0005-0000-0000-0000D9270000}"/>
    <cellStyle name="Normal 3 55 2 8 2" xfId="5093" xr:uid="{00000000-0005-0000-0000-0000DA270000}"/>
    <cellStyle name="Normal 3 55 2 8 2 2" xfId="10407" xr:uid="{00000000-0005-0000-0000-0000DB270000}"/>
    <cellStyle name="Normal 3 55 2 8 3" xfId="10408" xr:uid="{00000000-0005-0000-0000-0000DC270000}"/>
    <cellStyle name="Normal 3 55 2 8 3 2" xfId="10409" xr:uid="{00000000-0005-0000-0000-0000DD270000}"/>
    <cellStyle name="Normal 3 55 2 8 4" xfId="10410" xr:uid="{00000000-0005-0000-0000-0000DE270000}"/>
    <cellStyle name="Normal 3 55 2 8 5" xfId="13315" xr:uid="{00000000-0005-0000-0000-0000DF270000}"/>
    <cellStyle name="Normal 3 55 2 9" xfId="2798" xr:uid="{00000000-0005-0000-0000-0000E0270000}"/>
    <cellStyle name="Normal 3 55 2 9 2" xfId="5094" xr:uid="{00000000-0005-0000-0000-0000E1270000}"/>
    <cellStyle name="Normal 3 55 2 9 2 2" xfId="10411" xr:uid="{00000000-0005-0000-0000-0000E2270000}"/>
    <cellStyle name="Normal 3 55 2 9 3" xfId="10412" xr:uid="{00000000-0005-0000-0000-0000E3270000}"/>
    <cellStyle name="Normal 3 55 2 9 3 2" xfId="10413" xr:uid="{00000000-0005-0000-0000-0000E4270000}"/>
    <cellStyle name="Normal 3 55 2 9 4" xfId="10414" xr:uid="{00000000-0005-0000-0000-0000E5270000}"/>
    <cellStyle name="Normal 3 55 2 9 5" xfId="13316" xr:uid="{00000000-0005-0000-0000-0000E6270000}"/>
    <cellStyle name="Normal 3 55 3" xfId="2799" xr:uid="{00000000-0005-0000-0000-0000E7270000}"/>
    <cellStyle name="Normal 3 55 3 2" xfId="5095" xr:uid="{00000000-0005-0000-0000-0000E8270000}"/>
    <cellStyle name="Normal 3 55 3 2 2" xfId="10415" xr:uid="{00000000-0005-0000-0000-0000E9270000}"/>
    <cellStyle name="Normal 3 55 3 3" xfId="10416" xr:uid="{00000000-0005-0000-0000-0000EA270000}"/>
    <cellStyle name="Normal 3 55 3 3 2" xfId="10417" xr:uid="{00000000-0005-0000-0000-0000EB270000}"/>
    <cellStyle name="Normal 3 55 3 4" xfId="10418" xr:uid="{00000000-0005-0000-0000-0000EC270000}"/>
    <cellStyle name="Normal 3 55 3 5" xfId="13317" xr:uid="{00000000-0005-0000-0000-0000ED270000}"/>
    <cellStyle name="Normal 3 55 4" xfId="2800" xr:uid="{00000000-0005-0000-0000-0000EE270000}"/>
    <cellStyle name="Normal 3 55 4 2" xfId="5096" xr:uid="{00000000-0005-0000-0000-0000EF270000}"/>
    <cellStyle name="Normal 3 55 4 2 2" xfId="10419" xr:uid="{00000000-0005-0000-0000-0000F0270000}"/>
    <cellStyle name="Normal 3 55 4 3" xfId="10420" xr:uid="{00000000-0005-0000-0000-0000F1270000}"/>
    <cellStyle name="Normal 3 55 4 3 2" xfId="10421" xr:uid="{00000000-0005-0000-0000-0000F2270000}"/>
    <cellStyle name="Normal 3 55 4 4" xfId="10422" xr:uid="{00000000-0005-0000-0000-0000F3270000}"/>
    <cellStyle name="Normal 3 55 4 5" xfId="13318" xr:uid="{00000000-0005-0000-0000-0000F4270000}"/>
    <cellStyle name="Normal 3 55 5" xfId="2801" xr:uid="{00000000-0005-0000-0000-0000F5270000}"/>
    <cellStyle name="Normal 3 55 5 2" xfId="5097" xr:uid="{00000000-0005-0000-0000-0000F6270000}"/>
    <cellStyle name="Normal 3 55 5 2 2" xfId="10423" xr:uid="{00000000-0005-0000-0000-0000F7270000}"/>
    <cellStyle name="Normal 3 55 5 3" xfId="10424" xr:uid="{00000000-0005-0000-0000-0000F8270000}"/>
    <cellStyle name="Normal 3 55 5 3 2" xfId="10425" xr:uid="{00000000-0005-0000-0000-0000F9270000}"/>
    <cellStyle name="Normal 3 55 5 4" xfId="10426" xr:uid="{00000000-0005-0000-0000-0000FA270000}"/>
    <cellStyle name="Normal 3 55 5 5" xfId="13319" xr:uid="{00000000-0005-0000-0000-0000FB270000}"/>
    <cellStyle name="Normal 3 55 6" xfId="2802" xr:uid="{00000000-0005-0000-0000-0000FC270000}"/>
    <cellStyle name="Normal 3 55 6 2" xfId="5098" xr:uid="{00000000-0005-0000-0000-0000FD270000}"/>
    <cellStyle name="Normal 3 55 6 2 2" xfId="10427" xr:uid="{00000000-0005-0000-0000-0000FE270000}"/>
    <cellStyle name="Normal 3 55 6 3" xfId="10428" xr:uid="{00000000-0005-0000-0000-0000FF270000}"/>
    <cellStyle name="Normal 3 55 6 3 2" xfId="10429" xr:uid="{00000000-0005-0000-0000-000000280000}"/>
    <cellStyle name="Normal 3 55 6 4" xfId="10430" xr:uid="{00000000-0005-0000-0000-000001280000}"/>
    <cellStyle name="Normal 3 55 6 5" xfId="13320" xr:uid="{00000000-0005-0000-0000-000002280000}"/>
    <cellStyle name="Normal 3 55 7" xfId="2803" xr:uid="{00000000-0005-0000-0000-000003280000}"/>
    <cellStyle name="Normal 3 55 7 2" xfId="5099" xr:uid="{00000000-0005-0000-0000-000004280000}"/>
    <cellStyle name="Normal 3 55 7 2 2" xfId="10431" xr:uid="{00000000-0005-0000-0000-000005280000}"/>
    <cellStyle name="Normal 3 55 7 3" xfId="10432" xr:uid="{00000000-0005-0000-0000-000006280000}"/>
    <cellStyle name="Normal 3 55 7 3 2" xfId="10433" xr:uid="{00000000-0005-0000-0000-000007280000}"/>
    <cellStyle name="Normal 3 55 7 4" xfId="10434" xr:uid="{00000000-0005-0000-0000-000008280000}"/>
    <cellStyle name="Normal 3 55 7 5" xfId="13321" xr:uid="{00000000-0005-0000-0000-000009280000}"/>
    <cellStyle name="Normal 3 55 8" xfId="2804" xr:uid="{00000000-0005-0000-0000-00000A280000}"/>
    <cellStyle name="Normal 3 55 8 2" xfId="5100" xr:uid="{00000000-0005-0000-0000-00000B280000}"/>
    <cellStyle name="Normal 3 55 8 2 2" xfId="10435" xr:uid="{00000000-0005-0000-0000-00000C280000}"/>
    <cellStyle name="Normal 3 55 8 3" xfId="10436" xr:uid="{00000000-0005-0000-0000-00000D280000}"/>
    <cellStyle name="Normal 3 55 8 3 2" xfId="10437" xr:uid="{00000000-0005-0000-0000-00000E280000}"/>
    <cellStyle name="Normal 3 55 8 4" xfId="10438" xr:uid="{00000000-0005-0000-0000-00000F280000}"/>
    <cellStyle name="Normal 3 55 8 5" xfId="13322" xr:uid="{00000000-0005-0000-0000-000010280000}"/>
    <cellStyle name="Normal 3 55 9" xfId="2805" xr:uid="{00000000-0005-0000-0000-000011280000}"/>
    <cellStyle name="Normal 3 55 9 2" xfId="5101" xr:uid="{00000000-0005-0000-0000-000012280000}"/>
    <cellStyle name="Normal 3 55 9 2 2" xfId="10439" xr:uid="{00000000-0005-0000-0000-000013280000}"/>
    <cellStyle name="Normal 3 55 9 3" xfId="10440" xr:uid="{00000000-0005-0000-0000-000014280000}"/>
    <cellStyle name="Normal 3 55 9 3 2" xfId="10441" xr:uid="{00000000-0005-0000-0000-000015280000}"/>
    <cellStyle name="Normal 3 55 9 4" xfId="10442" xr:uid="{00000000-0005-0000-0000-000016280000}"/>
    <cellStyle name="Normal 3 55 9 5" xfId="13323" xr:uid="{00000000-0005-0000-0000-000017280000}"/>
    <cellStyle name="Normal 3 56" xfId="2806" xr:uid="{00000000-0005-0000-0000-000018280000}"/>
    <cellStyle name="Normal 3 56 10" xfId="2807" xr:uid="{00000000-0005-0000-0000-000019280000}"/>
    <cellStyle name="Normal 3 56 10 2" xfId="5102" xr:uid="{00000000-0005-0000-0000-00001A280000}"/>
    <cellStyle name="Normal 3 56 10 2 2" xfId="10443" xr:uid="{00000000-0005-0000-0000-00001B280000}"/>
    <cellStyle name="Normal 3 56 10 3" xfId="10444" xr:uid="{00000000-0005-0000-0000-00001C280000}"/>
    <cellStyle name="Normal 3 56 10 3 2" xfId="10445" xr:uid="{00000000-0005-0000-0000-00001D280000}"/>
    <cellStyle name="Normal 3 56 10 4" xfId="10446" xr:uid="{00000000-0005-0000-0000-00001E280000}"/>
    <cellStyle name="Normal 3 56 10 5" xfId="13324" xr:uid="{00000000-0005-0000-0000-00001F280000}"/>
    <cellStyle name="Normal 3 56 11" xfId="2808" xr:uid="{00000000-0005-0000-0000-000020280000}"/>
    <cellStyle name="Normal 3 56 11 2" xfId="5103" xr:uid="{00000000-0005-0000-0000-000021280000}"/>
    <cellStyle name="Normal 3 56 11 2 2" xfId="10447" xr:uid="{00000000-0005-0000-0000-000022280000}"/>
    <cellStyle name="Normal 3 56 11 3" xfId="10448" xr:uid="{00000000-0005-0000-0000-000023280000}"/>
    <cellStyle name="Normal 3 56 11 3 2" xfId="10449" xr:uid="{00000000-0005-0000-0000-000024280000}"/>
    <cellStyle name="Normal 3 56 11 4" xfId="10450" xr:uid="{00000000-0005-0000-0000-000025280000}"/>
    <cellStyle name="Normal 3 56 11 5" xfId="13325" xr:uid="{00000000-0005-0000-0000-000026280000}"/>
    <cellStyle name="Normal 3 56 12" xfId="2809" xr:uid="{00000000-0005-0000-0000-000027280000}"/>
    <cellStyle name="Normal 3 56 12 2" xfId="5104" xr:uid="{00000000-0005-0000-0000-000028280000}"/>
    <cellStyle name="Normal 3 56 12 2 2" xfId="10451" xr:uid="{00000000-0005-0000-0000-000029280000}"/>
    <cellStyle name="Normal 3 56 12 3" xfId="10452" xr:uid="{00000000-0005-0000-0000-00002A280000}"/>
    <cellStyle name="Normal 3 56 12 3 2" xfId="10453" xr:uid="{00000000-0005-0000-0000-00002B280000}"/>
    <cellStyle name="Normal 3 56 12 4" xfId="10454" xr:uid="{00000000-0005-0000-0000-00002C280000}"/>
    <cellStyle name="Normal 3 56 12 5" xfId="13326" xr:uid="{00000000-0005-0000-0000-00002D280000}"/>
    <cellStyle name="Normal 3 56 13" xfId="2810" xr:uid="{00000000-0005-0000-0000-00002E280000}"/>
    <cellStyle name="Normal 3 56 13 2" xfId="5105" xr:uid="{00000000-0005-0000-0000-00002F280000}"/>
    <cellStyle name="Normal 3 56 13 2 2" xfId="10455" xr:uid="{00000000-0005-0000-0000-000030280000}"/>
    <cellStyle name="Normal 3 56 13 3" xfId="10456" xr:uid="{00000000-0005-0000-0000-000031280000}"/>
    <cellStyle name="Normal 3 56 13 3 2" xfId="10457" xr:uid="{00000000-0005-0000-0000-000032280000}"/>
    <cellStyle name="Normal 3 56 13 4" xfId="10458" xr:uid="{00000000-0005-0000-0000-000033280000}"/>
    <cellStyle name="Normal 3 56 13 5" xfId="13327" xr:uid="{00000000-0005-0000-0000-000034280000}"/>
    <cellStyle name="Normal 3 56 14" xfId="5106" xr:uid="{00000000-0005-0000-0000-000035280000}"/>
    <cellStyle name="Normal 3 56 14 2" xfId="10459" xr:uid="{00000000-0005-0000-0000-000036280000}"/>
    <cellStyle name="Normal 3 56 15" xfId="10460" xr:uid="{00000000-0005-0000-0000-000037280000}"/>
    <cellStyle name="Normal 3 56 15 2" xfId="10461" xr:uid="{00000000-0005-0000-0000-000038280000}"/>
    <cellStyle name="Normal 3 56 16" xfId="10462" xr:uid="{00000000-0005-0000-0000-000039280000}"/>
    <cellStyle name="Normal 3 56 17" xfId="13328" xr:uid="{00000000-0005-0000-0000-00003A280000}"/>
    <cellStyle name="Normal 3 56 2" xfId="2811" xr:uid="{00000000-0005-0000-0000-00003B280000}"/>
    <cellStyle name="Normal 3 56 2 10" xfId="2812" xr:uid="{00000000-0005-0000-0000-00003C280000}"/>
    <cellStyle name="Normal 3 56 2 10 2" xfId="5107" xr:uid="{00000000-0005-0000-0000-00003D280000}"/>
    <cellStyle name="Normal 3 56 2 10 2 2" xfId="10463" xr:uid="{00000000-0005-0000-0000-00003E280000}"/>
    <cellStyle name="Normal 3 56 2 10 3" xfId="10464" xr:uid="{00000000-0005-0000-0000-00003F280000}"/>
    <cellStyle name="Normal 3 56 2 10 3 2" xfId="10465" xr:uid="{00000000-0005-0000-0000-000040280000}"/>
    <cellStyle name="Normal 3 56 2 10 4" xfId="10466" xr:uid="{00000000-0005-0000-0000-000041280000}"/>
    <cellStyle name="Normal 3 56 2 10 5" xfId="13329" xr:uid="{00000000-0005-0000-0000-000042280000}"/>
    <cellStyle name="Normal 3 56 2 11" xfId="2813" xr:uid="{00000000-0005-0000-0000-000043280000}"/>
    <cellStyle name="Normal 3 56 2 11 2" xfId="5108" xr:uid="{00000000-0005-0000-0000-000044280000}"/>
    <cellStyle name="Normal 3 56 2 11 2 2" xfId="10467" xr:uid="{00000000-0005-0000-0000-000045280000}"/>
    <cellStyle name="Normal 3 56 2 11 3" xfId="10468" xr:uid="{00000000-0005-0000-0000-000046280000}"/>
    <cellStyle name="Normal 3 56 2 11 3 2" xfId="10469" xr:uid="{00000000-0005-0000-0000-000047280000}"/>
    <cellStyle name="Normal 3 56 2 11 4" xfId="10470" xr:uid="{00000000-0005-0000-0000-000048280000}"/>
    <cellStyle name="Normal 3 56 2 11 5" xfId="13330" xr:uid="{00000000-0005-0000-0000-000049280000}"/>
    <cellStyle name="Normal 3 56 2 12" xfId="2814" xr:uid="{00000000-0005-0000-0000-00004A280000}"/>
    <cellStyle name="Normal 3 56 2 12 2" xfId="5109" xr:uid="{00000000-0005-0000-0000-00004B280000}"/>
    <cellStyle name="Normal 3 56 2 12 2 2" xfId="10471" xr:uid="{00000000-0005-0000-0000-00004C280000}"/>
    <cellStyle name="Normal 3 56 2 12 3" xfId="10472" xr:uid="{00000000-0005-0000-0000-00004D280000}"/>
    <cellStyle name="Normal 3 56 2 12 3 2" xfId="10473" xr:uid="{00000000-0005-0000-0000-00004E280000}"/>
    <cellStyle name="Normal 3 56 2 12 4" xfId="10474" xr:uid="{00000000-0005-0000-0000-00004F280000}"/>
    <cellStyle name="Normal 3 56 2 12 5" xfId="13331" xr:uid="{00000000-0005-0000-0000-000050280000}"/>
    <cellStyle name="Normal 3 56 2 13" xfId="5110" xr:uid="{00000000-0005-0000-0000-000051280000}"/>
    <cellStyle name="Normal 3 56 2 13 2" xfId="10475" xr:uid="{00000000-0005-0000-0000-000052280000}"/>
    <cellStyle name="Normal 3 56 2 14" xfId="10476" xr:uid="{00000000-0005-0000-0000-000053280000}"/>
    <cellStyle name="Normal 3 56 2 14 2" xfId="10477" xr:uid="{00000000-0005-0000-0000-000054280000}"/>
    <cellStyle name="Normal 3 56 2 15" xfId="10478" xr:uid="{00000000-0005-0000-0000-000055280000}"/>
    <cellStyle name="Normal 3 56 2 16" xfId="13332" xr:uid="{00000000-0005-0000-0000-000056280000}"/>
    <cellStyle name="Normal 3 56 2 2" xfId="2815" xr:uid="{00000000-0005-0000-0000-000057280000}"/>
    <cellStyle name="Normal 3 56 2 2 2" xfId="5111" xr:uid="{00000000-0005-0000-0000-000058280000}"/>
    <cellStyle name="Normal 3 56 2 2 2 2" xfId="10479" xr:uid="{00000000-0005-0000-0000-000059280000}"/>
    <cellStyle name="Normal 3 56 2 2 3" xfId="10480" xr:uid="{00000000-0005-0000-0000-00005A280000}"/>
    <cellStyle name="Normal 3 56 2 2 3 2" xfId="10481" xr:uid="{00000000-0005-0000-0000-00005B280000}"/>
    <cellStyle name="Normal 3 56 2 2 4" xfId="10482" xr:uid="{00000000-0005-0000-0000-00005C280000}"/>
    <cellStyle name="Normal 3 56 2 2 5" xfId="13333" xr:uid="{00000000-0005-0000-0000-00005D280000}"/>
    <cellStyle name="Normal 3 56 2 3" xfId="2816" xr:uid="{00000000-0005-0000-0000-00005E280000}"/>
    <cellStyle name="Normal 3 56 2 3 2" xfId="5112" xr:uid="{00000000-0005-0000-0000-00005F280000}"/>
    <cellStyle name="Normal 3 56 2 3 2 2" xfId="10483" xr:uid="{00000000-0005-0000-0000-000060280000}"/>
    <cellStyle name="Normal 3 56 2 3 3" xfId="10484" xr:uid="{00000000-0005-0000-0000-000061280000}"/>
    <cellStyle name="Normal 3 56 2 3 3 2" xfId="10485" xr:uid="{00000000-0005-0000-0000-000062280000}"/>
    <cellStyle name="Normal 3 56 2 3 4" xfId="10486" xr:uid="{00000000-0005-0000-0000-000063280000}"/>
    <cellStyle name="Normal 3 56 2 3 5" xfId="13334" xr:uid="{00000000-0005-0000-0000-000064280000}"/>
    <cellStyle name="Normal 3 56 2 4" xfId="2817" xr:uid="{00000000-0005-0000-0000-000065280000}"/>
    <cellStyle name="Normal 3 56 2 4 2" xfId="5113" xr:uid="{00000000-0005-0000-0000-000066280000}"/>
    <cellStyle name="Normal 3 56 2 4 2 2" xfId="10487" xr:uid="{00000000-0005-0000-0000-000067280000}"/>
    <cellStyle name="Normal 3 56 2 4 3" xfId="10488" xr:uid="{00000000-0005-0000-0000-000068280000}"/>
    <cellStyle name="Normal 3 56 2 4 3 2" xfId="10489" xr:uid="{00000000-0005-0000-0000-000069280000}"/>
    <cellStyle name="Normal 3 56 2 4 4" xfId="10490" xr:uid="{00000000-0005-0000-0000-00006A280000}"/>
    <cellStyle name="Normal 3 56 2 4 5" xfId="13335" xr:uid="{00000000-0005-0000-0000-00006B280000}"/>
    <cellStyle name="Normal 3 56 2 5" xfId="2818" xr:uid="{00000000-0005-0000-0000-00006C280000}"/>
    <cellStyle name="Normal 3 56 2 5 2" xfId="5114" xr:uid="{00000000-0005-0000-0000-00006D280000}"/>
    <cellStyle name="Normal 3 56 2 5 2 2" xfId="10491" xr:uid="{00000000-0005-0000-0000-00006E280000}"/>
    <cellStyle name="Normal 3 56 2 5 3" xfId="10492" xr:uid="{00000000-0005-0000-0000-00006F280000}"/>
    <cellStyle name="Normal 3 56 2 5 3 2" xfId="10493" xr:uid="{00000000-0005-0000-0000-000070280000}"/>
    <cellStyle name="Normal 3 56 2 5 4" xfId="10494" xr:uid="{00000000-0005-0000-0000-000071280000}"/>
    <cellStyle name="Normal 3 56 2 5 5" xfId="13336" xr:uid="{00000000-0005-0000-0000-000072280000}"/>
    <cellStyle name="Normal 3 56 2 6" xfId="2819" xr:uid="{00000000-0005-0000-0000-000073280000}"/>
    <cellStyle name="Normal 3 56 2 6 2" xfId="5115" xr:uid="{00000000-0005-0000-0000-000074280000}"/>
    <cellStyle name="Normal 3 56 2 6 2 2" xfId="10495" xr:uid="{00000000-0005-0000-0000-000075280000}"/>
    <cellStyle name="Normal 3 56 2 6 3" xfId="10496" xr:uid="{00000000-0005-0000-0000-000076280000}"/>
    <cellStyle name="Normal 3 56 2 6 3 2" xfId="10497" xr:uid="{00000000-0005-0000-0000-000077280000}"/>
    <cellStyle name="Normal 3 56 2 6 4" xfId="10498" xr:uid="{00000000-0005-0000-0000-000078280000}"/>
    <cellStyle name="Normal 3 56 2 6 5" xfId="13337" xr:uid="{00000000-0005-0000-0000-000079280000}"/>
    <cellStyle name="Normal 3 56 2 7" xfId="2820" xr:uid="{00000000-0005-0000-0000-00007A280000}"/>
    <cellStyle name="Normal 3 56 2 7 2" xfId="5116" xr:uid="{00000000-0005-0000-0000-00007B280000}"/>
    <cellStyle name="Normal 3 56 2 7 2 2" xfId="10499" xr:uid="{00000000-0005-0000-0000-00007C280000}"/>
    <cellStyle name="Normal 3 56 2 7 3" xfId="10500" xr:uid="{00000000-0005-0000-0000-00007D280000}"/>
    <cellStyle name="Normal 3 56 2 7 3 2" xfId="10501" xr:uid="{00000000-0005-0000-0000-00007E280000}"/>
    <cellStyle name="Normal 3 56 2 7 4" xfId="10502" xr:uid="{00000000-0005-0000-0000-00007F280000}"/>
    <cellStyle name="Normal 3 56 2 7 5" xfId="13338" xr:uid="{00000000-0005-0000-0000-000080280000}"/>
    <cellStyle name="Normal 3 56 2 8" xfId="2821" xr:uid="{00000000-0005-0000-0000-000081280000}"/>
    <cellStyle name="Normal 3 56 2 8 2" xfId="5117" xr:uid="{00000000-0005-0000-0000-000082280000}"/>
    <cellStyle name="Normal 3 56 2 8 2 2" xfId="10503" xr:uid="{00000000-0005-0000-0000-000083280000}"/>
    <cellStyle name="Normal 3 56 2 8 3" xfId="10504" xr:uid="{00000000-0005-0000-0000-000084280000}"/>
    <cellStyle name="Normal 3 56 2 8 3 2" xfId="10505" xr:uid="{00000000-0005-0000-0000-000085280000}"/>
    <cellStyle name="Normal 3 56 2 8 4" xfId="10506" xr:uid="{00000000-0005-0000-0000-000086280000}"/>
    <cellStyle name="Normal 3 56 2 8 5" xfId="13339" xr:uid="{00000000-0005-0000-0000-000087280000}"/>
    <cellStyle name="Normal 3 56 2 9" xfId="2822" xr:uid="{00000000-0005-0000-0000-000088280000}"/>
    <cellStyle name="Normal 3 56 2 9 2" xfId="5118" xr:uid="{00000000-0005-0000-0000-000089280000}"/>
    <cellStyle name="Normal 3 56 2 9 2 2" xfId="10507" xr:uid="{00000000-0005-0000-0000-00008A280000}"/>
    <cellStyle name="Normal 3 56 2 9 3" xfId="10508" xr:uid="{00000000-0005-0000-0000-00008B280000}"/>
    <cellStyle name="Normal 3 56 2 9 3 2" xfId="10509" xr:uid="{00000000-0005-0000-0000-00008C280000}"/>
    <cellStyle name="Normal 3 56 2 9 4" xfId="10510" xr:uid="{00000000-0005-0000-0000-00008D280000}"/>
    <cellStyle name="Normal 3 56 2 9 5" xfId="13340" xr:uid="{00000000-0005-0000-0000-00008E280000}"/>
    <cellStyle name="Normal 3 56 3" xfId="2823" xr:uid="{00000000-0005-0000-0000-00008F280000}"/>
    <cellStyle name="Normal 3 56 3 2" xfId="5119" xr:uid="{00000000-0005-0000-0000-000090280000}"/>
    <cellStyle name="Normal 3 56 3 2 2" xfId="10511" xr:uid="{00000000-0005-0000-0000-000091280000}"/>
    <cellStyle name="Normal 3 56 3 3" xfId="10512" xr:uid="{00000000-0005-0000-0000-000092280000}"/>
    <cellStyle name="Normal 3 56 3 3 2" xfId="10513" xr:uid="{00000000-0005-0000-0000-000093280000}"/>
    <cellStyle name="Normal 3 56 3 4" xfId="10514" xr:uid="{00000000-0005-0000-0000-000094280000}"/>
    <cellStyle name="Normal 3 56 3 5" xfId="13341" xr:uid="{00000000-0005-0000-0000-000095280000}"/>
    <cellStyle name="Normal 3 56 4" xfId="2824" xr:uid="{00000000-0005-0000-0000-000096280000}"/>
    <cellStyle name="Normal 3 56 4 2" xfId="5120" xr:uid="{00000000-0005-0000-0000-000097280000}"/>
    <cellStyle name="Normal 3 56 4 2 2" xfId="10515" xr:uid="{00000000-0005-0000-0000-000098280000}"/>
    <cellStyle name="Normal 3 56 4 3" xfId="10516" xr:uid="{00000000-0005-0000-0000-000099280000}"/>
    <cellStyle name="Normal 3 56 4 3 2" xfId="10517" xr:uid="{00000000-0005-0000-0000-00009A280000}"/>
    <cellStyle name="Normal 3 56 4 4" xfId="10518" xr:uid="{00000000-0005-0000-0000-00009B280000}"/>
    <cellStyle name="Normal 3 56 4 5" xfId="13342" xr:uid="{00000000-0005-0000-0000-00009C280000}"/>
    <cellStyle name="Normal 3 56 5" xfId="2825" xr:uid="{00000000-0005-0000-0000-00009D280000}"/>
    <cellStyle name="Normal 3 56 5 2" xfId="5121" xr:uid="{00000000-0005-0000-0000-00009E280000}"/>
    <cellStyle name="Normal 3 56 5 2 2" xfId="10519" xr:uid="{00000000-0005-0000-0000-00009F280000}"/>
    <cellStyle name="Normal 3 56 5 3" xfId="10520" xr:uid="{00000000-0005-0000-0000-0000A0280000}"/>
    <cellStyle name="Normal 3 56 5 3 2" xfId="10521" xr:uid="{00000000-0005-0000-0000-0000A1280000}"/>
    <cellStyle name="Normal 3 56 5 4" xfId="10522" xr:uid="{00000000-0005-0000-0000-0000A2280000}"/>
    <cellStyle name="Normal 3 56 5 5" xfId="13343" xr:uid="{00000000-0005-0000-0000-0000A3280000}"/>
    <cellStyle name="Normal 3 56 6" xfId="2826" xr:uid="{00000000-0005-0000-0000-0000A4280000}"/>
    <cellStyle name="Normal 3 56 6 2" xfId="5122" xr:uid="{00000000-0005-0000-0000-0000A5280000}"/>
    <cellStyle name="Normal 3 56 6 2 2" xfId="10523" xr:uid="{00000000-0005-0000-0000-0000A6280000}"/>
    <cellStyle name="Normal 3 56 6 3" xfId="10524" xr:uid="{00000000-0005-0000-0000-0000A7280000}"/>
    <cellStyle name="Normal 3 56 6 3 2" xfId="10525" xr:uid="{00000000-0005-0000-0000-0000A8280000}"/>
    <cellStyle name="Normal 3 56 6 4" xfId="10526" xr:uid="{00000000-0005-0000-0000-0000A9280000}"/>
    <cellStyle name="Normal 3 56 6 5" xfId="13344" xr:uid="{00000000-0005-0000-0000-0000AA280000}"/>
    <cellStyle name="Normal 3 56 7" xfId="2827" xr:uid="{00000000-0005-0000-0000-0000AB280000}"/>
    <cellStyle name="Normal 3 56 7 2" xfId="5123" xr:uid="{00000000-0005-0000-0000-0000AC280000}"/>
    <cellStyle name="Normal 3 56 7 2 2" xfId="10527" xr:uid="{00000000-0005-0000-0000-0000AD280000}"/>
    <cellStyle name="Normal 3 56 7 3" xfId="10528" xr:uid="{00000000-0005-0000-0000-0000AE280000}"/>
    <cellStyle name="Normal 3 56 7 3 2" xfId="10529" xr:uid="{00000000-0005-0000-0000-0000AF280000}"/>
    <cellStyle name="Normal 3 56 7 4" xfId="10530" xr:uid="{00000000-0005-0000-0000-0000B0280000}"/>
    <cellStyle name="Normal 3 56 7 5" xfId="13345" xr:uid="{00000000-0005-0000-0000-0000B1280000}"/>
    <cellStyle name="Normal 3 56 8" xfId="2828" xr:uid="{00000000-0005-0000-0000-0000B2280000}"/>
    <cellStyle name="Normal 3 56 8 2" xfId="5124" xr:uid="{00000000-0005-0000-0000-0000B3280000}"/>
    <cellStyle name="Normal 3 56 8 2 2" xfId="10531" xr:uid="{00000000-0005-0000-0000-0000B4280000}"/>
    <cellStyle name="Normal 3 56 8 3" xfId="10532" xr:uid="{00000000-0005-0000-0000-0000B5280000}"/>
    <cellStyle name="Normal 3 56 8 3 2" xfId="10533" xr:uid="{00000000-0005-0000-0000-0000B6280000}"/>
    <cellStyle name="Normal 3 56 8 4" xfId="10534" xr:uid="{00000000-0005-0000-0000-0000B7280000}"/>
    <cellStyle name="Normal 3 56 8 5" xfId="13346" xr:uid="{00000000-0005-0000-0000-0000B8280000}"/>
    <cellStyle name="Normal 3 56 9" xfId="2829" xr:uid="{00000000-0005-0000-0000-0000B9280000}"/>
    <cellStyle name="Normal 3 56 9 2" xfId="5125" xr:uid="{00000000-0005-0000-0000-0000BA280000}"/>
    <cellStyle name="Normal 3 56 9 2 2" xfId="10535" xr:uid="{00000000-0005-0000-0000-0000BB280000}"/>
    <cellStyle name="Normal 3 56 9 3" xfId="10536" xr:uid="{00000000-0005-0000-0000-0000BC280000}"/>
    <cellStyle name="Normal 3 56 9 3 2" xfId="10537" xr:uid="{00000000-0005-0000-0000-0000BD280000}"/>
    <cellStyle name="Normal 3 56 9 4" xfId="10538" xr:uid="{00000000-0005-0000-0000-0000BE280000}"/>
    <cellStyle name="Normal 3 56 9 5" xfId="13347" xr:uid="{00000000-0005-0000-0000-0000BF280000}"/>
    <cellStyle name="Normal 3 57" xfId="2830" xr:uid="{00000000-0005-0000-0000-0000C0280000}"/>
    <cellStyle name="Normal 3 57 10" xfId="2831" xr:uid="{00000000-0005-0000-0000-0000C1280000}"/>
    <cellStyle name="Normal 3 57 10 2" xfId="5126" xr:uid="{00000000-0005-0000-0000-0000C2280000}"/>
    <cellStyle name="Normal 3 57 10 2 2" xfId="10539" xr:uid="{00000000-0005-0000-0000-0000C3280000}"/>
    <cellStyle name="Normal 3 57 10 3" xfId="10540" xr:uid="{00000000-0005-0000-0000-0000C4280000}"/>
    <cellStyle name="Normal 3 57 10 3 2" xfId="10541" xr:uid="{00000000-0005-0000-0000-0000C5280000}"/>
    <cellStyle name="Normal 3 57 10 4" xfId="10542" xr:uid="{00000000-0005-0000-0000-0000C6280000}"/>
    <cellStyle name="Normal 3 57 10 5" xfId="13348" xr:uid="{00000000-0005-0000-0000-0000C7280000}"/>
    <cellStyle name="Normal 3 57 11" xfId="2832" xr:uid="{00000000-0005-0000-0000-0000C8280000}"/>
    <cellStyle name="Normal 3 57 11 2" xfId="5127" xr:uid="{00000000-0005-0000-0000-0000C9280000}"/>
    <cellStyle name="Normal 3 57 11 2 2" xfId="10543" xr:uid="{00000000-0005-0000-0000-0000CA280000}"/>
    <cellStyle name="Normal 3 57 11 3" xfId="10544" xr:uid="{00000000-0005-0000-0000-0000CB280000}"/>
    <cellStyle name="Normal 3 57 11 3 2" xfId="10545" xr:uid="{00000000-0005-0000-0000-0000CC280000}"/>
    <cellStyle name="Normal 3 57 11 4" xfId="10546" xr:uid="{00000000-0005-0000-0000-0000CD280000}"/>
    <cellStyle name="Normal 3 57 11 5" xfId="13349" xr:uid="{00000000-0005-0000-0000-0000CE280000}"/>
    <cellStyle name="Normal 3 57 12" xfId="2833" xr:uid="{00000000-0005-0000-0000-0000CF280000}"/>
    <cellStyle name="Normal 3 57 12 2" xfId="5128" xr:uid="{00000000-0005-0000-0000-0000D0280000}"/>
    <cellStyle name="Normal 3 57 12 2 2" xfId="10547" xr:uid="{00000000-0005-0000-0000-0000D1280000}"/>
    <cellStyle name="Normal 3 57 12 3" xfId="10548" xr:uid="{00000000-0005-0000-0000-0000D2280000}"/>
    <cellStyle name="Normal 3 57 12 3 2" xfId="10549" xr:uid="{00000000-0005-0000-0000-0000D3280000}"/>
    <cellStyle name="Normal 3 57 12 4" xfId="10550" xr:uid="{00000000-0005-0000-0000-0000D4280000}"/>
    <cellStyle name="Normal 3 57 12 5" xfId="13350" xr:uid="{00000000-0005-0000-0000-0000D5280000}"/>
    <cellStyle name="Normal 3 57 13" xfId="2834" xr:uid="{00000000-0005-0000-0000-0000D6280000}"/>
    <cellStyle name="Normal 3 57 13 2" xfId="5129" xr:uid="{00000000-0005-0000-0000-0000D7280000}"/>
    <cellStyle name="Normal 3 57 13 2 2" xfId="10551" xr:uid="{00000000-0005-0000-0000-0000D8280000}"/>
    <cellStyle name="Normal 3 57 13 3" xfId="10552" xr:uid="{00000000-0005-0000-0000-0000D9280000}"/>
    <cellStyle name="Normal 3 57 13 3 2" xfId="10553" xr:uid="{00000000-0005-0000-0000-0000DA280000}"/>
    <cellStyle name="Normal 3 57 13 4" xfId="10554" xr:uid="{00000000-0005-0000-0000-0000DB280000}"/>
    <cellStyle name="Normal 3 57 13 5" xfId="13351" xr:uid="{00000000-0005-0000-0000-0000DC280000}"/>
    <cellStyle name="Normal 3 57 14" xfId="5130" xr:uid="{00000000-0005-0000-0000-0000DD280000}"/>
    <cellStyle name="Normal 3 57 14 2" xfId="10555" xr:uid="{00000000-0005-0000-0000-0000DE280000}"/>
    <cellStyle name="Normal 3 57 15" xfId="10556" xr:uid="{00000000-0005-0000-0000-0000DF280000}"/>
    <cellStyle name="Normal 3 57 15 2" xfId="10557" xr:uid="{00000000-0005-0000-0000-0000E0280000}"/>
    <cellStyle name="Normal 3 57 16" xfId="10558" xr:uid="{00000000-0005-0000-0000-0000E1280000}"/>
    <cellStyle name="Normal 3 57 17" xfId="13352" xr:uid="{00000000-0005-0000-0000-0000E2280000}"/>
    <cellStyle name="Normal 3 57 2" xfId="2835" xr:uid="{00000000-0005-0000-0000-0000E3280000}"/>
    <cellStyle name="Normal 3 57 2 10" xfId="2836" xr:uid="{00000000-0005-0000-0000-0000E4280000}"/>
    <cellStyle name="Normal 3 57 2 10 2" xfId="5131" xr:uid="{00000000-0005-0000-0000-0000E5280000}"/>
    <cellStyle name="Normal 3 57 2 10 2 2" xfId="10559" xr:uid="{00000000-0005-0000-0000-0000E6280000}"/>
    <cellStyle name="Normal 3 57 2 10 3" xfId="10560" xr:uid="{00000000-0005-0000-0000-0000E7280000}"/>
    <cellStyle name="Normal 3 57 2 10 3 2" xfId="10561" xr:uid="{00000000-0005-0000-0000-0000E8280000}"/>
    <cellStyle name="Normal 3 57 2 10 4" xfId="10562" xr:uid="{00000000-0005-0000-0000-0000E9280000}"/>
    <cellStyle name="Normal 3 57 2 10 5" xfId="13353" xr:uid="{00000000-0005-0000-0000-0000EA280000}"/>
    <cellStyle name="Normal 3 57 2 11" xfId="2837" xr:uid="{00000000-0005-0000-0000-0000EB280000}"/>
    <cellStyle name="Normal 3 57 2 11 2" xfId="5132" xr:uid="{00000000-0005-0000-0000-0000EC280000}"/>
    <cellStyle name="Normal 3 57 2 11 2 2" xfId="10563" xr:uid="{00000000-0005-0000-0000-0000ED280000}"/>
    <cellStyle name="Normal 3 57 2 11 3" xfId="10564" xr:uid="{00000000-0005-0000-0000-0000EE280000}"/>
    <cellStyle name="Normal 3 57 2 11 3 2" xfId="10565" xr:uid="{00000000-0005-0000-0000-0000EF280000}"/>
    <cellStyle name="Normal 3 57 2 11 4" xfId="10566" xr:uid="{00000000-0005-0000-0000-0000F0280000}"/>
    <cellStyle name="Normal 3 57 2 11 5" xfId="13354" xr:uid="{00000000-0005-0000-0000-0000F1280000}"/>
    <cellStyle name="Normal 3 57 2 12" xfId="2838" xr:uid="{00000000-0005-0000-0000-0000F2280000}"/>
    <cellStyle name="Normal 3 57 2 12 2" xfId="5133" xr:uid="{00000000-0005-0000-0000-0000F3280000}"/>
    <cellStyle name="Normal 3 57 2 12 2 2" xfId="10567" xr:uid="{00000000-0005-0000-0000-0000F4280000}"/>
    <cellStyle name="Normal 3 57 2 12 3" xfId="10568" xr:uid="{00000000-0005-0000-0000-0000F5280000}"/>
    <cellStyle name="Normal 3 57 2 12 3 2" xfId="10569" xr:uid="{00000000-0005-0000-0000-0000F6280000}"/>
    <cellStyle name="Normal 3 57 2 12 4" xfId="10570" xr:uid="{00000000-0005-0000-0000-0000F7280000}"/>
    <cellStyle name="Normal 3 57 2 12 5" xfId="13355" xr:uid="{00000000-0005-0000-0000-0000F8280000}"/>
    <cellStyle name="Normal 3 57 2 13" xfId="5134" xr:uid="{00000000-0005-0000-0000-0000F9280000}"/>
    <cellStyle name="Normal 3 57 2 13 2" xfId="10571" xr:uid="{00000000-0005-0000-0000-0000FA280000}"/>
    <cellStyle name="Normal 3 57 2 14" xfId="10572" xr:uid="{00000000-0005-0000-0000-0000FB280000}"/>
    <cellStyle name="Normal 3 57 2 14 2" xfId="10573" xr:uid="{00000000-0005-0000-0000-0000FC280000}"/>
    <cellStyle name="Normal 3 57 2 15" xfId="10574" xr:uid="{00000000-0005-0000-0000-0000FD280000}"/>
    <cellStyle name="Normal 3 57 2 16" xfId="13356" xr:uid="{00000000-0005-0000-0000-0000FE280000}"/>
    <cellStyle name="Normal 3 57 2 2" xfId="2839" xr:uid="{00000000-0005-0000-0000-0000FF280000}"/>
    <cellStyle name="Normal 3 57 2 2 2" xfId="5135" xr:uid="{00000000-0005-0000-0000-000000290000}"/>
    <cellStyle name="Normal 3 57 2 2 2 2" xfId="10575" xr:uid="{00000000-0005-0000-0000-000001290000}"/>
    <cellStyle name="Normal 3 57 2 2 3" xfId="10576" xr:uid="{00000000-0005-0000-0000-000002290000}"/>
    <cellStyle name="Normal 3 57 2 2 3 2" xfId="10577" xr:uid="{00000000-0005-0000-0000-000003290000}"/>
    <cellStyle name="Normal 3 57 2 2 4" xfId="10578" xr:uid="{00000000-0005-0000-0000-000004290000}"/>
    <cellStyle name="Normal 3 57 2 2 5" xfId="13357" xr:uid="{00000000-0005-0000-0000-000005290000}"/>
    <cellStyle name="Normal 3 57 2 3" xfId="2840" xr:uid="{00000000-0005-0000-0000-000006290000}"/>
    <cellStyle name="Normal 3 57 2 3 2" xfId="5136" xr:uid="{00000000-0005-0000-0000-000007290000}"/>
    <cellStyle name="Normal 3 57 2 3 2 2" xfId="10579" xr:uid="{00000000-0005-0000-0000-000008290000}"/>
    <cellStyle name="Normal 3 57 2 3 3" xfId="10580" xr:uid="{00000000-0005-0000-0000-000009290000}"/>
    <cellStyle name="Normal 3 57 2 3 3 2" xfId="10581" xr:uid="{00000000-0005-0000-0000-00000A290000}"/>
    <cellStyle name="Normal 3 57 2 3 4" xfId="10582" xr:uid="{00000000-0005-0000-0000-00000B290000}"/>
    <cellStyle name="Normal 3 57 2 3 5" xfId="13358" xr:uid="{00000000-0005-0000-0000-00000C290000}"/>
    <cellStyle name="Normal 3 57 2 4" xfId="2841" xr:uid="{00000000-0005-0000-0000-00000D290000}"/>
    <cellStyle name="Normal 3 57 2 4 2" xfId="5137" xr:uid="{00000000-0005-0000-0000-00000E290000}"/>
    <cellStyle name="Normal 3 57 2 4 2 2" xfId="10583" xr:uid="{00000000-0005-0000-0000-00000F290000}"/>
    <cellStyle name="Normal 3 57 2 4 3" xfId="10584" xr:uid="{00000000-0005-0000-0000-000010290000}"/>
    <cellStyle name="Normal 3 57 2 4 3 2" xfId="10585" xr:uid="{00000000-0005-0000-0000-000011290000}"/>
    <cellStyle name="Normal 3 57 2 4 4" xfId="10586" xr:uid="{00000000-0005-0000-0000-000012290000}"/>
    <cellStyle name="Normal 3 57 2 4 5" xfId="13359" xr:uid="{00000000-0005-0000-0000-000013290000}"/>
    <cellStyle name="Normal 3 57 2 5" xfId="2842" xr:uid="{00000000-0005-0000-0000-000014290000}"/>
    <cellStyle name="Normal 3 57 2 5 2" xfId="5138" xr:uid="{00000000-0005-0000-0000-000015290000}"/>
    <cellStyle name="Normal 3 57 2 5 2 2" xfId="10587" xr:uid="{00000000-0005-0000-0000-000016290000}"/>
    <cellStyle name="Normal 3 57 2 5 3" xfId="10588" xr:uid="{00000000-0005-0000-0000-000017290000}"/>
    <cellStyle name="Normal 3 57 2 5 3 2" xfId="10589" xr:uid="{00000000-0005-0000-0000-000018290000}"/>
    <cellStyle name="Normal 3 57 2 5 4" xfId="10590" xr:uid="{00000000-0005-0000-0000-000019290000}"/>
    <cellStyle name="Normal 3 57 2 5 5" xfId="13360" xr:uid="{00000000-0005-0000-0000-00001A290000}"/>
    <cellStyle name="Normal 3 57 2 6" xfId="2843" xr:uid="{00000000-0005-0000-0000-00001B290000}"/>
    <cellStyle name="Normal 3 57 2 6 2" xfId="5139" xr:uid="{00000000-0005-0000-0000-00001C290000}"/>
    <cellStyle name="Normal 3 57 2 6 2 2" xfId="10591" xr:uid="{00000000-0005-0000-0000-00001D290000}"/>
    <cellStyle name="Normal 3 57 2 6 3" xfId="10592" xr:uid="{00000000-0005-0000-0000-00001E290000}"/>
    <cellStyle name="Normal 3 57 2 6 3 2" xfId="10593" xr:uid="{00000000-0005-0000-0000-00001F290000}"/>
    <cellStyle name="Normal 3 57 2 6 4" xfId="10594" xr:uid="{00000000-0005-0000-0000-000020290000}"/>
    <cellStyle name="Normal 3 57 2 6 5" xfId="13361" xr:uid="{00000000-0005-0000-0000-000021290000}"/>
    <cellStyle name="Normal 3 57 2 7" xfId="2844" xr:uid="{00000000-0005-0000-0000-000022290000}"/>
    <cellStyle name="Normal 3 57 2 7 2" xfId="5140" xr:uid="{00000000-0005-0000-0000-000023290000}"/>
    <cellStyle name="Normal 3 57 2 7 2 2" xfId="10595" xr:uid="{00000000-0005-0000-0000-000024290000}"/>
    <cellStyle name="Normal 3 57 2 7 3" xfId="10596" xr:uid="{00000000-0005-0000-0000-000025290000}"/>
    <cellStyle name="Normal 3 57 2 7 3 2" xfId="10597" xr:uid="{00000000-0005-0000-0000-000026290000}"/>
    <cellStyle name="Normal 3 57 2 7 4" xfId="10598" xr:uid="{00000000-0005-0000-0000-000027290000}"/>
    <cellStyle name="Normal 3 57 2 7 5" xfId="13362" xr:uid="{00000000-0005-0000-0000-000028290000}"/>
    <cellStyle name="Normal 3 57 2 8" xfId="2845" xr:uid="{00000000-0005-0000-0000-000029290000}"/>
    <cellStyle name="Normal 3 57 2 8 2" xfId="5141" xr:uid="{00000000-0005-0000-0000-00002A290000}"/>
    <cellStyle name="Normal 3 57 2 8 2 2" xfId="10599" xr:uid="{00000000-0005-0000-0000-00002B290000}"/>
    <cellStyle name="Normal 3 57 2 8 3" xfId="10600" xr:uid="{00000000-0005-0000-0000-00002C290000}"/>
    <cellStyle name="Normal 3 57 2 8 3 2" xfId="10601" xr:uid="{00000000-0005-0000-0000-00002D290000}"/>
    <cellStyle name="Normal 3 57 2 8 4" xfId="10602" xr:uid="{00000000-0005-0000-0000-00002E290000}"/>
    <cellStyle name="Normal 3 57 2 8 5" xfId="13363" xr:uid="{00000000-0005-0000-0000-00002F290000}"/>
    <cellStyle name="Normal 3 57 2 9" xfId="2846" xr:uid="{00000000-0005-0000-0000-000030290000}"/>
    <cellStyle name="Normal 3 57 2 9 2" xfId="5142" xr:uid="{00000000-0005-0000-0000-000031290000}"/>
    <cellStyle name="Normal 3 57 2 9 2 2" xfId="10603" xr:uid="{00000000-0005-0000-0000-000032290000}"/>
    <cellStyle name="Normal 3 57 2 9 3" xfId="10604" xr:uid="{00000000-0005-0000-0000-000033290000}"/>
    <cellStyle name="Normal 3 57 2 9 3 2" xfId="10605" xr:uid="{00000000-0005-0000-0000-000034290000}"/>
    <cellStyle name="Normal 3 57 2 9 4" xfId="10606" xr:uid="{00000000-0005-0000-0000-000035290000}"/>
    <cellStyle name="Normal 3 57 2 9 5" xfId="13364" xr:uid="{00000000-0005-0000-0000-000036290000}"/>
    <cellStyle name="Normal 3 57 3" xfId="2847" xr:uid="{00000000-0005-0000-0000-000037290000}"/>
    <cellStyle name="Normal 3 57 3 2" xfId="5143" xr:uid="{00000000-0005-0000-0000-000038290000}"/>
    <cellStyle name="Normal 3 57 3 2 2" xfId="10607" xr:uid="{00000000-0005-0000-0000-000039290000}"/>
    <cellStyle name="Normal 3 57 3 3" xfId="10608" xr:uid="{00000000-0005-0000-0000-00003A290000}"/>
    <cellStyle name="Normal 3 57 3 3 2" xfId="10609" xr:uid="{00000000-0005-0000-0000-00003B290000}"/>
    <cellStyle name="Normal 3 57 3 4" xfId="10610" xr:uid="{00000000-0005-0000-0000-00003C290000}"/>
    <cellStyle name="Normal 3 57 3 5" xfId="13365" xr:uid="{00000000-0005-0000-0000-00003D290000}"/>
    <cellStyle name="Normal 3 57 4" xfId="2848" xr:uid="{00000000-0005-0000-0000-00003E290000}"/>
    <cellStyle name="Normal 3 57 4 2" xfId="5144" xr:uid="{00000000-0005-0000-0000-00003F290000}"/>
    <cellStyle name="Normal 3 57 4 2 2" xfId="10611" xr:uid="{00000000-0005-0000-0000-000040290000}"/>
    <cellStyle name="Normal 3 57 4 3" xfId="10612" xr:uid="{00000000-0005-0000-0000-000041290000}"/>
    <cellStyle name="Normal 3 57 4 3 2" xfId="10613" xr:uid="{00000000-0005-0000-0000-000042290000}"/>
    <cellStyle name="Normal 3 57 4 4" xfId="10614" xr:uid="{00000000-0005-0000-0000-000043290000}"/>
    <cellStyle name="Normal 3 57 4 5" xfId="13366" xr:uid="{00000000-0005-0000-0000-000044290000}"/>
    <cellStyle name="Normal 3 57 5" xfId="2849" xr:uid="{00000000-0005-0000-0000-000045290000}"/>
    <cellStyle name="Normal 3 57 5 2" xfId="5145" xr:uid="{00000000-0005-0000-0000-000046290000}"/>
    <cellStyle name="Normal 3 57 5 2 2" xfId="10615" xr:uid="{00000000-0005-0000-0000-000047290000}"/>
    <cellStyle name="Normal 3 57 5 3" xfId="10616" xr:uid="{00000000-0005-0000-0000-000048290000}"/>
    <cellStyle name="Normal 3 57 5 3 2" xfId="10617" xr:uid="{00000000-0005-0000-0000-000049290000}"/>
    <cellStyle name="Normal 3 57 5 4" xfId="10618" xr:uid="{00000000-0005-0000-0000-00004A290000}"/>
    <cellStyle name="Normal 3 57 5 5" xfId="13367" xr:uid="{00000000-0005-0000-0000-00004B290000}"/>
    <cellStyle name="Normal 3 57 6" xfId="2850" xr:uid="{00000000-0005-0000-0000-00004C290000}"/>
    <cellStyle name="Normal 3 57 6 2" xfId="5146" xr:uid="{00000000-0005-0000-0000-00004D290000}"/>
    <cellStyle name="Normal 3 57 6 2 2" xfId="10619" xr:uid="{00000000-0005-0000-0000-00004E290000}"/>
    <cellStyle name="Normal 3 57 6 3" xfId="10620" xr:uid="{00000000-0005-0000-0000-00004F290000}"/>
    <cellStyle name="Normal 3 57 6 3 2" xfId="10621" xr:uid="{00000000-0005-0000-0000-000050290000}"/>
    <cellStyle name="Normal 3 57 6 4" xfId="10622" xr:uid="{00000000-0005-0000-0000-000051290000}"/>
    <cellStyle name="Normal 3 57 6 5" xfId="13368" xr:uid="{00000000-0005-0000-0000-000052290000}"/>
    <cellStyle name="Normal 3 57 7" xfId="2851" xr:uid="{00000000-0005-0000-0000-000053290000}"/>
    <cellStyle name="Normal 3 57 7 2" xfId="5147" xr:uid="{00000000-0005-0000-0000-000054290000}"/>
    <cellStyle name="Normal 3 57 7 2 2" xfId="10623" xr:uid="{00000000-0005-0000-0000-000055290000}"/>
    <cellStyle name="Normal 3 57 7 3" xfId="10624" xr:uid="{00000000-0005-0000-0000-000056290000}"/>
    <cellStyle name="Normal 3 57 7 3 2" xfId="10625" xr:uid="{00000000-0005-0000-0000-000057290000}"/>
    <cellStyle name="Normal 3 57 7 4" xfId="10626" xr:uid="{00000000-0005-0000-0000-000058290000}"/>
    <cellStyle name="Normal 3 57 7 5" xfId="13369" xr:uid="{00000000-0005-0000-0000-000059290000}"/>
    <cellStyle name="Normal 3 57 8" xfId="2852" xr:uid="{00000000-0005-0000-0000-00005A290000}"/>
    <cellStyle name="Normal 3 57 8 2" xfId="5148" xr:uid="{00000000-0005-0000-0000-00005B290000}"/>
    <cellStyle name="Normal 3 57 8 2 2" xfId="10627" xr:uid="{00000000-0005-0000-0000-00005C290000}"/>
    <cellStyle name="Normal 3 57 8 3" xfId="10628" xr:uid="{00000000-0005-0000-0000-00005D290000}"/>
    <cellStyle name="Normal 3 57 8 3 2" xfId="10629" xr:uid="{00000000-0005-0000-0000-00005E290000}"/>
    <cellStyle name="Normal 3 57 8 4" xfId="10630" xr:uid="{00000000-0005-0000-0000-00005F290000}"/>
    <cellStyle name="Normal 3 57 8 5" xfId="13370" xr:uid="{00000000-0005-0000-0000-000060290000}"/>
    <cellStyle name="Normal 3 57 9" xfId="2853" xr:uid="{00000000-0005-0000-0000-000061290000}"/>
    <cellStyle name="Normal 3 57 9 2" xfId="5149" xr:uid="{00000000-0005-0000-0000-000062290000}"/>
    <cellStyle name="Normal 3 57 9 2 2" xfId="10631" xr:uid="{00000000-0005-0000-0000-000063290000}"/>
    <cellStyle name="Normal 3 57 9 3" xfId="10632" xr:uid="{00000000-0005-0000-0000-000064290000}"/>
    <cellStyle name="Normal 3 57 9 3 2" xfId="10633" xr:uid="{00000000-0005-0000-0000-000065290000}"/>
    <cellStyle name="Normal 3 57 9 4" xfId="10634" xr:uid="{00000000-0005-0000-0000-000066290000}"/>
    <cellStyle name="Normal 3 57 9 5" xfId="13371" xr:uid="{00000000-0005-0000-0000-000067290000}"/>
    <cellStyle name="Normal 3 58" xfId="2854" xr:uid="{00000000-0005-0000-0000-000068290000}"/>
    <cellStyle name="Normal 3 58 10" xfId="2855" xr:uid="{00000000-0005-0000-0000-000069290000}"/>
    <cellStyle name="Normal 3 58 10 2" xfId="5150" xr:uid="{00000000-0005-0000-0000-00006A290000}"/>
    <cellStyle name="Normal 3 58 10 2 2" xfId="10635" xr:uid="{00000000-0005-0000-0000-00006B290000}"/>
    <cellStyle name="Normal 3 58 10 3" xfId="10636" xr:uid="{00000000-0005-0000-0000-00006C290000}"/>
    <cellStyle name="Normal 3 58 10 3 2" xfId="10637" xr:uid="{00000000-0005-0000-0000-00006D290000}"/>
    <cellStyle name="Normal 3 58 10 4" xfId="10638" xr:uid="{00000000-0005-0000-0000-00006E290000}"/>
    <cellStyle name="Normal 3 58 10 5" xfId="13372" xr:uid="{00000000-0005-0000-0000-00006F290000}"/>
    <cellStyle name="Normal 3 58 11" xfId="2856" xr:uid="{00000000-0005-0000-0000-000070290000}"/>
    <cellStyle name="Normal 3 58 11 2" xfId="5151" xr:uid="{00000000-0005-0000-0000-000071290000}"/>
    <cellStyle name="Normal 3 58 11 2 2" xfId="10639" xr:uid="{00000000-0005-0000-0000-000072290000}"/>
    <cellStyle name="Normal 3 58 11 3" xfId="10640" xr:uid="{00000000-0005-0000-0000-000073290000}"/>
    <cellStyle name="Normal 3 58 11 3 2" xfId="10641" xr:uid="{00000000-0005-0000-0000-000074290000}"/>
    <cellStyle name="Normal 3 58 11 4" xfId="10642" xr:uid="{00000000-0005-0000-0000-000075290000}"/>
    <cellStyle name="Normal 3 58 11 5" xfId="13373" xr:uid="{00000000-0005-0000-0000-000076290000}"/>
    <cellStyle name="Normal 3 58 12" xfId="2857" xr:uid="{00000000-0005-0000-0000-000077290000}"/>
    <cellStyle name="Normal 3 58 12 2" xfId="5152" xr:uid="{00000000-0005-0000-0000-000078290000}"/>
    <cellStyle name="Normal 3 58 12 2 2" xfId="10643" xr:uid="{00000000-0005-0000-0000-000079290000}"/>
    <cellStyle name="Normal 3 58 12 3" xfId="10644" xr:uid="{00000000-0005-0000-0000-00007A290000}"/>
    <cellStyle name="Normal 3 58 12 3 2" xfId="10645" xr:uid="{00000000-0005-0000-0000-00007B290000}"/>
    <cellStyle name="Normal 3 58 12 4" xfId="10646" xr:uid="{00000000-0005-0000-0000-00007C290000}"/>
    <cellStyle name="Normal 3 58 12 5" xfId="13374" xr:uid="{00000000-0005-0000-0000-00007D290000}"/>
    <cellStyle name="Normal 3 58 13" xfId="2858" xr:uid="{00000000-0005-0000-0000-00007E290000}"/>
    <cellStyle name="Normal 3 58 13 2" xfId="5153" xr:uid="{00000000-0005-0000-0000-00007F290000}"/>
    <cellStyle name="Normal 3 58 13 2 2" xfId="10647" xr:uid="{00000000-0005-0000-0000-000080290000}"/>
    <cellStyle name="Normal 3 58 13 3" xfId="10648" xr:uid="{00000000-0005-0000-0000-000081290000}"/>
    <cellStyle name="Normal 3 58 13 3 2" xfId="10649" xr:uid="{00000000-0005-0000-0000-000082290000}"/>
    <cellStyle name="Normal 3 58 13 4" xfId="10650" xr:uid="{00000000-0005-0000-0000-000083290000}"/>
    <cellStyle name="Normal 3 58 13 5" xfId="13375" xr:uid="{00000000-0005-0000-0000-000084290000}"/>
    <cellStyle name="Normal 3 58 14" xfId="5154" xr:uid="{00000000-0005-0000-0000-000085290000}"/>
    <cellStyle name="Normal 3 58 14 2" xfId="10651" xr:uid="{00000000-0005-0000-0000-000086290000}"/>
    <cellStyle name="Normal 3 58 15" xfId="10652" xr:uid="{00000000-0005-0000-0000-000087290000}"/>
    <cellStyle name="Normal 3 58 15 2" xfId="10653" xr:uid="{00000000-0005-0000-0000-000088290000}"/>
    <cellStyle name="Normal 3 58 16" xfId="10654" xr:uid="{00000000-0005-0000-0000-000089290000}"/>
    <cellStyle name="Normal 3 58 17" xfId="13376" xr:uid="{00000000-0005-0000-0000-00008A290000}"/>
    <cellStyle name="Normal 3 58 2" xfId="2859" xr:uid="{00000000-0005-0000-0000-00008B290000}"/>
    <cellStyle name="Normal 3 58 2 10" xfId="2860" xr:uid="{00000000-0005-0000-0000-00008C290000}"/>
    <cellStyle name="Normal 3 58 2 10 2" xfId="5155" xr:uid="{00000000-0005-0000-0000-00008D290000}"/>
    <cellStyle name="Normal 3 58 2 10 2 2" xfId="10655" xr:uid="{00000000-0005-0000-0000-00008E290000}"/>
    <cellStyle name="Normal 3 58 2 10 3" xfId="10656" xr:uid="{00000000-0005-0000-0000-00008F290000}"/>
    <cellStyle name="Normal 3 58 2 10 3 2" xfId="10657" xr:uid="{00000000-0005-0000-0000-000090290000}"/>
    <cellStyle name="Normal 3 58 2 10 4" xfId="10658" xr:uid="{00000000-0005-0000-0000-000091290000}"/>
    <cellStyle name="Normal 3 58 2 10 5" xfId="13377" xr:uid="{00000000-0005-0000-0000-000092290000}"/>
    <cellStyle name="Normal 3 58 2 11" xfId="2861" xr:uid="{00000000-0005-0000-0000-000093290000}"/>
    <cellStyle name="Normal 3 58 2 11 2" xfId="5156" xr:uid="{00000000-0005-0000-0000-000094290000}"/>
    <cellStyle name="Normal 3 58 2 11 2 2" xfId="10659" xr:uid="{00000000-0005-0000-0000-000095290000}"/>
    <cellStyle name="Normal 3 58 2 11 3" xfId="10660" xr:uid="{00000000-0005-0000-0000-000096290000}"/>
    <cellStyle name="Normal 3 58 2 11 3 2" xfId="10661" xr:uid="{00000000-0005-0000-0000-000097290000}"/>
    <cellStyle name="Normal 3 58 2 11 4" xfId="10662" xr:uid="{00000000-0005-0000-0000-000098290000}"/>
    <cellStyle name="Normal 3 58 2 11 5" xfId="13378" xr:uid="{00000000-0005-0000-0000-000099290000}"/>
    <cellStyle name="Normal 3 58 2 12" xfId="2862" xr:uid="{00000000-0005-0000-0000-00009A290000}"/>
    <cellStyle name="Normal 3 58 2 12 2" xfId="5157" xr:uid="{00000000-0005-0000-0000-00009B290000}"/>
    <cellStyle name="Normal 3 58 2 12 2 2" xfId="10663" xr:uid="{00000000-0005-0000-0000-00009C290000}"/>
    <cellStyle name="Normal 3 58 2 12 3" xfId="10664" xr:uid="{00000000-0005-0000-0000-00009D290000}"/>
    <cellStyle name="Normal 3 58 2 12 3 2" xfId="10665" xr:uid="{00000000-0005-0000-0000-00009E290000}"/>
    <cellStyle name="Normal 3 58 2 12 4" xfId="10666" xr:uid="{00000000-0005-0000-0000-00009F290000}"/>
    <cellStyle name="Normal 3 58 2 12 5" xfId="13379" xr:uid="{00000000-0005-0000-0000-0000A0290000}"/>
    <cellStyle name="Normal 3 58 2 13" xfId="5158" xr:uid="{00000000-0005-0000-0000-0000A1290000}"/>
    <cellStyle name="Normal 3 58 2 13 2" xfId="10667" xr:uid="{00000000-0005-0000-0000-0000A2290000}"/>
    <cellStyle name="Normal 3 58 2 14" xfId="10668" xr:uid="{00000000-0005-0000-0000-0000A3290000}"/>
    <cellStyle name="Normal 3 58 2 14 2" xfId="10669" xr:uid="{00000000-0005-0000-0000-0000A4290000}"/>
    <cellStyle name="Normal 3 58 2 15" xfId="10670" xr:uid="{00000000-0005-0000-0000-0000A5290000}"/>
    <cellStyle name="Normal 3 58 2 16" xfId="13380" xr:uid="{00000000-0005-0000-0000-0000A6290000}"/>
    <cellStyle name="Normal 3 58 2 2" xfId="2863" xr:uid="{00000000-0005-0000-0000-0000A7290000}"/>
    <cellStyle name="Normal 3 58 2 2 2" xfId="5159" xr:uid="{00000000-0005-0000-0000-0000A8290000}"/>
    <cellStyle name="Normal 3 58 2 2 2 2" xfId="10671" xr:uid="{00000000-0005-0000-0000-0000A9290000}"/>
    <cellStyle name="Normal 3 58 2 2 3" xfId="10672" xr:uid="{00000000-0005-0000-0000-0000AA290000}"/>
    <cellStyle name="Normal 3 58 2 2 3 2" xfId="10673" xr:uid="{00000000-0005-0000-0000-0000AB290000}"/>
    <cellStyle name="Normal 3 58 2 2 4" xfId="10674" xr:uid="{00000000-0005-0000-0000-0000AC290000}"/>
    <cellStyle name="Normal 3 58 2 2 5" xfId="13381" xr:uid="{00000000-0005-0000-0000-0000AD290000}"/>
    <cellStyle name="Normal 3 58 2 3" xfId="2864" xr:uid="{00000000-0005-0000-0000-0000AE290000}"/>
    <cellStyle name="Normal 3 58 2 3 2" xfId="5160" xr:uid="{00000000-0005-0000-0000-0000AF290000}"/>
    <cellStyle name="Normal 3 58 2 3 2 2" xfId="10675" xr:uid="{00000000-0005-0000-0000-0000B0290000}"/>
    <cellStyle name="Normal 3 58 2 3 3" xfId="10676" xr:uid="{00000000-0005-0000-0000-0000B1290000}"/>
    <cellStyle name="Normal 3 58 2 3 3 2" xfId="10677" xr:uid="{00000000-0005-0000-0000-0000B2290000}"/>
    <cellStyle name="Normal 3 58 2 3 4" xfId="10678" xr:uid="{00000000-0005-0000-0000-0000B3290000}"/>
    <cellStyle name="Normal 3 58 2 3 5" xfId="13382" xr:uid="{00000000-0005-0000-0000-0000B4290000}"/>
    <cellStyle name="Normal 3 58 2 4" xfId="2865" xr:uid="{00000000-0005-0000-0000-0000B5290000}"/>
    <cellStyle name="Normal 3 58 2 4 2" xfId="5161" xr:uid="{00000000-0005-0000-0000-0000B6290000}"/>
    <cellStyle name="Normal 3 58 2 4 2 2" xfId="10679" xr:uid="{00000000-0005-0000-0000-0000B7290000}"/>
    <cellStyle name="Normal 3 58 2 4 3" xfId="10680" xr:uid="{00000000-0005-0000-0000-0000B8290000}"/>
    <cellStyle name="Normal 3 58 2 4 3 2" xfId="10681" xr:uid="{00000000-0005-0000-0000-0000B9290000}"/>
    <cellStyle name="Normal 3 58 2 4 4" xfId="10682" xr:uid="{00000000-0005-0000-0000-0000BA290000}"/>
    <cellStyle name="Normal 3 58 2 4 5" xfId="13383" xr:uid="{00000000-0005-0000-0000-0000BB290000}"/>
    <cellStyle name="Normal 3 58 2 5" xfId="2866" xr:uid="{00000000-0005-0000-0000-0000BC290000}"/>
    <cellStyle name="Normal 3 58 2 5 2" xfId="5162" xr:uid="{00000000-0005-0000-0000-0000BD290000}"/>
    <cellStyle name="Normal 3 58 2 5 2 2" xfId="10683" xr:uid="{00000000-0005-0000-0000-0000BE290000}"/>
    <cellStyle name="Normal 3 58 2 5 3" xfId="10684" xr:uid="{00000000-0005-0000-0000-0000BF290000}"/>
    <cellStyle name="Normal 3 58 2 5 3 2" xfId="10685" xr:uid="{00000000-0005-0000-0000-0000C0290000}"/>
    <cellStyle name="Normal 3 58 2 5 4" xfId="10686" xr:uid="{00000000-0005-0000-0000-0000C1290000}"/>
    <cellStyle name="Normal 3 58 2 5 5" xfId="13384" xr:uid="{00000000-0005-0000-0000-0000C2290000}"/>
    <cellStyle name="Normal 3 58 2 6" xfId="2867" xr:uid="{00000000-0005-0000-0000-0000C3290000}"/>
    <cellStyle name="Normal 3 58 2 6 2" xfId="5163" xr:uid="{00000000-0005-0000-0000-0000C4290000}"/>
    <cellStyle name="Normal 3 58 2 6 2 2" xfId="10687" xr:uid="{00000000-0005-0000-0000-0000C5290000}"/>
    <cellStyle name="Normal 3 58 2 6 3" xfId="10688" xr:uid="{00000000-0005-0000-0000-0000C6290000}"/>
    <cellStyle name="Normal 3 58 2 6 3 2" xfId="10689" xr:uid="{00000000-0005-0000-0000-0000C7290000}"/>
    <cellStyle name="Normal 3 58 2 6 4" xfId="10690" xr:uid="{00000000-0005-0000-0000-0000C8290000}"/>
    <cellStyle name="Normal 3 58 2 6 5" xfId="13385" xr:uid="{00000000-0005-0000-0000-0000C9290000}"/>
    <cellStyle name="Normal 3 58 2 7" xfId="2868" xr:uid="{00000000-0005-0000-0000-0000CA290000}"/>
    <cellStyle name="Normal 3 58 2 7 2" xfId="5164" xr:uid="{00000000-0005-0000-0000-0000CB290000}"/>
    <cellStyle name="Normal 3 58 2 7 2 2" xfId="10691" xr:uid="{00000000-0005-0000-0000-0000CC290000}"/>
    <cellStyle name="Normal 3 58 2 7 3" xfId="10692" xr:uid="{00000000-0005-0000-0000-0000CD290000}"/>
    <cellStyle name="Normal 3 58 2 7 3 2" xfId="10693" xr:uid="{00000000-0005-0000-0000-0000CE290000}"/>
    <cellStyle name="Normal 3 58 2 7 4" xfId="10694" xr:uid="{00000000-0005-0000-0000-0000CF290000}"/>
    <cellStyle name="Normal 3 58 2 7 5" xfId="13386" xr:uid="{00000000-0005-0000-0000-0000D0290000}"/>
    <cellStyle name="Normal 3 58 2 8" xfId="2869" xr:uid="{00000000-0005-0000-0000-0000D1290000}"/>
    <cellStyle name="Normal 3 58 2 8 2" xfId="5165" xr:uid="{00000000-0005-0000-0000-0000D2290000}"/>
    <cellStyle name="Normal 3 58 2 8 2 2" xfId="10695" xr:uid="{00000000-0005-0000-0000-0000D3290000}"/>
    <cellStyle name="Normal 3 58 2 8 3" xfId="10696" xr:uid="{00000000-0005-0000-0000-0000D4290000}"/>
    <cellStyle name="Normal 3 58 2 8 3 2" xfId="10697" xr:uid="{00000000-0005-0000-0000-0000D5290000}"/>
    <cellStyle name="Normal 3 58 2 8 4" xfId="10698" xr:uid="{00000000-0005-0000-0000-0000D6290000}"/>
    <cellStyle name="Normal 3 58 2 8 5" xfId="13387" xr:uid="{00000000-0005-0000-0000-0000D7290000}"/>
    <cellStyle name="Normal 3 58 2 9" xfId="2870" xr:uid="{00000000-0005-0000-0000-0000D8290000}"/>
    <cellStyle name="Normal 3 58 2 9 2" xfId="5166" xr:uid="{00000000-0005-0000-0000-0000D9290000}"/>
    <cellStyle name="Normal 3 58 2 9 2 2" xfId="10699" xr:uid="{00000000-0005-0000-0000-0000DA290000}"/>
    <cellStyle name="Normal 3 58 2 9 3" xfId="10700" xr:uid="{00000000-0005-0000-0000-0000DB290000}"/>
    <cellStyle name="Normal 3 58 2 9 3 2" xfId="10701" xr:uid="{00000000-0005-0000-0000-0000DC290000}"/>
    <cellStyle name="Normal 3 58 2 9 4" xfId="10702" xr:uid="{00000000-0005-0000-0000-0000DD290000}"/>
    <cellStyle name="Normal 3 58 2 9 5" xfId="13388" xr:uid="{00000000-0005-0000-0000-0000DE290000}"/>
    <cellStyle name="Normal 3 58 3" xfId="2871" xr:uid="{00000000-0005-0000-0000-0000DF290000}"/>
    <cellStyle name="Normal 3 58 3 2" xfId="5167" xr:uid="{00000000-0005-0000-0000-0000E0290000}"/>
    <cellStyle name="Normal 3 58 3 2 2" xfId="10703" xr:uid="{00000000-0005-0000-0000-0000E1290000}"/>
    <cellStyle name="Normal 3 58 3 3" xfId="10704" xr:uid="{00000000-0005-0000-0000-0000E2290000}"/>
    <cellStyle name="Normal 3 58 3 3 2" xfId="10705" xr:uid="{00000000-0005-0000-0000-0000E3290000}"/>
    <cellStyle name="Normal 3 58 3 4" xfId="10706" xr:uid="{00000000-0005-0000-0000-0000E4290000}"/>
    <cellStyle name="Normal 3 58 3 5" xfId="13389" xr:uid="{00000000-0005-0000-0000-0000E5290000}"/>
    <cellStyle name="Normal 3 58 4" xfId="2872" xr:uid="{00000000-0005-0000-0000-0000E6290000}"/>
    <cellStyle name="Normal 3 58 4 2" xfId="5168" xr:uid="{00000000-0005-0000-0000-0000E7290000}"/>
    <cellStyle name="Normal 3 58 4 2 2" xfId="10707" xr:uid="{00000000-0005-0000-0000-0000E8290000}"/>
    <cellStyle name="Normal 3 58 4 3" xfId="10708" xr:uid="{00000000-0005-0000-0000-0000E9290000}"/>
    <cellStyle name="Normal 3 58 4 3 2" xfId="10709" xr:uid="{00000000-0005-0000-0000-0000EA290000}"/>
    <cellStyle name="Normal 3 58 4 4" xfId="10710" xr:uid="{00000000-0005-0000-0000-0000EB290000}"/>
    <cellStyle name="Normal 3 58 4 5" xfId="13390" xr:uid="{00000000-0005-0000-0000-0000EC290000}"/>
    <cellStyle name="Normal 3 58 5" xfId="2873" xr:uid="{00000000-0005-0000-0000-0000ED290000}"/>
    <cellStyle name="Normal 3 58 5 2" xfId="5169" xr:uid="{00000000-0005-0000-0000-0000EE290000}"/>
    <cellStyle name="Normal 3 58 5 2 2" xfId="10711" xr:uid="{00000000-0005-0000-0000-0000EF290000}"/>
    <cellStyle name="Normal 3 58 5 3" xfId="10712" xr:uid="{00000000-0005-0000-0000-0000F0290000}"/>
    <cellStyle name="Normal 3 58 5 3 2" xfId="10713" xr:uid="{00000000-0005-0000-0000-0000F1290000}"/>
    <cellStyle name="Normal 3 58 5 4" xfId="10714" xr:uid="{00000000-0005-0000-0000-0000F2290000}"/>
    <cellStyle name="Normal 3 58 5 5" xfId="13391" xr:uid="{00000000-0005-0000-0000-0000F3290000}"/>
    <cellStyle name="Normal 3 58 6" xfId="2874" xr:uid="{00000000-0005-0000-0000-0000F4290000}"/>
    <cellStyle name="Normal 3 58 6 2" xfId="5170" xr:uid="{00000000-0005-0000-0000-0000F5290000}"/>
    <cellStyle name="Normal 3 58 6 2 2" xfId="10715" xr:uid="{00000000-0005-0000-0000-0000F6290000}"/>
    <cellStyle name="Normal 3 58 6 3" xfId="10716" xr:uid="{00000000-0005-0000-0000-0000F7290000}"/>
    <cellStyle name="Normal 3 58 6 3 2" xfId="10717" xr:uid="{00000000-0005-0000-0000-0000F8290000}"/>
    <cellStyle name="Normal 3 58 6 4" xfId="10718" xr:uid="{00000000-0005-0000-0000-0000F9290000}"/>
    <cellStyle name="Normal 3 58 6 5" xfId="13392" xr:uid="{00000000-0005-0000-0000-0000FA290000}"/>
    <cellStyle name="Normal 3 58 7" xfId="2875" xr:uid="{00000000-0005-0000-0000-0000FB290000}"/>
    <cellStyle name="Normal 3 58 7 2" xfId="5171" xr:uid="{00000000-0005-0000-0000-0000FC290000}"/>
    <cellStyle name="Normal 3 58 7 2 2" xfId="10719" xr:uid="{00000000-0005-0000-0000-0000FD290000}"/>
    <cellStyle name="Normal 3 58 7 3" xfId="10720" xr:uid="{00000000-0005-0000-0000-0000FE290000}"/>
    <cellStyle name="Normal 3 58 7 3 2" xfId="10721" xr:uid="{00000000-0005-0000-0000-0000FF290000}"/>
    <cellStyle name="Normal 3 58 7 4" xfId="10722" xr:uid="{00000000-0005-0000-0000-0000002A0000}"/>
    <cellStyle name="Normal 3 58 7 5" xfId="13393" xr:uid="{00000000-0005-0000-0000-0000012A0000}"/>
    <cellStyle name="Normal 3 58 8" xfId="2876" xr:uid="{00000000-0005-0000-0000-0000022A0000}"/>
    <cellStyle name="Normal 3 58 8 2" xfId="5172" xr:uid="{00000000-0005-0000-0000-0000032A0000}"/>
    <cellStyle name="Normal 3 58 8 2 2" xfId="10723" xr:uid="{00000000-0005-0000-0000-0000042A0000}"/>
    <cellStyle name="Normal 3 58 8 3" xfId="10724" xr:uid="{00000000-0005-0000-0000-0000052A0000}"/>
    <cellStyle name="Normal 3 58 8 3 2" xfId="10725" xr:uid="{00000000-0005-0000-0000-0000062A0000}"/>
    <cellStyle name="Normal 3 58 8 4" xfId="10726" xr:uid="{00000000-0005-0000-0000-0000072A0000}"/>
    <cellStyle name="Normal 3 58 8 5" xfId="13394" xr:uid="{00000000-0005-0000-0000-0000082A0000}"/>
    <cellStyle name="Normal 3 58 9" xfId="2877" xr:uid="{00000000-0005-0000-0000-0000092A0000}"/>
    <cellStyle name="Normal 3 58 9 2" xfId="5173" xr:uid="{00000000-0005-0000-0000-00000A2A0000}"/>
    <cellStyle name="Normal 3 58 9 2 2" xfId="10727" xr:uid="{00000000-0005-0000-0000-00000B2A0000}"/>
    <cellStyle name="Normal 3 58 9 3" xfId="10728" xr:uid="{00000000-0005-0000-0000-00000C2A0000}"/>
    <cellStyle name="Normal 3 58 9 3 2" xfId="10729" xr:uid="{00000000-0005-0000-0000-00000D2A0000}"/>
    <cellStyle name="Normal 3 58 9 4" xfId="10730" xr:uid="{00000000-0005-0000-0000-00000E2A0000}"/>
    <cellStyle name="Normal 3 58 9 5" xfId="13395" xr:uid="{00000000-0005-0000-0000-00000F2A0000}"/>
    <cellStyle name="Normal 3 59" xfId="2878" xr:uid="{00000000-0005-0000-0000-0000102A0000}"/>
    <cellStyle name="Normal 3 59 10" xfId="2879" xr:uid="{00000000-0005-0000-0000-0000112A0000}"/>
    <cellStyle name="Normal 3 59 10 2" xfId="5174" xr:uid="{00000000-0005-0000-0000-0000122A0000}"/>
    <cellStyle name="Normal 3 59 10 2 2" xfId="10731" xr:uid="{00000000-0005-0000-0000-0000132A0000}"/>
    <cellStyle name="Normal 3 59 10 3" xfId="10732" xr:uid="{00000000-0005-0000-0000-0000142A0000}"/>
    <cellStyle name="Normal 3 59 10 3 2" xfId="10733" xr:uid="{00000000-0005-0000-0000-0000152A0000}"/>
    <cellStyle name="Normal 3 59 10 4" xfId="10734" xr:uid="{00000000-0005-0000-0000-0000162A0000}"/>
    <cellStyle name="Normal 3 59 10 5" xfId="13396" xr:uid="{00000000-0005-0000-0000-0000172A0000}"/>
    <cellStyle name="Normal 3 59 11" xfId="2880" xr:uid="{00000000-0005-0000-0000-0000182A0000}"/>
    <cellStyle name="Normal 3 59 11 2" xfId="5175" xr:uid="{00000000-0005-0000-0000-0000192A0000}"/>
    <cellStyle name="Normal 3 59 11 2 2" xfId="10735" xr:uid="{00000000-0005-0000-0000-00001A2A0000}"/>
    <cellStyle name="Normal 3 59 11 3" xfId="10736" xr:uid="{00000000-0005-0000-0000-00001B2A0000}"/>
    <cellStyle name="Normal 3 59 11 3 2" xfId="10737" xr:uid="{00000000-0005-0000-0000-00001C2A0000}"/>
    <cellStyle name="Normal 3 59 11 4" xfId="10738" xr:uid="{00000000-0005-0000-0000-00001D2A0000}"/>
    <cellStyle name="Normal 3 59 11 5" xfId="13397" xr:uid="{00000000-0005-0000-0000-00001E2A0000}"/>
    <cellStyle name="Normal 3 59 12" xfId="2881" xr:uid="{00000000-0005-0000-0000-00001F2A0000}"/>
    <cellStyle name="Normal 3 59 12 2" xfId="5176" xr:uid="{00000000-0005-0000-0000-0000202A0000}"/>
    <cellStyle name="Normal 3 59 12 2 2" xfId="10739" xr:uid="{00000000-0005-0000-0000-0000212A0000}"/>
    <cellStyle name="Normal 3 59 12 3" xfId="10740" xr:uid="{00000000-0005-0000-0000-0000222A0000}"/>
    <cellStyle name="Normal 3 59 12 3 2" xfId="10741" xr:uid="{00000000-0005-0000-0000-0000232A0000}"/>
    <cellStyle name="Normal 3 59 12 4" xfId="10742" xr:uid="{00000000-0005-0000-0000-0000242A0000}"/>
    <cellStyle name="Normal 3 59 12 5" xfId="13398" xr:uid="{00000000-0005-0000-0000-0000252A0000}"/>
    <cellStyle name="Normal 3 59 13" xfId="2882" xr:uid="{00000000-0005-0000-0000-0000262A0000}"/>
    <cellStyle name="Normal 3 59 13 2" xfId="5177" xr:uid="{00000000-0005-0000-0000-0000272A0000}"/>
    <cellStyle name="Normal 3 59 13 2 2" xfId="10743" xr:uid="{00000000-0005-0000-0000-0000282A0000}"/>
    <cellStyle name="Normal 3 59 13 3" xfId="10744" xr:uid="{00000000-0005-0000-0000-0000292A0000}"/>
    <cellStyle name="Normal 3 59 13 3 2" xfId="10745" xr:uid="{00000000-0005-0000-0000-00002A2A0000}"/>
    <cellStyle name="Normal 3 59 13 4" xfId="10746" xr:uid="{00000000-0005-0000-0000-00002B2A0000}"/>
    <cellStyle name="Normal 3 59 13 5" xfId="13399" xr:uid="{00000000-0005-0000-0000-00002C2A0000}"/>
    <cellStyle name="Normal 3 59 14" xfId="5178" xr:uid="{00000000-0005-0000-0000-00002D2A0000}"/>
    <cellStyle name="Normal 3 59 14 2" xfId="10747" xr:uid="{00000000-0005-0000-0000-00002E2A0000}"/>
    <cellStyle name="Normal 3 59 15" xfId="10748" xr:uid="{00000000-0005-0000-0000-00002F2A0000}"/>
    <cellStyle name="Normal 3 59 15 2" xfId="10749" xr:uid="{00000000-0005-0000-0000-0000302A0000}"/>
    <cellStyle name="Normal 3 59 16" xfId="10750" xr:uid="{00000000-0005-0000-0000-0000312A0000}"/>
    <cellStyle name="Normal 3 59 17" xfId="13400" xr:uid="{00000000-0005-0000-0000-0000322A0000}"/>
    <cellStyle name="Normal 3 59 2" xfId="2883" xr:uid="{00000000-0005-0000-0000-0000332A0000}"/>
    <cellStyle name="Normal 3 59 2 10" xfId="2884" xr:uid="{00000000-0005-0000-0000-0000342A0000}"/>
    <cellStyle name="Normal 3 59 2 10 2" xfId="5179" xr:uid="{00000000-0005-0000-0000-0000352A0000}"/>
    <cellStyle name="Normal 3 59 2 10 2 2" xfId="10751" xr:uid="{00000000-0005-0000-0000-0000362A0000}"/>
    <cellStyle name="Normal 3 59 2 10 3" xfId="10752" xr:uid="{00000000-0005-0000-0000-0000372A0000}"/>
    <cellStyle name="Normal 3 59 2 10 3 2" xfId="10753" xr:uid="{00000000-0005-0000-0000-0000382A0000}"/>
    <cellStyle name="Normal 3 59 2 10 4" xfId="10754" xr:uid="{00000000-0005-0000-0000-0000392A0000}"/>
    <cellStyle name="Normal 3 59 2 10 5" xfId="13401" xr:uid="{00000000-0005-0000-0000-00003A2A0000}"/>
    <cellStyle name="Normal 3 59 2 11" xfId="2885" xr:uid="{00000000-0005-0000-0000-00003B2A0000}"/>
    <cellStyle name="Normal 3 59 2 11 2" xfId="5180" xr:uid="{00000000-0005-0000-0000-00003C2A0000}"/>
    <cellStyle name="Normal 3 59 2 11 2 2" xfId="10755" xr:uid="{00000000-0005-0000-0000-00003D2A0000}"/>
    <cellStyle name="Normal 3 59 2 11 3" xfId="10756" xr:uid="{00000000-0005-0000-0000-00003E2A0000}"/>
    <cellStyle name="Normal 3 59 2 11 3 2" xfId="10757" xr:uid="{00000000-0005-0000-0000-00003F2A0000}"/>
    <cellStyle name="Normal 3 59 2 11 4" xfId="10758" xr:uid="{00000000-0005-0000-0000-0000402A0000}"/>
    <cellStyle name="Normal 3 59 2 11 5" xfId="13402" xr:uid="{00000000-0005-0000-0000-0000412A0000}"/>
    <cellStyle name="Normal 3 59 2 12" xfId="2886" xr:uid="{00000000-0005-0000-0000-0000422A0000}"/>
    <cellStyle name="Normal 3 59 2 12 2" xfId="5181" xr:uid="{00000000-0005-0000-0000-0000432A0000}"/>
    <cellStyle name="Normal 3 59 2 12 2 2" xfId="10759" xr:uid="{00000000-0005-0000-0000-0000442A0000}"/>
    <cellStyle name="Normal 3 59 2 12 3" xfId="10760" xr:uid="{00000000-0005-0000-0000-0000452A0000}"/>
    <cellStyle name="Normal 3 59 2 12 3 2" xfId="10761" xr:uid="{00000000-0005-0000-0000-0000462A0000}"/>
    <cellStyle name="Normal 3 59 2 12 4" xfId="10762" xr:uid="{00000000-0005-0000-0000-0000472A0000}"/>
    <cellStyle name="Normal 3 59 2 12 5" xfId="13403" xr:uid="{00000000-0005-0000-0000-0000482A0000}"/>
    <cellStyle name="Normal 3 59 2 13" xfId="5182" xr:uid="{00000000-0005-0000-0000-0000492A0000}"/>
    <cellStyle name="Normal 3 59 2 13 2" xfId="10763" xr:uid="{00000000-0005-0000-0000-00004A2A0000}"/>
    <cellStyle name="Normal 3 59 2 14" xfId="10764" xr:uid="{00000000-0005-0000-0000-00004B2A0000}"/>
    <cellStyle name="Normal 3 59 2 14 2" xfId="10765" xr:uid="{00000000-0005-0000-0000-00004C2A0000}"/>
    <cellStyle name="Normal 3 59 2 15" xfId="10766" xr:uid="{00000000-0005-0000-0000-00004D2A0000}"/>
    <cellStyle name="Normal 3 59 2 16" xfId="13404" xr:uid="{00000000-0005-0000-0000-00004E2A0000}"/>
    <cellStyle name="Normal 3 59 2 2" xfId="2887" xr:uid="{00000000-0005-0000-0000-00004F2A0000}"/>
    <cellStyle name="Normal 3 59 2 2 2" xfId="5183" xr:uid="{00000000-0005-0000-0000-0000502A0000}"/>
    <cellStyle name="Normal 3 59 2 2 2 2" xfId="10767" xr:uid="{00000000-0005-0000-0000-0000512A0000}"/>
    <cellStyle name="Normal 3 59 2 2 3" xfId="10768" xr:uid="{00000000-0005-0000-0000-0000522A0000}"/>
    <cellStyle name="Normal 3 59 2 2 3 2" xfId="10769" xr:uid="{00000000-0005-0000-0000-0000532A0000}"/>
    <cellStyle name="Normal 3 59 2 2 4" xfId="10770" xr:uid="{00000000-0005-0000-0000-0000542A0000}"/>
    <cellStyle name="Normal 3 59 2 2 5" xfId="13405" xr:uid="{00000000-0005-0000-0000-0000552A0000}"/>
    <cellStyle name="Normal 3 59 2 3" xfId="2888" xr:uid="{00000000-0005-0000-0000-0000562A0000}"/>
    <cellStyle name="Normal 3 59 2 3 2" xfId="5184" xr:uid="{00000000-0005-0000-0000-0000572A0000}"/>
    <cellStyle name="Normal 3 59 2 3 2 2" xfId="10771" xr:uid="{00000000-0005-0000-0000-0000582A0000}"/>
    <cellStyle name="Normal 3 59 2 3 3" xfId="10772" xr:uid="{00000000-0005-0000-0000-0000592A0000}"/>
    <cellStyle name="Normal 3 59 2 3 3 2" xfId="10773" xr:uid="{00000000-0005-0000-0000-00005A2A0000}"/>
    <cellStyle name="Normal 3 59 2 3 4" xfId="10774" xr:uid="{00000000-0005-0000-0000-00005B2A0000}"/>
    <cellStyle name="Normal 3 59 2 3 5" xfId="13406" xr:uid="{00000000-0005-0000-0000-00005C2A0000}"/>
    <cellStyle name="Normal 3 59 2 4" xfId="2889" xr:uid="{00000000-0005-0000-0000-00005D2A0000}"/>
    <cellStyle name="Normal 3 59 2 4 2" xfId="5185" xr:uid="{00000000-0005-0000-0000-00005E2A0000}"/>
    <cellStyle name="Normal 3 59 2 4 2 2" xfId="10775" xr:uid="{00000000-0005-0000-0000-00005F2A0000}"/>
    <cellStyle name="Normal 3 59 2 4 3" xfId="10776" xr:uid="{00000000-0005-0000-0000-0000602A0000}"/>
    <cellStyle name="Normal 3 59 2 4 3 2" xfId="10777" xr:uid="{00000000-0005-0000-0000-0000612A0000}"/>
    <cellStyle name="Normal 3 59 2 4 4" xfId="10778" xr:uid="{00000000-0005-0000-0000-0000622A0000}"/>
    <cellStyle name="Normal 3 59 2 4 5" xfId="13407" xr:uid="{00000000-0005-0000-0000-0000632A0000}"/>
    <cellStyle name="Normal 3 59 2 5" xfId="2890" xr:uid="{00000000-0005-0000-0000-0000642A0000}"/>
    <cellStyle name="Normal 3 59 2 5 2" xfId="5186" xr:uid="{00000000-0005-0000-0000-0000652A0000}"/>
    <cellStyle name="Normal 3 59 2 5 2 2" xfId="10779" xr:uid="{00000000-0005-0000-0000-0000662A0000}"/>
    <cellStyle name="Normal 3 59 2 5 3" xfId="10780" xr:uid="{00000000-0005-0000-0000-0000672A0000}"/>
    <cellStyle name="Normal 3 59 2 5 3 2" xfId="10781" xr:uid="{00000000-0005-0000-0000-0000682A0000}"/>
    <cellStyle name="Normal 3 59 2 5 4" xfId="10782" xr:uid="{00000000-0005-0000-0000-0000692A0000}"/>
    <cellStyle name="Normal 3 59 2 5 5" xfId="13408" xr:uid="{00000000-0005-0000-0000-00006A2A0000}"/>
    <cellStyle name="Normal 3 59 2 6" xfId="2891" xr:uid="{00000000-0005-0000-0000-00006B2A0000}"/>
    <cellStyle name="Normal 3 59 2 6 2" xfId="5187" xr:uid="{00000000-0005-0000-0000-00006C2A0000}"/>
    <cellStyle name="Normal 3 59 2 6 2 2" xfId="10783" xr:uid="{00000000-0005-0000-0000-00006D2A0000}"/>
    <cellStyle name="Normal 3 59 2 6 3" xfId="10784" xr:uid="{00000000-0005-0000-0000-00006E2A0000}"/>
    <cellStyle name="Normal 3 59 2 6 3 2" xfId="10785" xr:uid="{00000000-0005-0000-0000-00006F2A0000}"/>
    <cellStyle name="Normal 3 59 2 6 4" xfId="10786" xr:uid="{00000000-0005-0000-0000-0000702A0000}"/>
    <cellStyle name="Normal 3 59 2 6 5" xfId="13409" xr:uid="{00000000-0005-0000-0000-0000712A0000}"/>
    <cellStyle name="Normal 3 59 2 7" xfId="2892" xr:uid="{00000000-0005-0000-0000-0000722A0000}"/>
    <cellStyle name="Normal 3 59 2 7 2" xfId="5188" xr:uid="{00000000-0005-0000-0000-0000732A0000}"/>
    <cellStyle name="Normal 3 59 2 7 2 2" xfId="10787" xr:uid="{00000000-0005-0000-0000-0000742A0000}"/>
    <cellStyle name="Normal 3 59 2 7 3" xfId="10788" xr:uid="{00000000-0005-0000-0000-0000752A0000}"/>
    <cellStyle name="Normal 3 59 2 7 3 2" xfId="10789" xr:uid="{00000000-0005-0000-0000-0000762A0000}"/>
    <cellStyle name="Normal 3 59 2 7 4" xfId="10790" xr:uid="{00000000-0005-0000-0000-0000772A0000}"/>
    <cellStyle name="Normal 3 59 2 7 5" xfId="13410" xr:uid="{00000000-0005-0000-0000-0000782A0000}"/>
    <cellStyle name="Normal 3 59 2 8" xfId="2893" xr:uid="{00000000-0005-0000-0000-0000792A0000}"/>
    <cellStyle name="Normal 3 59 2 8 2" xfId="5189" xr:uid="{00000000-0005-0000-0000-00007A2A0000}"/>
    <cellStyle name="Normal 3 59 2 8 2 2" xfId="10791" xr:uid="{00000000-0005-0000-0000-00007B2A0000}"/>
    <cellStyle name="Normal 3 59 2 8 3" xfId="10792" xr:uid="{00000000-0005-0000-0000-00007C2A0000}"/>
    <cellStyle name="Normal 3 59 2 8 3 2" xfId="10793" xr:uid="{00000000-0005-0000-0000-00007D2A0000}"/>
    <cellStyle name="Normal 3 59 2 8 4" xfId="10794" xr:uid="{00000000-0005-0000-0000-00007E2A0000}"/>
    <cellStyle name="Normal 3 59 2 8 5" xfId="13411" xr:uid="{00000000-0005-0000-0000-00007F2A0000}"/>
    <cellStyle name="Normal 3 59 2 9" xfId="2894" xr:uid="{00000000-0005-0000-0000-0000802A0000}"/>
    <cellStyle name="Normal 3 59 2 9 2" xfId="5190" xr:uid="{00000000-0005-0000-0000-0000812A0000}"/>
    <cellStyle name="Normal 3 59 2 9 2 2" xfId="10795" xr:uid="{00000000-0005-0000-0000-0000822A0000}"/>
    <cellStyle name="Normal 3 59 2 9 3" xfId="10796" xr:uid="{00000000-0005-0000-0000-0000832A0000}"/>
    <cellStyle name="Normal 3 59 2 9 3 2" xfId="10797" xr:uid="{00000000-0005-0000-0000-0000842A0000}"/>
    <cellStyle name="Normal 3 59 2 9 4" xfId="10798" xr:uid="{00000000-0005-0000-0000-0000852A0000}"/>
    <cellStyle name="Normal 3 59 2 9 5" xfId="13412" xr:uid="{00000000-0005-0000-0000-0000862A0000}"/>
    <cellStyle name="Normal 3 59 3" xfId="2895" xr:uid="{00000000-0005-0000-0000-0000872A0000}"/>
    <cellStyle name="Normal 3 59 3 2" xfId="5191" xr:uid="{00000000-0005-0000-0000-0000882A0000}"/>
    <cellStyle name="Normal 3 59 3 2 2" xfId="10799" xr:uid="{00000000-0005-0000-0000-0000892A0000}"/>
    <cellStyle name="Normal 3 59 3 3" xfId="10800" xr:uid="{00000000-0005-0000-0000-00008A2A0000}"/>
    <cellStyle name="Normal 3 59 3 3 2" xfId="10801" xr:uid="{00000000-0005-0000-0000-00008B2A0000}"/>
    <cellStyle name="Normal 3 59 3 4" xfId="10802" xr:uid="{00000000-0005-0000-0000-00008C2A0000}"/>
    <cellStyle name="Normal 3 59 3 5" xfId="13413" xr:uid="{00000000-0005-0000-0000-00008D2A0000}"/>
    <cellStyle name="Normal 3 59 4" xfId="2896" xr:uid="{00000000-0005-0000-0000-00008E2A0000}"/>
    <cellStyle name="Normal 3 59 4 2" xfId="5192" xr:uid="{00000000-0005-0000-0000-00008F2A0000}"/>
    <cellStyle name="Normal 3 59 4 2 2" xfId="10803" xr:uid="{00000000-0005-0000-0000-0000902A0000}"/>
    <cellStyle name="Normal 3 59 4 3" xfId="10804" xr:uid="{00000000-0005-0000-0000-0000912A0000}"/>
    <cellStyle name="Normal 3 59 4 3 2" xfId="10805" xr:uid="{00000000-0005-0000-0000-0000922A0000}"/>
    <cellStyle name="Normal 3 59 4 4" xfId="10806" xr:uid="{00000000-0005-0000-0000-0000932A0000}"/>
    <cellStyle name="Normal 3 59 4 5" xfId="13414" xr:uid="{00000000-0005-0000-0000-0000942A0000}"/>
    <cellStyle name="Normal 3 59 5" xfId="2897" xr:uid="{00000000-0005-0000-0000-0000952A0000}"/>
    <cellStyle name="Normal 3 59 5 2" xfId="5193" xr:uid="{00000000-0005-0000-0000-0000962A0000}"/>
    <cellStyle name="Normal 3 59 5 2 2" xfId="10807" xr:uid="{00000000-0005-0000-0000-0000972A0000}"/>
    <cellStyle name="Normal 3 59 5 3" xfId="10808" xr:uid="{00000000-0005-0000-0000-0000982A0000}"/>
    <cellStyle name="Normal 3 59 5 3 2" xfId="10809" xr:uid="{00000000-0005-0000-0000-0000992A0000}"/>
    <cellStyle name="Normal 3 59 5 4" xfId="10810" xr:uid="{00000000-0005-0000-0000-00009A2A0000}"/>
    <cellStyle name="Normal 3 59 5 5" xfId="13415" xr:uid="{00000000-0005-0000-0000-00009B2A0000}"/>
    <cellStyle name="Normal 3 59 6" xfId="2898" xr:uid="{00000000-0005-0000-0000-00009C2A0000}"/>
    <cellStyle name="Normal 3 59 6 2" xfId="5194" xr:uid="{00000000-0005-0000-0000-00009D2A0000}"/>
    <cellStyle name="Normal 3 59 6 2 2" xfId="10811" xr:uid="{00000000-0005-0000-0000-00009E2A0000}"/>
    <cellStyle name="Normal 3 59 6 3" xfId="10812" xr:uid="{00000000-0005-0000-0000-00009F2A0000}"/>
    <cellStyle name="Normal 3 59 6 3 2" xfId="10813" xr:uid="{00000000-0005-0000-0000-0000A02A0000}"/>
    <cellStyle name="Normal 3 59 6 4" xfId="10814" xr:uid="{00000000-0005-0000-0000-0000A12A0000}"/>
    <cellStyle name="Normal 3 59 6 5" xfId="13416" xr:uid="{00000000-0005-0000-0000-0000A22A0000}"/>
    <cellStyle name="Normal 3 59 7" xfId="2899" xr:uid="{00000000-0005-0000-0000-0000A32A0000}"/>
    <cellStyle name="Normal 3 59 7 2" xfId="5195" xr:uid="{00000000-0005-0000-0000-0000A42A0000}"/>
    <cellStyle name="Normal 3 59 7 2 2" xfId="10815" xr:uid="{00000000-0005-0000-0000-0000A52A0000}"/>
    <cellStyle name="Normal 3 59 7 3" xfId="10816" xr:uid="{00000000-0005-0000-0000-0000A62A0000}"/>
    <cellStyle name="Normal 3 59 7 3 2" xfId="10817" xr:uid="{00000000-0005-0000-0000-0000A72A0000}"/>
    <cellStyle name="Normal 3 59 7 4" xfId="10818" xr:uid="{00000000-0005-0000-0000-0000A82A0000}"/>
    <cellStyle name="Normal 3 59 7 5" xfId="13417" xr:uid="{00000000-0005-0000-0000-0000A92A0000}"/>
    <cellStyle name="Normal 3 59 8" xfId="2900" xr:uid="{00000000-0005-0000-0000-0000AA2A0000}"/>
    <cellStyle name="Normal 3 59 8 2" xfId="5196" xr:uid="{00000000-0005-0000-0000-0000AB2A0000}"/>
    <cellStyle name="Normal 3 59 8 2 2" xfId="10819" xr:uid="{00000000-0005-0000-0000-0000AC2A0000}"/>
    <cellStyle name="Normal 3 59 8 3" xfId="10820" xr:uid="{00000000-0005-0000-0000-0000AD2A0000}"/>
    <cellStyle name="Normal 3 59 8 3 2" xfId="10821" xr:uid="{00000000-0005-0000-0000-0000AE2A0000}"/>
    <cellStyle name="Normal 3 59 8 4" xfId="10822" xr:uid="{00000000-0005-0000-0000-0000AF2A0000}"/>
    <cellStyle name="Normal 3 59 8 5" xfId="13418" xr:uid="{00000000-0005-0000-0000-0000B02A0000}"/>
    <cellStyle name="Normal 3 59 9" xfId="2901" xr:uid="{00000000-0005-0000-0000-0000B12A0000}"/>
    <cellStyle name="Normal 3 59 9 2" xfId="5197" xr:uid="{00000000-0005-0000-0000-0000B22A0000}"/>
    <cellStyle name="Normal 3 59 9 2 2" xfId="10823" xr:uid="{00000000-0005-0000-0000-0000B32A0000}"/>
    <cellStyle name="Normal 3 59 9 3" xfId="10824" xr:uid="{00000000-0005-0000-0000-0000B42A0000}"/>
    <cellStyle name="Normal 3 59 9 3 2" xfId="10825" xr:uid="{00000000-0005-0000-0000-0000B52A0000}"/>
    <cellStyle name="Normal 3 59 9 4" xfId="10826" xr:uid="{00000000-0005-0000-0000-0000B62A0000}"/>
    <cellStyle name="Normal 3 59 9 5" xfId="13419" xr:uid="{00000000-0005-0000-0000-0000B72A0000}"/>
    <cellStyle name="Normal 3 6" xfId="2902" xr:uid="{00000000-0005-0000-0000-0000B82A0000}"/>
    <cellStyle name="Normal 3 6 10" xfId="2903" xr:uid="{00000000-0005-0000-0000-0000B92A0000}"/>
    <cellStyle name="Normal 3 6 10 2" xfId="5198" xr:uid="{00000000-0005-0000-0000-0000BA2A0000}"/>
    <cellStyle name="Normal 3 6 10 2 2" xfId="10827" xr:uid="{00000000-0005-0000-0000-0000BB2A0000}"/>
    <cellStyle name="Normal 3 6 10 3" xfId="10828" xr:uid="{00000000-0005-0000-0000-0000BC2A0000}"/>
    <cellStyle name="Normal 3 6 10 3 2" xfId="10829" xr:uid="{00000000-0005-0000-0000-0000BD2A0000}"/>
    <cellStyle name="Normal 3 6 10 4" xfId="10830" xr:uid="{00000000-0005-0000-0000-0000BE2A0000}"/>
    <cellStyle name="Normal 3 6 10 5" xfId="13420" xr:uid="{00000000-0005-0000-0000-0000BF2A0000}"/>
    <cellStyle name="Normal 3 6 11" xfId="2904" xr:uid="{00000000-0005-0000-0000-0000C02A0000}"/>
    <cellStyle name="Normal 3 6 11 2" xfId="5199" xr:uid="{00000000-0005-0000-0000-0000C12A0000}"/>
    <cellStyle name="Normal 3 6 11 2 2" xfId="10831" xr:uid="{00000000-0005-0000-0000-0000C22A0000}"/>
    <cellStyle name="Normal 3 6 11 3" xfId="10832" xr:uid="{00000000-0005-0000-0000-0000C32A0000}"/>
    <cellStyle name="Normal 3 6 11 3 2" xfId="10833" xr:uid="{00000000-0005-0000-0000-0000C42A0000}"/>
    <cellStyle name="Normal 3 6 11 4" xfId="10834" xr:uid="{00000000-0005-0000-0000-0000C52A0000}"/>
    <cellStyle name="Normal 3 6 11 5" xfId="13421" xr:uid="{00000000-0005-0000-0000-0000C62A0000}"/>
    <cellStyle name="Normal 3 6 12" xfId="2905" xr:uid="{00000000-0005-0000-0000-0000C72A0000}"/>
    <cellStyle name="Normal 3 6 12 2" xfId="5200" xr:uid="{00000000-0005-0000-0000-0000C82A0000}"/>
    <cellStyle name="Normal 3 6 12 2 2" xfId="10835" xr:uid="{00000000-0005-0000-0000-0000C92A0000}"/>
    <cellStyle name="Normal 3 6 12 3" xfId="10836" xr:uid="{00000000-0005-0000-0000-0000CA2A0000}"/>
    <cellStyle name="Normal 3 6 12 3 2" xfId="10837" xr:uid="{00000000-0005-0000-0000-0000CB2A0000}"/>
    <cellStyle name="Normal 3 6 12 4" xfId="10838" xr:uid="{00000000-0005-0000-0000-0000CC2A0000}"/>
    <cellStyle name="Normal 3 6 12 5" xfId="13422" xr:uid="{00000000-0005-0000-0000-0000CD2A0000}"/>
    <cellStyle name="Normal 3 6 13" xfId="2906" xr:uid="{00000000-0005-0000-0000-0000CE2A0000}"/>
    <cellStyle name="Normal 3 6 13 2" xfId="5201" xr:uid="{00000000-0005-0000-0000-0000CF2A0000}"/>
    <cellStyle name="Normal 3 6 13 2 2" xfId="10839" xr:uid="{00000000-0005-0000-0000-0000D02A0000}"/>
    <cellStyle name="Normal 3 6 13 3" xfId="10840" xr:uid="{00000000-0005-0000-0000-0000D12A0000}"/>
    <cellStyle name="Normal 3 6 13 3 2" xfId="10841" xr:uid="{00000000-0005-0000-0000-0000D22A0000}"/>
    <cellStyle name="Normal 3 6 13 4" xfId="10842" xr:uid="{00000000-0005-0000-0000-0000D32A0000}"/>
    <cellStyle name="Normal 3 6 13 5" xfId="13423" xr:uid="{00000000-0005-0000-0000-0000D42A0000}"/>
    <cellStyle name="Normal 3 6 14" xfId="5202" xr:uid="{00000000-0005-0000-0000-0000D52A0000}"/>
    <cellStyle name="Normal 3 6 14 2" xfId="10843" xr:uid="{00000000-0005-0000-0000-0000D62A0000}"/>
    <cellStyle name="Normal 3 6 15" xfId="10844" xr:uid="{00000000-0005-0000-0000-0000D72A0000}"/>
    <cellStyle name="Normal 3 6 15 2" xfId="10845" xr:uid="{00000000-0005-0000-0000-0000D82A0000}"/>
    <cellStyle name="Normal 3 6 16" xfId="10846" xr:uid="{00000000-0005-0000-0000-0000D92A0000}"/>
    <cellStyle name="Normal 3 6 17" xfId="13424" xr:uid="{00000000-0005-0000-0000-0000DA2A0000}"/>
    <cellStyle name="Normal 3 6 2" xfId="2907" xr:uid="{00000000-0005-0000-0000-0000DB2A0000}"/>
    <cellStyle name="Normal 3 6 2 10" xfId="2908" xr:uid="{00000000-0005-0000-0000-0000DC2A0000}"/>
    <cellStyle name="Normal 3 6 2 10 2" xfId="5203" xr:uid="{00000000-0005-0000-0000-0000DD2A0000}"/>
    <cellStyle name="Normal 3 6 2 10 2 2" xfId="10847" xr:uid="{00000000-0005-0000-0000-0000DE2A0000}"/>
    <cellStyle name="Normal 3 6 2 10 3" xfId="10848" xr:uid="{00000000-0005-0000-0000-0000DF2A0000}"/>
    <cellStyle name="Normal 3 6 2 10 3 2" xfId="10849" xr:uid="{00000000-0005-0000-0000-0000E02A0000}"/>
    <cellStyle name="Normal 3 6 2 10 4" xfId="10850" xr:uid="{00000000-0005-0000-0000-0000E12A0000}"/>
    <cellStyle name="Normal 3 6 2 10 5" xfId="13425" xr:uid="{00000000-0005-0000-0000-0000E22A0000}"/>
    <cellStyle name="Normal 3 6 2 11" xfId="2909" xr:uid="{00000000-0005-0000-0000-0000E32A0000}"/>
    <cellStyle name="Normal 3 6 2 11 2" xfId="5204" xr:uid="{00000000-0005-0000-0000-0000E42A0000}"/>
    <cellStyle name="Normal 3 6 2 11 2 2" xfId="10851" xr:uid="{00000000-0005-0000-0000-0000E52A0000}"/>
    <cellStyle name="Normal 3 6 2 11 3" xfId="10852" xr:uid="{00000000-0005-0000-0000-0000E62A0000}"/>
    <cellStyle name="Normal 3 6 2 11 3 2" xfId="10853" xr:uid="{00000000-0005-0000-0000-0000E72A0000}"/>
    <cellStyle name="Normal 3 6 2 11 4" xfId="10854" xr:uid="{00000000-0005-0000-0000-0000E82A0000}"/>
    <cellStyle name="Normal 3 6 2 11 5" xfId="13426" xr:uid="{00000000-0005-0000-0000-0000E92A0000}"/>
    <cellStyle name="Normal 3 6 2 12" xfId="2910" xr:uid="{00000000-0005-0000-0000-0000EA2A0000}"/>
    <cellStyle name="Normal 3 6 2 12 2" xfId="5205" xr:uid="{00000000-0005-0000-0000-0000EB2A0000}"/>
    <cellStyle name="Normal 3 6 2 12 2 2" xfId="10855" xr:uid="{00000000-0005-0000-0000-0000EC2A0000}"/>
    <cellStyle name="Normal 3 6 2 12 3" xfId="10856" xr:uid="{00000000-0005-0000-0000-0000ED2A0000}"/>
    <cellStyle name="Normal 3 6 2 12 3 2" xfId="10857" xr:uid="{00000000-0005-0000-0000-0000EE2A0000}"/>
    <cellStyle name="Normal 3 6 2 12 4" xfId="10858" xr:uid="{00000000-0005-0000-0000-0000EF2A0000}"/>
    <cellStyle name="Normal 3 6 2 12 5" xfId="13427" xr:uid="{00000000-0005-0000-0000-0000F02A0000}"/>
    <cellStyle name="Normal 3 6 2 13" xfId="5206" xr:uid="{00000000-0005-0000-0000-0000F12A0000}"/>
    <cellStyle name="Normal 3 6 2 13 2" xfId="10859" xr:uid="{00000000-0005-0000-0000-0000F22A0000}"/>
    <cellStyle name="Normal 3 6 2 14" xfId="10860" xr:uid="{00000000-0005-0000-0000-0000F32A0000}"/>
    <cellStyle name="Normal 3 6 2 14 2" xfId="10861" xr:uid="{00000000-0005-0000-0000-0000F42A0000}"/>
    <cellStyle name="Normal 3 6 2 15" xfId="10862" xr:uid="{00000000-0005-0000-0000-0000F52A0000}"/>
    <cellStyle name="Normal 3 6 2 16" xfId="13428" xr:uid="{00000000-0005-0000-0000-0000F62A0000}"/>
    <cellStyle name="Normal 3 6 2 2" xfId="2911" xr:uid="{00000000-0005-0000-0000-0000F72A0000}"/>
    <cellStyle name="Normal 3 6 2 2 2" xfId="5207" xr:uid="{00000000-0005-0000-0000-0000F82A0000}"/>
    <cellStyle name="Normal 3 6 2 2 2 2" xfId="10863" xr:uid="{00000000-0005-0000-0000-0000F92A0000}"/>
    <cellStyle name="Normal 3 6 2 2 3" xfId="10864" xr:uid="{00000000-0005-0000-0000-0000FA2A0000}"/>
    <cellStyle name="Normal 3 6 2 2 3 2" xfId="10865" xr:uid="{00000000-0005-0000-0000-0000FB2A0000}"/>
    <cellStyle name="Normal 3 6 2 2 4" xfId="10866" xr:uid="{00000000-0005-0000-0000-0000FC2A0000}"/>
    <cellStyle name="Normal 3 6 2 2 5" xfId="13429" xr:uid="{00000000-0005-0000-0000-0000FD2A0000}"/>
    <cellStyle name="Normal 3 6 2 3" xfId="2912" xr:uid="{00000000-0005-0000-0000-0000FE2A0000}"/>
    <cellStyle name="Normal 3 6 2 3 2" xfId="5208" xr:uid="{00000000-0005-0000-0000-0000FF2A0000}"/>
    <cellStyle name="Normal 3 6 2 3 2 2" xfId="10867" xr:uid="{00000000-0005-0000-0000-0000002B0000}"/>
    <cellStyle name="Normal 3 6 2 3 3" xfId="10868" xr:uid="{00000000-0005-0000-0000-0000012B0000}"/>
    <cellStyle name="Normal 3 6 2 3 3 2" xfId="10869" xr:uid="{00000000-0005-0000-0000-0000022B0000}"/>
    <cellStyle name="Normal 3 6 2 3 4" xfId="10870" xr:uid="{00000000-0005-0000-0000-0000032B0000}"/>
    <cellStyle name="Normal 3 6 2 3 5" xfId="13430" xr:uid="{00000000-0005-0000-0000-0000042B0000}"/>
    <cellStyle name="Normal 3 6 2 4" xfId="2913" xr:uid="{00000000-0005-0000-0000-0000052B0000}"/>
    <cellStyle name="Normal 3 6 2 4 2" xfId="5209" xr:uid="{00000000-0005-0000-0000-0000062B0000}"/>
    <cellStyle name="Normal 3 6 2 4 2 2" xfId="10871" xr:uid="{00000000-0005-0000-0000-0000072B0000}"/>
    <cellStyle name="Normal 3 6 2 4 3" xfId="10872" xr:uid="{00000000-0005-0000-0000-0000082B0000}"/>
    <cellStyle name="Normal 3 6 2 4 3 2" xfId="10873" xr:uid="{00000000-0005-0000-0000-0000092B0000}"/>
    <cellStyle name="Normal 3 6 2 4 4" xfId="10874" xr:uid="{00000000-0005-0000-0000-00000A2B0000}"/>
    <cellStyle name="Normal 3 6 2 4 5" xfId="13431" xr:uid="{00000000-0005-0000-0000-00000B2B0000}"/>
    <cellStyle name="Normal 3 6 2 5" xfId="2914" xr:uid="{00000000-0005-0000-0000-00000C2B0000}"/>
    <cellStyle name="Normal 3 6 2 5 2" xfId="5210" xr:uid="{00000000-0005-0000-0000-00000D2B0000}"/>
    <cellStyle name="Normal 3 6 2 5 2 2" xfId="10875" xr:uid="{00000000-0005-0000-0000-00000E2B0000}"/>
    <cellStyle name="Normal 3 6 2 5 3" xfId="10876" xr:uid="{00000000-0005-0000-0000-00000F2B0000}"/>
    <cellStyle name="Normal 3 6 2 5 3 2" xfId="10877" xr:uid="{00000000-0005-0000-0000-0000102B0000}"/>
    <cellStyle name="Normal 3 6 2 5 4" xfId="10878" xr:uid="{00000000-0005-0000-0000-0000112B0000}"/>
    <cellStyle name="Normal 3 6 2 5 5" xfId="13432" xr:uid="{00000000-0005-0000-0000-0000122B0000}"/>
    <cellStyle name="Normal 3 6 2 6" xfId="2915" xr:uid="{00000000-0005-0000-0000-0000132B0000}"/>
    <cellStyle name="Normal 3 6 2 6 2" xfId="5211" xr:uid="{00000000-0005-0000-0000-0000142B0000}"/>
    <cellStyle name="Normal 3 6 2 6 2 2" xfId="10879" xr:uid="{00000000-0005-0000-0000-0000152B0000}"/>
    <cellStyle name="Normal 3 6 2 6 3" xfId="10880" xr:uid="{00000000-0005-0000-0000-0000162B0000}"/>
    <cellStyle name="Normal 3 6 2 6 3 2" xfId="10881" xr:uid="{00000000-0005-0000-0000-0000172B0000}"/>
    <cellStyle name="Normal 3 6 2 6 4" xfId="10882" xr:uid="{00000000-0005-0000-0000-0000182B0000}"/>
    <cellStyle name="Normal 3 6 2 6 5" xfId="13433" xr:uid="{00000000-0005-0000-0000-0000192B0000}"/>
    <cellStyle name="Normal 3 6 2 7" xfId="2916" xr:uid="{00000000-0005-0000-0000-00001A2B0000}"/>
    <cellStyle name="Normal 3 6 2 7 2" xfId="5212" xr:uid="{00000000-0005-0000-0000-00001B2B0000}"/>
    <cellStyle name="Normal 3 6 2 7 2 2" xfId="10883" xr:uid="{00000000-0005-0000-0000-00001C2B0000}"/>
    <cellStyle name="Normal 3 6 2 7 3" xfId="10884" xr:uid="{00000000-0005-0000-0000-00001D2B0000}"/>
    <cellStyle name="Normal 3 6 2 7 3 2" xfId="10885" xr:uid="{00000000-0005-0000-0000-00001E2B0000}"/>
    <cellStyle name="Normal 3 6 2 7 4" xfId="10886" xr:uid="{00000000-0005-0000-0000-00001F2B0000}"/>
    <cellStyle name="Normal 3 6 2 7 5" xfId="13434" xr:uid="{00000000-0005-0000-0000-0000202B0000}"/>
    <cellStyle name="Normal 3 6 2 8" xfId="2917" xr:uid="{00000000-0005-0000-0000-0000212B0000}"/>
    <cellStyle name="Normal 3 6 2 8 2" xfId="5213" xr:uid="{00000000-0005-0000-0000-0000222B0000}"/>
    <cellStyle name="Normal 3 6 2 8 2 2" xfId="10887" xr:uid="{00000000-0005-0000-0000-0000232B0000}"/>
    <cellStyle name="Normal 3 6 2 8 3" xfId="10888" xr:uid="{00000000-0005-0000-0000-0000242B0000}"/>
    <cellStyle name="Normal 3 6 2 8 3 2" xfId="10889" xr:uid="{00000000-0005-0000-0000-0000252B0000}"/>
    <cellStyle name="Normal 3 6 2 8 4" xfId="10890" xr:uid="{00000000-0005-0000-0000-0000262B0000}"/>
    <cellStyle name="Normal 3 6 2 8 5" xfId="13435" xr:uid="{00000000-0005-0000-0000-0000272B0000}"/>
    <cellStyle name="Normal 3 6 2 9" xfId="2918" xr:uid="{00000000-0005-0000-0000-0000282B0000}"/>
    <cellStyle name="Normal 3 6 2 9 2" xfId="5214" xr:uid="{00000000-0005-0000-0000-0000292B0000}"/>
    <cellStyle name="Normal 3 6 2 9 2 2" xfId="10891" xr:uid="{00000000-0005-0000-0000-00002A2B0000}"/>
    <cellStyle name="Normal 3 6 2 9 3" xfId="10892" xr:uid="{00000000-0005-0000-0000-00002B2B0000}"/>
    <cellStyle name="Normal 3 6 2 9 3 2" xfId="10893" xr:uid="{00000000-0005-0000-0000-00002C2B0000}"/>
    <cellStyle name="Normal 3 6 2 9 4" xfId="10894" xr:uid="{00000000-0005-0000-0000-00002D2B0000}"/>
    <cellStyle name="Normal 3 6 2 9 5" xfId="13436" xr:uid="{00000000-0005-0000-0000-00002E2B0000}"/>
    <cellStyle name="Normal 3 6 3" xfId="2919" xr:uid="{00000000-0005-0000-0000-00002F2B0000}"/>
    <cellStyle name="Normal 3 6 3 2" xfId="5215" xr:uid="{00000000-0005-0000-0000-0000302B0000}"/>
    <cellStyle name="Normal 3 6 3 2 2" xfId="10895" xr:uid="{00000000-0005-0000-0000-0000312B0000}"/>
    <cellStyle name="Normal 3 6 3 3" xfId="10896" xr:uid="{00000000-0005-0000-0000-0000322B0000}"/>
    <cellStyle name="Normal 3 6 3 3 2" xfId="10897" xr:uid="{00000000-0005-0000-0000-0000332B0000}"/>
    <cellStyle name="Normal 3 6 3 4" xfId="10898" xr:uid="{00000000-0005-0000-0000-0000342B0000}"/>
    <cellStyle name="Normal 3 6 3 5" xfId="13437" xr:uid="{00000000-0005-0000-0000-0000352B0000}"/>
    <cellStyle name="Normal 3 6 4" xfId="2920" xr:uid="{00000000-0005-0000-0000-0000362B0000}"/>
    <cellStyle name="Normal 3 6 4 2" xfId="5216" xr:uid="{00000000-0005-0000-0000-0000372B0000}"/>
    <cellStyle name="Normal 3 6 4 2 2" xfId="10899" xr:uid="{00000000-0005-0000-0000-0000382B0000}"/>
    <cellStyle name="Normal 3 6 4 3" xfId="10900" xr:uid="{00000000-0005-0000-0000-0000392B0000}"/>
    <cellStyle name="Normal 3 6 4 3 2" xfId="10901" xr:uid="{00000000-0005-0000-0000-00003A2B0000}"/>
    <cellStyle name="Normal 3 6 4 4" xfId="10902" xr:uid="{00000000-0005-0000-0000-00003B2B0000}"/>
    <cellStyle name="Normal 3 6 4 5" xfId="13438" xr:uid="{00000000-0005-0000-0000-00003C2B0000}"/>
    <cellStyle name="Normal 3 6 5" xfId="2921" xr:uid="{00000000-0005-0000-0000-00003D2B0000}"/>
    <cellStyle name="Normal 3 6 5 2" xfId="5217" xr:uid="{00000000-0005-0000-0000-00003E2B0000}"/>
    <cellStyle name="Normal 3 6 5 2 2" xfId="10903" xr:uid="{00000000-0005-0000-0000-00003F2B0000}"/>
    <cellStyle name="Normal 3 6 5 3" xfId="10904" xr:uid="{00000000-0005-0000-0000-0000402B0000}"/>
    <cellStyle name="Normal 3 6 5 3 2" xfId="10905" xr:uid="{00000000-0005-0000-0000-0000412B0000}"/>
    <cellStyle name="Normal 3 6 5 4" xfId="10906" xr:uid="{00000000-0005-0000-0000-0000422B0000}"/>
    <cellStyle name="Normal 3 6 5 5" xfId="13439" xr:uid="{00000000-0005-0000-0000-0000432B0000}"/>
    <cellStyle name="Normal 3 6 6" xfId="2922" xr:uid="{00000000-0005-0000-0000-0000442B0000}"/>
    <cellStyle name="Normal 3 6 6 2" xfId="5218" xr:uid="{00000000-0005-0000-0000-0000452B0000}"/>
    <cellStyle name="Normal 3 6 6 2 2" xfId="10907" xr:uid="{00000000-0005-0000-0000-0000462B0000}"/>
    <cellStyle name="Normal 3 6 6 3" xfId="10908" xr:uid="{00000000-0005-0000-0000-0000472B0000}"/>
    <cellStyle name="Normal 3 6 6 3 2" xfId="10909" xr:uid="{00000000-0005-0000-0000-0000482B0000}"/>
    <cellStyle name="Normal 3 6 6 4" xfId="10910" xr:uid="{00000000-0005-0000-0000-0000492B0000}"/>
    <cellStyle name="Normal 3 6 6 5" xfId="13440" xr:uid="{00000000-0005-0000-0000-00004A2B0000}"/>
    <cellStyle name="Normal 3 6 7" xfId="2923" xr:uid="{00000000-0005-0000-0000-00004B2B0000}"/>
    <cellStyle name="Normal 3 6 7 2" xfId="5219" xr:uid="{00000000-0005-0000-0000-00004C2B0000}"/>
    <cellStyle name="Normal 3 6 7 2 2" xfId="10911" xr:uid="{00000000-0005-0000-0000-00004D2B0000}"/>
    <cellStyle name="Normal 3 6 7 3" xfId="10912" xr:uid="{00000000-0005-0000-0000-00004E2B0000}"/>
    <cellStyle name="Normal 3 6 7 3 2" xfId="10913" xr:uid="{00000000-0005-0000-0000-00004F2B0000}"/>
    <cellStyle name="Normal 3 6 7 4" xfId="10914" xr:uid="{00000000-0005-0000-0000-0000502B0000}"/>
    <cellStyle name="Normal 3 6 7 5" xfId="13441" xr:uid="{00000000-0005-0000-0000-0000512B0000}"/>
    <cellStyle name="Normal 3 6 8" xfId="2924" xr:uid="{00000000-0005-0000-0000-0000522B0000}"/>
    <cellStyle name="Normal 3 6 8 2" xfId="5220" xr:uid="{00000000-0005-0000-0000-0000532B0000}"/>
    <cellStyle name="Normal 3 6 8 2 2" xfId="10915" xr:uid="{00000000-0005-0000-0000-0000542B0000}"/>
    <cellStyle name="Normal 3 6 8 3" xfId="10916" xr:uid="{00000000-0005-0000-0000-0000552B0000}"/>
    <cellStyle name="Normal 3 6 8 3 2" xfId="10917" xr:uid="{00000000-0005-0000-0000-0000562B0000}"/>
    <cellStyle name="Normal 3 6 8 4" xfId="10918" xr:uid="{00000000-0005-0000-0000-0000572B0000}"/>
    <cellStyle name="Normal 3 6 8 5" xfId="13442" xr:uid="{00000000-0005-0000-0000-0000582B0000}"/>
    <cellStyle name="Normal 3 6 9" xfId="2925" xr:uid="{00000000-0005-0000-0000-0000592B0000}"/>
    <cellStyle name="Normal 3 6 9 2" xfId="5221" xr:uid="{00000000-0005-0000-0000-00005A2B0000}"/>
    <cellStyle name="Normal 3 6 9 2 2" xfId="10919" xr:uid="{00000000-0005-0000-0000-00005B2B0000}"/>
    <cellStyle name="Normal 3 6 9 3" xfId="10920" xr:uid="{00000000-0005-0000-0000-00005C2B0000}"/>
    <cellStyle name="Normal 3 6 9 3 2" xfId="10921" xr:uid="{00000000-0005-0000-0000-00005D2B0000}"/>
    <cellStyle name="Normal 3 6 9 4" xfId="10922" xr:uid="{00000000-0005-0000-0000-00005E2B0000}"/>
    <cellStyle name="Normal 3 6 9 5" xfId="13443" xr:uid="{00000000-0005-0000-0000-00005F2B0000}"/>
    <cellStyle name="Normal 3 60" xfId="2926" xr:uid="{00000000-0005-0000-0000-0000602B0000}"/>
    <cellStyle name="Normal 3 60 10" xfId="2927" xr:uid="{00000000-0005-0000-0000-0000612B0000}"/>
    <cellStyle name="Normal 3 60 10 2" xfId="5222" xr:uid="{00000000-0005-0000-0000-0000622B0000}"/>
    <cellStyle name="Normal 3 60 10 2 2" xfId="10923" xr:uid="{00000000-0005-0000-0000-0000632B0000}"/>
    <cellStyle name="Normal 3 60 10 3" xfId="10924" xr:uid="{00000000-0005-0000-0000-0000642B0000}"/>
    <cellStyle name="Normal 3 60 10 3 2" xfId="10925" xr:uid="{00000000-0005-0000-0000-0000652B0000}"/>
    <cellStyle name="Normal 3 60 10 4" xfId="10926" xr:uid="{00000000-0005-0000-0000-0000662B0000}"/>
    <cellStyle name="Normal 3 60 10 5" xfId="13444" xr:uid="{00000000-0005-0000-0000-0000672B0000}"/>
    <cellStyle name="Normal 3 60 11" xfId="2928" xr:uid="{00000000-0005-0000-0000-0000682B0000}"/>
    <cellStyle name="Normal 3 60 11 2" xfId="5223" xr:uid="{00000000-0005-0000-0000-0000692B0000}"/>
    <cellStyle name="Normal 3 60 11 2 2" xfId="10927" xr:uid="{00000000-0005-0000-0000-00006A2B0000}"/>
    <cellStyle name="Normal 3 60 11 3" xfId="10928" xr:uid="{00000000-0005-0000-0000-00006B2B0000}"/>
    <cellStyle name="Normal 3 60 11 3 2" xfId="10929" xr:uid="{00000000-0005-0000-0000-00006C2B0000}"/>
    <cellStyle name="Normal 3 60 11 4" xfId="10930" xr:uid="{00000000-0005-0000-0000-00006D2B0000}"/>
    <cellStyle name="Normal 3 60 11 5" xfId="13445" xr:uid="{00000000-0005-0000-0000-00006E2B0000}"/>
    <cellStyle name="Normal 3 60 12" xfId="2929" xr:uid="{00000000-0005-0000-0000-00006F2B0000}"/>
    <cellStyle name="Normal 3 60 12 2" xfId="5224" xr:uid="{00000000-0005-0000-0000-0000702B0000}"/>
    <cellStyle name="Normal 3 60 12 2 2" xfId="10931" xr:uid="{00000000-0005-0000-0000-0000712B0000}"/>
    <cellStyle name="Normal 3 60 12 3" xfId="10932" xr:uid="{00000000-0005-0000-0000-0000722B0000}"/>
    <cellStyle name="Normal 3 60 12 3 2" xfId="10933" xr:uid="{00000000-0005-0000-0000-0000732B0000}"/>
    <cellStyle name="Normal 3 60 12 4" xfId="10934" xr:uid="{00000000-0005-0000-0000-0000742B0000}"/>
    <cellStyle name="Normal 3 60 12 5" xfId="13446" xr:uid="{00000000-0005-0000-0000-0000752B0000}"/>
    <cellStyle name="Normal 3 60 13" xfId="2930" xr:uid="{00000000-0005-0000-0000-0000762B0000}"/>
    <cellStyle name="Normal 3 60 13 2" xfId="5225" xr:uid="{00000000-0005-0000-0000-0000772B0000}"/>
    <cellStyle name="Normal 3 60 13 2 2" xfId="10935" xr:uid="{00000000-0005-0000-0000-0000782B0000}"/>
    <cellStyle name="Normal 3 60 13 3" xfId="10936" xr:uid="{00000000-0005-0000-0000-0000792B0000}"/>
    <cellStyle name="Normal 3 60 13 3 2" xfId="10937" xr:uid="{00000000-0005-0000-0000-00007A2B0000}"/>
    <cellStyle name="Normal 3 60 13 4" xfId="10938" xr:uid="{00000000-0005-0000-0000-00007B2B0000}"/>
    <cellStyle name="Normal 3 60 13 5" xfId="13447" xr:uid="{00000000-0005-0000-0000-00007C2B0000}"/>
    <cellStyle name="Normal 3 60 14" xfId="5226" xr:uid="{00000000-0005-0000-0000-00007D2B0000}"/>
    <cellStyle name="Normal 3 60 14 2" xfId="10939" xr:uid="{00000000-0005-0000-0000-00007E2B0000}"/>
    <cellStyle name="Normal 3 60 15" xfId="10940" xr:uid="{00000000-0005-0000-0000-00007F2B0000}"/>
    <cellStyle name="Normal 3 60 15 2" xfId="10941" xr:uid="{00000000-0005-0000-0000-0000802B0000}"/>
    <cellStyle name="Normal 3 60 16" xfId="10942" xr:uid="{00000000-0005-0000-0000-0000812B0000}"/>
    <cellStyle name="Normal 3 60 17" xfId="13448" xr:uid="{00000000-0005-0000-0000-0000822B0000}"/>
    <cellStyle name="Normal 3 60 2" xfId="2931" xr:uid="{00000000-0005-0000-0000-0000832B0000}"/>
    <cellStyle name="Normal 3 60 2 10" xfId="2932" xr:uid="{00000000-0005-0000-0000-0000842B0000}"/>
    <cellStyle name="Normal 3 60 2 10 2" xfId="5227" xr:uid="{00000000-0005-0000-0000-0000852B0000}"/>
    <cellStyle name="Normal 3 60 2 10 2 2" xfId="10943" xr:uid="{00000000-0005-0000-0000-0000862B0000}"/>
    <cellStyle name="Normal 3 60 2 10 3" xfId="10944" xr:uid="{00000000-0005-0000-0000-0000872B0000}"/>
    <cellStyle name="Normal 3 60 2 10 3 2" xfId="10945" xr:uid="{00000000-0005-0000-0000-0000882B0000}"/>
    <cellStyle name="Normal 3 60 2 10 4" xfId="10946" xr:uid="{00000000-0005-0000-0000-0000892B0000}"/>
    <cellStyle name="Normal 3 60 2 10 5" xfId="13449" xr:uid="{00000000-0005-0000-0000-00008A2B0000}"/>
    <cellStyle name="Normal 3 60 2 11" xfId="2933" xr:uid="{00000000-0005-0000-0000-00008B2B0000}"/>
    <cellStyle name="Normal 3 60 2 11 2" xfId="5228" xr:uid="{00000000-0005-0000-0000-00008C2B0000}"/>
    <cellStyle name="Normal 3 60 2 11 2 2" xfId="10947" xr:uid="{00000000-0005-0000-0000-00008D2B0000}"/>
    <cellStyle name="Normal 3 60 2 11 3" xfId="10948" xr:uid="{00000000-0005-0000-0000-00008E2B0000}"/>
    <cellStyle name="Normal 3 60 2 11 3 2" xfId="10949" xr:uid="{00000000-0005-0000-0000-00008F2B0000}"/>
    <cellStyle name="Normal 3 60 2 11 4" xfId="10950" xr:uid="{00000000-0005-0000-0000-0000902B0000}"/>
    <cellStyle name="Normal 3 60 2 11 5" xfId="13450" xr:uid="{00000000-0005-0000-0000-0000912B0000}"/>
    <cellStyle name="Normal 3 60 2 12" xfId="2934" xr:uid="{00000000-0005-0000-0000-0000922B0000}"/>
    <cellStyle name="Normal 3 60 2 12 2" xfId="5229" xr:uid="{00000000-0005-0000-0000-0000932B0000}"/>
    <cellStyle name="Normal 3 60 2 12 2 2" xfId="10951" xr:uid="{00000000-0005-0000-0000-0000942B0000}"/>
    <cellStyle name="Normal 3 60 2 12 3" xfId="10952" xr:uid="{00000000-0005-0000-0000-0000952B0000}"/>
    <cellStyle name="Normal 3 60 2 12 3 2" xfId="10953" xr:uid="{00000000-0005-0000-0000-0000962B0000}"/>
    <cellStyle name="Normal 3 60 2 12 4" xfId="10954" xr:uid="{00000000-0005-0000-0000-0000972B0000}"/>
    <cellStyle name="Normal 3 60 2 12 5" xfId="13451" xr:uid="{00000000-0005-0000-0000-0000982B0000}"/>
    <cellStyle name="Normal 3 60 2 13" xfId="5230" xr:uid="{00000000-0005-0000-0000-0000992B0000}"/>
    <cellStyle name="Normal 3 60 2 13 2" xfId="10955" xr:uid="{00000000-0005-0000-0000-00009A2B0000}"/>
    <cellStyle name="Normal 3 60 2 14" xfId="10956" xr:uid="{00000000-0005-0000-0000-00009B2B0000}"/>
    <cellStyle name="Normal 3 60 2 14 2" xfId="10957" xr:uid="{00000000-0005-0000-0000-00009C2B0000}"/>
    <cellStyle name="Normal 3 60 2 15" xfId="10958" xr:uid="{00000000-0005-0000-0000-00009D2B0000}"/>
    <cellStyle name="Normal 3 60 2 16" xfId="13452" xr:uid="{00000000-0005-0000-0000-00009E2B0000}"/>
    <cellStyle name="Normal 3 60 2 2" xfId="2935" xr:uid="{00000000-0005-0000-0000-00009F2B0000}"/>
    <cellStyle name="Normal 3 60 2 2 2" xfId="5231" xr:uid="{00000000-0005-0000-0000-0000A02B0000}"/>
    <cellStyle name="Normal 3 60 2 2 2 2" xfId="10959" xr:uid="{00000000-0005-0000-0000-0000A12B0000}"/>
    <cellStyle name="Normal 3 60 2 2 3" xfId="10960" xr:uid="{00000000-0005-0000-0000-0000A22B0000}"/>
    <cellStyle name="Normal 3 60 2 2 3 2" xfId="10961" xr:uid="{00000000-0005-0000-0000-0000A32B0000}"/>
    <cellStyle name="Normal 3 60 2 2 4" xfId="10962" xr:uid="{00000000-0005-0000-0000-0000A42B0000}"/>
    <cellStyle name="Normal 3 60 2 2 5" xfId="13453" xr:uid="{00000000-0005-0000-0000-0000A52B0000}"/>
    <cellStyle name="Normal 3 60 2 3" xfId="2936" xr:uid="{00000000-0005-0000-0000-0000A62B0000}"/>
    <cellStyle name="Normal 3 60 2 3 2" xfId="5232" xr:uid="{00000000-0005-0000-0000-0000A72B0000}"/>
    <cellStyle name="Normal 3 60 2 3 2 2" xfId="10963" xr:uid="{00000000-0005-0000-0000-0000A82B0000}"/>
    <cellStyle name="Normal 3 60 2 3 3" xfId="10964" xr:uid="{00000000-0005-0000-0000-0000A92B0000}"/>
    <cellStyle name="Normal 3 60 2 3 3 2" xfId="10965" xr:uid="{00000000-0005-0000-0000-0000AA2B0000}"/>
    <cellStyle name="Normal 3 60 2 3 4" xfId="10966" xr:uid="{00000000-0005-0000-0000-0000AB2B0000}"/>
    <cellStyle name="Normal 3 60 2 3 5" xfId="13454" xr:uid="{00000000-0005-0000-0000-0000AC2B0000}"/>
    <cellStyle name="Normal 3 60 2 4" xfId="2937" xr:uid="{00000000-0005-0000-0000-0000AD2B0000}"/>
    <cellStyle name="Normal 3 60 2 4 2" xfId="5233" xr:uid="{00000000-0005-0000-0000-0000AE2B0000}"/>
    <cellStyle name="Normal 3 60 2 4 2 2" xfId="10967" xr:uid="{00000000-0005-0000-0000-0000AF2B0000}"/>
    <cellStyle name="Normal 3 60 2 4 3" xfId="10968" xr:uid="{00000000-0005-0000-0000-0000B02B0000}"/>
    <cellStyle name="Normal 3 60 2 4 3 2" xfId="10969" xr:uid="{00000000-0005-0000-0000-0000B12B0000}"/>
    <cellStyle name="Normal 3 60 2 4 4" xfId="10970" xr:uid="{00000000-0005-0000-0000-0000B22B0000}"/>
    <cellStyle name="Normal 3 60 2 4 5" xfId="13455" xr:uid="{00000000-0005-0000-0000-0000B32B0000}"/>
    <cellStyle name="Normal 3 60 2 5" xfId="2938" xr:uid="{00000000-0005-0000-0000-0000B42B0000}"/>
    <cellStyle name="Normal 3 60 2 5 2" xfId="5234" xr:uid="{00000000-0005-0000-0000-0000B52B0000}"/>
    <cellStyle name="Normal 3 60 2 5 2 2" xfId="10971" xr:uid="{00000000-0005-0000-0000-0000B62B0000}"/>
    <cellStyle name="Normal 3 60 2 5 3" xfId="10972" xr:uid="{00000000-0005-0000-0000-0000B72B0000}"/>
    <cellStyle name="Normal 3 60 2 5 3 2" xfId="10973" xr:uid="{00000000-0005-0000-0000-0000B82B0000}"/>
    <cellStyle name="Normal 3 60 2 5 4" xfId="10974" xr:uid="{00000000-0005-0000-0000-0000B92B0000}"/>
    <cellStyle name="Normal 3 60 2 5 5" xfId="13456" xr:uid="{00000000-0005-0000-0000-0000BA2B0000}"/>
    <cellStyle name="Normal 3 60 2 6" xfId="2939" xr:uid="{00000000-0005-0000-0000-0000BB2B0000}"/>
    <cellStyle name="Normal 3 60 2 6 2" xfId="5235" xr:uid="{00000000-0005-0000-0000-0000BC2B0000}"/>
    <cellStyle name="Normal 3 60 2 6 2 2" xfId="10975" xr:uid="{00000000-0005-0000-0000-0000BD2B0000}"/>
    <cellStyle name="Normal 3 60 2 6 3" xfId="10976" xr:uid="{00000000-0005-0000-0000-0000BE2B0000}"/>
    <cellStyle name="Normal 3 60 2 6 3 2" xfId="10977" xr:uid="{00000000-0005-0000-0000-0000BF2B0000}"/>
    <cellStyle name="Normal 3 60 2 6 4" xfId="10978" xr:uid="{00000000-0005-0000-0000-0000C02B0000}"/>
    <cellStyle name="Normal 3 60 2 6 5" xfId="13457" xr:uid="{00000000-0005-0000-0000-0000C12B0000}"/>
    <cellStyle name="Normal 3 60 2 7" xfId="2940" xr:uid="{00000000-0005-0000-0000-0000C22B0000}"/>
    <cellStyle name="Normal 3 60 2 7 2" xfId="5236" xr:uid="{00000000-0005-0000-0000-0000C32B0000}"/>
    <cellStyle name="Normal 3 60 2 7 2 2" xfId="10979" xr:uid="{00000000-0005-0000-0000-0000C42B0000}"/>
    <cellStyle name="Normal 3 60 2 7 3" xfId="10980" xr:uid="{00000000-0005-0000-0000-0000C52B0000}"/>
    <cellStyle name="Normal 3 60 2 7 3 2" xfId="10981" xr:uid="{00000000-0005-0000-0000-0000C62B0000}"/>
    <cellStyle name="Normal 3 60 2 7 4" xfId="10982" xr:uid="{00000000-0005-0000-0000-0000C72B0000}"/>
    <cellStyle name="Normal 3 60 2 7 5" xfId="13458" xr:uid="{00000000-0005-0000-0000-0000C82B0000}"/>
    <cellStyle name="Normal 3 60 2 8" xfId="2941" xr:uid="{00000000-0005-0000-0000-0000C92B0000}"/>
    <cellStyle name="Normal 3 60 2 8 2" xfId="5237" xr:uid="{00000000-0005-0000-0000-0000CA2B0000}"/>
    <cellStyle name="Normal 3 60 2 8 2 2" xfId="10983" xr:uid="{00000000-0005-0000-0000-0000CB2B0000}"/>
    <cellStyle name="Normal 3 60 2 8 3" xfId="10984" xr:uid="{00000000-0005-0000-0000-0000CC2B0000}"/>
    <cellStyle name="Normal 3 60 2 8 3 2" xfId="10985" xr:uid="{00000000-0005-0000-0000-0000CD2B0000}"/>
    <cellStyle name="Normal 3 60 2 8 4" xfId="10986" xr:uid="{00000000-0005-0000-0000-0000CE2B0000}"/>
    <cellStyle name="Normal 3 60 2 8 5" xfId="13459" xr:uid="{00000000-0005-0000-0000-0000CF2B0000}"/>
    <cellStyle name="Normal 3 60 2 9" xfId="2942" xr:uid="{00000000-0005-0000-0000-0000D02B0000}"/>
    <cellStyle name="Normal 3 60 2 9 2" xfId="5238" xr:uid="{00000000-0005-0000-0000-0000D12B0000}"/>
    <cellStyle name="Normal 3 60 2 9 2 2" xfId="10987" xr:uid="{00000000-0005-0000-0000-0000D22B0000}"/>
    <cellStyle name="Normal 3 60 2 9 3" xfId="10988" xr:uid="{00000000-0005-0000-0000-0000D32B0000}"/>
    <cellStyle name="Normal 3 60 2 9 3 2" xfId="10989" xr:uid="{00000000-0005-0000-0000-0000D42B0000}"/>
    <cellStyle name="Normal 3 60 2 9 4" xfId="10990" xr:uid="{00000000-0005-0000-0000-0000D52B0000}"/>
    <cellStyle name="Normal 3 60 2 9 5" xfId="13460" xr:uid="{00000000-0005-0000-0000-0000D62B0000}"/>
    <cellStyle name="Normal 3 60 3" xfId="2943" xr:uid="{00000000-0005-0000-0000-0000D72B0000}"/>
    <cellStyle name="Normal 3 60 3 2" xfId="5239" xr:uid="{00000000-0005-0000-0000-0000D82B0000}"/>
    <cellStyle name="Normal 3 60 3 2 2" xfId="10991" xr:uid="{00000000-0005-0000-0000-0000D92B0000}"/>
    <cellStyle name="Normal 3 60 3 3" xfId="10992" xr:uid="{00000000-0005-0000-0000-0000DA2B0000}"/>
    <cellStyle name="Normal 3 60 3 3 2" xfId="10993" xr:uid="{00000000-0005-0000-0000-0000DB2B0000}"/>
    <cellStyle name="Normal 3 60 3 4" xfId="10994" xr:uid="{00000000-0005-0000-0000-0000DC2B0000}"/>
    <cellStyle name="Normal 3 60 3 5" xfId="13461" xr:uid="{00000000-0005-0000-0000-0000DD2B0000}"/>
    <cellStyle name="Normal 3 60 4" xfId="2944" xr:uid="{00000000-0005-0000-0000-0000DE2B0000}"/>
    <cellStyle name="Normal 3 60 4 2" xfId="5240" xr:uid="{00000000-0005-0000-0000-0000DF2B0000}"/>
    <cellStyle name="Normal 3 60 4 2 2" xfId="10995" xr:uid="{00000000-0005-0000-0000-0000E02B0000}"/>
    <cellStyle name="Normal 3 60 4 3" xfId="10996" xr:uid="{00000000-0005-0000-0000-0000E12B0000}"/>
    <cellStyle name="Normal 3 60 4 3 2" xfId="10997" xr:uid="{00000000-0005-0000-0000-0000E22B0000}"/>
    <cellStyle name="Normal 3 60 4 4" xfId="10998" xr:uid="{00000000-0005-0000-0000-0000E32B0000}"/>
    <cellStyle name="Normal 3 60 4 5" xfId="13462" xr:uid="{00000000-0005-0000-0000-0000E42B0000}"/>
    <cellStyle name="Normal 3 60 5" xfId="2945" xr:uid="{00000000-0005-0000-0000-0000E52B0000}"/>
    <cellStyle name="Normal 3 60 5 2" xfId="5241" xr:uid="{00000000-0005-0000-0000-0000E62B0000}"/>
    <cellStyle name="Normal 3 60 5 2 2" xfId="10999" xr:uid="{00000000-0005-0000-0000-0000E72B0000}"/>
    <cellStyle name="Normal 3 60 5 3" xfId="11000" xr:uid="{00000000-0005-0000-0000-0000E82B0000}"/>
    <cellStyle name="Normal 3 60 5 3 2" xfId="11001" xr:uid="{00000000-0005-0000-0000-0000E92B0000}"/>
    <cellStyle name="Normal 3 60 5 4" xfId="11002" xr:uid="{00000000-0005-0000-0000-0000EA2B0000}"/>
    <cellStyle name="Normal 3 60 5 5" xfId="13463" xr:uid="{00000000-0005-0000-0000-0000EB2B0000}"/>
    <cellStyle name="Normal 3 60 6" xfId="2946" xr:uid="{00000000-0005-0000-0000-0000EC2B0000}"/>
    <cellStyle name="Normal 3 60 6 2" xfId="5242" xr:uid="{00000000-0005-0000-0000-0000ED2B0000}"/>
    <cellStyle name="Normal 3 60 6 2 2" xfId="11003" xr:uid="{00000000-0005-0000-0000-0000EE2B0000}"/>
    <cellStyle name="Normal 3 60 6 3" xfId="11004" xr:uid="{00000000-0005-0000-0000-0000EF2B0000}"/>
    <cellStyle name="Normal 3 60 6 3 2" xfId="11005" xr:uid="{00000000-0005-0000-0000-0000F02B0000}"/>
    <cellStyle name="Normal 3 60 6 4" xfId="11006" xr:uid="{00000000-0005-0000-0000-0000F12B0000}"/>
    <cellStyle name="Normal 3 60 6 5" xfId="13464" xr:uid="{00000000-0005-0000-0000-0000F22B0000}"/>
    <cellStyle name="Normal 3 60 7" xfId="2947" xr:uid="{00000000-0005-0000-0000-0000F32B0000}"/>
    <cellStyle name="Normal 3 60 7 2" xfId="5243" xr:uid="{00000000-0005-0000-0000-0000F42B0000}"/>
    <cellStyle name="Normal 3 60 7 2 2" xfId="11007" xr:uid="{00000000-0005-0000-0000-0000F52B0000}"/>
    <cellStyle name="Normal 3 60 7 3" xfId="11008" xr:uid="{00000000-0005-0000-0000-0000F62B0000}"/>
    <cellStyle name="Normal 3 60 7 3 2" xfId="11009" xr:uid="{00000000-0005-0000-0000-0000F72B0000}"/>
    <cellStyle name="Normal 3 60 7 4" xfId="11010" xr:uid="{00000000-0005-0000-0000-0000F82B0000}"/>
    <cellStyle name="Normal 3 60 7 5" xfId="13465" xr:uid="{00000000-0005-0000-0000-0000F92B0000}"/>
    <cellStyle name="Normal 3 60 8" xfId="2948" xr:uid="{00000000-0005-0000-0000-0000FA2B0000}"/>
    <cellStyle name="Normal 3 60 8 2" xfId="5244" xr:uid="{00000000-0005-0000-0000-0000FB2B0000}"/>
    <cellStyle name="Normal 3 60 8 2 2" xfId="11011" xr:uid="{00000000-0005-0000-0000-0000FC2B0000}"/>
    <cellStyle name="Normal 3 60 8 3" xfId="11012" xr:uid="{00000000-0005-0000-0000-0000FD2B0000}"/>
    <cellStyle name="Normal 3 60 8 3 2" xfId="11013" xr:uid="{00000000-0005-0000-0000-0000FE2B0000}"/>
    <cellStyle name="Normal 3 60 8 4" xfId="11014" xr:uid="{00000000-0005-0000-0000-0000FF2B0000}"/>
    <cellStyle name="Normal 3 60 8 5" xfId="13466" xr:uid="{00000000-0005-0000-0000-0000002C0000}"/>
    <cellStyle name="Normal 3 60 9" xfId="2949" xr:uid="{00000000-0005-0000-0000-0000012C0000}"/>
    <cellStyle name="Normal 3 60 9 2" xfId="5245" xr:uid="{00000000-0005-0000-0000-0000022C0000}"/>
    <cellStyle name="Normal 3 60 9 2 2" xfId="11015" xr:uid="{00000000-0005-0000-0000-0000032C0000}"/>
    <cellStyle name="Normal 3 60 9 3" xfId="11016" xr:uid="{00000000-0005-0000-0000-0000042C0000}"/>
    <cellStyle name="Normal 3 60 9 3 2" xfId="11017" xr:uid="{00000000-0005-0000-0000-0000052C0000}"/>
    <cellStyle name="Normal 3 60 9 4" xfId="11018" xr:uid="{00000000-0005-0000-0000-0000062C0000}"/>
    <cellStyle name="Normal 3 60 9 5" xfId="13467" xr:uid="{00000000-0005-0000-0000-0000072C0000}"/>
    <cellStyle name="Normal 3 61" xfId="2950" xr:uid="{00000000-0005-0000-0000-0000082C0000}"/>
    <cellStyle name="Normal 3 61 10" xfId="2951" xr:uid="{00000000-0005-0000-0000-0000092C0000}"/>
    <cellStyle name="Normal 3 61 10 2" xfId="5246" xr:uid="{00000000-0005-0000-0000-00000A2C0000}"/>
    <cellStyle name="Normal 3 61 10 2 2" xfId="11019" xr:uid="{00000000-0005-0000-0000-00000B2C0000}"/>
    <cellStyle name="Normal 3 61 10 3" xfId="11020" xr:uid="{00000000-0005-0000-0000-00000C2C0000}"/>
    <cellStyle name="Normal 3 61 10 3 2" xfId="11021" xr:uid="{00000000-0005-0000-0000-00000D2C0000}"/>
    <cellStyle name="Normal 3 61 10 4" xfId="11022" xr:uid="{00000000-0005-0000-0000-00000E2C0000}"/>
    <cellStyle name="Normal 3 61 10 5" xfId="13468" xr:uid="{00000000-0005-0000-0000-00000F2C0000}"/>
    <cellStyle name="Normal 3 61 11" xfId="2952" xr:uid="{00000000-0005-0000-0000-0000102C0000}"/>
    <cellStyle name="Normal 3 61 11 2" xfId="5247" xr:uid="{00000000-0005-0000-0000-0000112C0000}"/>
    <cellStyle name="Normal 3 61 11 2 2" xfId="11023" xr:uid="{00000000-0005-0000-0000-0000122C0000}"/>
    <cellStyle name="Normal 3 61 11 3" xfId="11024" xr:uid="{00000000-0005-0000-0000-0000132C0000}"/>
    <cellStyle name="Normal 3 61 11 3 2" xfId="11025" xr:uid="{00000000-0005-0000-0000-0000142C0000}"/>
    <cellStyle name="Normal 3 61 11 4" xfId="11026" xr:uid="{00000000-0005-0000-0000-0000152C0000}"/>
    <cellStyle name="Normal 3 61 11 5" xfId="13469" xr:uid="{00000000-0005-0000-0000-0000162C0000}"/>
    <cellStyle name="Normal 3 61 12" xfId="2953" xr:uid="{00000000-0005-0000-0000-0000172C0000}"/>
    <cellStyle name="Normal 3 61 12 2" xfId="5248" xr:uid="{00000000-0005-0000-0000-0000182C0000}"/>
    <cellStyle name="Normal 3 61 12 2 2" xfId="11027" xr:uid="{00000000-0005-0000-0000-0000192C0000}"/>
    <cellStyle name="Normal 3 61 12 3" xfId="11028" xr:uid="{00000000-0005-0000-0000-00001A2C0000}"/>
    <cellStyle name="Normal 3 61 12 3 2" xfId="11029" xr:uid="{00000000-0005-0000-0000-00001B2C0000}"/>
    <cellStyle name="Normal 3 61 12 4" xfId="11030" xr:uid="{00000000-0005-0000-0000-00001C2C0000}"/>
    <cellStyle name="Normal 3 61 12 5" xfId="13470" xr:uid="{00000000-0005-0000-0000-00001D2C0000}"/>
    <cellStyle name="Normal 3 61 13" xfId="2954" xr:uid="{00000000-0005-0000-0000-00001E2C0000}"/>
    <cellStyle name="Normal 3 61 13 2" xfId="5249" xr:uid="{00000000-0005-0000-0000-00001F2C0000}"/>
    <cellStyle name="Normal 3 61 13 2 2" xfId="11031" xr:uid="{00000000-0005-0000-0000-0000202C0000}"/>
    <cellStyle name="Normal 3 61 13 3" xfId="11032" xr:uid="{00000000-0005-0000-0000-0000212C0000}"/>
    <cellStyle name="Normal 3 61 13 3 2" xfId="11033" xr:uid="{00000000-0005-0000-0000-0000222C0000}"/>
    <cellStyle name="Normal 3 61 13 4" xfId="11034" xr:uid="{00000000-0005-0000-0000-0000232C0000}"/>
    <cellStyle name="Normal 3 61 13 5" xfId="13471" xr:uid="{00000000-0005-0000-0000-0000242C0000}"/>
    <cellStyle name="Normal 3 61 14" xfId="5250" xr:uid="{00000000-0005-0000-0000-0000252C0000}"/>
    <cellStyle name="Normal 3 61 14 2" xfId="11035" xr:uid="{00000000-0005-0000-0000-0000262C0000}"/>
    <cellStyle name="Normal 3 61 15" xfId="11036" xr:uid="{00000000-0005-0000-0000-0000272C0000}"/>
    <cellStyle name="Normal 3 61 15 2" xfId="11037" xr:uid="{00000000-0005-0000-0000-0000282C0000}"/>
    <cellStyle name="Normal 3 61 16" xfId="11038" xr:uid="{00000000-0005-0000-0000-0000292C0000}"/>
    <cellStyle name="Normal 3 61 17" xfId="13472" xr:uid="{00000000-0005-0000-0000-00002A2C0000}"/>
    <cellStyle name="Normal 3 61 2" xfId="2955" xr:uid="{00000000-0005-0000-0000-00002B2C0000}"/>
    <cellStyle name="Normal 3 61 2 10" xfId="2956" xr:uid="{00000000-0005-0000-0000-00002C2C0000}"/>
    <cellStyle name="Normal 3 61 2 10 2" xfId="5251" xr:uid="{00000000-0005-0000-0000-00002D2C0000}"/>
    <cellStyle name="Normal 3 61 2 10 2 2" xfId="11039" xr:uid="{00000000-0005-0000-0000-00002E2C0000}"/>
    <cellStyle name="Normal 3 61 2 10 3" xfId="11040" xr:uid="{00000000-0005-0000-0000-00002F2C0000}"/>
    <cellStyle name="Normal 3 61 2 10 3 2" xfId="11041" xr:uid="{00000000-0005-0000-0000-0000302C0000}"/>
    <cellStyle name="Normal 3 61 2 10 4" xfId="11042" xr:uid="{00000000-0005-0000-0000-0000312C0000}"/>
    <cellStyle name="Normal 3 61 2 10 5" xfId="13473" xr:uid="{00000000-0005-0000-0000-0000322C0000}"/>
    <cellStyle name="Normal 3 61 2 11" xfId="2957" xr:uid="{00000000-0005-0000-0000-0000332C0000}"/>
    <cellStyle name="Normal 3 61 2 11 2" xfId="5252" xr:uid="{00000000-0005-0000-0000-0000342C0000}"/>
    <cellStyle name="Normal 3 61 2 11 2 2" xfId="11043" xr:uid="{00000000-0005-0000-0000-0000352C0000}"/>
    <cellStyle name="Normal 3 61 2 11 3" xfId="11044" xr:uid="{00000000-0005-0000-0000-0000362C0000}"/>
    <cellStyle name="Normal 3 61 2 11 3 2" xfId="11045" xr:uid="{00000000-0005-0000-0000-0000372C0000}"/>
    <cellStyle name="Normal 3 61 2 11 4" xfId="11046" xr:uid="{00000000-0005-0000-0000-0000382C0000}"/>
    <cellStyle name="Normal 3 61 2 11 5" xfId="13474" xr:uid="{00000000-0005-0000-0000-0000392C0000}"/>
    <cellStyle name="Normal 3 61 2 12" xfId="2958" xr:uid="{00000000-0005-0000-0000-00003A2C0000}"/>
    <cellStyle name="Normal 3 61 2 12 2" xfId="5253" xr:uid="{00000000-0005-0000-0000-00003B2C0000}"/>
    <cellStyle name="Normal 3 61 2 12 2 2" xfId="11047" xr:uid="{00000000-0005-0000-0000-00003C2C0000}"/>
    <cellStyle name="Normal 3 61 2 12 3" xfId="11048" xr:uid="{00000000-0005-0000-0000-00003D2C0000}"/>
    <cellStyle name="Normal 3 61 2 12 3 2" xfId="11049" xr:uid="{00000000-0005-0000-0000-00003E2C0000}"/>
    <cellStyle name="Normal 3 61 2 12 4" xfId="11050" xr:uid="{00000000-0005-0000-0000-00003F2C0000}"/>
    <cellStyle name="Normal 3 61 2 12 5" xfId="13475" xr:uid="{00000000-0005-0000-0000-0000402C0000}"/>
    <cellStyle name="Normal 3 61 2 13" xfId="5254" xr:uid="{00000000-0005-0000-0000-0000412C0000}"/>
    <cellStyle name="Normal 3 61 2 13 2" xfId="11051" xr:uid="{00000000-0005-0000-0000-0000422C0000}"/>
    <cellStyle name="Normal 3 61 2 14" xfId="11052" xr:uid="{00000000-0005-0000-0000-0000432C0000}"/>
    <cellStyle name="Normal 3 61 2 14 2" xfId="11053" xr:uid="{00000000-0005-0000-0000-0000442C0000}"/>
    <cellStyle name="Normal 3 61 2 15" xfId="11054" xr:uid="{00000000-0005-0000-0000-0000452C0000}"/>
    <cellStyle name="Normal 3 61 2 16" xfId="13476" xr:uid="{00000000-0005-0000-0000-0000462C0000}"/>
    <cellStyle name="Normal 3 61 2 2" xfId="2959" xr:uid="{00000000-0005-0000-0000-0000472C0000}"/>
    <cellStyle name="Normal 3 61 2 2 2" xfId="5255" xr:uid="{00000000-0005-0000-0000-0000482C0000}"/>
    <cellStyle name="Normal 3 61 2 2 2 2" xfId="11055" xr:uid="{00000000-0005-0000-0000-0000492C0000}"/>
    <cellStyle name="Normal 3 61 2 2 3" xfId="11056" xr:uid="{00000000-0005-0000-0000-00004A2C0000}"/>
    <cellStyle name="Normal 3 61 2 2 3 2" xfId="11057" xr:uid="{00000000-0005-0000-0000-00004B2C0000}"/>
    <cellStyle name="Normal 3 61 2 2 4" xfId="11058" xr:uid="{00000000-0005-0000-0000-00004C2C0000}"/>
    <cellStyle name="Normal 3 61 2 2 5" xfId="13477" xr:uid="{00000000-0005-0000-0000-00004D2C0000}"/>
    <cellStyle name="Normal 3 61 2 3" xfId="2960" xr:uid="{00000000-0005-0000-0000-00004E2C0000}"/>
    <cellStyle name="Normal 3 61 2 3 2" xfId="5256" xr:uid="{00000000-0005-0000-0000-00004F2C0000}"/>
    <cellStyle name="Normal 3 61 2 3 2 2" xfId="11059" xr:uid="{00000000-0005-0000-0000-0000502C0000}"/>
    <cellStyle name="Normal 3 61 2 3 3" xfId="11060" xr:uid="{00000000-0005-0000-0000-0000512C0000}"/>
    <cellStyle name="Normal 3 61 2 3 3 2" xfId="11061" xr:uid="{00000000-0005-0000-0000-0000522C0000}"/>
    <cellStyle name="Normal 3 61 2 3 4" xfId="11062" xr:uid="{00000000-0005-0000-0000-0000532C0000}"/>
    <cellStyle name="Normal 3 61 2 3 5" xfId="13478" xr:uid="{00000000-0005-0000-0000-0000542C0000}"/>
    <cellStyle name="Normal 3 61 2 4" xfId="2961" xr:uid="{00000000-0005-0000-0000-0000552C0000}"/>
    <cellStyle name="Normal 3 61 2 4 2" xfId="5257" xr:uid="{00000000-0005-0000-0000-0000562C0000}"/>
    <cellStyle name="Normal 3 61 2 4 2 2" xfId="11063" xr:uid="{00000000-0005-0000-0000-0000572C0000}"/>
    <cellStyle name="Normal 3 61 2 4 3" xfId="11064" xr:uid="{00000000-0005-0000-0000-0000582C0000}"/>
    <cellStyle name="Normal 3 61 2 4 3 2" xfId="11065" xr:uid="{00000000-0005-0000-0000-0000592C0000}"/>
    <cellStyle name="Normal 3 61 2 4 4" xfId="11066" xr:uid="{00000000-0005-0000-0000-00005A2C0000}"/>
    <cellStyle name="Normal 3 61 2 4 5" xfId="13479" xr:uid="{00000000-0005-0000-0000-00005B2C0000}"/>
    <cellStyle name="Normal 3 61 2 5" xfId="2962" xr:uid="{00000000-0005-0000-0000-00005C2C0000}"/>
    <cellStyle name="Normal 3 61 2 5 2" xfId="5258" xr:uid="{00000000-0005-0000-0000-00005D2C0000}"/>
    <cellStyle name="Normal 3 61 2 5 2 2" xfId="11067" xr:uid="{00000000-0005-0000-0000-00005E2C0000}"/>
    <cellStyle name="Normal 3 61 2 5 3" xfId="11068" xr:uid="{00000000-0005-0000-0000-00005F2C0000}"/>
    <cellStyle name="Normal 3 61 2 5 3 2" xfId="11069" xr:uid="{00000000-0005-0000-0000-0000602C0000}"/>
    <cellStyle name="Normal 3 61 2 5 4" xfId="11070" xr:uid="{00000000-0005-0000-0000-0000612C0000}"/>
    <cellStyle name="Normal 3 61 2 5 5" xfId="13480" xr:uid="{00000000-0005-0000-0000-0000622C0000}"/>
    <cellStyle name="Normal 3 61 2 6" xfId="2963" xr:uid="{00000000-0005-0000-0000-0000632C0000}"/>
    <cellStyle name="Normal 3 61 2 6 2" xfId="5259" xr:uid="{00000000-0005-0000-0000-0000642C0000}"/>
    <cellStyle name="Normal 3 61 2 6 2 2" xfId="11071" xr:uid="{00000000-0005-0000-0000-0000652C0000}"/>
    <cellStyle name="Normal 3 61 2 6 3" xfId="11072" xr:uid="{00000000-0005-0000-0000-0000662C0000}"/>
    <cellStyle name="Normal 3 61 2 6 3 2" xfId="11073" xr:uid="{00000000-0005-0000-0000-0000672C0000}"/>
    <cellStyle name="Normal 3 61 2 6 4" xfId="11074" xr:uid="{00000000-0005-0000-0000-0000682C0000}"/>
    <cellStyle name="Normal 3 61 2 6 5" xfId="13481" xr:uid="{00000000-0005-0000-0000-0000692C0000}"/>
    <cellStyle name="Normal 3 61 2 7" xfId="2964" xr:uid="{00000000-0005-0000-0000-00006A2C0000}"/>
    <cellStyle name="Normal 3 61 2 7 2" xfId="5260" xr:uid="{00000000-0005-0000-0000-00006B2C0000}"/>
    <cellStyle name="Normal 3 61 2 7 2 2" xfId="11075" xr:uid="{00000000-0005-0000-0000-00006C2C0000}"/>
    <cellStyle name="Normal 3 61 2 7 3" xfId="11076" xr:uid="{00000000-0005-0000-0000-00006D2C0000}"/>
    <cellStyle name="Normal 3 61 2 7 3 2" xfId="11077" xr:uid="{00000000-0005-0000-0000-00006E2C0000}"/>
    <cellStyle name="Normal 3 61 2 7 4" xfId="11078" xr:uid="{00000000-0005-0000-0000-00006F2C0000}"/>
    <cellStyle name="Normal 3 61 2 7 5" xfId="13482" xr:uid="{00000000-0005-0000-0000-0000702C0000}"/>
    <cellStyle name="Normal 3 61 2 8" xfId="2965" xr:uid="{00000000-0005-0000-0000-0000712C0000}"/>
    <cellStyle name="Normal 3 61 2 8 2" xfId="5261" xr:uid="{00000000-0005-0000-0000-0000722C0000}"/>
    <cellStyle name="Normal 3 61 2 8 2 2" xfId="11079" xr:uid="{00000000-0005-0000-0000-0000732C0000}"/>
    <cellStyle name="Normal 3 61 2 8 3" xfId="11080" xr:uid="{00000000-0005-0000-0000-0000742C0000}"/>
    <cellStyle name="Normal 3 61 2 8 3 2" xfId="11081" xr:uid="{00000000-0005-0000-0000-0000752C0000}"/>
    <cellStyle name="Normal 3 61 2 8 4" xfId="11082" xr:uid="{00000000-0005-0000-0000-0000762C0000}"/>
    <cellStyle name="Normal 3 61 2 8 5" xfId="13483" xr:uid="{00000000-0005-0000-0000-0000772C0000}"/>
    <cellStyle name="Normal 3 61 2 9" xfId="2966" xr:uid="{00000000-0005-0000-0000-0000782C0000}"/>
    <cellStyle name="Normal 3 61 2 9 2" xfId="5262" xr:uid="{00000000-0005-0000-0000-0000792C0000}"/>
    <cellStyle name="Normal 3 61 2 9 2 2" xfId="11083" xr:uid="{00000000-0005-0000-0000-00007A2C0000}"/>
    <cellStyle name="Normal 3 61 2 9 3" xfId="11084" xr:uid="{00000000-0005-0000-0000-00007B2C0000}"/>
    <cellStyle name="Normal 3 61 2 9 3 2" xfId="11085" xr:uid="{00000000-0005-0000-0000-00007C2C0000}"/>
    <cellStyle name="Normal 3 61 2 9 4" xfId="11086" xr:uid="{00000000-0005-0000-0000-00007D2C0000}"/>
    <cellStyle name="Normal 3 61 2 9 5" xfId="13484" xr:uid="{00000000-0005-0000-0000-00007E2C0000}"/>
    <cellStyle name="Normal 3 61 3" xfId="2967" xr:uid="{00000000-0005-0000-0000-00007F2C0000}"/>
    <cellStyle name="Normal 3 61 3 2" xfId="5263" xr:uid="{00000000-0005-0000-0000-0000802C0000}"/>
    <cellStyle name="Normal 3 61 3 2 2" xfId="11087" xr:uid="{00000000-0005-0000-0000-0000812C0000}"/>
    <cellStyle name="Normal 3 61 3 3" xfId="11088" xr:uid="{00000000-0005-0000-0000-0000822C0000}"/>
    <cellStyle name="Normal 3 61 3 3 2" xfId="11089" xr:uid="{00000000-0005-0000-0000-0000832C0000}"/>
    <cellStyle name="Normal 3 61 3 4" xfId="11090" xr:uid="{00000000-0005-0000-0000-0000842C0000}"/>
    <cellStyle name="Normal 3 61 3 5" xfId="13485" xr:uid="{00000000-0005-0000-0000-0000852C0000}"/>
    <cellStyle name="Normal 3 61 4" xfId="2968" xr:uid="{00000000-0005-0000-0000-0000862C0000}"/>
    <cellStyle name="Normal 3 61 4 2" xfId="5264" xr:uid="{00000000-0005-0000-0000-0000872C0000}"/>
    <cellStyle name="Normal 3 61 4 2 2" xfId="11091" xr:uid="{00000000-0005-0000-0000-0000882C0000}"/>
    <cellStyle name="Normal 3 61 4 3" xfId="11092" xr:uid="{00000000-0005-0000-0000-0000892C0000}"/>
    <cellStyle name="Normal 3 61 4 3 2" xfId="11093" xr:uid="{00000000-0005-0000-0000-00008A2C0000}"/>
    <cellStyle name="Normal 3 61 4 4" xfId="11094" xr:uid="{00000000-0005-0000-0000-00008B2C0000}"/>
    <cellStyle name="Normal 3 61 4 5" xfId="13486" xr:uid="{00000000-0005-0000-0000-00008C2C0000}"/>
    <cellStyle name="Normal 3 61 5" xfId="2969" xr:uid="{00000000-0005-0000-0000-00008D2C0000}"/>
    <cellStyle name="Normal 3 61 5 2" xfId="5265" xr:uid="{00000000-0005-0000-0000-00008E2C0000}"/>
    <cellStyle name="Normal 3 61 5 2 2" xfId="11095" xr:uid="{00000000-0005-0000-0000-00008F2C0000}"/>
    <cellStyle name="Normal 3 61 5 3" xfId="11096" xr:uid="{00000000-0005-0000-0000-0000902C0000}"/>
    <cellStyle name="Normal 3 61 5 3 2" xfId="11097" xr:uid="{00000000-0005-0000-0000-0000912C0000}"/>
    <cellStyle name="Normal 3 61 5 4" xfId="11098" xr:uid="{00000000-0005-0000-0000-0000922C0000}"/>
    <cellStyle name="Normal 3 61 5 5" xfId="13487" xr:uid="{00000000-0005-0000-0000-0000932C0000}"/>
    <cellStyle name="Normal 3 61 6" xfId="2970" xr:uid="{00000000-0005-0000-0000-0000942C0000}"/>
    <cellStyle name="Normal 3 61 6 2" xfId="5266" xr:uid="{00000000-0005-0000-0000-0000952C0000}"/>
    <cellStyle name="Normal 3 61 6 2 2" xfId="11099" xr:uid="{00000000-0005-0000-0000-0000962C0000}"/>
    <cellStyle name="Normal 3 61 6 3" xfId="11100" xr:uid="{00000000-0005-0000-0000-0000972C0000}"/>
    <cellStyle name="Normal 3 61 6 3 2" xfId="11101" xr:uid="{00000000-0005-0000-0000-0000982C0000}"/>
    <cellStyle name="Normal 3 61 6 4" xfId="11102" xr:uid="{00000000-0005-0000-0000-0000992C0000}"/>
    <cellStyle name="Normal 3 61 6 5" xfId="13488" xr:uid="{00000000-0005-0000-0000-00009A2C0000}"/>
    <cellStyle name="Normal 3 61 7" xfId="2971" xr:uid="{00000000-0005-0000-0000-00009B2C0000}"/>
    <cellStyle name="Normal 3 61 7 2" xfId="5267" xr:uid="{00000000-0005-0000-0000-00009C2C0000}"/>
    <cellStyle name="Normal 3 61 7 2 2" xfId="11103" xr:uid="{00000000-0005-0000-0000-00009D2C0000}"/>
    <cellStyle name="Normal 3 61 7 3" xfId="11104" xr:uid="{00000000-0005-0000-0000-00009E2C0000}"/>
    <cellStyle name="Normal 3 61 7 3 2" xfId="11105" xr:uid="{00000000-0005-0000-0000-00009F2C0000}"/>
    <cellStyle name="Normal 3 61 7 4" xfId="11106" xr:uid="{00000000-0005-0000-0000-0000A02C0000}"/>
    <cellStyle name="Normal 3 61 7 5" xfId="13489" xr:uid="{00000000-0005-0000-0000-0000A12C0000}"/>
    <cellStyle name="Normal 3 61 8" xfId="2972" xr:uid="{00000000-0005-0000-0000-0000A22C0000}"/>
    <cellStyle name="Normal 3 61 8 2" xfId="5268" xr:uid="{00000000-0005-0000-0000-0000A32C0000}"/>
    <cellStyle name="Normal 3 61 8 2 2" xfId="11107" xr:uid="{00000000-0005-0000-0000-0000A42C0000}"/>
    <cellStyle name="Normal 3 61 8 3" xfId="11108" xr:uid="{00000000-0005-0000-0000-0000A52C0000}"/>
    <cellStyle name="Normal 3 61 8 3 2" xfId="11109" xr:uid="{00000000-0005-0000-0000-0000A62C0000}"/>
    <cellStyle name="Normal 3 61 8 4" xfId="11110" xr:uid="{00000000-0005-0000-0000-0000A72C0000}"/>
    <cellStyle name="Normal 3 61 8 5" xfId="13490" xr:uid="{00000000-0005-0000-0000-0000A82C0000}"/>
    <cellStyle name="Normal 3 61 9" xfId="2973" xr:uid="{00000000-0005-0000-0000-0000A92C0000}"/>
    <cellStyle name="Normal 3 61 9 2" xfId="5269" xr:uid="{00000000-0005-0000-0000-0000AA2C0000}"/>
    <cellStyle name="Normal 3 61 9 2 2" xfId="11111" xr:uid="{00000000-0005-0000-0000-0000AB2C0000}"/>
    <cellStyle name="Normal 3 61 9 3" xfId="11112" xr:uid="{00000000-0005-0000-0000-0000AC2C0000}"/>
    <cellStyle name="Normal 3 61 9 3 2" xfId="11113" xr:uid="{00000000-0005-0000-0000-0000AD2C0000}"/>
    <cellStyle name="Normal 3 61 9 4" xfId="11114" xr:uid="{00000000-0005-0000-0000-0000AE2C0000}"/>
    <cellStyle name="Normal 3 61 9 5" xfId="13491" xr:uid="{00000000-0005-0000-0000-0000AF2C0000}"/>
    <cellStyle name="Normal 3 62" xfId="2974" xr:uid="{00000000-0005-0000-0000-0000B02C0000}"/>
    <cellStyle name="Normal 3 62 10" xfId="2975" xr:uid="{00000000-0005-0000-0000-0000B12C0000}"/>
    <cellStyle name="Normal 3 62 10 2" xfId="5270" xr:uid="{00000000-0005-0000-0000-0000B22C0000}"/>
    <cellStyle name="Normal 3 62 10 2 2" xfId="11115" xr:uid="{00000000-0005-0000-0000-0000B32C0000}"/>
    <cellStyle name="Normal 3 62 10 3" xfId="11116" xr:uid="{00000000-0005-0000-0000-0000B42C0000}"/>
    <cellStyle name="Normal 3 62 10 3 2" xfId="11117" xr:uid="{00000000-0005-0000-0000-0000B52C0000}"/>
    <cellStyle name="Normal 3 62 10 4" xfId="11118" xr:uid="{00000000-0005-0000-0000-0000B62C0000}"/>
    <cellStyle name="Normal 3 62 10 5" xfId="13492" xr:uid="{00000000-0005-0000-0000-0000B72C0000}"/>
    <cellStyle name="Normal 3 62 11" xfId="2976" xr:uid="{00000000-0005-0000-0000-0000B82C0000}"/>
    <cellStyle name="Normal 3 62 11 2" xfId="5271" xr:uid="{00000000-0005-0000-0000-0000B92C0000}"/>
    <cellStyle name="Normal 3 62 11 2 2" xfId="11119" xr:uid="{00000000-0005-0000-0000-0000BA2C0000}"/>
    <cellStyle name="Normal 3 62 11 3" xfId="11120" xr:uid="{00000000-0005-0000-0000-0000BB2C0000}"/>
    <cellStyle name="Normal 3 62 11 3 2" xfId="11121" xr:uid="{00000000-0005-0000-0000-0000BC2C0000}"/>
    <cellStyle name="Normal 3 62 11 4" xfId="11122" xr:uid="{00000000-0005-0000-0000-0000BD2C0000}"/>
    <cellStyle name="Normal 3 62 11 5" xfId="13493" xr:uid="{00000000-0005-0000-0000-0000BE2C0000}"/>
    <cellStyle name="Normal 3 62 12" xfId="2977" xr:uid="{00000000-0005-0000-0000-0000BF2C0000}"/>
    <cellStyle name="Normal 3 62 12 2" xfId="5272" xr:uid="{00000000-0005-0000-0000-0000C02C0000}"/>
    <cellStyle name="Normal 3 62 12 2 2" xfId="11123" xr:uid="{00000000-0005-0000-0000-0000C12C0000}"/>
    <cellStyle name="Normal 3 62 12 3" xfId="11124" xr:uid="{00000000-0005-0000-0000-0000C22C0000}"/>
    <cellStyle name="Normal 3 62 12 3 2" xfId="11125" xr:uid="{00000000-0005-0000-0000-0000C32C0000}"/>
    <cellStyle name="Normal 3 62 12 4" xfId="11126" xr:uid="{00000000-0005-0000-0000-0000C42C0000}"/>
    <cellStyle name="Normal 3 62 12 5" xfId="13494" xr:uid="{00000000-0005-0000-0000-0000C52C0000}"/>
    <cellStyle name="Normal 3 62 13" xfId="2978" xr:uid="{00000000-0005-0000-0000-0000C62C0000}"/>
    <cellStyle name="Normal 3 62 13 2" xfId="5273" xr:uid="{00000000-0005-0000-0000-0000C72C0000}"/>
    <cellStyle name="Normal 3 62 13 2 2" xfId="11127" xr:uid="{00000000-0005-0000-0000-0000C82C0000}"/>
    <cellStyle name="Normal 3 62 13 3" xfId="11128" xr:uid="{00000000-0005-0000-0000-0000C92C0000}"/>
    <cellStyle name="Normal 3 62 13 3 2" xfId="11129" xr:uid="{00000000-0005-0000-0000-0000CA2C0000}"/>
    <cellStyle name="Normal 3 62 13 4" xfId="11130" xr:uid="{00000000-0005-0000-0000-0000CB2C0000}"/>
    <cellStyle name="Normal 3 62 13 5" xfId="13495" xr:uid="{00000000-0005-0000-0000-0000CC2C0000}"/>
    <cellStyle name="Normal 3 62 14" xfId="5274" xr:uid="{00000000-0005-0000-0000-0000CD2C0000}"/>
    <cellStyle name="Normal 3 62 14 2" xfId="11131" xr:uid="{00000000-0005-0000-0000-0000CE2C0000}"/>
    <cellStyle name="Normal 3 62 15" xfId="11132" xr:uid="{00000000-0005-0000-0000-0000CF2C0000}"/>
    <cellStyle name="Normal 3 62 15 2" xfId="11133" xr:uid="{00000000-0005-0000-0000-0000D02C0000}"/>
    <cellStyle name="Normal 3 62 16" xfId="11134" xr:uid="{00000000-0005-0000-0000-0000D12C0000}"/>
    <cellStyle name="Normal 3 62 17" xfId="13496" xr:uid="{00000000-0005-0000-0000-0000D22C0000}"/>
    <cellStyle name="Normal 3 62 2" xfId="2979" xr:uid="{00000000-0005-0000-0000-0000D32C0000}"/>
    <cellStyle name="Normal 3 62 2 10" xfId="2980" xr:uid="{00000000-0005-0000-0000-0000D42C0000}"/>
    <cellStyle name="Normal 3 62 2 10 2" xfId="5275" xr:uid="{00000000-0005-0000-0000-0000D52C0000}"/>
    <cellStyle name="Normal 3 62 2 10 2 2" xfId="11135" xr:uid="{00000000-0005-0000-0000-0000D62C0000}"/>
    <cellStyle name="Normal 3 62 2 10 3" xfId="11136" xr:uid="{00000000-0005-0000-0000-0000D72C0000}"/>
    <cellStyle name="Normal 3 62 2 10 3 2" xfId="11137" xr:uid="{00000000-0005-0000-0000-0000D82C0000}"/>
    <cellStyle name="Normal 3 62 2 10 4" xfId="11138" xr:uid="{00000000-0005-0000-0000-0000D92C0000}"/>
    <cellStyle name="Normal 3 62 2 10 5" xfId="13497" xr:uid="{00000000-0005-0000-0000-0000DA2C0000}"/>
    <cellStyle name="Normal 3 62 2 11" xfId="2981" xr:uid="{00000000-0005-0000-0000-0000DB2C0000}"/>
    <cellStyle name="Normal 3 62 2 11 2" xfId="5276" xr:uid="{00000000-0005-0000-0000-0000DC2C0000}"/>
    <cellStyle name="Normal 3 62 2 11 2 2" xfId="11139" xr:uid="{00000000-0005-0000-0000-0000DD2C0000}"/>
    <cellStyle name="Normal 3 62 2 11 3" xfId="11140" xr:uid="{00000000-0005-0000-0000-0000DE2C0000}"/>
    <cellStyle name="Normal 3 62 2 11 3 2" xfId="11141" xr:uid="{00000000-0005-0000-0000-0000DF2C0000}"/>
    <cellStyle name="Normal 3 62 2 11 4" xfId="11142" xr:uid="{00000000-0005-0000-0000-0000E02C0000}"/>
    <cellStyle name="Normal 3 62 2 11 5" xfId="13498" xr:uid="{00000000-0005-0000-0000-0000E12C0000}"/>
    <cellStyle name="Normal 3 62 2 12" xfId="2982" xr:uid="{00000000-0005-0000-0000-0000E22C0000}"/>
    <cellStyle name="Normal 3 62 2 12 2" xfId="5277" xr:uid="{00000000-0005-0000-0000-0000E32C0000}"/>
    <cellStyle name="Normal 3 62 2 12 2 2" xfId="11143" xr:uid="{00000000-0005-0000-0000-0000E42C0000}"/>
    <cellStyle name="Normal 3 62 2 12 3" xfId="11144" xr:uid="{00000000-0005-0000-0000-0000E52C0000}"/>
    <cellStyle name="Normal 3 62 2 12 3 2" xfId="11145" xr:uid="{00000000-0005-0000-0000-0000E62C0000}"/>
    <cellStyle name="Normal 3 62 2 12 4" xfId="11146" xr:uid="{00000000-0005-0000-0000-0000E72C0000}"/>
    <cellStyle name="Normal 3 62 2 12 5" xfId="13499" xr:uid="{00000000-0005-0000-0000-0000E82C0000}"/>
    <cellStyle name="Normal 3 62 2 13" xfId="5278" xr:uid="{00000000-0005-0000-0000-0000E92C0000}"/>
    <cellStyle name="Normal 3 62 2 13 2" xfId="11147" xr:uid="{00000000-0005-0000-0000-0000EA2C0000}"/>
    <cellStyle name="Normal 3 62 2 14" xfId="11148" xr:uid="{00000000-0005-0000-0000-0000EB2C0000}"/>
    <cellStyle name="Normal 3 62 2 14 2" xfId="11149" xr:uid="{00000000-0005-0000-0000-0000EC2C0000}"/>
    <cellStyle name="Normal 3 62 2 15" xfId="11150" xr:uid="{00000000-0005-0000-0000-0000ED2C0000}"/>
    <cellStyle name="Normal 3 62 2 16" xfId="13500" xr:uid="{00000000-0005-0000-0000-0000EE2C0000}"/>
    <cellStyle name="Normal 3 62 2 2" xfId="2983" xr:uid="{00000000-0005-0000-0000-0000EF2C0000}"/>
    <cellStyle name="Normal 3 62 2 2 2" xfId="5279" xr:uid="{00000000-0005-0000-0000-0000F02C0000}"/>
    <cellStyle name="Normal 3 62 2 2 2 2" xfId="11151" xr:uid="{00000000-0005-0000-0000-0000F12C0000}"/>
    <cellStyle name="Normal 3 62 2 2 3" xfId="11152" xr:uid="{00000000-0005-0000-0000-0000F22C0000}"/>
    <cellStyle name="Normal 3 62 2 2 3 2" xfId="11153" xr:uid="{00000000-0005-0000-0000-0000F32C0000}"/>
    <cellStyle name="Normal 3 62 2 2 4" xfId="11154" xr:uid="{00000000-0005-0000-0000-0000F42C0000}"/>
    <cellStyle name="Normal 3 62 2 2 5" xfId="13501" xr:uid="{00000000-0005-0000-0000-0000F52C0000}"/>
    <cellStyle name="Normal 3 62 2 3" xfId="2984" xr:uid="{00000000-0005-0000-0000-0000F62C0000}"/>
    <cellStyle name="Normal 3 62 2 3 2" xfId="5280" xr:uid="{00000000-0005-0000-0000-0000F72C0000}"/>
    <cellStyle name="Normal 3 62 2 3 2 2" xfId="11155" xr:uid="{00000000-0005-0000-0000-0000F82C0000}"/>
    <cellStyle name="Normal 3 62 2 3 3" xfId="11156" xr:uid="{00000000-0005-0000-0000-0000F92C0000}"/>
    <cellStyle name="Normal 3 62 2 3 3 2" xfId="11157" xr:uid="{00000000-0005-0000-0000-0000FA2C0000}"/>
    <cellStyle name="Normal 3 62 2 3 4" xfId="11158" xr:uid="{00000000-0005-0000-0000-0000FB2C0000}"/>
    <cellStyle name="Normal 3 62 2 3 5" xfId="13502" xr:uid="{00000000-0005-0000-0000-0000FC2C0000}"/>
    <cellStyle name="Normal 3 62 2 4" xfId="2985" xr:uid="{00000000-0005-0000-0000-0000FD2C0000}"/>
    <cellStyle name="Normal 3 62 2 4 2" xfId="5281" xr:uid="{00000000-0005-0000-0000-0000FE2C0000}"/>
    <cellStyle name="Normal 3 62 2 4 2 2" xfId="11159" xr:uid="{00000000-0005-0000-0000-0000FF2C0000}"/>
    <cellStyle name="Normal 3 62 2 4 3" xfId="11160" xr:uid="{00000000-0005-0000-0000-0000002D0000}"/>
    <cellStyle name="Normal 3 62 2 4 3 2" xfId="11161" xr:uid="{00000000-0005-0000-0000-0000012D0000}"/>
    <cellStyle name="Normal 3 62 2 4 4" xfId="11162" xr:uid="{00000000-0005-0000-0000-0000022D0000}"/>
    <cellStyle name="Normal 3 62 2 4 5" xfId="13503" xr:uid="{00000000-0005-0000-0000-0000032D0000}"/>
    <cellStyle name="Normal 3 62 2 5" xfId="2986" xr:uid="{00000000-0005-0000-0000-0000042D0000}"/>
    <cellStyle name="Normal 3 62 2 5 2" xfId="5282" xr:uid="{00000000-0005-0000-0000-0000052D0000}"/>
    <cellStyle name="Normal 3 62 2 5 2 2" xfId="11163" xr:uid="{00000000-0005-0000-0000-0000062D0000}"/>
    <cellStyle name="Normal 3 62 2 5 3" xfId="11164" xr:uid="{00000000-0005-0000-0000-0000072D0000}"/>
    <cellStyle name="Normal 3 62 2 5 3 2" xfId="11165" xr:uid="{00000000-0005-0000-0000-0000082D0000}"/>
    <cellStyle name="Normal 3 62 2 5 4" xfId="11166" xr:uid="{00000000-0005-0000-0000-0000092D0000}"/>
    <cellStyle name="Normal 3 62 2 5 5" xfId="13504" xr:uid="{00000000-0005-0000-0000-00000A2D0000}"/>
    <cellStyle name="Normal 3 62 2 6" xfId="2987" xr:uid="{00000000-0005-0000-0000-00000B2D0000}"/>
    <cellStyle name="Normal 3 62 2 6 2" xfId="5283" xr:uid="{00000000-0005-0000-0000-00000C2D0000}"/>
    <cellStyle name="Normal 3 62 2 6 2 2" xfId="11167" xr:uid="{00000000-0005-0000-0000-00000D2D0000}"/>
    <cellStyle name="Normal 3 62 2 6 3" xfId="11168" xr:uid="{00000000-0005-0000-0000-00000E2D0000}"/>
    <cellStyle name="Normal 3 62 2 6 3 2" xfId="11169" xr:uid="{00000000-0005-0000-0000-00000F2D0000}"/>
    <cellStyle name="Normal 3 62 2 6 4" xfId="11170" xr:uid="{00000000-0005-0000-0000-0000102D0000}"/>
    <cellStyle name="Normal 3 62 2 6 5" xfId="13505" xr:uid="{00000000-0005-0000-0000-0000112D0000}"/>
    <cellStyle name="Normal 3 62 2 7" xfId="2988" xr:uid="{00000000-0005-0000-0000-0000122D0000}"/>
    <cellStyle name="Normal 3 62 2 7 2" xfId="5284" xr:uid="{00000000-0005-0000-0000-0000132D0000}"/>
    <cellStyle name="Normal 3 62 2 7 2 2" xfId="11171" xr:uid="{00000000-0005-0000-0000-0000142D0000}"/>
    <cellStyle name="Normal 3 62 2 7 3" xfId="11172" xr:uid="{00000000-0005-0000-0000-0000152D0000}"/>
    <cellStyle name="Normal 3 62 2 7 3 2" xfId="11173" xr:uid="{00000000-0005-0000-0000-0000162D0000}"/>
    <cellStyle name="Normal 3 62 2 7 4" xfId="11174" xr:uid="{00000000-0005-0000-0000-0000172D0000}"/>
    <cellStyle name="Normal 3 62 2 7 5" xfId="13506" xr:uid="{00000000-0005-0000-0000-0000182D0000}"/>
    <cellStyle name="Normal 3 62 2 8" xfId="2989" xr:uid="{00000000-0005-0000-0000-0000192D0000}"/>
    <cellStyle name="Normal 3 62 2 8 2" xfId="5285" xr:uid="{00000000-0005-0000-0000-00001A2D0000}"/>
    <cellStyle name="Normal 3 62 2 8 2 2" xfId="11175" xr:uid="{00000000-0005-0000-0000-00001B2D0000}"/>
    <cellStyle name="Normal 3 62 2 8 3" xfId="11176" xr:uid="{00000000-0005-0000-0000-00001C2D0000}"/>
    <cellStyle name="Normal 3 62 2 8 3 2" xfId="11177" xr:uid="{00000000-0005-0000-0000-00001D2D0000}"/>
    <cellStyle name="Normal 3 62 2 8 4" xfId="11178" xr:uid="{00000000-0005-0000-0000-00001E2D0000}"/>
    <cellStyle name="Normal 3 62 2 8 5" xfId="13507" xr:uid="{00000000-0005-0000-0000-00001F2D0000}"/>
    <cellStyle name="Normal 3 62 2 9" xfId="2990" xr:uid="{00000000-0005-0000-0000-0000202D0000}"/>
    <cellStyle name="Normal 3 62 2 9 2" xfId="5286" xr:uid="{00000000-0005-0000-0000-0000212D0000}"/>
    <cellStyle name="Normal 3 62 2 9 2 2" xfId="11179" xr:uid="{00000000-0005-0000-0000-0000222D0000}"/>
    <cellStyle name="Normal 3 62 2 9 3" xfId="11180" xr:uid="{00000000-0005-0000-0000-0000232D0000}"/>
    <cellStyle name="Normal 3 62 2 9 3 2" xfId="11181" xr:uid="{00000000-0005-0000-0000-0000242D0000}"/>
    <cellStyle name="Normal 3 62 2 9 4" xfId="11182" xr:uid="{00000000-0005-0000-0000-0000252D0000}"/>
    <cellStyle name="Normal 3 62 2 9 5" xfId="13508" xr:uid="{00000000-0005-0000-0000-0000262D0000}"/>
    <cellStyle name="Normal 3 62 3" xfId="2991" xr:uid="{00000000-0005-0000-0000-0000272D0000}"/>
    <cellStyle name="Normal 3 62 3 2" xfId="5287" xr:uid="{00000000-0005-0000-0000-0000282D0000}"/>
    <cellStyle name="Normal 3 62 3 2 2" xfId="11183" xr:uid="{00000000-0005-0000-0000-0000292D0000}"/>
    <cellStyle name="Normal 3 62 3 3" xfId="11184" xr:uid="{00000000-0005-0000-0000-00002A2D0000}"/>
    <cellStyle name="Normal 3 62 3 3 2" xfId="11185" xr:uid="{00000000-0005-0000-0000-00002B2D0000}"/>
    <cellStyle name="Normal 3 62 3 4" xfId="11186" xr:uid="{00000000-0005-0000-0000-00002C2D0000}"/>
    <cellStyle name="Normal 3 62 3 5" xfId="13509" xr:uid="{00000000-0005-0000-0000-00002D2D0000}"/>
    <cellStyle name="Normal 3 62 4" xfId="2992" xr:uid="{00000000-0005-0000-0000-00002E2D0000}"/>
    <cellStyle name="Normal 3 62 4 2" xfId="5288" xr:uid="{00000000-0005-0000-0000-00002F2D0000}"/>
    <cellStyle name="Normal 3 62 4 2 2" xfId="11187" xr:uid="{00000000-0005-0000-0000-0000302D0000}"/>
    <cellStyle name="Normal 3 62 4 3" xfId="11188" xr:uid="{00000000-0005-0000-0000-0000312D0000}"/>
    <cellStyle name="Normal 3 62 4 3 2" xfId="11189" xr:uid="{00000000-0005-0000-0000-0000322D0000}"/>
    <cellStyle name="Normal 3 62 4 4" xfId="11190" xr:uid="{00000000-0005-0000-0000-0000332D0000}"/>
    <cellStyle name="Normal 3 62 4 5" xfId="13510" xr:uid="{00000000-0005-0000-0000-0000342D0000}"/>
    <cellStyle name="Normal 3 62 5" xfId="2993" xr:uid="{00000000-0005-0000-0000-0000352D0000}"/>
    <cellStyle name="Normal 3 62 5 2" xfId="5289" xr:uid="{00000000-0005-0000-0000-0000362D0000}"/>
    <cellStyle name="Normal 3 62 5 2 2" xfId="11191" xr:uid="{00000000-0005-0000-0000-0000372D0000}"/>
    <cellStyle name="Normal 3 62 5 3" xfId="11192" xr:uid="{00000000-0005-0000-0000-0000382D0000}"/>
    <cellStyle name="Normal 3 62 5 3 2" xfId="11193" xr:uid="{00000000-0005-0000-0000-0000392D0000}"/>
    <cellStyle name="Normal 3 62 5 4" xfId="11194" xr:uid="{00000000-0005-0000-0000-00003A2D0000}"/>
    <cellStyle name="Normal 3 62 5 5" xfId="13511" xr:uid="{00000000-0005-0000-0000-00003B2D0000}"/>
    <cellStyle name="Normal 3 62 6" xfId="2994" xr:uid="{00000000-0005-0000-0000-00003C2D0000}"/>
    <cellStyle name="Normal 3 62 6 2" xfId="5290" xr:uid="{00000000-0005-0000-0000-00003D2D0000}"/>
    <cellStyle name="Normal 3 62 6 2 2" xfId="11195" xr:uid="{00000000-0005-0000-0000-00003E2D0000}"/>
    <cellStyle name="Normal 3 62 6 3" xfId="11196" xr:uid="{00000000-0005-0000-0000-00003F2D0000}"/>
    <cellStyle name="Normal 3 62 6 3 2" xfId="11197" xr:uid="{00000000-0005-0000-0000-0000402D0000}"/>
    <cellStyle name="Normal 3 62 6 4" xfId="11198" xr:uid="{00000000-0005-0000-0000-0000412D0000}"/>
    <cellStyle name="Normal 3 62 6 5" xfId="13512" xr:uid="{00000000-0005-0000-0000-0000422D0000}"/>
    <cellStyle name="Normal 3 62 7" xfId="2995" xr:uid="{00000000-0005-0000-0000-0000432D0000}"/>
    <cellStyle name="Normal 3 62 7 2" xfId="5291" xr:uid="{00000000-0005-0000-0000-0000442D0000}"/>
    <cellStyle name="Normal 3 62 7 2 2" xfId="11199" xr:uid="{00000000-0005-0000-0000-0000452D0000}"/>
    <cellStyle name="Normal 3 62 7 3" xfId="11200" xr:uid="{00000000-0005-0000-0000-0000462D0000}"/>
    <cellStyle name="Normal 3 62 7 3 2" xfId="11201" xr:uid="{00000000-0005-0000-0000-0000472D0000}"/>
    <cellStyle name="Normal 3 62 7 4" xfId="11202" xr:uid="{00000000-0005-0000-0000-0000482D0000}"/>
    <cellStyle name="Normal 3 62 7 5" xfId="13513" xr:uid="{00000000-0005-0000-0000-0000492D0000}"/>
    <cellStyle name="Normal 3 62 8" xfId="2996" xr:uid="{00000000-0005-0000-0000-00004A2D0000}"/>
    <cellStyle name="Normal 3 62 8 2" xfId="5292" xr:uid="{00000000-0005-0000-0000-00004B2D0000}"/>
    <cellStyle name="Normal 3 62 8 2 2" xfId="11203" xr:uid="{00000000-0005-0000-0000-00004C2D0000}"/>
    <cellStyle name="Normal 3 62 8 3" xfId="11204" xr:uid="{00000000-0005-0000-0000-00004D2D0000}"/>
    <cellStyle name="Normal 3 62 8 3 2" xfId="11205" xr:uid="{00000000-0005-0000-0000-00004E2D0000}"/>
    <cellStyle name="Normal 3 62 8 4" xfId="11206" xr:uid="{00000000-0005-0000-0000-00004F2D0000}"/>
    <cellStyle name="Normal 3 62 8 5" xfId="13514" xr:uid="{00000000-0005-0000-0000-0000502D0000}"/>
    <cellStyle name="Normal 3 62 9" xfId="2997" xr:uid="{00000000-0005-0000-0000-0000512D0000}"/>
    <cellStyle name="Normal 3 62 9 2" xfId="5293" xr:uid="{00000000-0005-0000-0000-0000522D0000}"/>
    <cellStyle name="Normal 3 62 9 2 2" xfId="11207" xr:uid="{00000000-0005-0000-0000-0000532D0000}"/>
    <cellStyle name="Normal 3 62 9 3" xfId="11208" xr:uid="{00000000-0005-0000-0000-0000542D0000}"/>
    <cellStyle name="Normal 3 62 9 3 2" xfId="11209" xr:uid="{00000000-0005-0000-0000-0000552D0000}"/>
    <cellStyle name="Normal 3 62 9 4" xfId="11210" xr:uid="{00000000-0005-0000-0000-0000562D0000}"/>
    <cellStyle name="Normal 3 62 9 5" xfId="13515" xr:uid="{00000000-0005-0000-0000-0000572D0000}"/>
    <cellStyle name="Normal 3 63" xfId="2998" xr:uid="{00000000-0005-0000-0000-0000582D0000}"/>
    <cellStyle name="Normal 3 63 10" xfId="2999" xr:uid="{00000000-0005-0000-0000-0000592D0000}"/>
    <cellStyle name="Normal 3 63 10 2" xfId="5294" xr:uid="{00000000-0005-0000-0000-00005A2D0000}"/>
    <cellStyle name="Normal 3 63 10 2 2" xfId="11211" xr:uid="{00000000-0005-0000-0000-00005B2D0000}"/>
    <cellStyle name="Normal 3 63 10 3" xfId="11212" xr:uid="{00000000-0005-0000-0000-00005C2D0000}"/>
    <cellStyle name="Normal 3 63 10 3 2" xfId="11213" xr:uid="{00000000-0005-0000-0000-00005D2D0000}"/>
    <cellStyle name="Normal 3 63 10 4" xfId="11214" xr:uid="{00000000-0005-0000-0000-00005E2D0000}"/>
    <cellStyle name="Normal 3 63 10 5" xfId="13516" xr:uid="{00000000-0005-0000-0000-00005F2D0000}"/>
    <cellStyle name="Normal 3 63 11" xfId="3000" xr:uid="{00000000-0005-0000-0000-0000602D0000}"/>
    <cellStyle name="Normal 3 63 11 2" xfId="5295" xr:uid="{00000000-0005-0000-0000-0000612D0000}"/>
    <cellStyle name="Normal 3 63 11 2 2" xfId="11215" xr:uid="{00000000-0005-0000-0000-0000622D0000}"/>
    <cellStyle name="Normal 3 63 11 3" xfId="11216" xr:uid="{00000000-0005-0000-0000-0000632D0000}"/>
    <cellStyle name="Normal 3 63 11 3 2" xfId="11217" xr:uid="{00000000-0005-0000-0000-0000642D0000}"/>
    <cellStyle name="Normal 3 63 11 4" xfId="11218" xr:uid="{00000000-0005-0000-0000-0000652D0000}"/>
    <cellStyle name="Normal 3 63 11 5" xfId="13517" xr:uid="{00000000-0005-0000-0000-0000662D0000}"/>
    <cellStyle name="Normal 3 63 12" xfId="3001" xr:uid="{00000000-0005-0000-0000-0000672D0000}"/>
    <cellStyle name="Normal 3 63 12 2" xfId="5296" xr:uid="{00000000-0005-0000-0000-0000682D0000}"/>
    <cellStyle name="Normal 3 63 12 2 2" xfId="11219" xr:uid="{00000000-0005-0000-0000-0000692D0000}"/>
    <cellStyle name="Normal 3 63 12 3" xfId="11220" xr:uid="{00000000-0005-0000-0000-00006A2D0000}"/>
    <cellStyle name="Normal 3 63 12 3 2" xfId="11221" xr:uid="{00000000-0005-0000-0000-00006B2D0000}"/>
    <cellStyle name="Normal 3 63 12 4" xfId="11222" xr:uid="{00000000-0005-0000-0000-00006C2D0000}"/>
    <cellStyle name="Normal 3 63 12 5" xfId="13518" xr:uid="{00000000-0005-0000-0000-00006D2D0000}"/>
    <cellStyle name="Normal 3 63 13" xfId="3002" xr:uid="{00000000-0005-0000-0000-00006E2D0000}"/>
    <cellStyle name="Normal 3 63 13 2" xfId="5297" xr:uid="{00000000-0005-0000-0000-00006F2D0000}"/>
    <cellStyle name="Normal 3 63 13 2 2" xfId="11223" xr:uid="{00000000-0005-0000-0000-0000702D0000}"/>
    <cellStyle name="Normal 3 63 13 3" xfId="11224" xr:uid="{00000000-0005-0000-0000-0000712D0000}"/>
    <cellStyle name="Normal 3 63 13 3 2" xfId="11225" xr:uid="{00000000-0005-0000-0000-0000722D0000}"/>
    <cellStyle name="Normal 3 63 13 4" xfId="11226" xr:uid="{00000000-0005-0000-0000-0000732D0000}"/>
    <cellStyle name="Normal 3 63 13 5" xfId="13519" xr:uid="{00000000-0005-0000-0000-0000742D0000}"/>
    <cellStyle name="Normal 3 63 14" xfId="5298" xr:uid="{00000000-0005-0000-0000-0000752D0000}"/>
    <cellStyle name="Normal 3 63 14 2" xfId="11227" xr:uid="{00000000-0005-0000-0000-0000762D0000}"/>
    <cellStyle name="Normal 3 63 15" xfId="11228" xr:uid="{00000000-0005-0000-0000-0000772D0000}"/>
    <cellStyle name="Normal 3 63 15 2" xfId="11229" xr:uid="{00000000-0005-0000-0000-0000782D0000}"/>
    <cellStyle name="Normal 3 63 16" xfId="11230" xr:uid="{00000000-0005-0000-0000-0000792D0000}"/>
    <cellStyle name="Normal 3 63 17" xfId="13520" xr:uid="{00000000-0005-0000-0000-00007A2D0000}"/>
    <cellStyle name="Normal 3 63 2" xfId="3003" xr:uid="{00000000-0005-0000-0000-00007B2D0000}"/>
    <cellStyle name="Normal 3 63 2 10" xfId="3004" xr:uid="{00000000-0005-0000-0000-00007C2D0000}"/>
    <cellStyle name="Normal 3 63 2 10 2" xfId="5299" xr:uid="{00000000-0005-0000-0000-00007D2D0000}"/>
    <cellStyle name="Normal 3 63 2 10 2 2" xfId="11231" xr:uid="{00000000-0005-0000-0000-00007E2D0000}"/>
    <cellStyle name="Normal 3 63 2 10 3" xfId="11232" xr:uid="{00000000-0005-0000-0000-00007F2D0000}"/>
    <cellStyle name="Normal 3 63 2 10 3 2" xfId="11233" xr:uid="{00000000-0005-0000-0000-0000802D0000}"/>
    <cellStyle name="Normal 3 63 2 10 4" xfId="11234" xr:uid="{00000000-0005-0000-0000-0000812D0000}"/>
    <cellStyle name="Normal 3 63 2 10 5" xfId="13521" xr:uid="{00000000-0005-0000-0000-0000822D0000}"/>
    <cellStyle name="Normal 3 63 2 11" xfId="3005" xr:uid="{00000000-0005-0000-0000-0000832D0000}"/>
    <cellStyle name="Normal 3 63 2 11 2" xfId="5300" xr:uid="{00000000-0005-0000-0000-0000842D0000}"/>
    <cellStyle name="Normal 3 63 2 11 2 2" xfId="11235" xr:uid="{00000000-0005-0000-0000-0000852D0000}"/>
    <cellStyle name="Normal 3 63 2 11 3" xfId="11236" xr:uid="{00000000-0005-0000-0000-0000862D0000}"/>
    <cellStyle name="Normal 3 63 2 11 3 2" xfId="11237" xr:uid="{00000000-0005-0000-0000-0000872D0000}"/>
    <cellStyle name="Normal 3 63 2 11 4" xfId="11238" xr:uid="{00000000-0005-0000-0000-0000882D0000}"/>
    <cellStyle name="Normal 3 63 2 11 5" xfId="13522" xr:uid="{00000000-0005-0000-0000-0000892D0000}"/>
    <cellStyle name="Normal 3 63 2 12" xfId="3006" xr:uid="{00000000-0005-0000-0000-00008A2D0000}"/>
    <cellStyle name="Normal 3 63 2 12 2" xfId="5301" xr:uid="{00000000-0005-0000-0000-00008B2D0000}"/>
    <cellStyle name="Normal 3 63 2 12 2 2" xfId="11239" xr:uid="{00000000-0005-0000-0000-00008C2D0000}"/>
    <cellStyle name="Normal 3 63 2 12 3" xfId="11240" xr:uid="{00000000-0005-0000-0000-00008D2D0000}"/>
    <cellStyle name="Normal 3 63 2 12 3 2" xfId="11241" xr:uid="{00000000-0005-0000-0000-00008E2D0000}"/>
    <cellStyle name="Normal 3 63 2 12 4" xfId="11242" xr:uid="{00000000-0005-0000-0000-00008F2D0000}"/>
    <cellStyle name="Normal 3 63 2 12 5" xfId="13523" xr:uid="{00000000-0005-0000-0000-0000902D0000}"/>
    <cellStyle name="Normal 3 63 2 13" xfId="5302" xr:uid="{00000000-0005-0000-0000-0000912D0000}"/>
    <cellStyle name="Normal 3 63 2 13 2" xfId="11243" xr:uid="{00000000-0005-0000-0000-0000922D0000}"/>
    <cellStyle name="Normal 3 63 2 14" xfId="11244" xr:uid="{00000000-0005-0000-0000-0000932D0000}"/>
    <cellStyle name="Normal 3 63 2 14 2" xfId="11245" xr:uid="{00000000-0005-0000-0000-0000942D0000}"/>
    <cellStyle name="Normal 3 63 2 15" xfId="11246" xr:uid="{00000000-0005-0000-0000-0000952D0000}"/>
    <cellStyle name="Normal 3 63 2 16" xfId="13524" xr:uid="{00000000-0005-0000-0000-0000962D0000}"/>
    <cellStyle name="Normal 3 63 2 2" xfId="3007" xr:uid="{00000000-0005-0000-0000-0000972D0000}"/>
    <cellStyle name="Normal 3 63 2 2 2" xfId="5303" xr:uid="{00000000-0005-0000-0000-0000982D0000}"/>
    <cellStyle name="Normal 3 63 2 2 2 2" xfId="11247" xr:uid="{00000000-0005-0000-0000-0000992D0000}"/>
    <cellStyle name="Normal 3 63 2 2 3" xfId="11248" xr:uid="{00000000-0005-0000-0000-00009A2D0000}"/>
    <cellStyle name="Normal 3 63 2 2 3 2" xfId="11249" xr:uid="{00000000-0005-0000-0000-00009B2D0000}"/>
    <cellStyle name="Normal 3 63 2 2 4" xfId="11250" xr:uid="{00000000-0005-0000-0000-00009C2D0000}"/>
    <cellStyle name="Normal 3 63 2 2 5" xfId="13525" xr:uid="{00000000-0005-0000-0000-00009D2D0000}"/>
    <cellStyle name="Normal 3 63 2 3" xfId="3008" xr:uid="{00000000-0005-0000-0000-00009E2D0000}"/>
    <cellStyle name="Normal 3 63 2 3 2" xfId="5304" xr:uid="{00000000-0005-0000-0000-00009F2D0000}"/>
    <cellStyle name="Normal 3 63 2 3 2 2" xfId="11251" xr:uid="{00000000-0005-0000-0000-0000A02D0000}"/>
    <cellStyle name="Normal 3 63 2 3 3" xfId="11252" xr:uid="{00000000-0005-0000-0000-0000A12D0000}"/>
    <cellStyle name="Normal 3 63 2 3 3 2" xfId="11253" xr:uid="{00000000-0005-0000-0000-0000A22D0000}"/>
    <cellStyle name="Normal 3 63 2 3 4" xfId="11254" xr:uid="{00000000-0005-0000-0000-0000A32D0000}"/>
    <cellStyle name="Normal 3 63 2 3 5" xfId="13526" xr:uid="{00000000-0005-0000-0000-0000A42D0000}"/>
    <cellStyle name="Normal 3 63 2 4" xfId="3009" xr:uid="{00000000-0005-0000-0000-0000A52D0000}"/>
    <cellStyle name="Normal 3 63 2 4 2" xfId="5305" xr:uid="{00000000-0005-0000-0000-0000A62D0000}"/>
    <cellStyle name="Normal 3 63 2 4 2 2" xfId="11255" xr:uid="{00000000-0005-0000-0000-0000A72D0000}"/>
    <cellStyle name="Normal 3 63 2 4 3" xfId="11256" xr:uid="{00000000-0005-0000-0000-0000A82D0000}"/>
    <cellStyle name="Normal 3 63 2 4 3 2" xfId="11257" xr:uid="{00000000-0005-0000-0000-0000A92D0000}"/>
    <cellStyle name="Normal 3 63 2 4 4" xfId="11258" xr:uid="{00000000-0005-0000-0000-0000AA2D0000}"/>
    <cellStyle name="Normal 3 63 2 4 5" xfId="13527" xr:uid="{00000000-0005-0000-0000-0000AB2D0000}"/>
    <cellStyle name="Normal 3 63 2 5" xfId="3010" xr:uid="{00000000-0005-0000-0000-0000AC2D0000}"/>
    <cellStyle name="Normal 3 63 2 5 2" xfId="5306" xr:uid="{00000000-0005-0000-0000-0000AD2D0000}"/>
    <cellStyle name="Normal 3 63 2 5 2 2" xfId="11259" xr:uid="{00000000-0005-0000-0000-0000AE2D0000}"/>
    <cellStyle name="Normal 3 63 2 5 3" xfId="11260" xr:uid="{00000000-0005-0000-0000-0000AF2D0000}"/>
    <cellStyle name="Normal 3 63 2 5 3 2" xfId="11261" xr:uid="{00000000-0005-0000-0000-0000B02D0000}"/>
    <cellStyle name="Normal 3 63 2 5 4" xfId="11262" xr:uid="{00000000-0005-0000-0000-0000B12D0000}"/>
    <cellStyle name="Normal 3 63 2 5 5" xfId="13528" xr:uid="{00000000-0005-0000-0000-0000B22D0000}"/>
    <cellStyle name="Normal 3 63 2 6" xfId="3011" xr:uid="{00000000-0005-0000-0000-0000B32D0000}"/>
    <cellStyle name="Normal 3 63 2 6 2" xfId="5307" xr:uid="{00000000-0005-0000-0000-0000B42D0000}"/>
    <cellStyle name="Normal 3 63 2 6 2 2" xfId="11263" xr:uid="{00000000-0005-0000-0000-0000B52D0000}"/>
    <cellStyle name="Normal 3 63 2 6 3" xfId="11264" xr:uid="{00000000-0005-0000-0000-0000B62D0000}"/>
    <cellStyle name="Normal 3 63 2 6 3 2" xfId="11265" xr:uid="{00000000-0005-0000-0000-0000B72D0000}"/>
    <cellStyle name="Normal 3 63 2 6 4" xfId="11266" xr:uid="{00000000-0005-0000-0000-0000B82D0000}"/>
    <cellStyle name="Normal 3 63 2 6 5" xfId="13529" xr:uid="{00000000-0005-0000-0000-0000B92D0000}"/>
    <cellStyle name="Normal 3 63 2 7" xfId="3012" xr:uid="{00000000-0005-0000-0000-0000BA2D0000}"/>
    <cellStyle name="Normal 3 63 2 7 2" xfId="5308" xr:uid="{00000000-0005-0000-0000-0000BB2D0000}"/>
    <cellStyle name="Normal 3 63 2 7 2 2" xfId="11267" xr:uid="{00000000-0005-0000-0000-0000BC2D0000}"/>
    <cellStyle name="Normal 3 63 2 7 3" xfId="11268" xr:uid="{00000000-0005-0000-0000-0000BD2D0000}"/>
    <cellStyle name="Normal 3 63 2 7 3 2" xfId="11269" xr:uid="{00000000-0005-0000-0000-0000BE2D0000}"/>
    <cellStyle name="Normal 3 63 2 7 4" xfId="11270" xr:uid="{00000000-0005-0000-0000-0000BF2D0000}"/>
    <cellStyle name="Normal 3 63 2 7 5" xfId="13530" xr:uid="{00000000-0005-0000-0000-0000C02D0000}"/>
    <cellStyle name="Normal 3 63 2 8" xfId="3013" xr:uid="{00000000-0005-0000-0000-0000C12D0000}"/>
    <cellStyle name="Normal 3 63 2 8 2" xfId="5309" xr:uid="{00000000-0005-0000-0000-0000C22D0000}"/>
    <cellStyle name="Normal 3 63 2 8 2 2" xfId="11271" xr:uid="{00000000-0005-0000-0000-0000C32D0000}"/>
    <cellStyle name="Normal 3 63 2 8 3" xfId="11272" xr:uid="{00000000-0005-0000-0000-0000C42D0000}"/>
    <cellStyle name="Normal 3 63 2 8 3 2" xfId="11273" xr:uid="{00000000-0005-0000-0000-0000C52D0000}"/>
    <cellStyle name="Normal 3 63 2 8 4" xfId="11274" xr:uid="{00000000-0005-0000-0000-0000C62D0000}"/>
    <cellStyle name="Normal 3 63 2 8 5" xfId="13531" xr:uid="{00000000-0005-0000-0000-0000C72D0000}"/>
    <cellStyle name="Normal 3 63 2 9" xfId="3014" xr:uid="{00000000-0005-0000-0000-0000C82D0000}"/>
    <cellStyle name="Normal 3 63 2 9 2" xfId="5310" xr:uid="{00000000-0005-0000-0000-0000C92D0000}"/>
    <cellStyle name="Normal 3 63 2 9 2 2" xfId="11275" xr:uid="{00000000-0005-0000-0000-0000CA2D0000}"/>
    <cellStyle name="Normal 3 63 2 9 3" xfId="11276" xr:uid="{00000000-0005-0000-0000-0000CB2D0000}"/>
    <cellStyle name="Normal 3 63 2 9 3 2" xfId="11277" xr:uid="{00000000-0005-0000-0000-0000CC2D0000}"/>
    <cellStyle name="Normal 3 63 2 9 4" xfId="11278" xr:uid="{00000000-0005-0000-0000-0000CD2D0000}"/>
    <cellStyle name="Normal 3 63 2 9 5" xfId="13532" xr:uid="{00000000-0005-0000-0000-0000CE2D0000}"/>
    <cellStyle name="Normal 3 63 3" xfId="3015" xr:uid="{00000000-0005-0000-0000-0000CF2D0000}"/>
    <cellStyle name="Normal 3 63 3 2" xfId="5311" xr:uid="{00000000-0005-0000-0000-0000D02D0000}"/>
    <cellStyle name="Normal 3 63 3 2 2" xfId="11279" xr:uid="{00000000-0005-0000-0000-0000D12D0000}"/>
    <cellStyle name="Normal 3 63 3 3" xfId="11280" xr:uid="{00000000-0005-0000-0000-0000D22D0000}"/>
    <cellStyle name="Normal 3 63 3 3 2" xfId="11281" xr:uid="{00000000-0005-0000-0000-0000D32D0000}"/>
    <cellStyle name="Normal 3 63 3 4" xfId="11282" xr:uid="{00000000-0005-0000-0000-0000D42D0000}"/>
    <cellStyle name="Normal 3 63 3 5" xfId="13533" xr:uid="{00000000-0005-0000-0000-0000D52D0000}"/>
    <cellStyle name="Normal 3 63 4" xfId="3016" xr:uid="{00000000-0005-0000-0000-0000D62D0000}"/>
    <cellStyle name="Normal 3 63 4 2" xfId="5312" xr:uid="{00000000-0005-0000-0000-0000D72D0000}"/>
    <cellStyle name="Normal 3 63 4 2 2" xfId="11283" xr:uid="{00000000-0005-0000-0000-0000D82D0000}"/>
    <cellStyle name="Normal 3 63 4 3" xfId="11284" xr:uid="{00000000-0005-0000-0000-0000D92D0000}"/>
    <cellStyle name="Normal 3 63 4 3 2" xfId="11285" xr:uid="{00000000-0005-0000-0000-0000DA2D0000}"/>
    <cellStyle name="Normal 3 63 4 4" xfId="11286" xr:uid="{00000000-0005-0000-0000-0000DB2D0000}"/>
    <cellStyle name="Normal 3 63 4 5" xfId="13534" xr:uid="{00000000-0005-0000-0000-0000DC2D0000}"/>
    <cellStyle name="Normal 3 63 5" xfId="3017" xr:uid="{00000000-0005-0000-0000-0000DD2D0000}"/>
    <cellStyle name="Normal 3 63 5 2" xfId="5313" xr:uid="{00000000-0005-0000-0000-0000DE2D0000}"/>
    <cellStyle name="Normal 3 63 5 2 2" xfId="11287" xr:uid="{00000000-0005-0000-0000-0000DF2D0000}"/>
    <cellStyle name="Normal 3 63 5 3" xfId="11288" xr:uid="{00000000-0005-0000-0000-0000E02D0000}"/>
    <cellStyle name="Normal 3 63 5 3 2" xfId="11289" xr:uid="{00000000-0005-0000-0000-0000E12D0000}"/>
    <cellStyle name="Normal 3 63 5 4" xfId="11290" xr:uid="{00000000-0005-0000-0000-0000E22D0000}"/>
    <cellStyle name="Normal 3 63 5 5" xfId="13535" xr:uid="{00000000-0005-0000-0000-0000E32D0000}"/>
    <cellStyle name="Normal 3 63 6" xfId="3018" xr:uid="{00000000-0005-0000-0000-0000E42D0000}"/>
    <cellStyle name="Normal 3 63 6 2" xfId="5314" xr:uid="{00000000-0005-0000-0000-0000E52D0000}"/>
    <cellStyle name="Normal 3 63 6 2 2" xfId="11291" xr:uid="{00000000-0005-0000-0000-0000E62D0000}"/>
    <cellStyle name="Normal 3 63 6 3" xfId="11292" xr:uid="{00000000-0005-0000-0000-0000E72D0000}"/>
    <cellStyle name="Normal 3 63 6 3 2" xfId="11293" xr:uid="{00000000-0005-0000-0000-0000E82D0000}"/>
    <cellStyle name="Normal 3 63 6 4" xfId="11294" xr:uid="{00000000-0005-0000-0000-0000E92D0000}"/>
    <cellStyle name="Normal 3 63 6 5" xfId="13536" xr:uid="{00000000-0005-0000-0000-0000EA2D0000}"/>
    <cellStyle name="Normal 3 63 7" xfId="3019" xr:uid="{00000000-0005-0000-0000-0000EB2D0000}"/>
    <cellStyle name="Normal 3 63 7 2" xfId="5315" xr:uid="{00000000-0005-0000-0000-0000EC2D0000}"/>
    <cellStyle name="Normal 3 63 7 2 2" xfId="11295" xr:uid="{00000000-0005-0000-0000-0000ED2D0000}"/>
    <cellStyle name="Normal 3 63 7 3" xfId="11296" xr:uid="{00000000-0005-0000-0000-0000EE2D0000}"/>
    <cellStyle name="Normal 3 63 7 3 2" xfId="11297" xr:uid="{00000000-0005-0000-0000-0000EF2D0000}"/>
    <cellStyle name="Normal 3 63 7 4" xfId="11298" xr:uid="{00000000-0005-0000-0000-0000F02D0000}"/>
    <cellStyle name="Normal 3 63 7 5" xfId="13537" xr:uid="{00000000-0005-0000-0000-0000F12D0000}"/>
    <cellStyle name="Normal 3 63 8" xfId="3020" xr:uid="{00000000-0005-0000-0000-0000F22D0000}"/>
    <cellStyle name="Normal 3 63 8 2" xfId="5316" xr:uid="{00000000-0005-0000-0000-0000F32D0000}"/>
    <cellStyle name="Normal 3 63 8 2 2" xfId="11299" xr:uid="{00000000-0005-0000-0000-0000F42D0000}"/>
    <cellStyle name="Normal 3 63 8 3" xfId="11300" xr:uid="{00000000-0005-0000-0000-0000F52D0000}"/>
    <cellStyle name="Normal 3 63 8 3 2" xfId="11301" xr:uid="{00000000-0005-0000-0000-0000F62D0000}"/>
    <cellStyle name="Normal 3 63 8 4" xfId="11302" xr:uid="{00000000-0005-0000-0000-0000F72D0000}"/>
    <cellStyle name="Normal 3 63 8 5" xfId="13538" xr:uid="{00000000-0005-0000-0000-0000F82D0000}"/>
    <cellStyle name="Normal 3 63 9" xfId="3021" xr:uid="{00000000-0005-0000-0000-0000F92D0000}"/>
    <cellStyle name="Normal 3 63 9 2" xfId="5317" xr:uid="{00000000-0005-0000-0000-0000FA2D0000}"/>
    <cellStyle name="Normal 3 63 9 2 2" xfId="11303" xr:uid="{00000000-0005-0000-0000-0000FB2D0000}"/>
    <cellStyle name="Normal 3 63 9 3" xfId="11304" xr:uid="{00000000-0005-0000-0000-0000FC2D0000}"/>
    <cellStyle name="Normal 3 63 9 3 2" xfId="11305" xr:uid="{00000000-0005-0000-0000-0000FD2D0000}"/>
    <cellStyle name="Normal 3 63 9 4" xfId="11306" xr:uid="{00000000-0005-0000-0000-0000FE2D0000}"/>
    <cellStyle name="Normal 3 63 9 5" xfId="13539" xr:uid="{00000000-0005-0000-0000-0000FF2D0000}"/>
    <cellStyle name="Normal 3 64" xfId="3022" xr:uid="{00000000-0005-0000-0000-0000002E0000}"/>
    <cellStyle name="Normal 3 64 10" xfId="3023" xr:uid="{00000000-0005-0000-0000-0000012E0000}"/>
    <cellStyle name="Normal 3 64 10 2" xfId="5318" xr:uid="{00000000-0005-0000-0000-0000022E0000}"/>
    <cellStyle name="Normal 3 64 10 2 2" xfId="11307" xr:uid="{00000000-0005-0000-0000-0000032E0000}"/>
    <cellStyle name="Normal 3 64 10 3" xfId="11308" xr:uid="{00000000-0005-0000-0000-0000042E0000}"/>
    <cellStyle name="Normal 3 64 10 3 2" xfId="11309" xr:uid="{00000000-0005-0000-0000-0000052E0000}"/>
    <cellStyle name="Normal 3 64 10 4" xfId="11310" xr:uid="{00000000-0005-0000-0000-0000062E0000}"/>
    <cellStyle name="Normal 3 64 10 5" xfId="13540" xr:uid="{00000000-0005-0000-0000-0000072E0000}"/>
    <cellStyle name="Normal 3 64 11" xfId="3024" xr:uid="{00000000-0005-0000-0000-0000082E0000}"/>
    <cellStyle name="Normal 3 64 11 2" xfId="5319" xr:uid="{00000000-0005-0000-0000-0000092E0000}"/>
    <cellStyle name="Normal 3 64 11 2 2" xfId="11311" xr:uid="{00000000-0005-0000-0000-00000A2E0000}"/>
    <cellStyle name="Normal 3 64 11 3" xfId="11312" xr:uid="{00000000-0005-0000-0000-00000B2E0000}"/>
    <cellStyle name="Normal 3 64 11 3 2" xfId="11313" xr:uid="{00000000-0005-0000-0000-00000C2E0000}"/>
    <cellStyle name="Normal 3 64 11 4" xfId="11314" xr:uid="{00000000-0005-0000-0000-00000D2E0000}"/>
    <cellStyle name="Normal 3 64 11 5" xfId="13541" xr:uid="{00000000-0005-0000-0000-00000E2E0000}"/>
    <cellStyle name="Normal 3 64 12" xfId="3025" xr:uid="{00000000-0005-0000-0000-00000F2E0000}"/>
    <cellStyle name="Normal 3 64 12 2" xfId="5320" xr:uid="{00000000-0005-0000-0000-0000102E0000}"/>
    <cellStyle name="Normal 3 64 12 2 2" xfId="11315" xr:uid="{00000000-0005-0000-0000-0000112E0000}"/>
    <cellStyle name="Normal 3 64 12 3" xfId="11316" xr:uid="{00000000-0005-0000-0000-0000122E0000}"/>
    <cellStyle name="Normal 3 64 12 3 2" xfId="11317" xr:uid="{00000000-0005-0000-0000-0000132E0000}"/>
    <cellStyle name="Normal 3 64 12 4" xfId="11318" xr:uid="{00000000-0005-0000-0000-0000142E0000}"/>
    <cellStyle name="Normal 3 64 12 5" xfId="13542" xr:uid="{00000000-0005-0000-0000-0000152E0000}"/>
    <cellStyle name="Normal 3 64 13" xfId="5321" xr:uid="{00000000-0005-0000-0000-0000162E0000}"/>
    <cellStyle name="Normal 3 64 13 2" xfId="11319" xr:uid="{00000000-0005-0000-0000-0000172E0000}"/>
    <cellStyle name="Normal 3 64 14" xfId="11320" xr:uid="{00000000-0005-0000-0000-0000182E0000}"/>
    <cellStyle name="Normal 3 64 14 2" xfId="11321" xr:uid="{00000000-0005-0000-0000-0000192E0000}"/>
    <cellStyle name="Normal 3 64 15" xfId="11322" xr:uid="{00000000-0005-0000-0000-00001A2E0000}"/>
    <cellStyle name="Normal 3 64 16" xfId="13543" xr:uid="{00000000-0005-0000-0000-00001B2E0000}"/>
    <cellStyle name="Normal 3 64 2" xfId="3026" xr:uid="{00000000-0005-0000-0000-00001C2E0000}"/>
    <cellStyle name="Normal 3 64 2 2" xfId="5322" xr:uid="{00000000-0005-0000-0000-00001D2E0000}"/>
    <cellStyle name="Normal 3 64 2 2 2" xfId="11323" xr:uid="{00000000-0005-0000-0000-00001E2E0000}"/>
    <cellStyle name="Normal 3 64 2 3" xfId="11324" xr:uid="{00000000-0005-0000-0000-00001F2E0000}"/>
    <cellStyle name="Normal 3 64 2 3 2" xfId="11325" xr:uid="{00000000-0005-0000-0000-0000202E0000}"/>
    <cellStyle name="Normal 3 64 2 4" xfId="11326" xr:uid="{00000000-0005-0000-0000-0000212E0000}"/>
    <cellStyle name="Normal 3 64 2 5" xfId="13544" xr:uid="{00000000-0005-0000-0000-0000222E0000}"/>
    <cellStyle name="Normal 3 64 3" xfId="3027" xr:uid="{00000000-0005-0000-0000-0000232E0000}"/>
    <cellStyle name="Normal 3 64 3 2" xfId="5323" xr:uid="{00000000-0005-0000-0000-0000242E0000}"/>
    <cellStyle name="Normal 3 64 3 2 2" xfId="11327" xr:uid="{00000000-0005-0000-0000-0000252E0000}"/>
    <cellStyle name="Normal 3 64 3 3" xfId="11328" xr:uid="{00000000-0005-0000-0000-0000262E0000}"/>
    <cellStyle name="Normal 3 64 3 3 2" xfId="11329" xr:uid="{00000000-0005-0000-0000-0000272E0000}"/>
    <cellStyle name="Normal 3 64 3 4" xfId="11330" xr:uid="{00000000-0005-0000-0000-0000282E0000}"/>
    <cellStyle name="Normal 3 64 3 5" xfId="13545" xr:uid="{00000000-0005-0000-0000-0000292E0000}"/>
    <cellStyle name="Normal 3 64 4" xfId="3028" xr:uid="{00000000-0005-0000-0000-00002A2E0000}"/>
    <cellStyle name="Normal 3 64 4 2" xfId="5324" xr:uid="{00000000-0005-0000-0000-00002B2E0000}"/>
    <cellStyle name="Normal 3 64 4 2 2" xfId="11331" xr:uid="{00000000-0005-0000-0000-00002C2E0000}"/>
    <cellStyle name="Normal 3 64 4 3" xfId="11332" xr:uid="{00000000-0005-0000-0000-00002D2E0000}"/>
    <cellStyle name="Normal 3 64 4 3 2" xfId="11333" xr:uid="{00000000-0005-0000-0000-00002E2E0000}"/>
    <cellStyle name="Normal 3 64 4 4" xfId="11334" xr:uid="{00000000-0005-0000-0000-00002F2E0000}"/>
    <cellStyle name="Normal 3 64 4 5" xfId="13546" xr:uid="{00000000-0005-0000-0000-0000302E0000}"/>
    <cellStyle name="Normal 3 64 5" xfId="3029" xr:uid="{00000000-0005-0000-0000-0000312E0000}"/>
    <cellStyle name="Normal 3 64 5 2" xfId="5325" xr:uid="{00000000-0005-0000-0000-0000322E0000}"/>
    <cellStyle name="Normal 3 64 5 2 2" xfId="11335" xr:uid="{00000000-0005-0000-0000-0000332E0000}"/>
    <cellStyle name="Normal 3 64 5 3" xfId="11336" xr:uid="{00000000-0005-0000-0000-0000342E0000}"/>
    <cellStyle name="Normal 3 64 5 3 2" xfId="11337" xr:uid="{00000000-0005-0000-0000-0000352E0000}"/>
    <cellStyle name="Normal 3 64 5 4" xfId="11338" xr:uid="{00000000-0005-0000-0000-0000362E0000}"/>
    <cellStyle name="Normal 3 64 5 5" xfId="13547" xr:uid="{00000000-0005-0000-0000-0000372E0000}"/>
    <cellStyle name="Normal 3 64 6" xfId="3030" xr:uid="{00000000-0005-0000-0000-0000382E0000}"/>
    <cellStyle name="Normal 3 64 6 2" xfId="5326" xr:uid="{00000000-0005-0000-0000-0000392E0000}"/>
    <cellStyle name="Normal 3 64 6 2 2" xfId="11339" xr:uid="{00000000-0005-0000-0000-00003A2E0000}"/>
    <cellStyle name="Normal 3 64 6 3" xfId="11340" xr:uid="{00000000-0005-0000-0000-00003B2E0000}"/>
    <cellStyle name="Normal 3 64 6 3 2" xfId="11341" xr:uid="{00000000-0005-0000-0000-00003C2E0000}"/>
    <cellStyle name="Normal 3 64 6 4" xfId="11342" xr:uid="{00000000-0005-0000-0000-00003D2E0000}"/>
    <cellStyle name="Normal 3 64 6 5" xfId="13548" xr:uid="{00000000-0005-0000-0000-00003E2E0000}"/>
    <cellStyle name="Normal 3 64 7" xfId="3031" xr:uid="{00000000-0005-0000-0000-00003F2E0000}"/>
    <cellStyle name="Normal 3 64 7 2" xfId="5327" xr:uid="{00000000-0005-0000-0000-0000402E0000}"/>
    <cellStyle name="Normal 3 64 7 2 2" xfId="11343" xr:uid="{00000000-0005-0000-0000-0000412E0000}"/>
    <cellStyle name="Normal 3 64 7 3" xfId="11344" xr:uid="{00000000-0005-0000-0000-0000422E0000}"/>
    <cellStyle name="Normal 3 64 7 3 2" xfId="11345" xr:uid="{00000000-0005-0000-0000-0000432E0000}"/>
    <cellStyle name="Normal 3 64 7 4" xfId="11346" xr:uid="{00000000-0005-0000-0000-0000442E0000}"/>
    <cellStyle name="Normal 3 64 7 5" xfId="13549" xr:uid="{00000000-0005-0000-0000-0000452E0000}"/>
    <cellStyle name="Normal 3 64 8" xfId="3032" xr:uid="{00000000-0005-0000-0000-0000462E0000}"/>
    <cellStyle name="Normal 3 64 8 2" xfId="5328" xr:uid="{00000000-0005-0000-0000-0000472E0000}"/>
    <cellStyle name="Normal 3 64 8 2 2" xfId="11347" xr:uid="{00000000-0005-0000-0000-0000482E0000}"/>
    <cellStyle name="Normal 3 64 8 3" xfId="11348" xr:uid="{00000000-0005-0000-0000-0000492E0000}"/>
    <cellStyle name="Normal 3 64 8 3 2" xfId="11349" xr:uid="{00000000-0005-0000-0000-00004A2E0000}"/>
    <cellStyle name="Normal 3 64 8 4" xfId="11350" xr:uid="{00000000-0005-0000-0000-00004B2E0000}"/>
    <cellStyle name="Normal 3 64 8 5" xfId="13550" xr:uid="{00000000-0005-0000-0000-00004C2E0000}"/>
    <cellStyle name="Normal 3 64 9" xfId="3033" xr:uid="{00000000-0005-0000-0000-00004D2E0000}"/>
    <cellStyle name="Normal 3 64 9 2" xfId="5329" xr:uid="{00000000-0005-0000-0000-00004E2E0000}"/>
    <cellStyle name="Normal 3 64 9 2 2" xfId="11351" xr:uid="{00000000-0005-0000-0000-00004F2E0000}"/>
    <cellStyle name="Normal 3 64 9 3" xfId="11352" xr:uid="{00000000-0005-0000-0000-0000502E0000}"/>
    <cellStyle name="Normal 3 64 9 3 2" xfId="11353" xr:uid="{00000000-0005-0000-0000-0000512E0000}"/>
    <cellStyle name="Normal 3 64 9 4" xfId="11354" xr:uid="{00000000-0005-0000-0000-0000522E0000}"/>
    <cellStyle name="Normal 3 64 9 5" xfId="13551" xr:uid="{00000000-0005-0000-0000-0000532E0000}"/>
    <cellStyle name="Normal 3 65" xfId="3034" xr:uid="{00000000-0005-0000-0000-0000542E0000}"/>
    <cellStyle name="Normal 3 65 10" xfId="3035" xr:uid="{00000000-0005-0000-0000-0000552E0000}"/>
    <cellStyle name="Normal 3 65 11" xfId="3036" xr:uid="{00000000-0005-0000-0000-0000562E0000}"/>
    <cellStyle name="Normal 3 65 12" xfId="3037" xr:uid="{00000000-0005-0000-0000-0000572E0000}"/>
    <cellStyle name="Normal 3 65 13" xfId="5330" xr:uid="{00000000-0005-0000-0000-0000582E0000}"/>
    <cellStyle name="Normal 3 65 13 2" xfId="11355" xr:uid="{00000000-0005-0000-0000-0000592E0000}"/>
    <cellStyle name="Normal 3 65 14" xfId="11356" xr:uid="{00000000-0005-0000-0000-00005A2E0000}"/>
    <cellStyle name="Normal 3 65 14 2" xfId="11357" xr:uid="{00000000-0005-0000-0000-00005B2E0000}"/>
    <cellStyle name="Normal 3 65 15" xfId="11358" xr:uid="{00000000-0005-0000-0000-00005C2E0000}"/>
    <cellStyle name="Normal 3 65 16" xfId="13552" xr:uid="{00000000-0005-0000-0000-00005D2E0000}"/>
    <cellStyle name="Normal 3 65 2" xfId="3038" xr:uid="{00000000-0005-0000-0000-00005E2E0000}"/>
    <cellStyle name="Normal 3 65 3" xfId="3039" xr:uid="{00000000-0005-0000-0000-00005F2E0000}"/>
    <cellStyle name="Normal 3 65 4" xfId="3040" xr:uid="{00000000-0005-0000-0000-0000602E0000}"/>
    <cellStyle name="Normal 3 65 5" xfId="3041" xr:uid="{00000000-0005-0000-0000-0000612E0000}"/>
    <cellStyle name="Normal 3 65 6" xfId="3042" xr:uid="{00000000-0005-0000-0000-0000622E0000}"/>
    <cellStyle name="Normal 3 65 7" xfId="3043" xr:uid="{00000000-0005-0000-0000-0000632E0000}"/>
    <cellStyle name="Normal 3 65 8" xfId="3044" xr:uid="{00000000-0005-0000-0000-0000642E0000}"/>
    <cellStyle name="Normal 3 65 9" xfId="3045" xr:uid="{00000000-0005-0000-0000-0000652E0000}"/>
    <cellStyle name="Normal 3 66" xfId="3046" xr:uid="{00000000-0005-0000-0000-0000662E0000}"/>
    <cellStyle name="Normal 3 66 10" xfId="5331" xr:uid="{00000000-0005-0000-0000-0000672E0000}"/>
    <cellStyle name="Normal 3 66 10 2" xfId="11359" xr:uid="{00000000-0005-0000-0000-0000682E0000}"/>
    <cellStyle name="Normal 3 66 11" xfId="11360" xr:uid="{00000000-0005-0000-0000-0000692E0000}"/>
    <cellStyle name="Normal 3 66 11 2" xfId="11361" xr:uid="{00000000-0005-0000-0000-00006A2E0000}"/>
    <cellStyle name="Normal 3 66 12" xfId="11362" xr:uid="{00000000-0005-0000-0000-00006B2E0000}"/>
    <cellStyle name="Normal 3 66 13" xfId="13553" xr:uid="{00000000-0005-0000-0000-00006C2E0000}"/>
    <cellStyle name="Normal 3 66 2" xfId="3047" xr:uid="{00000000-0005-0000-0000-00006D2E0000}"/>
    <cellStyle name="Normal 3 66 2 2" xfId="5332" xr:uid="{00000000-0005-0000-0000-00006E2E0000}"/>
    <cellStyle name="Normal 3 66 2 2 2" xfId="11363" xr:uid="{00000000-0005-0000-0000-00006F2E0000}"/>
    <cellStyle name="Normal 3 66 2 3" xfId="11364" xr:uid="{00000000-0005-0000-0000-0000702E0000}"/>
    <cellStyle name="Normal 3 66 2 3 2" xfId="11365" xr:uid="{00000000-0005-0000-0000-0000712E0000}"/>
    <cellStyle name="Normal 3 66 2 4" xfId="11366" xr:uid="{00000000-0005-0000-0000-0000722E0000}"/>
    <cellStyle name="Normal 3 66 2 5" xfId="13554" xr:uid="{00000000-0005-0000-0000-0000732E0000}"/>
    <cellStyle name="Normal 3 66 3" xfId="3048" xr:uid="{00000000-0005-0000-0000-0000742E0000}"/>
    <cellStyle name="Normal 3 66 3 2" xfId="5333" xr:uid="{00000000-0005-0000-0000-0000752E0000}"/>
    <cellStyle name="Normal 3 66 3 2 2" xfId="11367" xr:uid="{00000000-0005-0000-0000-0000762E0000}"/>
    <cellStyle name="Normal 3 66 3 3" xfId="11368" xr:uid="{00000000-0005-0000-0000-0000772E0000}"/>
    <cellStyle name="Normal 3 66 3 3 2" xfId="11369" xr:uid="{00000000-0005-0000-0000-0000782E0000}"/>
    <cellStyle name="Normal 3 66 3 4" xfId="11370" xr:uid="{00000000-0005-0000-0000-0000792E0000}"/>
    <cellStyle name="Normal 3 66 3 5" xfId="13555" xr:uid="{00000000-0005-0000-0000-00007A2E0000}"/>
    <cellStyle name="Normal 3 66 4" xfId="3049" xr:uid="{00000000-0005-0000-0000-00007B2E0000}"/>
    <cellStyle name="Normal 3 66 4 2" xfId="5334" xr:uid="{00000000-0005-0000-0000-00007C2E0000}"/>
    <cellStyle name="Normal 3 66 4 2 2" xfId="11371" xr:uid="{00000000-0005-0000-0000-00007D2E0000}"/>
    <cellStyle name="Normal 3 66 4 3" xfId="11372" xr:uid="{00000000-0005-0000-0000-00007E2E0000}"/>
    <cellStyle name="Normal 3 66 4 3 2" xfId="11373" xr:uid="{00000000-0005-0000-0000-00007F2E0000}"/>
    <cellStyle name="Normal 3 66 4 4" xfId="11374" xr:uid="{00000000-0005-0000-0000-0000802E0000}"/>
    <cellStyle name="Normal 3 66 4 5" xfId="13556" xr:uid="{00000000-0005-0000-0000-0000812E0000}"/>
    <cellStyle name="Normal 3 66 5" xfId="3050" xr:uid="{00000000-0005-0000-0000-0000822E0000}"/>
    <cellStyle name="Normal 3 66 5 2" xfId="5335" xr:uid="{00000000-0005-0000-0000-0000832E0000}"/>
    <cellStyle name="Normal 3 66 5 2 2" xfId="11375" xr:uid="{00000000-0005-0000-0000-0000842E0000}"/>
    <cellStyle name="Normal 3 66 5 3" xfId="11376" xr:uid="{00000000-0005-0000-0000-0000852E0000}"/>
    <cellStyle name="Normal 3 66 5 3 2" xfId="11377" xr:uid="{00000000-0005-0000-0000-0000862E0000}"/>
    <cellStyle name="Normal 3 66 5 4" xfId="11378" xr:uid="{00000000-0005-0000-0000-0000872E0000}"/>
    <cellStyle name="Normal 3 66 5 5" xfId="13557" xr:uid="{00000000-0005-0000-0000-0000882E0000}"/>
    <cellStyle name="Normal 3 66 6" xfId="3051" xr:uid="{00000000-0005-0000-0000-0000892E0000}"/>
    <cellStyle name="Normal 3 66 6 2" xfId="5336" xr:uid="{00000000-0005-0000-0000-00008A2E0000}"/>
    <cellStyle name="Normal 3 66 6 2 2" xfId="11379" xr:uid="{00000000-0005-0000-0000-00008B2E0000}"/>
    <cellStyle name="Normal 3 66 6 3" xfId="11380" xr:uid="{00000000-0005-0000-0000-00008C2E0000}"/>
    <cellStyle name="Normal 3 66 6 3 2" xfId="11381" xr:uid="{00000000-0005-0000-0000-00008D2E0000}"/>
    <cellStyle name="Normal 3 66 6 4" xfId="11382" xr:uid="{00000000-0005-0000-0000-00008E2E0000}"/>
    <cellStyle name="Normal 3 66 6 5" xfId="13558" xr:uid="{00000000-0005-0000-0000-00008F2E0000}"/>
    <cellStyle name="Normal 3 66 7" xfId="3052" xr:uid="{00000000-0005-0000-0000-0000902E0000}"/>
    <cellStyle name="Normal 3 66 7 2" xfId="5337" xr:uid="{00000000-0005-0000-0000-0000912E0000}"/>
    <cellStyle name="Normal 3 66 7 2 2" xfId="11383" xr:uid="{00000000-0005-0000-0000-0000922E0000}"/>
    <cellStyle name="Normal 3 66 7 3" xfId="11384" xr:uid="{00000000-0005-0000-0000-0000932E0000}"/>
    <cellStyle name="Normal 3 66 7 3 2" xfId="11385" xr:uid="{00000000-0005-0000-0000-0000942E0000}"/>
    <cellStyle name="Normal 3 66 7 4" xfId="11386" xr:uid="{00000000-0005-0000-0000-0000952E0000}"/>
    <cellStyle name="Normal 3 66 7 5" xfId="13559" xr:uid="{00000000-0005-0000-0000-0000962E0000}"/>
    <cellStyle name="Normal 3 66 8" xfId="3053" xr:uid="{00000000-0005-0000-0000-0000972E0000}"/>
    <cellStyle name="Normal 3 66 8 2" xfId="5338" xr:uid="{00000000-0005-0000-0000-0000982E0000}"/>
    <cellStyle name="Normal 3 66 8 2 2" xfId="11387" xr:uid="{00000000-0005-0000-0000-0000992E0000}"/>
    <cellStyle name="Normal 3 66 8 3" xfId="11388" xr:uid="{00000000-0005-0000-0000-00009A2E0000}"/>
    <cellStyle name="Normal 3 66 8 3 2" xfId="11389" xr:uid="{00000000-0005-0000-0000-00009B2E0000}"/>
    <cellStyle name="Normal 3 66 8 4" xfId="11390" xr:uid="{00000000-0005-0000-0000-00009C2E0000}"/>
    <cellStyle name="Normal 3 66 8 5" xfId="13560" xr:uid="{00000000-0005-0000-0000-00009D2E0000}"/>
    <cellStyle name="Normal 3 66 9" xfId="3054" xr:uid="{00000000-0005-0000-0000-00009E2E0000}"/>
    <cellStyle name="Normal 3 66 9 2" xfId="5339" xr:uid="{00000000-0005-0000-0000-00009F2E0000}"/>
    <cellStyle name="Normal 3 66 9 2 2" xfId="11391" xr:uid="{00000000-0005-0000-0000-0000A02E0000}"/>
    <cellStyle name="Normal 3 66 9 3" xfId="11392" xr:uid="{00000000-0005-0000-0000-0000A12E0000}"/>
    <cellStyle name="Normal 3 66 9 3 2" xfId="11393" xr:uid="{00000000-0005-0000-0000-0000A22E0000}"/>
    <cellStyle name="Normal 3 66 9 4" xfId="11394" xr:uid="{00000000-0005-0000-0000-0000A32E0000}"/>
    <cellStyle name="Normal 3 66 9 5" xfId="13561" xr:uid="{00000000-0005-0000-0000-0000A42E0000}"/>
    <cellStyle name="Normal 3 67" xfId="3055" xr:uid="{00000000-0005-0000-0000-0000A52E0000}"/>
    <cellStyle name="Normal 3 67 2" xfId="5340" xr:uid="{00000000-0005-0000-0000-0000A62E0000}"/>
    <cellStyle name="Normal 3 67 2 2" xfId="11395" xr:uid="{00000000-0005-0000-0000-0000A72E0000}"/>
    <cellStyle name="Normal 3 67 3" xfId="11396" xr:uid="{00000000-0005-0000-0000-0000A82E0000}"/>
    <cellStyle name="Normal 3 67 3 2" xfId="11397" xr:uid="{00000000-0005-0000-0000-0000A92E0000}"/>
    <cellStyle name="Normal 3 67 4" xfId="11398" xr:uid="{00000000-0005-0000-0000-0000AA2E0000}"/>
    <cellStyle name="Normal 3 67 5" xfId="13562" xr:uid="{00000000-0005-0000-0000-0000AB2E0000}"/>
    <cellStyle name="Normal 3 68" xfId="3056" xr:uid="{00000000-0005-0000-0000-0000AC2E0000}"/>
    <cellStyle name="Normal 3 68 2" xfId="3057" xr:uid="{00000000-0005-0000-0000-0000AD2E0000}"/>
    <cellStyle name="Normal 3 68 2 2" xfId="5341" xr:uid="{00000000-0005-0000-0000-0000AE2E0000}"/>
    <cellStyle name="Normal 3 68 2 2 2" xfId="11399" xr:uid="{00000000-0005-0000-0000-0000AF2E0000}"/>
    <cellStyle name="Normal 3 68 2 3" xfId="11400" xr:uid="{00000000-0005-0000-0000-0000B02E0000}"/>
    <cellStyle name="Normal 3 68 2 3 2" xfId="11401" xr:uid="{00000000-0005-0000-0000-0000B12E0000}"/>
    <cellStyle name="Normal 3 68 2 4" xfId="11402" xr:uid="{00000000-0005-0000-0000-0000B22E0000}"/>
    <cellStyle name="Normal 3 68 2 5" xfId="13563" xr:uid="{00000000-0005-0000-0000-0000B32E0000}"/>
    <cellStyle name="Normal 3 68 3" xfId="5342" xr:uid="{00000000-0005-0000-0000-0000B42E0000}"/>
    <cellStyle name="Normal 3 68 3 2" xfId="11403" xr:uid="{00000000-0005-0000-0000-0000B52E0000}"/>
    <cellStyle name="Normal 3 68 4" xfId="11404" xr:uid="{00000000-0005-0000-0000-0000B62E0000}"/>
    <cellStyle name="Normal 3 68 4 2" xfId="11405" xr:uid="{00000000-0005-0000-0000-0000B72E0000}"/>
    <cellStyle name="Normal 3 68 5" xfId="11406" xr:uid="{00000000-0005-0000-0000-0000B82E0000}"/>
    <cellStyle name="Normal 3 68 6" xfId="13564" xr:uid="{00000000-0005-0000-0000-0000B92E0000}"/>
    <cellStyle name="Normal 3 69" xfId="3058" xr:uid="{00000000-0005-0000-0000-0000BA2E0000}"/>
    <cellStyle name="Normal 3 69 2" xfId="3059" xr:uid="{00000000-0005-0000-0000-0000BB2E0000}"/>
    <cellStyle name="Normal 3 69 2 2" xfId="5343" xr:uid="{00000000-0005-0000-0000-0000BC2E0000}"/>
    <cellStyle name="Normal 3 69 2 2 2" xfId="11407" xr:uid="{00000000-0005-0000-0000-0000BD2E0000}"/>
    <cellStyle name="Normal 3 69 2 3" xfId="11408" xr:uid="{00000000-0005-0000-0000-0000BE2E0000}"/>
    <cellStyle name="Normal 3 69 2 3 2" xfId="11409" xr:uid="{00000000-0005-0000-0000-0000BF2E0000}"/>
    <cellStyle name="Normal 3 69 2 4" xfId="11410" xr:uid="{00000000-0005-0000-0000-0000C02E0000}"/>
    <cellStyle name="Normal 3 69 2 5" xfId="13565" xr:uid="{00000000-0005-0000-0000-0000C12E0000}"/>
    <cellStyle name="Normal 3 69 3" xfId="5344" xr:uid="{00000000-0005-0000-0000-0000C22E0000}"/>
    <cellStyle name="Normal 3 69 3 2" xfId="11411" xr:uid="{00000000-0005-0000-0000-0000C32E0000}"/>
    <cellStyle name="Normal 3 69 4" xfId="11412" xr:uid="{00000000-0005-0000-0000-0000C42E0000}"/>
    <cellStyle name="Normal 3 69 4 2" xfId="11413" xr:uid="{00000000-0005-0000-0000-0000C52E0000}"/>
    <cellStyle name="Normal 3 69 5" xfId="11414" xr:uid="{00000000-0005-0000-0000-0000C62E0000}"/>
    <cellStyle name="Normal 3 69 6" xfId="13566" xr:uid="{00000000-0005-0000-0000-0000C72E0000}"/>
    <cellStyle name="Normal 3 7" xfId="3060" xr:uid="{00000000-0005-0000-0000-0000C82E0000}"/>
    <cellStyle name="Normal 3 7 10" xfId="3061" xr:uid="{00000000-0005-0000-0000-0000C92E0000}"/>
    <cellStyle name="Normal 3 7 10 2" xfId="5345" xr:uid="{00000000-0005-0000-0000-0000CA2E0000}"/>
    <cellStyle name="Normal 3 7 10 2 2" xfId="11415" xr:uid="{00000000-0005-0000-0000-0000CB2E0000}"/>
    <cellStyle name="Normal 3 7 10 3" xfId="11416" xr:uid="{00000000-0005-0000-0000-0000CC2E0000}"/>
    <cellStyle name="Normal 3 7 10 3 2" xfId="11417" xr:uid="{00000000-0005-0000-0000-0000CD2E0000}"/>
    <cellStyle name="Normal 3 7 10 4" xfId="11418" xr:uid="{00000000-0005-0000-0000-0000CE2E0000}"/>
    <cellStyle name="Normal 3 7 10 5" xfId="13567" xr:uid="{00000000-0005-0000-0000-0000CF2E0000}"/>
    <cellStyle name="Normal 3 7 11" xfId="3062" xr:uid="{00000000-0005-0000-0000-0000D02E0000}"/>
    <cellStyle name="Normal 3 7 11 2" xfId="5346" xr:uid="{00000000-0005-0000-0000-0000D12E0000}"/>
    <cellStyle name="Normal 3 7 11 2 2" xfId="11419" xr:uid="{00000000-0005-0000-0000-0000D22E0000}"/>
    <cellStyle name="Normal 3 7 11 3" xfId="11420" xr:uid="{00000000-0005-0000-0000-0000D32E0000}"/>
    <cellStyle name="Normal 3 7 11 3 2" xfId="11421" xr:uid="{00000000-0005-0000-0000-0000D42E0000}"/>
    <cellStyle name="Normal 3 7 11 4" xfId="11422" xr:uid="{00000000-0005-0000-0000-0000D52E0000}"/>
    <cellStyle name="Normal 3 7 11 5" xfId="13568" xr:uid="{00000000-0005-0000-0000-0000D62E0000}"/>
    <cellStyle name="Normal 3 7 12" xfId="3063" xr:uid="{00000000-0005-0000-0000-0000D72E0000}"/>
    <cellStyle name="Normal 3 7 12 2" xfId="5347" xr:uid="{00000000-0005-0000-0000-0000D82E0000}"/>
    <cellStyle name="Normal 3 7 12 2 2" xfId="11423" xr:uid="{00000000-0005-0000-0000-0000D92E0000}"/>
    <cellStyle name="Normal 3 7 12 3" xfId="11424" xr:uid="{00000000-0005-0000-0000-0000DA2E0000}"/>
    <cellStyle name="Normal 3 7 12 3 2" xfId="11425" xr:uid="{00000000-0005-0000-0000-0000DB2E0000}"/>
    <cellStyle name="Normal 3 7 12 4" xfId="11426" xr:uid="{00000000-0005-0000-0000-0000DC2E0000}"/>
    <cellStyle name="Normal 3 7 12 5" xfId="13569" xr:uid="{00000000-0005-0000-0000-0000DD2E0000}"/>
    <cellStyle name="Normal 3 7 13" xfId="3064" xr:uid="{00000000-0005-0000-0000-0000DE2E0000}"/>
    <cellStyle name="Normal 3 7 13 2" xfId="5348" xr:uid="{00000000-0005-0000-0000-0000DF2E0000}"/>
    <cellStyle name="Normal 3 7 13 2 2" xfId="11427" xr:uid="{00000000-0005-0000-0000-0000E02E0000}"/>
    <cellStyle name="Normal 3 7 13 3" xfId="11428" xr:uid="{00000000-0005-0000-0000-0000E12E0000}"/>
    <cellStyle name="Normal 3 7 13 3 2" xfId="11429" xr:uid="{00000000-0005-0000-0000-0000E22E0000}"/>
    <cellStyle name="Normal 3 7 13 4" xfId="11430" xr:uid="{00000000-0005-0000-0000-0000E32E0000}"/>
    <cellStyle name="Normal 3 7 13 5" xfId="13570" xr:uid="{00000000-0005-0000-0000-0000E42E0000}"/>
    <cellStyle name="Normal 3 7 14" xfId="5349" xr:uid="{00000000-0005-0000-0000-0000E52E0000}"/>
    <cellStyle name="Normal 3 7 14 2" xfId="11431" xr:uid="{00000000-0005-0000-0000-0000E62E0000}"/>
    <cellStyle name="Normal 3 7 15" xfId="11432" xr:uid="{00000000-0005-0000-0000-0000E72E0000}"/>
    <cellStyle name="Normal 3 7 15 2" xfId="11433" xr:uid="{00000000-0005-0000-0000-0000E82E0000}"/>
    <cellStyle name="Normal 3 7 16" xfId="11434" xr:uid="{00000000-0005-0000-0000-0000E92E0000}"/>
    <cellStyle name="Normal 3 7 17" xfId="13571" xr:uid="{00000000-0005-0000-0000-0000EA2E0000}"/>
    <cellStyle name="Normal 3 7 2" xfId="3065" xr:uid="{00000000-0005-0000-0000-0000EB2E0000}"/>
    <cellStyle name="Normal 3 7 2 10" xfId="3066" xr:uid="{00000000-0005-0000-0000-0000EC2E0000}"/>
    <cellStyle name="Normal 3 7 2 10 2" xfId="5350" xr:uid="{00000000-0005-0000-0000-0000ED2E0000}"/>
    <cellStyle name="Normal 3 7 2 10 2 2" xfId="11435" xr:uid="{00000000-0005-0000-0000-0000EE2E0000}"/>
    <cellStyle name="Normal 3 7 2 10 3" xfId="11436" xr:uid="{00000000-0005-0000-0000-0000EF2E0000}"/>
    <cellStyle name="Normal 3 7 2 10 3 2" xfId="11437" xr:uid="{00000000-0005-0000-0000-0000F02E0000}"/>
    <cellStyle name="Normal 3 7 2 10 4" xfId="11438" xr:uid="{00000000-0005-0000-0000-0000F12E0000}"/>
    <cellStyle name="Normal 3 7 2 10 5" xfId="13572" xr:uid="{00000000-0005-0000-0000-0000F22E0000}"/>
    <cellStyle name="Normal 3 7 2 11" xfId="3067" xr:uid="{00000000-0005-0000-0000-0000F32E0000}"/>
    <cellStyle name="Normal 3 7 2 11 2" xfId="5351" xr:uid="{00000000-0005-0000-0000-0000F42E0000}"/>
    <cellStyle name="Normal 3 7 2 11 2 2" xfId="11439" xr:uid="{00000000-0005-0000-0000-0000F52E0000}"/>
    <cellStyle name="Normal 3 7 2 11 3" xfId="11440" xr:uid="{00000000-0005-0000-0000-0000F62E0000}"/>
    <cellStyle name="Normal 3 7 2 11 3 2" xfId="11441" xr:uid="{00000000-0005-0000-0000-0000F72E0000}"/>
    <cellStyle name="Normal 3 7 2 11 4" xfId="11442" xr:uid="{00000000-0005-0000-0000-0000F82E0000}"/>
    <cellStyle name="Normal 3 7 2 11 5" xfId="13573" xr:uid="{00000000-0005-0000-0000-0000F92E0000}"/>
    <cellStyle name="Normal 3 7 2 12" xfId="3068" xr:uid="{00000000-0005-0000-0000-0000FA2E0000}"/>
    <cellStyle name="Normal 3 7 2 12 2" xfId="5352" xr:uid="{00000000-0005-0000-0000-0000FB2E0000}"/>
    <cellStyle name="Normal 3 7 2 12 2 2" xfId="11443" xr:uid="{00000000-0005-0000-0000-0000FC2E0000}"/>
    <cellStyle name="Normal 3 7 2 12 3" xfId="11444" xr:uid="{00000000-0005-0000-0000-0000FD2E0000}"/>
    <cellStyle name="Normal 3 7 2 12 3 2" xfId="11445" xr:uid="{00000000-0005-0000-0000-0000FE2E0000}"/>
    <cellStyle name="Normal 3 7 2 12 4" xfId="11446" xr:uid="{00000000-0005-0000-0000-0000FF2E0000}"/>
    <cellStyle name="Normal 3 7 2 12 5" xfId="13574" xr:uid="{00000000-0005-0000-0000-0000002F0000}"/>
    <cellStyle name="Normal 3 7 2 13" xfId="5353" xr:uid="{00000000-0005-0000-0000-0000012F0000}"/>
    <cellStyle name="Normal 3 7 2 13 2" xfId="11447" xr:uid="{00000000-0005-0000-0000-0000022F0000}"/>
    <cellStyle name="Normal 3 7 2 14" xfId="11448" xr:uid="{00000000-0005-0000-0000-0000032F0000}"/>
    <cellStyle name="Normal 3 7 2 14 2" xfId="11449" xr:uid="{00000000-0005-0000-0000-0000042F0000}"/>
    <cellStyle name="Normal 3 7 2 15" xfId="11450" xr:uid="{00000000-0005-0000-0000-0000052F0000}"/>
    <cellStyle name="Normal 3 7 2 16" xfId="13575" xr:uid="{00000000-0005-0000-0000-0000062F0000}"/>
    <cellStyle name="Normal 3 7 2 2" xfId="3069" xr:uid="{00000000-0005-0000-0000-0000072F0000}"/>
    <cellStyle name="Normal 3 7 2 2 2" xfId="5354" xr:uid="{00000000-0005-0000-0000-0000082F0000}"/>
    <cellStyle name="Normal 3 7 2 2 2 2" xfId="11451" xr:uid="{00000000-0005-0000-0000-0000092F0000}"/>
    <cellStyle name="Normal 3 7 2 2 3" xfId="11452" xr:uid="{00000000-0005-0000-0000-00000A2F0000}"/>
    <cellStyle name="Normal 3 7 2 2 3 2" xfId="11453" xr:uid="{00000000-0005-0000-0000-00000B2F0000}"/>
    <cellStyle name="Normal 3 7 2 2 4" xfId="11454" xr:uid="{00000000-0005-0000-0000-00000C2F0000}"/>
    <cellStyle name="Normal 3 7 2 2 5" xfId="13576" xr:uid="{00000000-0005-0000-0000-00000D2F0000}"/>
    <cellStyle name="Normal 3 7 2 3" xfId="3070" xr:uid="{00000000-0005-0000-0000-00000E2F0000}"/>
    <cellStyle name="Normal 3 7 2 3 2" xfId="5355" xr:uid="{00000000-0005-0000-0000-00000F2F0000}"/>
    <cellStyle name="Normal 3 7 2 3 2 2" xfId="11455" xr:uid="{00000000-0005-0000-0000-0000102F0000}"/>
    <cellStyle name="Normal 3 7 2 3 3" xfId="11456" xr:uid="{00000000-0005-0000-0000-0000112F0000}"/>
    <cellStyle name="Normal 3 7 2 3 3 2" xfId="11457" xr:uid="{00000000-0005-0000-0000-0000122F0000}"/>
    <cellStyle name="Normal 3 7 2 3 4" xfId="11458" xr:uid="{00000000-0005-0000-0000-0000132F0000}"/>
    <cellStyle name="Normal 3 7 2 3 5" xfId="13577" xr:uid="{00000000-0005-0000-0000-0000142F0000}"/>
    <cellStyle name="Normal 3 7 2 4" xfId="3071" xr:uid="{00000000-0005-0000-0000-0000152F0000}"/>
    <cellStyle name="Normal 3 7 2 4 2" xfId="5356" xr:uid="{00000000-0005-0000-0000-0000162F0000}"/>
    <cellStyle name="Normal 3 7 2 4 2 2" xfId="11459" xr:uid="{00000000-0005-0000-0000-0000172F0000}"/>
    <cellStyle name="Normal 3 7 2 4 3" xfId="11460" xr:uid="{00000000-0005-0000-0000-0000182F0000}"/>
    <cellStyle name="Normal 3 7 2 4 3 2" xfId="11461" xr:uid="{00000000-0005-0000-0000-0000192F0000}"/>
    <cellStyle name="Normal 3 7 2 4 4" xfId="11462" xr:uid="{00000000-0005-0000-0000-00001A2F0000}"/>
    <cellStyle name="Normal 3 7 2 4 5" xfId="13578" xr:uid="{00000000-0005-0000-0000-00001B2F0000}"/>
    <cellStyle name="Normal 3 7 2 5" xfId="3072" xr:uid="{00000000-0005-0000-0000-00001C2F0000}"/>
    <cellStyle name="Normal 3 7 2 5 2" xfId="5357" xr:uid="{00000000-0005-0000-0000-00001D2F0000}"/>
    <cellStyle name="Normal 3 7 2 5 2 2" xfId="11463" xr:uid="{00000000-0005-0000-0000-00001E2F0000}"/>
    <cellStyle name="Normal 3 7 2 5 3" xfId="11464" xr:uid="{00000000-0005-0000-0000-00001F2F0000}"/>
    <cellStyle name="Normal 3 7 2 5 3 2" xfId="11465" xr:uid="{00000000-0005-0000-0000-0000202F0000}"/>
    <cellStyle name="Normal 3 7 2 5 4" xfId="11466" xr:uid="{00000000-0005-0000-0000-0000212F0000}"/>
    <cellStyle name="Normal 3 7 2 5 5" xfId="13579" xr:uid="{00000000-0005-0000-0000-0000222F0000}"/>
    <cellStyle name="Normal 3 7 2 6" xfId="3073" xr:uid="{00000000-0005-0000-0000-0000232F0000}"/>
    <cellStyle name="Normal 3 7 2 6 2" xfId="5358" xr:uid="{00000000-0005-0000-0000-0000242F0000}"/>
    <cellStyle name="Normal 3 7 2 6 2 2" xfId="11467" xr:uid="{00000000-0005-0000-0000-0000252F0000}"/>
    <cellStyle name="Normal 3 7 2 6 3" xfId="11468" xr:uid="{00000000-0005-0000-0000-0000262F0000}"/>
    <cellStyle name="Normal 3 7 2 6 3 2" xfId="11469" xr:uid="{00000000-0005-0000-0000-0000272F0000}"/>
    <cellStyle name="Normal 3 7 2 6 4" xfId="11470" xr:uid="{00000000-0005-0000-0000-0000282F0000}"/>
    <cellStyle name="Normal 3 7 2 6 5" xfId="13580" xr:uid="{00000000-0005-0000-0000-0000292F0000}"/>
    <cellStyle name="Normal 3 7 2 7" xfId="3074" xr:uid="{00000000-0005-0000-0000-00002A2F0000}"/>
    <cellStyle name="Normal 3 7 2 7 2" xfId="5359" xr:uid="{00000000-0005-0000-0000-00002B2F0000}"/>
    <cellStyle name="Normal 3 7 2 7 2 2" xfId="11471" xr:uid="{00000000-0005-0000-0000-00002C2F0000}"/>
    <cellStyle name="Normal 3 7 2 7 3" xfId="11472" xr:uid="{00000000-0005-0000-0000-00002D2F0000}"/>
    <cellStyle name="Normal 3 7 2 7 3 2" xfId="11473" xr:uid="{00000000-0005-0000-0000-00002E2F0000}"/>
    <cellStyle name="Normal 3 7 2 7 4" xfId="11474" xr:uid="{00000000-0005-0000-0000-00002F2F0000}"/>
    <cellStyle name="Normal 3 7 2 7 5" xfId="13581" xr:uid="{00000000-0005-0000-0000-0000302F0000}"/>
    <cellStyle name="Normal 3 7 2 8" xfId="3075" xr:uid="{00000000-0005-0000-0000-0000312F0000}"/>
    <cellStyle name="Normal 3 7 2 8 2" xfId="5360" xr:uid="{00000000-0005-0000-0000-0000322F0000}"/>
    <cellStyle name="Normal 3 7 2 8 2 2" xfId="11475" xr:uid="{00000000-0005-0000-0000-0000332F0000}"/>
    <cellStyle name="Normal 3 7 2 8 3" xfId="11476" xr:uid="{00000000-0005-0000-0000-0000342F0000}"/>
    <cellStyle name="Normal 3 7 2 8 3 2" xfId="11477" xr:uid="{00000000-0005-0000-0000-0000352F0000}"/>
    <cellStyle name="Normal 3 7 2 8 4" xfId="11478" xr:uid="{00000000-0005-0000-0000-0000362F0000}"/>
    <cellStyle name="Normal 3 7 2 8 5" xfId="13582" xr:uid="{00000000-0005-0000-0000-0000372F0000}"/>
    <cellStyle name="Normal 3 7 2 9" xfId="3076" xr:uid="{00000000-0005-0000-0000-0000382F0000}"/>
    <cellStyle name="Normal 3 7 2 9 2" xfId="5361" xr:uid="{00000000-0005-0000-0000-0000392F0000}"/>
    <cellStyle name="Normal 3 7 2 9 2 2" xfId="11479" xr:uid="{00000000-0005-0000-0000-00003A2F0000}"/>
    <cellStyle name="Normal 3 7 2 9 3" xfId="11480" xr:uid="{00000000-0005-0000-0000-00003B2F0000}"/>
    <cellStyle name="Normal 3 7 2 9 3 2" xfId="11481" xr:uid="{00000000-0005-0000-0000-00003C2F0000}"/>
    <cellStyle name="Normal 3 7 2 9 4" xfId="11482" xr:uid="{00000000-0005-0000-0000-00003D2F0000}"/>
    <cellStyle name="Normal 3 7 2 9 5" xfId="13583" xr:uid="{00000000-0005-0000-0000-00003E2F0000}"/>
    <cellStyle name="Normal 3 7 3" xfId="3077" xr:uid="{00000000-0005-0000-0000-00003F2F0000}"/>
    <cellStyle name="Normal 3 7 3 2" xfId="5362" xr:uid="{00000000-0005-0000-0000-0000402F0000}"/>
    <cellStyle name="Normal 3 7 3 2 2" xfId="11483" xr:uid="{00000000-0005-0000-0000-0000412F0000}"/>
    <cellStyle name="Normal 3 7 3 3" xfId="11484" xr:uid="{00000000-0005-0000-0000-0000422F0000}"/>
    <cellStyle name="Normal 3 7 3 3 2" xfId="11485" xr:uid="{00000000-0005-0000-0000-0000432F0000}"/>
    <cellStyle name="Normal 3 7 3 4" xfId="11486" xr:uid="{00000000-0005-0000-0000-0000442F0000}"/>
    <cellStyle name="Normal 3 7 3 5" xfId="13584" xr:uid="{00000000-0005-0000-0000-0000452F0000}"/>
    <cellStyle name="Normal 3 7 4" xfId="3078" xr:uid="{00000000-0005-0000-0000-0000462F0000}"/>
    <cellStyle name="Normal 3 7 4 2" xfId="5363" xr:uid="{00000000-0005-0000-0000-0000472F0000}"/>
    <cellStyle name="Normal 3 7 4 2 2" xfId="11487" xr:uid="{00000000-0005-0000-0000-0000482F0000}"/>
    <cellStyle name="Normal 3 7 4 3" xfId="11488" xr:uid="{00000000-0005-0000-0000-0000492F0000}"/>
    <cellStyle name="Normal 3 7 4 3 2" xfId="11489" xr:uid="{00000000-0005-0000-0000-00004A2F0000}"/>
    <cellStyle name="Normal 3 7 4 4" xfId="11490" xr:uid="{00000000-0005-0000-0000-00004B2F0000}"/>
    <cellStyle name="Normal 3 7 4 5" xfId="13585" xr:uid="{00000000-0005-0000-0000-00004C2F0000}"/>
    <cellStyle name="Normal 3 7 5" xfId="3079" xr:uid="{00000000-0005-0000-0000-00004D2F0000}"/>
    <cellStyle name="Normal 3 7 5 2" xfId="5364" xr:uid="{00000000-0005-0000-0000-00004E2F0000}"/>
    <cellStyle name="Normal 3 7 5 2 2" xfId="11491" xr:uid="{00000000-0005-0000-0000-00004F2F0000}"/>
    <cellStyle name="Normal 3 7 5 3" xfId="11492" xr:uid="{00000000-0005-0000-0000-0000502F0000}"/>
    <cellStyle name="Normal 3 7 5 3 2" xfId="11493" xr:uid="{00000000-0005-0000-0000-0000512F0000}"/>
    <cellStyle name="Normal 3 7 5 4" xfId="11494" xr:uid="{00000000-0005-0000-0000-0000522F0000}"/>
    <cellStyle name="Normal 3 7 5 5" xfId="13586" xr:uid="{00000000-0005-0000-0000-0000532F0000}"/>
    <cellStyle name="Normal 3 7 6" xfId="3080" xr:uid="{00000000-0005-0000-0000-0000542F0000}"/>
    <cellStyle name="Normal 3 7 6 2" xfId="5365" xr:uid="{00000000-0005-0000-0000-0000552F0000}"/>
    <cellStyle name="Normal 3 7 6 2 2" xfId="11495" xr:uid="{00000000-0005-0000-0000-0000562F0000}"/>
    <cellStyle name="Normal 3 7 6 3" xfId="11496" xr:uid="{00000000-0005-0000-0000-0000572F0000}"/>
    <cellStyle name="Normal 3 7 6 3 2" xfId="11497" xr:uid="{00000000-0005-0000-0000-0000582F0000}"/>
    <cellStyle name="Normal 3 7 6 4" xfId="11498" xr:uid="{00000000-0005-0000-0000-0000592F0000}"/>
    <cellStyle name="Normal 3 7 6 5" xfId="13587" xr:uid="{00000000-0005-0000-0000-00005A2F0000}"/>
    <cellStyle name="Normal 3 7 7" xfId="3081" xr:uid="{00000000-0005-0000-0000-00005B2F0000}"/>
    <cellStyle name="Normal 3 7 7 2" xfId="5366" xr:uid="{00000000-0005-0000-0000-00005C2F0000}"/>
    <cellStyle name="Normal 3 7 7 2 2" xfId="11499" xr:uid="{00000000-0005-0000-0000-00005D2F0000}"/>
    <cellStyle name="Normal 3 7 7 3" xfId="11500" xr:uid="{00000000-0005-0000-0000-00005E2F0000}"/>
    <cellStyle name="Normal 3 7 7 3 2" xfId="11501" xr:uid="{00000000-0005-0000-0000-00005F2F0000}"/>
    <cellStyle name="Normal 3 7 7 4" xfId="11502" xr:uid="{00000000-0005-0000-0000-0000602F0000}"/>
    <cellStyle name="Normal 3 7 7 5" xfId="13588" xr:uid="{00000000-0005-0000-0000-0000612F0000}"/>
    <cellStyle name="Normal 3 7 8" xfId="3082" xr:uid="{00000000-0005-0000-0000-0000622F0000}"/>
    <cellStyle name="Normal 3 7 8 2" xfId="5367" xr:uid="{00000000-0005-0000-0000-0000632F0000}"/>
    <cellStyle name="Normal 3 7 8 2 2" xfId="11503" xr:uid="{00000000-0005-0000-0000-0000642F0000}"/>
    <cellStyle name="Normal 3 7 8 3" xfId="11504" xr:uid="{00000000-0005-0000-0000-0000652F0000}"/>
    <cellStyle name="Normal 3 7 8 3 2" xfId="11505" xr:uid="{00000000-0005-0000-0000-0000662F0000}"/>
    <cellStyle name="Normal 3 7 8 4" xfId="11506" xr:uid="{00000000-0005-0000-0000-0000672F0000}"/>
    <cellStyle name="Normal 3 7 8 5" xfId="13589" xr:uid="{00000000-0005-0000-0000-0000682F0000}"/>
    <cellStyle name="Normal 3 7 9" xfId="3083" xr:uid="{00000000-0005-0000-0000-0000692F0000}"/>
    <cellStyle name="Normal 3 7 9 2" xfId="5368" xr:uid="{00000000-0005-0000-0000-00006A2F0000}"/>
    <cellStyle name="Normal 3 7 9 2 2" xfId="11507" xr:uid="{00000000-0005-0000-0000-00006B2F0000}"/>
    <cellStyle name="Normal 3 7 9 3" xfId="11508" xr:uid="{00000000-0005-0000-0000-00006C2F0000}"/>
    <cellStyle name="Normal 3 7 9 3 2" xfId="11509" xr:uid="{00000000-0005-0000-0000-00006D2F0000}"/>
    <cellStyle name="Normal 3 7 9 4" xfId="11510" xr:uid="{00000000-0005-0000-0000-00006E2F0000}"/>
    <cellStyle name="Normal 3 7 9 5" xfId="13590" xr:uid="{00000000-0005-0000-0000-00006F2F0000}"/>
    <cellStyle name="Normal 3 70" xfId="3084" xr:uid="{00000000-0005-0000-0000-0000702F0000}"/>
    <cellStyle name="Normal 3 70 2" xfId="3085" xr:uid="{00000000-0005-0000-0000-0000712F0000}"/>
    <cellStyle name="Normal 3 70 2 2" xfId="5369" xr:uid="{00000000-0005-0000-0000-0000722F0000}"/>
    <cellStyle name="Normal 3 70 2 2 2" xfId="11511" xr:uid="{00000000-0005-0000-0000-0000732F0000}"/>
    <cellStyle name="Normal 3 70 2 3" xfId="11512" xr:uid="{00000000-0005-0000-0000-0000742F0000}"/>
    <cellStyle name="Normal 3 70 2 3 2" xfId="11513" xr:uid="{00000000-0005-0000-0000-0000752F0000}"/>
    <cellStyle name="Normal 3 70 2 4" xfId="11514" xr:uid="{00000000-0005-0000-0000-0000762F0000}"/>
    <cellStyle name="Normal 3 70 2 5" xfId="13591" xr:uid="{00000000-0005-0000-0000-0000772F0000}"/>
    <cellStyle name="Normal 3 70 3" xfId="5370" xr:uid="{00000000-0005-0000-0000-0000782F0000}"/>
    <cellStyle name="Normal 3 70 3 2" xfId="11515" xr:uid="{00000000-0005-0000-0000-0000792F0000}"/>
    <cellStyle name="Normal 3 70 4" xfId="11516" xr:uid="{00000000-0005-0000-0000-00007A2F0000}"/>
    <cellStyle name="Normal 3 70 4 2" xfId="11517" xr:uid="{00000000-0005-0000-0000-00007B2F0000}"/>
    <cellStyle name="Normal 3 70 5" xfId="11518" xr:uid="{00000000-0005-0000-0000-00007C2F0000}"/>
    <cellStyle name="Normal 3 70 6" xfId="13592" xr:uid="{00000000-0005-0000-0000-00007D2F0000}"/>
    <cellStyle name="Normal 3 71" xfId="3086" xr:uid="{00000000-0005-0000-0000-00007E2F0000}"/>
    <cellStyle name="Normal 3 71 2" xfId="3087" xr:uid="{00000000-0005-0000-0000-00007F2F0000}"/>
    <cellStyle name="Normal 3 71 2 2" xfId="5371" xr:uid="{00000000-0005-0000-0000-0000802F0000}"/>
    <cellStyle name="Normal 3 71 2 2 2" xfId="11519" xr:uid="{00000000-0005-0000-0000-0000812F0000}"/>
    <cellStyle name="Normal 3 71 2 3" xfId="11520" xr:uid="{00000000-0005-0000-0000-0000822F0000}"/>
    <cellStyle name="Normal 3 71 2 3 2" xfId="11521" xr:uid="{00000000-0005-0000-0000-0000832F0000}"/>
    <cellStyle name="Normal 3 71 2 4" xfId="11522" xr:uid="{00000000-0005-0000-0000-0000842F0000}"/>
    <cellStyle name="Normal 3 71 2 5" xfId="13593" xr:uid="{00000000-0005-0000-0000-0000852F0000}"/>
    <cellStyle name="Normal 3 71 3" xfId="5372" xr:uid="{00000000-0005-0000-0000-0000862F0000}"/>
    <cellStyle name="Normal 3 71 3 2" xfId="11523" xr:uid="{00000000-0005-0000-0000-0000872F0000}"/>
    <cellStyle name="Normal 3 71 4" xfId="11524" xr:uid="{00000000-0005-0000-0000-0000882F0000}"/>
    <cellStyle name="Normal 3 71 4 2" xfId="11525" xr:uid="{00000000-0005-0000-0000-0000892F0000}"/>
    <cellStyle name="Normal 3 71 5" xfId="11526" xr:uid="{00000000-0005-0000-0000-00008A2F0000}"/>
    <cellStyle name="Normal 3 71 6" xfId="13594" xr:uid="{00000000-0005-0000-0000-00008B2F0000}"/>
    <cellStyle name="Normal 3 72" xfId="3088" xr:uid="{00000000-0005-0000-0000-00008C2F0000}"/>
    <cellStyle name="Normal 3 72 2" xfId="3089" xr:uid="{00000000-0005-0000-0000-00008D2F0000}"/>
    <cellStyle name="Normal 3 72 2 2" xfId="5373" xr:uid="{00000000-0005-0000-0000-00008E2F0000}"/>
    <cellStyle name="Normal 3 72 2 2 2" xfId="11527" xr:uid="{00000000-0005-0000-0000-00008F2F0000}"/>
    <cellStyle name="Normal 3 72 2 3" xfId="11528" xr:uid="{00000000-0005-0000-0000-0000902F0000}"/>
    <cellStyle name="Normal 3 72 2 3 2" xfId="11529" xr:uid="{00000000-0005-0000-0000-0000912F0000}"/>
    <cellStyle name="Normal 3 72 2 4" xfId="11530" xr:uid="{00000000-0005-0000-0000-0000922F0000}"/>
    <cellStyle name="Normal 3 72 2 5" xfId="13595" xr:uid="{00000000-0005-0000-0000-0000932F0000}"/>
    <cellStyle name="Normal 3 72 3" xfId="5374" xr:uid="{00000000-0005-0000-0000-0000942F0000}"/>
    <cellStyle name="Normal 3 72 3 2" xfId="11531" xr:uid="{00000000-0005-0000-0000-0000952F0000}"/>
    <cellStyle name="Normal 3 72 4" xfId="11532" xr:uid="{00000000-0005-0000-0000-0000962F0000}"/>
    <cellStyle name="Normal 3 72 4 2" xfId="11533" xr:uid="{00000000-0005-0000-0000-0000972F0000}"/>
    <cellStyle name="Normal 3 72 5" xfId="11534" xr:uid="{00000000-0005-0000-0000-0000982F0000}"/>
    <cellStyle name="Normal 3 72 6" xfId="13596" xr:uid="{00000000-0005-0000-0000-0000992F0000}"/>
    <cellStyle name="Normal 3 73" xfId="3090" xr:uid="{00000000-0005-0000-0000-00009A2F0000}"/>
    <cellStyle name="Normal 3 73 2" xfId="3091" xr:uid="{00000000-0005-0000-0000-00009B2F0000}"/>
    <cellStyle name="Normal 3 73 2 2" xfId="5375" xr:uid="{00000000-0005-0000-0000-00009C2F0000}"/>
    <cellStyle name="Normal 3 73 2 2 2" xfId="11535" xr:uid="{00000000-0005-0000-0000-00009D2F0000}"/>
    <cellStyle name="Normal 3 73 2 3" xfId="11536" xr:uid="{00000000-0005-0000-0000-00009E2F0000}"/>
    <cellStyle name="Normal 3 73 2 3 2" xfId="11537" xr:uid="{00000000-0005-0000-0000-00009F2F0000}"/>
    <cellStyle name="Normal 3 73 2 4" xfId="11538" xr:uid="{00000000-0005-0000-0000-0000A02F0000}"/>
    <cellStyle name="Normal 3 73 2 5" xfId="13597" xr:uid="{00000000-0005-0000-0000-0000A12F0000}"/>
    <cellStyle name="Normal 3 73 3" xfId="5376" xr:uid="{00000000-0005-0000-0000-0000A22F0000}"/>
    <cellStyle name="Normal 3 73 3 2" xfId="11539" xr:uid="{00000000-0005-0000-0000-0000A32F0000}"/>
    <cellStyle name="Normal 3 73 4" xfId="11540" xr:uid="{00000000-0005-0000-0000-0000A42F0000}"/>
    <cellStyle name="Normal 3 73 4 2" xfId="11541" xr:uid="{00000000-0005-0000-0000-0000A52F0000}"/>
    <cellStyle name="Normal 3 73 5" xfId="11542" xr:uid="{00000000-0005-0000-0000-0000A62F0000}"/>
    <cellStyle name="Normal 3 73 6" xfId="13598" xr:uid="{00000000-0005-0000-0000-0000A72F0000}"/>
    <cellStyle name="Normal 3 74" xfId="3092" xr:uid="{00000000-0005-0000-0000-0000A82F0000}"/>
    <cellStyle name="Normal 3 74 2" xfId="5377" xr:uid="{00000000-0005-0000-0000-0000A92F0000}"/>
    <cellStyle name="Normal 3 74 2 2" xfId="11543" xr:uid="{00000000-0005-0000-0000-0000AA2F0000}"/>
    <cellStyle name="Normal 3 74 3" xfId="11544" xr:uid="{00000000-0005-0000-0000-0000AB2F0000}"/>
    <cellStyle name="Normal 3 74 3 2" xfId="11545" xr:uid="{00000000-0005-0000-0000-0000AC2F0000}"/>
    <cellStyle name="Normal 3 74 4" xfId="11546" xr:uid="{00000000-0005-0000-0000-0000AD2F0000}"/>
    <cellStyle name="Normal 3 74 5" xfId="13599" xr:uid="{00000000-0005-0000-0000-0000AE2F0000}"/>
    <cellStyle name="Normal 3 75" xfId="3093" xr:uid="{00000000-0005-0000-0000-0000AF2F0000}"/>
    <cellStyle name="Normal 3 75 2" xfId="5378" xr:uid="{00000000-0005-0000-0000-0000B02F0000}"/>
    <cellStyle name="Normal 3 75 2 2" xfId="11547" xr:uid="{00000000-0005-0000-0000-0000B12F0000}"/>
    <cellStyle name="Normal 3 75 3" xfId="11548" xr:uid="{00000000-0005-0000-0000-0000B22F0000}"/>
    <cellStyle name="Normal 3 75 3 2" xfId="11549" xr:uid="{00000000-0005-0000-0000-0000B32F0000}"/>
    <cellStyle name="Normal 3 75 4" xfId="11550" xr:uid="{00000000-0005-0000-0000-0000B42F0000}"/>
    <cellStyle name="Normal 3 75 5" xfId="13600" xr:uid="{00000000-0005-0000-0000-0000B52F0000}"/>
    <cellStyle name="Normal 3 76" xfId="3745" xr:uid="{00000000-0005-0000-0000-0000B62F0000}"/>
    <cellStyle name="Normal 3 76 2" xfId="11551" xr:uid="{00000000-0005-0000-0000-0000B72F0000}"/>
    <cellStyle name="Normal 3 76 3" xfId="13601" xr:uid="{00000000-0005-0000-0000-0000B82F0000}"/>
    <cellStyle name="Normal 3 77" xfId="11552" xr:uid="{00000000-0005-0000-0000-0000B92F0000}"/>
    <cellStyle name="Normal 3 8" xfId="3094" xr:uid="{00000000-0005-0000-0000-0000BA2F0000}"/>
    <cellStyle name="Normal 3 8 10" xfId="3095" xr:uid="{00000000-0005-0000-0000-0000BB2F0000}"/>
    <cellStyle name="Normal 3 8 10 2" xfId="5379" xr:uid="{00000000-0005-0000-0000-0000BC2F0000}"/>
    <cellStyle name="Normal 3 8 10 2 2" xfId="11553" xr:uid="{00000000-0005-0000-0000-0000BD2F0000}"/>
    <cellStyle name="Normal 3 8 10 3" xfId="11554" xr:uid="{00000000-0005-0000-0000-0000BE2F0000}"/>
    <cellStyle name="Normal 3 8 10 3 2" xfId="11555" xr:uid="{00000000-0005-0000-0000-0000BF2F0000}"/>
    <cellStyle name="Normal 3 8 10 4" xfId="11556" xr:uid="{00000000-0005-0000-0000-0000C02F0000}"/>
    <cellStyle name="Normal 3 8 10 5" xfId="13602" xr:uid="{00000000-0005-0000-0000-0000C12F0000}"/>
    <cellStyle name="Normal 3 8 11" xfId="3096" xr:uid="{00000000-0005-0000-0000-0000C22F0000}"/>
    <cellStyle name="Normal 3 8 11 2" xfId="5380" xr:uid="{00000000-0005-0000-0000-0000C32F0000}"/>
    <cellStyle name="Normal 3 8 11 2 2" xfId="11557" xr:uid="{00000000-0005-0000-0000-0000C42F0000}"/>
    <cellStyle name="Normal 3 8 11 3" xfId="11558" xr:uid="{00000000-0005-0000-0000-0000C52F0000}"/>
    <cellStyle name="Normal 3 8 11 3 2" xfId="11559" xr:uid="{00000000-0005-0000-0000-0000C62F0000}"/>
    <cellStyle name="Normal 3 8 11 4" xfId="11560" xr:uid="{00000000-0005-0000-0000-0000C72F0000}"/>
    <cellStyle name="Normal 3 8 11 5" xfId="13603" xr:uid="{00000000-0005-0000-0000-0000C82F0000}"/>
    <cellStyle name="Normal 3 8 12" xfId="3097" xr:uid="{00000000-0005-0000-0000-0000C92F0000}"/>
    <cellStyle name="Normal 3 8 12 2" xfId="5381" xr:uid="{00000000-0005-0000-0000-0000CA2F0000}"/>
    <cellStyle name="Normal 3 8 12 2 2" xfId="11561" xr:uid="{00000000-0005-0000-0000-0000CB2F0000}"/>
    <cellStyle name="Normal 3 8 12 3" xfId="11562" xr:uid="{00000000-0005-0000-0000-0000CC2F0000}"/>
    <cellStyle name="Normal 3 8 12 3 2" xfId="11563" xr:uid="{00000000-0005-0000-0000-0000CD2F0000}"/>
    <cellStyle name="Normal 3 8 12 4" xfId="11564" xr:uid="{00000000-0005-0000-0000-0000CE2F0000}"/>
    <cellStyle name="Normal 3 8 12 5" xfId="13604" xr:uid="{00000000-0005-0000-0000-0000CF2F0000}"/>
    <cellStyle name="Normal 3 8 13" xfId="3098" xr:uid="{00000000-0005-0000-0000-0000D02F0000}"/>
    <cellStyle name="Normal 3 8 13 2" xfId="5382" xr:uid="{00000000-0005-0000-0000-0000D12F0000}"/>
    <cellStyle name="Normal 3 8 13 2 2" xfId="11565" xr:uid="{00000000-0005-0000-0000-0000D22F0000}"/>
    <cellStyle name="Normal 3 8 13 3" xfId="11566" xr:uid="{00000000-0005-0000-0000-0000D32F0000}"/>
    <cellStyle name="Normal 3 8 13 3 2" xfId="11567" xr:uid="{00000000-0005-0000-0000-0000D42F0000}"/>
    <cellStyle name="Normal 3 8 13 4" xfId="11568" xr:uid="{00000000-0005-0000-0000-0000D52F0000}"/>
    <cellStyle name="Normal 3 8 13 5" xfId="13605" xr:uid="{00000000-0005-0000-0000-0000D62F0000}"/>
    <cellStyle name="Normal 3 8 14" xfId="5383" xr:uid="{00000000-0005-0000-0000-0000D72F0000}"/>
    <cellStyle name="Normal 3 8 14 2" xfId="11569" xr:uid="{00000000-0005-0000-0000-0000D82F0000}"/>
    <cellStyle name="Normal 3 8 15" xfId="11570" xr:uid="{00000000-0005-0000-0000-0000D92F0000}"/>
    <cellStyle name="Normal 3 8 15 2" xfId="11571" xr:uid="{00000000-0005-0000-0000-0000DA2F0000}"/>
    <cellStyle name="Normal 3 8 16" xfId="11572" xr:uid="{00000000-0005-0000-0000-0000DB2F0000}"/>
    <cellStyle name="Normal 3 8 17" xfId="13606" xr:uid="{00000000-0005-0000-0000-0000DC2F0000}"/>
    <cellStyle name="Normal 3 8 2" xfId="3099" xr:uid="{00000000-0005-0000-0000-0000DD2F0000}"/>
    <cellStyle name="Normal 3 8 2 10" xfId="3100" xr:uid="{00000000-0005-0000-0000-0000DE2F0000}"/>
    <cellStyle name="Normal 3 8 2 10 2" xfId="5384" xr:uid="{00000000-0005-0000-0000-0000DF2F0000}"/>
    <cellStyle name="Normal 3 8 2 10 2 2" xfId="11573" xr:uid="{00000000-0005-0000-0000-0000E02F0000}"/>
    <cellStyle name="Normal 3 8 2 10 3" xfId="11574" xr:uid="{00000000-0005-0000-0000-0000E12F0000}"/>
    <cellStyle name="Normal 3 8 2 10 3 2" xfId="11575" xr:uid="{00000000-0005-0000-0000-0000E22F0000}"/>
    <cellStyle name="Normal 3 8 2 10 4" xfId="11576" xr:uid="{00000000-0005-0000-0000-0000E32F0000}"/>
    <cellStyle name="Normal 3 8 2 10 5" xfId="13607" xr:uid="{00000000-0005-0000-0000-0000E42F0000}"/>
    <cellStyle name="Normal 3 8 2 11" xfId="3101" xr:uid="{00000000-0005-0000-0000-0000E52F0000}"/>
    <cellStyle name="Normal 3 8 2 11 2" xfId="5385" xr:uid="{00000000-0005-0000-0000-0000E62F0000}"/>
    <cellStyle name="Normal 3 8 2 11 2 2" xfId="11577" xr:uid="{00000000-0005-0000-0000-0000E72F0000}"/>
    <cellStyle name="Normal 3 8 2 11 3" xfId="11578" xr:uid="{00000000-0005-0000-0000-0000E82F0000}"/>
    <cellStyle name="Normal 3 8 2 11 3 2" xfId="11579" xr:uid="{00000000-0005-0000-0000-0000E92F0000}"/>
    <cellStyle name="Normal 3 8 2 11 4" xfId="11580" xr:uid="{00000000-0005-0000-0000-0000EA2F0000}"/>
    <cellStyle name="Normal 3 8 2 11 5" xfId="13608" xr:uid="{00000000-0005-0000-0000-0000EB2F0000}"/>
    <cellStyle name="Normal 3 8 2 12" xfId="3102" xr:uid="{00000000-0005-0000-0000-0000EC2F0000}"/>
    <cellStyle name="Normal 3 8 2 12 2" xfId="5386" xr:uid="{00000000-0005-0000-0000-0000ED2F0000}"/>
    <cellStyle name="Normal 3 8 2 12 2 2" xfId="11581" xr:uid="{00000000-0005-0000-0000-0000EE2F0000}"/>
    <cellStyle name="Normal 3 8 2 12 3" xfId="11582" xr:uid="{00000000-0005-0000-0000-0000EF2F0000}"/>
    <cellStyle name="Normal 3 8 2 12 3 2" xfId="11583" xr:uid="{00000000-0005-0000-0000-0000F02F0000}"/>
    <cellStyle name="Normal 3 8 2 12 4" xfId="11584" xr:uid="{00000000-0005-0000-0000-0000F12F0000}"/>
    <cellStyle name="Normal 3 8 2 12 5" xfId="13609" xr:uid="{00000000-0005-0000-0000-0000F22F0000}"/>
    <cellStyle name="Normal 3 8 2 13" xfId="5387" xr:uid="{00000000-0005-0000-0000-0000F32F0000}"/>
    <cellStyle name="Normal 3 8 2 13 2" xfId="11585" xr:uid="{00000000-0005-0000-0000-0000F42F0000}"/>
    <cellStyle name="Normal 3 8 2 14" xfId="11586" xr:uid="{00000000-0005-0000-0000-0000F52F0000}"/>
    <cellStyle name="Normal 3 8 2 14 2" xfId="11587" xr:uid="{00000000-0005-0000-0000-0000F62F0000}"/>
    <cellStyle name="Normal 3 8 2 15" xfId="11588" xr:uid="{00000000-0005-0000-0000-0000F72F0000}"/>
    <cellStyle name="Normal 3 8 2 16" xfId="13610" xr:uid="{00000000-0005-0000-0000-0000F82F0000}"/>
    <cellStyle name="Normal 3 8 2 2" xfId="3103" xr:uid="{00000000-0005-0000-0000-0000F92F0000}"/>
    <cellStyle name="Normal 3 8 2 2 2" xfId="5388" xr:uid="{00000000-0005-0000-0000-0000FA2F0000}"/>
    <cellStyle name="Normal 3 8 2 2 2 2" xfId="11589" xr:uid="{00000000-0005-0000-0000-0000FB2F0000}"/>
    <cellStyle name="Normal 3 8 2 2 3" xfId="11590" xr:uid="{00000000-0005-0000-0000-0000FC2F0000}"/>
    <cellStyle name="Normal 3 8 2 2 3 2" xfId="11591" xr:uid="{00000000-0005-0000-0000-0000FD2F0000}"/>
    <cellStyle name="Normal 3 8 2 2 4" xfId="11592" xr:uid="{00000000-0005-0000-0000-0000FE2F0000}"/>
    <cellStyle name="Normal 3 8 2 2 5" xfId="13611" xr:uid="{00000000-0005-0000-0000-0000FF2F0000}"/>
    <cellStyle name="Normal 3 8 2 3" xfId="3104" xr:uid="{00000000-0005-0000-0000-000000300000}"/>
    <cellStyle name="Normal 3 8 2 3 2" xfId="5389" xr:uid="{00000000-0005-0000-0000-000001300000}"/>
    <cellStyle name="Normal 3 8 2 3 2 2" xfId="11593" xr:uid="{00000000-0005-0000-0000-000002300000}"/>
    <cellStyle name="Normal 3 8 2 3 3" xfId="11594" xr:uid="{00000000-0005-0000-0000-000003300000}"/>
    <cellStyle name="Normal 3 8 2 3 3 2" xfId="11595" xr:uid="{00000000-0005-0000-0000-000004300000}"/>
    <cellStyle name="Normal 3 8 2 3 4" xfId="11596" xr:uid="{00000000-0005-0000-0000-000005300000}"/>
    <cellStyle name="Normal 3 8 2 3 5" xfId="13612" xr:uid="{00000000-0005-0000-0000-000006300000}"/>
    <cellStyle name="Normal 3 8 2 4" xfId="3105" xr:uid="{00000000-0005-0000-0000-000007300000}"/>
    <cellStyle name="Normal 3 8 2 4 2" xfId="5390" xr:uid="{00000000-0005-0000-0000-000008300000}"/>
    <cellStyle name="Normal 3 8 2 4 2 2" xfId="11597" xr:uid="{00000000-0005-0000-0000-000009300000}"/>
    <cellStyle name="Normal 3 8 2 4 3" xfId="11598" xr:uid="{00000000-0005-0000-0000-00000A300000}"/>
    <cellStyle name="Normal 3 8 2 4 3 2" xfId="11599" xr:uid="{00000000-0005-0000-0000-00000B300000}"/>
    <cellStyle name="Normal 3 8 2 4 4" xfId="11600" xr:uid="{00000000-0005-0000-0000-00000C300000}"/>
    <cellStyle name="Normal 3 8 2 4 5" xfId="13613" xr:uid="{00000000-0005-0000-0000-00000D300000}"/>
    <cellStyle name="Normal 3 8 2 5" xfId="3106" xr:uid="{00000000-0005-0000-0000-00000E300000}"/>
    <cellStyle name="Normal 3 8 2 5 2" xfId="5391" xr:uid="{00000000-0005-0000-0000-00000F300000}"/>
    <cellStyle name="Normal 3 8 2 5 2 2" xfId="11601" xr:uid="{00000000-0005-0000-0000-000010300000}"/>
    <cellStyle name="Normal 3 8 2 5 3" xfId="11602" xr:uid="{00000000-0005-0000-0000-000011300000}"/>
    <cellStyle name="Normal 3 8 2 5 3 2" xfId="11603" xr:uid="{00000000-0005-0000-0000-000012300000}"/>
    <cellStyle name="Normal 3 8 2 5 4" xfId="11604" xr:uid="{00000000-0005-0000-0000-000013300000}"/>
    <cellStyle name="Normal 3 8 2 5 5" xfId="13614" xr:uid="{00000000-0005-0000-0000-000014300000}"/>
    <cellStyle name="Normal 3 8 2 6" xfId="3107" xr:uid="{00000000-0005-0000-0000-000015300000}"/>
    <cellStyle name="Normal 3 8 2 6 2" xfId="5392" xr:uid="{00000000-0005-0000-0000-000016300000}"/>
    <cellStyle name="Normal 3 8 2 6 2 2" xfId="11605" xr:uid="{00000000-0005-0000-0000-000017300000}"/>
    <cellStyle name="Normal 3 8 2 6 3" xfId="11606" xr:uid="{00000000-0005-0000-0000-000018300000}"/>
    <cellStyle name="Normal 3 8 2 6 3 2" xfId="11607" xr:uid="{00000000-0005-0000-0000-000019300000}"/>
    <cellStyle name="Normal 3 8 2 6 4" xfId="11608" xr:uid="{00000000-0005-0000-0000-00001A300000}"/>
    <cellStyle name="Normal 3 8 2 6 5" xfId="13615" xr:uid="{00000000-0005-0000-0000-00001B300000}"/>
    <cellStyle name="Normal 3 8 2 7" xfId="3108" xr:uid="{00000000-0005-0000-0000-00001C300000}"/>
    <cellStyle name="Normal 3 8 2 7 2" xfId="5393" xr:uid="{00000000-0005-0000-0000-00001D300000}"/>
    <cellStyle name="Normal 3 8 2 7 2 2" xfId="11609" xr:uid="{00000000-0005-0000-0000-00001E300000}"/>
    <cellStyle name="Normal 3 8 2 7 3" xfId="11610" xr:uid="{00000000-0005-0000-0000-00001F300000}"/>
    <cellStyle name="Normal 3 8 2 7 3 2" xfId="11611" xr:uid="{00000000-0005-0000-0000-000020300000}"/>
    <cellStyle name="Normal 3 8 2 7 4" xfId="11612" xr:uid="{00000000-0005-0000-0000-000021300000}"/>
    <cellStyle name="Normal 3 8 2 7 5" xfId="13616" xr:uid="{00000000-0005-0000-0000-000022300000}"/>
    <cellStyle name="Normal 3 8 2 8" xfId="3109" xr:uid="{00000000-0005-0000-0000-000023300000}"/>
    <cellStyle name="Normal 3 8 2 8 2" xfId="5394" xr:uid="{00000000-0005-0000-0000-000024300000}"/>
    <cellStyle name="Normal 3 8 2 8 2 2" xfId="11613" xr:uid="{00000000-0005-0000-0000-000025300000}"/>
    <cellStyle name="Normal 3 8 2 8 3" xfId="11614" xr:uid="{00000000-0005-0000-0000-000026300000}"/>
    <cellStyle name="Normal 3 8 2 8 3 2" xfId="11615" xr:uid="{00000000-0005-0000-0000-000027300000}"/>
    <cellStyle name="Normal 3 8 2 8 4" xfId="11616" xr:uid="{00000000-0005-0000-0000-000028300000}"/>
    <cellStyle name="Normal 3 8 2 8 5" xfId="13617" xr:uid="{00000000-0005-0000-0000-000029300000}"/>
    <cellStyle name="Normal 3 8 2 9" xfId="3110" xr:uid="{00000000-0005-0000-0000-00002A300000}"/>
    <cellStyle name="Normal 3 8 2 9 2" xfId="5395" xr:uid="{00000000-0005-0000-0000-00002B300000}"/>
    <cellStyle name="Normal 3 8 2 9 2 2" xfId="11617" xr:uid="{00000000-0005-0000-0000-00002C300000}"/>
    <cellStyle name="Normal 3 8 2 9 3" xfId="11618" xr:uid="{00000000-0005-0000-0000-00002D300000}"/>
    <cellStyle name="Normal 3 8 2 9 3 2" xfId="11619" xr:uid="{00000000-0005-0000-0000-00002E300000}"/>
    <cellStyle name="Normal 3 8 2 9 4" xfId="11620" xr:uid="{00000000-0005-0000-0000-00002F300000}"/>
    <cellStyle name="Normal 3 8 2 9 5" xfId="13618" xr:uid="{00000000-0005-0000-0000-000030300000}"/>
    <cellStyle name="Normal 3 8 3" xfId="3111" xr:uid="{00000000-0005-0000-0000-000031300000}"/>
    <cellStyle name="Normal 3 8 3 2" xfId="5396" xr:uid="{00000000-0005-0000-0000-000032300000}"/>
    <cellStyle name="Normal 3 8 3 2 2" xfId="11621" xr:uid="{00000000-0005-0000-0000-000033300000}"/>
    <cellStyle name="Normal 3 8 3 3" xfId="11622" xr:uid="{00000000-0005-0000-0000-000034300000}"/>
    <cellStyle name="Normal 3 8 3 3 2" xfId="11623" xr:uid="{00000000-0005-0000-0000-000035300000}"/>
    <cellStyle name="Normal 3 8 3 4" xfId="11624" xr:uid="{00000000-0005-0000-0000-000036300000}"/>
    <cellStyle name="Normal 3 8 3 5" xfId="13619" xr:uid="{00000000-0005-0000-0000-000037300000}"/>
    <cellStyle name="Normal 3 8 4" xfId="3112" xr:uid="{00000000-0005-0000-0000-000038300000}"/>
    <cellStyle name="Normal 3 8 4 2" xfId="5397" xr:uid="{00000000-0005-0000-0000-000039300000}"/>
    <cellStyle name="Normal 3 8 4 2 2" xfId="11625" xr:uid="{00000000-0005-0000-0000-00003A300000}"/>
    <cellStyle name="Normal 3 8 4 3" xfId="11626" xr:uid="{00000000-0005-0000-0000-00003B300000}"/>
    <cellStyle name="Normal 3 8 4 3 2" xfId="11627" xr:uid="{00000000-0005-0000-0000-00003C300000}"/>
    <cellStyle name="Normal 3 8 4 4" xfId="11628" xr:uid="{00000000-0005-0000-0000-00003D300000}"/>
    <cellStyle name="Normal 3 8 4 5" xfId="13620" xr:uid="{00000000-0005-0000-0000-00003E300000}"/>
    <cellStyle name="Normal 3 8 5" xfId="3113" xr:uid="{00000000-0005-0000-0000-00003F300000}"/>
    <cellStyle name="Normal 3 8 5 2" xfId="5398" xr:uid="{00000000-0005-0000-0000-000040300000}"/>
    <cellStyle name="Normal 3 8 5 2 2" xfId="11629" xr:uid="{00000000-0005-0000-0000-000041300000}"/>
    <cellStyle name="Normal 3 8 5 3" xfId="11630" xr:uid="{00000000-0005-0000-0000-000042300000}"/>
    <cellStyle name="Normal 3 8 5 3 2" xfId="11631" xr:uid="{00000000-0005-0000-0000-000043300000}"/>
    <cellStyle name="Normal 3 8 5 4" xfId="11632" xr:uid="{00000000-0005-0000-0000-000044300000}"/>
    <cellStyle name="Normal 3 8 5 5" xfId="13621" xr:uid="{00000000-0005-0000-0000-000045300000}"/>
    <cellStyle name="Normal 3 8 6" xfId="3114" xr:uid="{00000000-0005-0000-0000-000046300000}"/>
    <cellStyle name="Normal 3 8 6 2" xfId="5399" xr:uid="{00000000-0005-0000-0000-000047300000}"/>
    <cellStyle name="Normal 3 8 6 2 2" xfId="11633" xr:uid="{00000000-0005-0000-0000-000048300000}"/>
    <cellStyle name="Normal 3 8 6 3" xfId="11634" xr:uid="{00000000-0005-0000-0000-000049300000}"/>
    <cellStyle name="Normal 3 8 6 3 2" xfId="11635" xr:uid="{00000000-0005-0000-0000-00004A300000}"/>
    <cellStyle name="Normal 3 8 6 4" xfId="11636" xr:uid="{00000000-0005-0000-0000-00004B300000}"/>
    <cellStyle name="Normal 3 8 6 5" xfId="13622" xr:uid="{00000000-0005-0000-0000-00004C300000}"/>
    <cellStyle name="Normal 3 8 7" xfId="3115" xr:uid="{00000000-0005-0000-0000-00004D300000}"/>
    <cellStyle name="Normal 3 8 7 2" xfId="5400" xr:uid="{00000000-0005-0000-0000-00004E300000}"/>
    <cellStyle name="Normal 3 8 7 2 2" xfId="11637" xr:uid="{00000000-0005-0000-0000-00004F300000}"/>
    <cellStyle name="Normal 3 8 7 3" xfId="11638" xr:uid="{00000000-0005-0000-0000-000050300000}"/>
    <cellStyle name="Normal 3 8 7 3 2" xfId="11639" xr:uid="{00000000-0005-0000-0000-000051300000}"/>
    <cellStyle name="Normal 3 8 7 4" xfId="11640" xr:uid="{00000000-0005-0000-0000-000052300000}"/>
    <cellStyle name="Normal 3 8 7 5" xfId="13623" xr:uid="{00000000-0005-0000-0000-000053300000}"/>
    <cellStyle name="Normal 3 8 8" xfId="3116" xr:uid="{00000000-0005-0000-0000-000054300000}"/>
    <cellStyle name="Normal 3 8 8 2" xfId="5401" xr:uid="{00000000-0005-0000-0000-000055300000}"/>
    <cellStyle name="Normal 3 8 8 2 2" xfId="11641" xr:uid="{00000000-0005-0000-0000-000056300000}"/>
    <cellStyle name="Normal 3 8 8 3" xfId="11642" xr:uid="{00000000-0005-0000-0000-000057300000}"/>
    <cellStyle name="Normal 3 8 8 3 2" xfId="11643" xr:uid="{00000000-0005-0000-0000-000058300000}"/>
    <cellStyle name="Normal 3 8 8 4" xfId="11644" xr:uid="{00000000-0005-0000-0000-000059300000}"/>
    <cellStyle name="Normal 3 8 8 5" xfId="13624" xr:uid="{00000000-0005-0000-0000-00005A300000}"/>
    <cellStyle name="Normal 3 8 9" xfId="3117" xr:uid="{00000000-0005-0000-0000-00005B300000}"/>
    <cellStyle name="Normal 3 8 9 2" xfId="5402" xr:uid="{00000000-0005-0000-0000-00005C300000}"/>
    <cellStyle name="Normal 3 8 9 2 2" xfId="11645" xr:uid="{00000000-0005-0000-0000-00005D300000}"/>
    <cellStyle name="Normal 3 8 9 3" xfId="11646" xr:uid="{00000000-0005-0000-0000-00005E300000}"/>
    <cellStyle name="Normal 3 8 9 3 2" xfId="11647" xr:uid="{00000000-0005-0000-0000-00005F300000}"/>
    <cellStyle name="Normal 3 8 9 4" xfId="11648" xr:uid="{00000000-0005-0000-0000-000060300000}"/>
    <cellStyle name="Normal 3 8 9 5" xfId="13625" xr:uid="{00000000-0005-0000-0000-000061300000}"/>
    <cellStyle name="Normal 3 9" xfId="3118" xr:uid="{00000000-0005-0000-0000-000062300000}"/>
    <cellStyle name="Normal 3 9 10" xfId="3119" xr:uid="{00000000-0005-0000-0000-000063300000}"/>
    <cellStyle name="Normal 3 9 10 2" xfId="5403" xr:uid="{00000000-0005-0000-0000-000064300000}"/>
    <cellStyle name="Normal 3 9 10 2 2" xfId="11649" xr:uid="{00000000-0005-0000-0000-000065300000}"/>
    <cellStyle name="Normal 3 9 10 3" xfId="11650" xr:uid="{00000000-0005-0000-0000-000066300000}"/>
    <cellStyle name="Normal 3 9 10 3 2" xfId="11651" xr:uid="{00000000-0005-0000-0000-000067300000}"/>
    <cellStyle name="Normal 3 9 10 4" xfId="11652" xr:uid="{00000000-0005-0000-0000-000068300000}"/>
    <cellStyle name="Normal 3 9 10 5" xfId="13626" xr:uid="{00000000-0005-0000-0000-000069300000}"/>
    <cellStyle name="Normal 3 9 11" xfId="3120" xr:uid="{00000000-0005-0000-0000-00006A300000}"/>
    <cellStyle name="Normal 3 9 11 2" xfId="5404" xr:uid="{00000000-0005-0000-0000-00006B300000}"/>
    <cellStyle name="Normal 3 9 11 2 2" xfId="11653" xr:uid="{00000000-0005-0000-0000-00006C300000}"/>
    <cellStyle name="Normal 3 9 11 3" xfId="11654" xr:uid="{00000000-0005-0000-0000-00006D300000}"/>
    <cellStyle name="Normal 3 9 11 3 2" xfId="11655" xr:uid="{00000000-0005-0000-0000-00006E300000}"/>
    <cellStyle name="Normal 3 9 11 4" xfId="11656" xr:uid="{00000000-0005-0000-0000-00006F300000}"/>
    <cellStyle name="Normal 3 9 11 5" xfId="13627" xr:uid="{00000000-0005-0000-0000-000070300000}"/>
    <cellStyle name="Normal 3 9 12" xfId="3121" xr:uid="{00000000-0005-0000-0000-000071300000}"/>
    <cellStyle name="Normal 3 9 12 2" xfId="5405" xr:uid="{00000000-0005-0000-0000-000072300000}"/>
    <cellStyle name="Normal 3 9 12 2 2" xfId="11657" xr:uid="{00000000-0005-0000-0000-000073300000}"/>
    <cellStyle name="Normal 3 9 12 3" xfId="11658" xr:uid="{00000000-0005-0000-0000-000074300000}"/>
    <cellStyle name="Normal 3 9 12 3 2" xfId="11659" xr:uid="{00000000-0005-0000-0000-000075300000}"/>
    <cellStyle name="Normal 3 9 12 4" xfId="11660" xr:uid="{00000000-0005-0000-0000-000076300000}"/>
    <cellStyle name="Normal 3 9 12 5" xfId="13628" xr:uid="{00000000-0005-0000-0000-000077300000}"/>
    <cellStyle name="Normal 3 9 13" xfId="3122" xr:uid="{00000000-0005-0000-0000-000078300000}"/>
    <cellStyle name="Normal 3 9 13 2" xfId="5406" xr:uid="{00000000-0005-0000-0000-000079300000}"/>
    <cellStyle name="Normal 3 9 13 2 2" xfId="11661" xr:uid="{00000000-0005-0000-0000-00007A300000}"/>
    <cellStyle name="Normal 3 9 13 3" xfId="11662" xr:uid="{00000000-0005-0000-0000-00007B300000}"/>
    <cellStyle name="Normal 3 9 13 3 2" xfId="11663" xr:uid="{00000000-0005-0000-0000-00007C300000}"/>
    <cellStyle name="Normal 3 9 13 4" xfId="11664" xr:uid="{00000000-0005-0000-0000-00007D300000}"/>
    <cellStyle name="Normal 3 9 13 5" xfId="13629" xr:uid="{00000000-0005-0000-0000-00007E300000}"/>
    <cellStyle name="Normal 3 9 14" xfId="5407" xr:uid="{00000000-0005-0000-0000-00007F300000}"/>
    <cellStyle name="Normal 3 9 14 2" xfId="11665" xr:uid="{00000000-0005-0000-0000-000080300000}"/>
    <cellStyle name="Normal 3 9 15" xfId="11666" xr:uid="{00000000-0005-0000-0000-000081300000}"/>
    <cellStyle name="Normal 3 9 15 2" xfId="11667" xr:uid="{00000000-0005-0000-0000-000082300000}"/>
    <cellStyle name="Normal 3 9 16" xfId="11668" xr:uid="{00000000-0005-0000-0000-000083300000}"/>
    <cellStyle name="Normal 3 9 17" xfId="13630" xr:uid="{00000000-0005-0000-0000-000084300000}"/>
    <cellStyle name="Normal 3 9 2" xfId="3123" xr:uid="{00000000-0005-0000-0000-000085300000}"/>
    <cellStyle name="Normal 3 9 2 10" xfId="3124" xr:uid="{00000000-0005-0000-0000-000086300000}"/>
    <cellStyle name="Normal 3 9 2 10 2" xfId="5408" xr:uid="{00000000-0005-0000-0000-000087300000}"/>
    <cellStyle name="Normal 3 9 2 10 2 2" xfId="11669" xr:uid="{00000000-0005-0000-0000-000088300000}"/>
    <cellStyle name="Normal 3 9 2 10 3" xfId="11670" xr:uid="{00000000-0005-0000-0000-000089300000}"/>
    <cellStyle name="Normal 3 9 2 10 3 2" xfId="11671" xr:uid="{00000000-0005-0000-0000-00008A300000}"/>
    <cellStyle name="Normal 3 9 2 10 4" xfId="11672" xr:uid="{00000000-0005-0000-0000-00008B300000}"/>
    <cellStyle name="Normal 3 9 2 10 5" xfId="13631" xr:uid="{00000000-0005-0000-0000-00008C300000}"/>
    <cellStyle name="Normal 3 9 2 11" xfId="3125" xr:uid="{00000000-0005-0000-0000-00008D300000}"/>
    <cellStyle name="Normal 3 9 2 11 2" xfId="5409" xr:uid="{00000000-0005-0000-0000-00008E300000}"/>
    <cellStyle name="Normal 3 9 2 11 2 2" xfId="11673" xr:uid="{00000000-0005-0000-0000-00008F300000}"/>
    <cellStyle name="Normal 3 9 2 11 3" xfId="11674" xr:uid="{00000000-0005-0000-0000-000090300000}"/>
    <cellStyle name="Normal 3 9 2 11 3 2" xfId="11675" xr:uid="{00000000-0005-0000-0000-000091300000}"/>
    <cellStyle name="Normal 3 9 2 11 4" xfId="11676" xr:uid="{00000000-0005-0000-0000-000092300000}"/>
    <cellStyle name="Normal 3 9 2 11 5" xfId="13632" xr:uid="{00000000-0005-0000-0000-000093300000}"/>
    <cellStyle name="Normal 3 9 2 12" xfId="3126" xr:uid="{00000000-0005-0000-0000-000094300000}"/>
    <cellStyle name="Normal 3 9 2 12 2" xfId="5410" xr:uid="{00000000-0005-0000-0000-000095300000}"/>
    <cellStyle name="Normal 3 9 2 12 2 2" xfId="11677" xr:uid="{00000000-0005-0000-0000-000096300000}"/>
    <cellStyle name="Normal 3 9 2 12 3" xfId="11678" xr:uid="{00000000-0005-0000-0000-000097300000}"/>
    <cellStyle name="Normal 3 9 2 12 3 2" xfId="11679" xr:uid="{00000000-0005-0000-0000-000098300000}"/>
    <cellStyle name="Normal 3 9 2 12 4" xfId="11680" xr:uid="{00000000-0005-0000-0000-000099300000}"/>
    <cellStyle name="Normal 3 9 2 12 5" xfId="13633" xr:uid="{00000000-0005-0000-0000-00009A300000}"/>
    <cellStyle name="Normal 3 9 2 13" xfId="5411" xr:uid="{00000000-0005-0000-0000-00009B300000}"/>
    <cellStyle name="Normal 3 9 2 13 2" xfId="11681" xr:uid="{00000000-0005-0000-0000-00009C300000}"/>
    <cellStyle name="Normal 3 9 2 14" xfId="11682" xr:uid="{00000000-0005-0000-0000-00009D300000}"/>
    <cellStyle name="Normal 3 9 2 14 2" xfId="11683" xr:uid="{00000000-0005-0000-0000-00009E300000}"/>
    <cellStyle name="Normal 3 9 2 15" xfId="11684" xr:uid="{00000000-0005-0000-0000-00009F300000}"/>
    <cellStyle name="Normal 3 9 2 16" xfId="13634" xr:uid="{00000000-0005-0000-0000-0000A0300000}"/>
    <cellStyle name="Normal 3 9 2 2" xfId="3127" xr:uid="{00000000-0005-0000-0000-0000A1300000}"/>
    <cellStyle name="Normal 3 9 2 2 2" xfId="5412" xr:uid="{00000000-0005-0000-0000-0000A2300000}"/>
    <cellStyle name="Normal 3 9 2 2 2 2" xfId="11685" xr:uid="{00000000-0005-0000-0000-0000A3300000}"/>
    <cellStyle name="Normal 3 9 2 2 3" xfId="11686" xr:uid="{00000000-0005-0000-0000-0000A4300000}"/>
    <cellStyle name="Normal 3 9 2 2 3 2" xfId="11687" xr:uid="{00000000-0005-0000-0000-0000A5300000}"/>
    <cellStyle name="Normal 3 9 2 2 4" xfId="11688" xr:uid="{00000000-0005-0000-0000-0000A6300000}"/>
    <cellStyle name="Normal 3 9 2 2 5" xfId="13635" xr:uid="{00000000-0005-0000-0000-0000A7300000}"/>
    <cellStyle name="Normal 3 9 2 3" xfId="3128" xr:uid="{00000000-0005-0000-0000-0000A8300000}"/>
    <cellStyle name="Normal 3 9 2 3 2" xfId="5413" xr:uid="{00000000-0005-0000-0000-0000A9300000}"/>
    <cellStyle name="Normal 3 9 2 3 2 2" xfId="11689" xr:uid="{00000000-0005-0000-0000-0000AA300000}"/>
    <cellStyle name="Normal 3 9 2 3 3" xfId="11690" xr:uid="{00000000-0005-0000-0000-0000AB300000}"/>
    <cellStyle name="Normal 3 9 2 3 3 2" xfId="11691" xr:uid="{00000000-0005-0000-0000-0000AC300000}"/>
    <cellStyle name="Normal 3 9 2 3 4" xfId="11692" xr:uid="{00000000-0005-0000-0000-0000AD300000}"/>
    <cellStyle name="Normal 3 9 2 3 5" xfId="13636" xr:uid="{00000000-0005-0000-0000-0000AE300000}"/>
    <cellStyle name="Normal 3 9 2 4" xfId="3129" xr:uid="{00000000-0005-0000-0000-0000AF300000}"/>
    <cellStyle name="Normal 3 9 2 4 2" xfId="5414" xr:uid="{00000000-0005-0000-0000-0000B0300000}"/>
    <cellStyle name="Normal 3 9 2 4 2 2" xfId="11693" xr:uid="{00000000-0005-0000-0000-0000B1300000}"/>
    <cellStyle name="Normal 3 9 2 4 3" xfId="11694" xr:uid="{00000000-0005-0000-0000-0000B2300000}"/>
    <cellStyle name="Normal 3 9 2 4 3 2" xfId="11695" xr:uid="{00000000-0005-0000-0000-0000B3300000}"/>
    <cellStyle name="Normal 3 9 2 4 4" xfId="11696" xr:uid="{00000000-0005-0000-0000-0000B4300000}"/>
    <cellStyle name="Normal 3 9 2 4 5" xfId="13637" xr:uid="{00000000-0005-0000-0000-0000B5300000}"/>
    <cellStyle name="Normal 3 9 2 5" xfId="3130" xr:uid="{00000000-0005-0000-0000-0000B6300000}"/>
    <cellStyle name="Normal 3 9 2 5 2" xfId="5415" xr:uid="{00000000-0005-0000-0000-0000B7300000}"/>
    <cellStyle name="Normal 3 9 2 5 2 2" xfId="11697" xr:uid="{00000000-0005-0000-0000-0000B8300000}"/>
    <cellStyle name="Normal 3 9 2 5 3" xfId="11698" xr:uid="{00000000-0005-0000-0000-0000B9300000}"/>
    <cellStyle name="Normal 3 9 2 5 3 2" xfId="11699" xr:uid="{00000000-0005-0000-0000-0000BA300000}"/>
    <cellStyle name="Normal 3 9 2 5 4" xfId="11700" xr:uid="{00000000-0005-0000-0000-0000BB300000}"/>
    <cellStyle name="Normal 3 9 2 5 5" xfId="13638" xr:uid="{00000000-0005-0000-0000-0000BC300000}"/>
    <cellStyle name="Normal 3 9 2 6" xfId="3131" xr:uid="{00000000-0005-0000-0000-0000BD300000}"/>
    <cellStyle name="Normal 3 9 2 6 2" xfId="5416" xr:uid="{00000000-0005-0000-0000-0000BE300000}"/>
    <cellStyle name="Normal 3 9 2 6 2 2" xfId="11701" xr:uid="{00000000-0005-0000-0000-0000BF300000}"/>
    <cellStyle name="Normal 3 9 2 6 3" xfId="11702" xr:uid="{00000000-0005-0000-0000-0000C0300000}"/>
    <cellStyle name="Normal 3 9 2 6 3 2" xfId="11703" xr:uid="{00000000-0005-0000-0000-0000C1300000}"/>
    <cellStyle name="Normal 3 9 2 6 4" xfId="11704" xr:uid="{00000000-0005-0000-0000-0000C2300000}"/>
    <cellStyle name="Normal 3 9 2 6 5" xfId="13639" xr:uid="{00000000-0005-0000-0000-0000C3300000}"/>
    <cellStyle name="Normal 3 9 2 7" xfId="3132" xr:uid="{00000000-0005-0000-0000-0000C4300000}"/>
    <cellStyle name="Normal 3 9 2 7 2" xfId="5417" xr:uid="{00000000-0005-0000-0000-0000C5300000}"/>
    <cellStyle name="Normal 3 9 2 7 2 2" xfId="11705" xr:uid="{00000000-0005-0000-0000-0000C6300000}"/>
    <cellStyle name="Normal 3 9 2 7 3" xfId="11706" xr:uid="{00000000-0005-0000-0000-0000C7300000}"/>
    <cellStyle name="Normal 3 9 2 7 3 2" xfId="11707" xr:uid="{00000000-0005-0000-0000-0000C8300000}"/>
    <cellStyle name="Normal 3 9 2 7 4" xfId="11708" xr:uid="{00000000-0005-0000-0000-0000C9300000}"/>
    <cellStyle name="Normal 3 9 2 7 5" xfId="13640" xr:uid="{00000000-0005-0000-0000-0000CA300000}"/>
    <cellStyle name="Normal 3 9 2 8" xfId="3133" xr:uid="{00000000-0005-0000-0000-0000CB300000}"/>
    <cellStyle name="Normal 3 9 2 8 2" xfId="5418" xr:uid="{00000000-0005-0000-0000-0000CC300000}"/>
    <cellStyle name="Normal 3 9 2 8 2 2" xfId="11709" xr:uid="{00000000-0005-0000-0000-0000CD300000}"/>
    <cellStyle name="Normal 3 9 2 8 3" xfId="11710" xr:uid="{00000000-0005-0000-0000-0000CE300000}"/>
    <cellStyle name="Normal 3 9 2 8 3 2" xfId="11711" xr:uid="{00000000-0005-0000-0000-0000CF300000}"/>
    <cellStyle name="Normal 3 9 2 8 4" xfId="11712" xr:uid="{00000000-0005-0000-0000-0000D0300000}"/>
    <cellStyle name="Normal 3 9 2 8 5" xfId="13641" xr:uid="{00000000-0005-0000-0000-0000D1300000}"/>
    <cellStyle name="Normal 3 9 2 9" xfId="3134" xr:uid="{00000000-0005-0000-0000-0000D2300000}"/>
    <cellStyle name="Normal 3 9 2 9 2" xfId="5419" xr:uid="{00000000-0005-0000-0000-0000D3300000}"/>
    <cellStyle name="Normal 3 9 2 9 2 2" xfId="11713" xr:uid="{00000000-0005-0000-0000-0000D4300000}"/>
    <cellStyle name="Normal 3 9 2 9 3" xfId="11714" xr:uid="{00000000-0005-0000-0000-0000D5300000}"/>
    <cellStyle name="Normal 3 9 2 9 3 2" xfId="11715" xr:uid="{00000000-0005-0000-0000-0000D6300000}"/>
    <cellStyle name="Normal 3 9 2 9 4" xfId="11716" xr:uid="{00000000-0005-0000-0000-0000D7300000}"/>
    <cellStyle name="Normal 3 9 2 9 5" xfId="13642" xr:uid="{00000000-0005-0000-0000-0000D8300000}"/>
    <cellStyle name="Normal 3 9 3" xfId="3135" xr:uid="{00000000-0005-0000-0000-0000D9300000}"/>
    <cellStyle name="Normal 3 9 3 2" xfId="5420" xr:uid="{00000000-0005-0000-0000-0000DA300000}"/>
    <cellStyle name="Normal 3 9 3 2 2" xfId="11717" xr:uid="{00000000-0005-0000-0000-0000DB300000}"/>
    <cellStyle name="Normal 3 9 3 3" xfId="11718" xr:uid="{00000000-0005-0000-0000-0000DC300000}"/>
    <cellStyle name="Normal 3 9 3 3 2" xfId="11719" xr:uid="{00000000-0005-0000-0000-0000DD300000}"/>
    <cellStyle name="Normal 3 9 3 4" xfId="11720" xr:uid="{00000000-0005-0000-0000-0000DE300000}"/>
    <cellStyle name="Normal 3 9 3 5" xfId="13643" xr:uid="{00000000-0005-0000-0000-0000DF300000}"/>
    <cellStyle name="Normal 3 9 4" xfId="3136" xr:uid="{00000000-0005-0000-0000-0000E0300000}"/>
    <cellStyle name="Normal 3 9 4 2" xfId="5421" xr:uid="{00000000-0005-0000-0000-0000E1300000}"/>
    <cellStyle name="Normal 3 9 4 2 2" xfId="11721" xr:uid="{00000000-0005-0000-0000-0000E2300000}"/>
    <cellStyle name="Normal 3 9 4 3" xfId="11722" xr:uid="{00000000-0005-0000-0000-0000E3300000}"/>
    <cellStyle name="Normal 3 9 4 3 2" xfId="11723" xr:uid="{00000000-0005-0000-0000-0000E4300000}"/>
    <cellStyle name="Normal 3 9 4 4" xfId="11724" xr:uid="{00000000-0005-0000-0000-0000E5300000}"/>
    <cellStyle name="Normal 3 9 4 5" xfId="13644" xr:uid="{00000000-0005-0000-0000-0000E6300000}"/>
    <cellStyle name="Normal 3 9 5" xfId="3137" xr:uid="{00000000-0005-0000-0000-0000E7300000}"/>
    <cellStyle name="Normal 3 9 5 2" xfId="5422" xr:uid="{00000000-0005-0000-0000-0000E8300000}"/>
    <cellStyle name="Normal 3 9 5 2 2" xfId="11725" xr:uid="{00000000-0005-0000-0000-0000E9300000}"/>
    <cellStyle name="Normal 3 9 5 3" xfId="11726" xr:uid="{00000000-0005-0000-0000-0000EA300000}"/>
    <cellStyle name="Normal 3 9 5 3 2" xfId="11727" xr:uid="{00000000-0005-0000-0000-0000EB300000}"/>
    <cellStyle name="Normal 3 9 5 4" xfId="11728" xr:uid="{00000000-0005-0000-0000-0000EC300000}"/>
    <cellStyle name="Normal 3 9 5 5" xfId="13645" xr:uid="{00000000-0005-0000-0000-0000ED300000}"/>
    <cellStyle name="Normal 3 9 6" xfId="3138" xr:uid="{00000000-0005-0000-0000-0000EE300000}"/>
    <cellStyle name="Normal 3 9 6 2" xfId="5423" xr:uid="{00000000-0005-0000-0000-0000EF300000}"/>
    <cellStyle name="Normal 3 9 6 2 2" xfId="11729" xr:uid="{00000000-0005-0000-0000-0000F0300000}"/>
    <cellStyle name="Normal 3 9 6 3" xfId="11730" xr:uid="{00000000-0005-0000-0000-0000F1300000}"/>
    <cellStyle name="Normal 3 9 6 3 2" xfId="11731" xr:uid="{00000000-0005-0000-0000-0000F2300000}"/>
    <cellStyle name="Normal 3 9 6 4" xfId="11732" xr:uid="{00000000-0005-0000-0000-0000F3300000}"/>
    <cellStyle name="Normal 3 9 6 5" xfId="13646" xr:uid="{00000000-0005-0000-0000-0000F4300000}"/>
    <cellStyle name="Normal 3 9 7" xfId="3139" xr:uid="{00000000-0005-0000-0000-0000F5300000}"/>
    <cellStyle name="Normal 3 9 7 2" xfId="5424" xr:uid="{00000000-0005-0000-0000-0000F6300000}"/>
    <cellStyle name="Normal 3 9 7 2 2" xfId="11733" xr:uid="{00000000-0005-0000-0000-0000F7300000}"/>
    <cellStyle name="Normal 3 9 7 3" xfId="11734" xr:uid="{00000000-0005-0000-0000-0000F8300000}"/>
    <cellStyle name="Normal 3 9 7 3 2" xfId="11735" xr:uid="{00000000-0005-0000-0000-0000F9300000}"/>
    <cellStyle name="Normal 3 9 7 4" xfId="11736" xr:uid="{00000000-0005-0000-0000-0000FA300000}"/>
    <cellStyle name="Normal 3 9 7 5" xfId="13647" xr:uid="{00000000-0005-0000-0000-0000FB300000}"/>
    <cellStyle name="Normal 3 9 8" xfId="3140" xr:uid="{00000000-0005-0000-0000-0000FC300000}"/>
    <cellStyle name="Normal 3 9 8 2" xfId="5425" xr:uid="{00000000-0005-0000-0000-0000FD300000}"/>
    <cellStyle name="Normal 3 9 8 2 2" xfId="11737" xr:uid="{00000000-0005-0000-0000-0000FE300000}"/>
    <cellStyle name="Normal 3 9 8 3" xfId="11738" xr:uid="{00000000-0005-0000-0000-0000FF300000}"/>
    <cellStyle name="Normal 3 9 8 3 2" xfId="11739" xr:uid="{00000000-0005-0000-0000-000000310000}"/>
    <cellStyle name="Normal 3 9 8 4" xfId="11740" xr:uid="{00000000-0005-0000-0000-000001310000}"/>
    <cellStyle name="Normal 3 9 8 5" xfId="13648" xr:uid="{00000000-0005-0000-0000-000002310000}"/>
    <cellStyle name="Normal 3 9 9" xfId="3141" xr:uid="{00000000-0005-0000-0000-000003310000}"/>
    <cellStyle name="Normal 3 9 9 2" xfId="5426" xr:uid="{00000000-0005-0000-0000-000004310000}"/>
    <cellStyle name="Normal 3 9 9 2 2" xfId="11741" xr:uid="{00000000-0005-0000-0000-000005310000}"/>
    <cellStyle name="Normal 3 9 9 3" xfId="11742" xr:uid="{00000000-0005-0000-0000-000006310000}"/>
    <cellStyle name="Normal 3 9 9 3 2" xfId="11743" xr:uid="{00000000-0005-0000-0000-000007310000}"/>
    <cellStyle name="Normal 3 9 9 4" xfId="11744" xr:uid="{00000000-0005-0000-0000-000008310000}"/>
    <cellStyle name="Normal 3 9 9 5" xfId="13649" xr:uid="{00000000-0005-0000-0000-000009310000}"/>
    <cellStyle name="Normal 3_PRESUPUESTO SAN ANTONIO DE PRADO" xfId="3729" xr:uid="{00000000-0005-0000-0000-00000A310000}"/>
    <cellStyle name="Normal 30" xfId="3142" xr:uid="{00000000-0005-0000-0000-00000B310000}"/>
    <cellStyle name="Normal 31" xfId="3143" xr:uid="{00000000-0005-0000-0000-00000C310000}"/>
    <cellStyle name="Normal 31 2" xfId="3144" xr:uid="{00000000-0005-0000-0000-00000D310000}"/>
    <cellStyle name="Normal 31 3" xfId="3145" xr:uid="{00000000-0005-0000-0000-00000E310000}"/>
    <cellStyle name="Normal 31 4" xfId="3146" xr:uid="{00000000-0005-0000-0000-00000F310000}"/>
    <cellStyle name="Normal 32" xfId="3147" xr:uid="{00000000-0005-0000-0000-000010310000}"/>
    <cellStyle name="Normal 33" xfId="3148" xr:uid="{00000000-0005-0000-0000-000011310000}"/>
    <cellStyle name="Normal 34" xfId="3149" xr:uid="{00000000-0005-0000-0000-000012310000}"/>
    <cellStyle name="Normal 35" xfId="3150" xr:uid="{00000000-0005-0000-0000-000013310000}"/>
    <cellStyle name="Normal 36" xfId="3151" xr:uid="{00000000-0005-0000-0000-000014310000}"/>
    <cellStyle name="Normal 37" xfId="3152" xr:uid="{00000000-0005-0000-0000-000015310000}"/>
    <cellStyle name="Normal 38" xfId="3153" xr:uid="{00000000-0005-0000-0000-000016310000}"/>
    <cellStyle name="Normal 39" xfId="3154" xr:uid="{00000000-0005-0000-0000-000017310000}"/>
    <cellStyle name="Normal 4" xfId="40" xr:uid="{00000000-0005-0000-0000-000018310000}"/>
    <cellStyle name="Normal 4 10" xfId="3155" xr:uid="{00000000-0005-0000-0000-000019310000}"/>
    <cellStyle name="Normal 4 10 2" xfId="3156" xr:uid="{00000000-0005-0000-0000-00001A310000}"/>
    <cellStyle name="Normal 4 10 2 2" xfId="5427" xr:uid="{00000000-0005-0000-0000-00001B310000}"/>
    <cellStyle name="Normal 4 10 2 2 2" xfId="11745" xr:uid="{00000000-0005-0000-0000-00001C310000}"/>
    <cellStyle name="Normal 4 10 2 3" xfId="11746" xr:uid="{00000000-0005-0000-0000-00001D310000}"/>
    <cellStyle name="Normal 4 10 2 3 2" xfId="11747" xr:uid="{00000000-0005-0000-0000-00001E310000}"/>
    <cellStyle name="Normal 4 10 2 4" xfId="11748" xr:uid="{00000000-0005-0000-0000-00001F310000}"/>
    <cellStyle name="Normal 4 10 2 5" xfId="13650" xr:uid="{00000000-0005-0000-0000-000020310000}"/>
    <cellStyle name="Normal 4 10 3" xfId="3157" xr:uid="{00000000-0005-0000-0000-000021310000}"/>
    <cellStyle name="Normal 4 10 3 2" xfId="5428" xr:uid="{00000000-0005-0000-0000-000022310000}"/>
    <cellStyle name="Normal 4 10 3 2 2" xfId="11749" xr:uid="{00000000-0005-0000-0000-000023310000}"/>
    <cellStyle name="Normal 4 10 3 3" xfId="11750" xr:uid="{00000000-0005-0000-0000-000024310000}"/>
    <cellStyle name="Normal 4 10 3 3 2" xfId="11751" xr:uid="{00000000-0005-0000-0000-000025310000}"/>
    <cellStyle name="Normal 4 10 3 4" xfId="11752" xr:uid="{00000000-0005-0000-0000-000026310000}"/>
    <cellStyle name="Normal 4 10 3 5" xfId="13651" xr:uid="{00000000-0005-0000-0000-000027310000}"/>
    <cellStyle name="Normal 4 10 4" xfId="3158" xr:uid="{00000000-0005-0000-0000-000028310000}"/>
    <cellStyle name="Normal 4 10 4 2" xfId="5429" xr:uid="{00000000-0005-0000-0000-000029310000}"/>
    <cellStyle name="Normal 4 10 4 2 2" xfId="11753" xr:uid="{00000000-0005-0000-0000-00002A310000}"/>
    <cellStyle name="Normal 4 10 4 3" xfId="11754" xr:uid="{00000000-0005-0000-0000-00002B310000}"/>
    <cellStyle name="Normal 4 10 4 3 2" xfId="11755" xr:uid="{00000000-0005-0000-0000-00002C310000}"/>
    <cellStyle name="Normal 4 10 4 4" xfId="11756" xr:uid="{00000000-0005-0000-0000-00002D310000}"/>
    <cellStyle name="Normal 4 10 4 5" xfId="13652" xr:uid="{00000000-0005-0000-0000-00002E310000}"/>
    <cellStyle name="Normal 4 10 5" xfId="5430" xr:uid="{00000000-0005-0000-0000-00002F310000}"/>
    <cellStyle name="Normal 4 10 5 2" xfId="11757" xr:uid="{00000000-0005-0000-0000-000030310000}"/>
    <cellStyle name="Normal 4 10 6" xfId="11758" xr:uid="{00000000-0005-0000-0000-000031310000}"/>
    <cellStyle name="Normal 4 10 6 2" xfId="11759" xr:uid="{00000000-0005-0000-0000-000032310000}"/>
    <cellStyle name="Normal 4 10 7" xfId="11760" xr:uid="{00000000-0005-0000-0000-000033310000}"/>
    <cellStyle name="Normal 4 10 8" xfId="13653" xr:uid="{00000000-0005-0000-0000-000034310000}"/>
    <cellStyle name="Normal 4 11" xfId="3159" xr:uid="{00000000-0005-0000-0000-000035310000}"/>
    <cellStyle name="Normal 4 11 2" xfId="3160" xr:uid="{00000000-0005-0000-0000-000036310000}"/>
    <cellStyle name="Normal 4 11 2 2" xfId="5431" xr:uid="{00000000-0005-0000-0000-000037310000}"/>
    <cellStyle name="Normal 4 11 2 2 2" xfId="11761" xr:uid="{00000000-0005-0000-0000-000038310000}"/>
    <cellStyle name="Normal 4 11 2 3" xfId="11762" xr:uid="{00000000-0005-0000-0000-000039310000}"/>
    <cellStyle name="Normal 4 11 2 3 2" xfId="11763" xr:uid="{00000000-0005-0000-0000-00003A310000}"/>
    <cellStyle name="Normal 4 11 2 4" xfId="11764" xr:uid="{00000000-0005-0000-0000-00003B310000}"/>
    <cellStyle name="Normal 4 11 2 5" xfId="13654" xr:uid="{00000000-0005-0000-0000-00003C310000}"/>
    <cellStyle name="Normal 4 11 3" xfId="3161" xr:uid="{00000000-0005-0000-0000-00003D310000}"/>
    <cellStyle name="Normal 4 11 3 2" xfId="5432" xr:uid="{00000000-0005-0000-0000-00003E310000}"/>
    <cellStyle name="Normal 4 11 3 2 2" xfId="11765" xr:uid="{00000000-0005-0000-0000-00003F310000}"/>
    <cellStyle name="Normal 4 11 3 3" xfId="11766" xr:uid="{00000000-0005-0000-0000-000040310000}"/>
    <cellStyle name="Normal 4 11 3 3 2" xfId="11767" xr:uid="{00000000-0005-0000-0000-000041310000}"/>
    <cellStyle name="Normal 4 11 3 4" xfId="11768" xr:uid="{00000000-0005-0000-0000-000042310000}"/>
    <cellStyle name="Normal 4 11 3 5" xfId="13655" xr:uid="{00000000-0005-0000-0000-000043310000}"/>
    <cellStyle name="Normal 4 11 4" xfId="3162" xr:uid="{00000000-0005-0000-0000-000044310000}"/>
    <cellStyle name="Normal 4 11 4 2" xfId="5433" xr:uid="{00000000-0005-0000-0000-000045310000}"/>
    <cellStyle name="Normal 4 11 4 2 2" xfId="11769" xr:uid="{00000000-0005-0000-0000-000046310000}"/>
    <cellStyle name="Normal 4 11 4 3" xfId="11770" xr:uid="{00000000-0005-0000-0000-000047310000}"/>
    <cellStyle name="Normal 4 11 4 3 2" xfId="11771" xr:uid="{00000000-0005-0000-0000-000048310000}"/>
    <cellStyle name="Normal 4 11 4 4" xfId="11772" xr:uid="{00000000-0005-0000-0000-000049310000}"/>
    <cellStyle name="Normal 4 11 4 5" xfId="13656" xr:uid="{00000000-0005-0000-0000-00004A310000}"/>
    <cellStyle name="Normal 4 11 5" xfId="5434" xr:uid="{00000000-0005-0000-0000-00004B310000}"/>
    <cellStyle name="Normal 4 11 5 2" xfId="11773" xr:uid="{00000000-0005-0000-0000-00004C310000}"/>
    <cellStyle name="Normal 4 11 6" xfId="11774" xr:uid="{00000000-0005-0000-0000-00004D310000}"/>
    <cellStyle name="Normal 4 11 6 2" xfId="11775" xr:uid="{00000000-0005-0000-0000-00004E310000}"/>
    <cellStyle name="Normal 4 11 7" xfId="11776" xr:uid="{00000000-0005-0000-0000-00004F310000}"/>
    <cellStyle name="Normal 4 11 8" xfId="13657" xr:uid="{00000000-0005-0000-0000-000050310000}"/>
    <cellStyle name="Normal 4 12" xfId="3163" xr:uid="{00000000-0005-0000-0000-000051310000}"/>
    <cellStyle name="Normal 4 12 2" xfId="3164" xr:uid="{00000000-0005-0000-0000-000052310000}"/>
    <cellStyle name="Normal 4 12 2 2" xfId="5435" xr:uid="{00000000-0005-0000-0000-000053310000}"/>
    <cellStyle name="Normal 4 12 2 2 2" xfId="11777" xr:uid="{00000000-0005-0000-0000-000054310000}"/>
    <cellStyle name="Normal 4 12 2 3" xfId="11778" xr:uid="{00000000-0005-0000-0000-000055310000}"/>
    <cellStyle name="Normal 4 12 2 3 2" xfId="11779" xr:uid="{00000000-0005-0000-0000-000056310000}"/>
    <cellStyle name="Normal 4 12 2 4" xfId="11780" xr:uid="{00000000-0005-0000-0000-000057310000}"/>
    <cellStyle name="Normal 4 12 2 5" xfId="13658" xr:uid="{00000000-0005-0000-0000-000058310000}"/>
    <cellStyle name="Normal 4 12 3" xfId="3165" xr:uid="{00000000-0005-0000-0000-000059310000}"/>
    <cellStyle name="Normal 4 12 3 2" xfId="5436" xr:uid="{00000000-0005-0000-0000-00005A310000}"/>
    <cellStyle name="Normal 4 12 3 2 2" xfId="11781" xr:uid="{00000000-0005-0000-0000-00005B310000}"/>
    <cellStyle name="Normal 4 12 3 3" xfId="11782" xr:uid="{00000000-0005-0000-0000-00005C310000}"/>
    <cellStyle name="Normal 4 12 3 3 2" xfId="11783" xr:uid="{00000000-0005-0000-0000-00005D310000}"/>
    <cellStyle name="Normal 4 12 3 4" xfId="11784" xr:uid="{00000000-0005-0000-0000-00005E310000}"/>
    <cellStyle name="Normal 4 12 3 5" xfId="13659" xr:uid="{00000000-0005-0000-0000-00005F310000}"/>
    <cellStyle name="Normal 4 12 4" xfId="3166" xr:uid="{00000000-0005-0000-0000-000060310000}"/>
    <cellStyle name="Normal 4 12 4 2" xfId="5437" xr:uid="{00000000-0005-0000-0000-000061310000}"/>
    <cellStyle name="Normal 4 12 4 2 2" xfId="11785" xr:uid="{00000000-0005-0000-0000-000062310000}"/>
    <cellStyle name="Normal 4 12 4 3" xfId="11786" xr:uid="{00000000-0005-0000-0000-000063310000}"/>
    <cellStyle name="Normal 4 12 4 3 2" xfId="11787" xr:uid="{00000000-0005-0000-0000-000064310000}"/>
    <cellStyle name="Normal 4 12 4 4" xfId="11788" xr:uid="{00000000-0005-0000-0000-000065310000}"/>
    <cellStyle name="Normal 4 12 4 5" xfId="13660" xr:uid="{00000000-0005-0000-0000-000066310000}"/>
    <cellStyle name="Normal 4 12 5" xfId="5438" xr:uid="{00000000-0005-0000-0000-000067310000}"/>
    <cellStyle name="Normal 4 12 5 2" xfId="11789" xr:uid="{00000000-0005-0000-0000-000068310000}"/>
    <cellStyle name="Normal 4 12 6" xfId="11790" xr:uid="{00000000-0005-0000-0000-000069310000}"/>
    <cellStyle name="Normal 4 12 6 2" xfId="11791" xr:uid="{00000000-0005-0000-0000-00006A310000}"/>
    <cellStyle name="Normal 4 12 7" xfId="11792" xr:uid="{00000000-0005-0000-0000-00006B310000}"/>
    <cellStyle name="Normal 4 12 8" xfId="13661" xr:uid="{00000000-0005-0000-0000-00006C310000}"/>
    <cellStyle name="Normal 4 13" xfId="3167" xr:uid="{00000000-0005-0000-0000-00006D310000}"/>
    <cellStyle name="Normal 4 14" xfId="3168" xr:uid="{00000000-0005-0000-0000-00006E310000}"/>
    <cellStyle name="Normal 4 15" xfId="3169" xr:uid="{00000000-0005-0000-0000-00006F310000}"/>
    <cellStyle name="Normal 4 16" xfId="3170" xr:uid="{00000000-0005-0000-0000-000070310000}"/>
    <cellStyle name="Normal 4 16 10" xfId="11793" xr:uid="{00000000-0005-0000-0000-000071310000}"/>
    <cellStyle name="Normal 4 16 10 2" xfId="11794" xr:uid="{00000000-0005-0000-0000-000072310000}"/>
    <cellStyle name="Normal 4 16 11" xfId="11795" xr:uid="{00000000-0005-0000-0000-000073310000}"/>
    <cellStyle name="Normal 4 16 12" xfId="13662" xr:uid="{00000000-0005-0000-0000-000074310000}"/>
    <cellStyle name="Normal 4 16 2" xfId="3171" xr:uid="{00000000-0005-0000-0000-000075310000}"/>
    <cellStyle name="Normal 4 16 3" xfId="3172" xr:uid="{00000000-0005-0000-0000-000076310000}"/>
    <cellStyle name="Normal 4 16 4" xfId="3173" xr:uid="{00000000-0005-0000-0000-000077310000}"/>
    <cellStyle name="Normal 4 16 5" xfId="3174" xr:uid="{00000000-0005-0000-0000-000078310000}"/>
    <cellStyle name="Normal 4 16 6" xfId="3175" xr:uid="{00000000-0005-0000-0000-000079310000}"/>
    <cellStyle name="Normal 4 16 7" xfId="3176" xr:uid="{00000000-0005-0000-0000-00007A310000}"/>
    <cellStyle name="Normal 4 16 8" xfId="3177" xr:uid="{00000000-0005-0000-0000-00007B310000}"/>
    <cellStyle name="Normal 4 16 9" xfId="5439" xr:uid="{00000000-0005-0000-0000-00007C310000}"/>
    <cellStyle name="Normal 4 16 9 2" xfId="11796" xr:uid="{00000000-0005-0000-0000-00007D310000}"/>
    <cellStyle name="Normal 4 17" xfId="3178" xr:uid="{00000000-0005-0000-0000-00007E310000}"/>
    <cellStyle name="Normal 4 18" xfId="3179" xr:uid="{00000000-0005-0000-0000-00007F310000}"/>
    <cellStyle name="Normal 4 19" xfId="3180" xr:uid="{00000000-0005-0000-0000-000080310000}"/>
    <cellStyle name="Normal 4 19 2" xfId="5440" xr:uid="{00000000-0005-0000-0000-000081310000}"/>
    <cellStyle name="Normal 4 19 2 2" xfId="11797" xr:uid="{00000000-0005-0000-0000-000082310000}"/>
    <cellStyle name="Normal 4 19 3" xfId="11798" xr:uid="{00000000-0005-0000-0000-000083310000}"/>
    <cellStyle name="Normal 4 19 3 2" xfId="11799" xr:uid="{00000000-0005-0000-0000-000084310000}"/>
    <cellStyle name="Normal 4 19 4" xfId="11800" xr:uid="{00000000-0005-0000-0000-000085310000}"/>
    <cellStyle name="Normal 4 19 5" xfId="13663" xr:uid="{00000000-0005-0000-0000-000086310000}"/>
    <cellStyle name="Normal 4 2" xfId="3181" xr:uid="{00000000-0005-0000-0000-000087310000}"/>
    <cellStyle name="Normal 4 2 10" xfId="3746" xr:uid="{00000000-0005-0000-0000-000088310000}"/>
    <cellStyle name="Normal 4 2 10 2" xfId="3747" xr:uid="{00000000-0005-0000-0000-000089310000}"/>
    <cellStyle name="Normal 4 2 10 2 2" xfId="11801" xr:uid="{00000000-0005-0000-0000-00008A310000}"/>
    <cellStyle name="Normal 4 2 10 2 3" xfId="13664" xr:uid="{00000000-0005-0000-0000-00008B310000}"/>
    <cellStyle name="Normal 4 2 10 3" xfId="11802" xr:uid="{00000000-0005-0000-0000-00008C310000}"/>
    <cellStyle name="Normal 4 2 10 3 2" xfId="11803" xr:uid="{00000000-0005-0000-0000-00008D310000}"/>
    <cellStyle name="Normal 4 2 10 4" xfId="11804" xr:uid="{00000000-0005-0000-0000-00008E310000}"/>
    <cellStyle name="Normal 4 2 10 5" xfId="13665" xr:uid="{00000000-0005-0000-0000-00008F310000}"/>
    <cellStyle name="Normal 4 2 11" xfId="5441" xr:uid="{00000000-0005-0000-0000-000090310000}"/>
    <cellStyle name="Normal 4 2 2" xfId="3182" xr:uid="{00000000-0005-0000-0000-000091310000}"/>
    <cellStyle name="Normal 4 2 3" xfId="3183" xr:uid="{00000000-0005-0000-0000-000092310000}"/>
    <cellStyle name="Normal 4 2 4" xfId="3184" xr:uid="{00000000-0005-0000-0000-000093310000}"/>
    <cellStyle name="Normal 4 2 5" xfId="3185" xr:uid="{00000000-0005-0000-0000-000094310000}"/>
    <cellStyle name="Normal 4 2 6" xfId="3186" xr:uid="{00000000-0005-0000-0000-000095310000}"/>
    <cellStyle name="Normal 4 2 7" xfId="3187" xr:uid="{00000000-0005-0000-0000-000096310000}"/>
    <cellStyle name="Normal 4 2 7 2" xfId="5442" xr:uid="{00000000-0005-0000-0000-000097310000}"/>
    <cellStyle name="Normal 4 2 7 2 2" xfId="11805" xr:uid="{00000000-0005-0000-0000-000098310000}"/>
    <cellStyle name="Normal 4 2 7 3" xfId="11806" xr:uid="{00000000-0005-0000-0000-000099310000}"/>
    <cellStyle name="Normal 4 2 7 3 2" xfId="11807" xr:uid="{00000000-0005-0000-0000-00009A310000}"/>
    <cellStyle name="Normal 4 2 7 4" xfId="11808" xr:uid="{00000000-0005-0000-0000-00009B310000}"/>
    <cellStyle name="Normal 4 2 7 5" xfId="13666" xr:uid="{00000000-0005-0000-0000-00009C310000}"/>
    <cellStyle name="Normal 4 2 8" xfId="3188" xr:uid="{00000000-0005-0000-0000-00009D310000}"/>
    <cellStyle name="Normal 4 2 8 2" xfId="5443" xr:uid="{00000000-0005-0000-0000-00009E310000}"/>
    <cellStyle name="Normal 4 2 8 2 2" xfId="11809" xr:uid="{00000000-0005-0000-0000-00009F310000}"/>
    <cellStyle name="Normal 4 2 8 3" xfId="11810" xr:uid="{00000000-0005-0000-0000-0000A0310000}"/>
    <cellStyle name="Normal 4 2 8 3 2" xfId="11811" xr:uid="{00000000-0005-0000-0000-0000A1310000}"/>
    <cellStyle name="Normal 4 2 8 4" xfId="11812" xr:uid="{00000000-0005-0000-0000-0000A2310000}"/>
    <cellStyle name="Normal 4 2 8 5" xfId="13667" xr:uid="{00000000-0005-0000-0000-0000A3310000}"/>
    <cellStyle name="Normal 4 2 9" xfId="3189" xr:uid="{00000000-0005-0000-0000-0000A4310000}"/>
    <cellStyle name="Normal 4 2 9 2" xfId="5444" xr:uid="{00000000-0005-0000-0000-0000A5310000}"/>
    <cellStyle name="Normal 4 2 9 2 2" xfId="11813" xr:uid="{00000000-0005-0000-0000-0000A6310000}"/>
    <cellStyle name="Normal 4 2 9 3" xfId="11814" xr:uid="{00000000-0005-0000-0000-0000A7310000}"/>
    <cellStyle name="Normal 4 2 9 3 2" xfId="11815" xr:uid="{00000000-0005-0000-0000-0000A8310000}"/>
    <cellStyle name="Normal 4 2 9 4" xfId="11816" xr:uid="{00000000-0005-0000-0000-0000A9310000}"/>
    <cellStyle name="Normal 4 2 9 5" xfId="13668" xr:uid="{00000000-0005-0000-0000-0000AA310000}"/>
    <cellStyle name="Normal 4 20" xfId="3190" xr:uid="{00000000-0005-0000-0000-0000AB310000}"/>
    <cellStyle name="Normal 4 20 2" xfId="5445" xr:uid="{00000000-0005-0000-0000-0000AC310000}"/>
    <cellStyle name="Normal 4 20 2 2" xfId="11817" xr:uid="{00000000-0005-0000-0000-0000AD310000}"/>
    <cellStyle name="Normal 4 20 3" xfId="11818" xr:uid="{00000000-0005-0000-0000-0000AE310000}"/>
    <cellStyle name="Normal 4 20 3 2" xfId="11819" xr:uid="{00000000-0005-0000-0000-0000AF310000}"/>
    <cellStyle name="Normal 4 20 4" xfId="11820" xr:uid="{00000000-0005-0000-0000-0000B0310000}"/>
    <cellStyle name="Normal 4 20 5" xfId="13669" xr:uid="{00000000-0005-0000-0000-0000B1310000}"/>
    <cellStyle name="Normal 4 21" xfId="3191" xr:uid="{00000000-0005-0000-0000-0000B2310000}"/>
    <cellStyle name="Normal 4 21 2" xfId="5446" xr:uid="{00000000-0005-0000-0000-0000B3310000}"/>
    <cellStyle name="Normal 4 21 2 2" xfId="11821" xr:uid="{00000000-0005-0000-0000-0000B4310000}"/>
    <cellStyle name="Normal 4 21 3" xfId="11822" xr:uid="{00000000-0005-0000-0000-0000B5310000}"/>
    <cellStyle name="Normal 4 21 3 2" xfId="11823" xr:uid="{00000000-0005-0000-0000-0000B6310000}"/>
    <cellStyle name="Normal 4 21 4" xfId="11824" xr:uid="{00000000-0005-0000-0000-0000B7310000}"/>
    <cellStyle name="Normal 4 21 5" xfId="13670" xr:uid="{00000000-0005-0000-0000-0000B8310000}"/>
    <cellStyle name="Normal 4 22" xfId="3192" xr:uid="{00000000-0005-0000-0000-0000B9310000}"/>
    <cellStyle name="Normal 4 22 2" xfId="5447" xr:uid="{00000000-0005-0000-0000-0000BA310000}"/>
    <cellStyle name="Normal 4 22 2 2" xfId="11825" xr:uid="{00000000-0005-0000-0000-0000BB310000}"/>
    <cellStyle name="Normal 4 22 3" xfId="11826" xr:uid="{00000000-0005-0000-0000-0000BC310000}"/>
    <cellStyle name="Normal 4 22 3 2" xfId="11827" xr:uid="{00000000-0005-0000-0000-0000BD310000}"/>
    <cellStyle name="Normal 4 22 4" xfId="11828" xr:uid="{00000000-0005-0000-0000-0000BE310000}"/>
    <cellStyle name="Normal 4 22 5" xfId="13671" xr:uid="{00000000-0005-0000-0000-0000BF310000}"/>
    <cellStyle name="Normal 4 23" xfId="3193" xr:uid="{00000000-0005-0000-0000-0000C0310000}"/>
    <cellStyle name="Normal 4 23 2" xfId="5448" xr:uid="{00000000-0005-0000-0000-0000C1310000}"/>
    <cellStyle name="Normal 4 23 2 2" xfId="11829" xr:uid="{00000000-0005-0000-0000-0000C2310000}"/>
    <cellStyle name="Normal 4 23 3" xfId="11830" xr:uid="{00000000-0005-0000-0000-0000C3310000}"/>
    <cellStyle name="Normal 4 23 3 2" xfId="11831" xr:uid="{00000000-0005-0000-0000-0000C4310000}"/>
    <cellStyle name="Normal 4 23 4" xfId="11832" xr:uid="{00000000-0005-0000-0000-0000C5310000}"/>
    <cellStyle name="Normal 4 23 5" xfId="13672" xr:uid="{00000000-0005-0000-0000-0000C6310000}"/>
    <cellStyle name="Normal 4 24" xfId="3194" xr:uid="{00000000-0005-0000-0000-0000C7310000}"/>
    <cellStyle name="Normal 4 24 2" xfId="5449" xr:uid="{00000000-0005-0000-0000-0000C8310000}"/>
    <cellStyle name="Normal 4 24 2 2" xfId="11833" xr:uid="{00000000-0005-0000-0000-0000C9310000}"/>
    <cellStyle name="Normal 4 24 3" xfId="11834" xr:uid="{00000000-0005-0000-0000-0000CA310000}"/>
    <cellStyle name="Normal 4 24 3 2" xfId="11835" xr:uid="{00000000-0005-0000-0000-0000CB310000}"/>
    <cellStyle name="Normal 4 24 4" xfId="11836" xr:uid="{00000000-0005-0000-0000-0000CC310000}"/>
    <cellStyle name="Normal 4 24 5" xfId="13673" xr:uid="{00000000-0005-0000-0000-0000CD310000}"/>
    <cellStyle name="Normal 4 25" xfId="3728" xr:uid="{00000000-0005-0000-0000-0000CE310000}"/>
    <cellStyle name="Normal 4 25 2" xfId="4918" xr:uid="{00000000-0005-0000-0000-0000CF310000}"/>
    <cellStyle name="Normal 4 25 2 2" xfId="11837" xr:uid="{00000000-0005-0000-0000-0000D0310000}"/>
    <cellStyle name="Normal 4 25 3" xfId="11838" xr:uid="{00000000-0005-0000-0000-0000D1310000}"/>
    <cellStyle name="Normal 4 25 4" xfId="13674" xr:uid="{00000000-0005-0000-0000-0000D2310000}"/>
    <cellStyle name="Normal 4 26" xfId="3748" xr:uid="{00000000-0005-0000-0000-0000D3310000}"/>
    <cellStyle name="Normal 4 27" xfId="5450" xr:uid="{00000000-0005-0000-0000-0000D4310000}"/>
    <cellStyle name="Normal 4 27 2" xfId="11839" xr:uid="{00000000-0005-0000-0000-0000D5310000}"/>
    <cellStyle name="Normal 4 28" xfId="13675" xr:uid="{00000000-0005-0000-0000-0000D6310000}"/>
    <cellStyle name="Normal 4 29" xfId="13676" xr:uid="{00000000-0005-0000-0000-0000D7310000}"/>
    <cellStyle name="Normal 4 3" xfId="3195" xr:uid="{00000000-0005-0000-0000-0000D8310000}"/>
    <cellStyle name="Normal 4 3 2" xfId="5452" xr:uid="{00000000-0005-0000-0000-0000D9310000}"/>
    <cellStyle name="Normal 4 3 3" xfId="5451" xr:uid="{00000000-0005-0000-0000-0000DA310000}"/>
    <cellStyle name="Normal 4 4" xfId="3196" xr:uid="{00000000-0005-0000-0000-0000DB310000}"/>
    <cellStyle name="Normal 4 5" xfId="3197" xr:uid="{00000000-0005-0000-0000-0000DC310000}"/>
    <cellStyle name="Normal 4 6" xfId="3198" xr:uid="{00000000-0005-0000-0000-0000DD310000}"/>
    <cellStyle name="Normal 4 7" xfId="3199" xr:uid="{00000000-0005-0000-0000-0000DE310000}"/>
    <cellStyle name="Normal 4 8" xfId="3200" xr:uid="{00000000-0005-0000-0000-0000DF310000}"/>
    <cellStyle name="Normal 4 9" xfId="3201" xr:uid="{00000000-0005-0000-0000-0000E0310000}"/>
    <cellStyle name="Normal 4 9 2" xfId="3202" xr:uid="{00000000-0005-0000-0000-0000E1310000}"/>
    <cellStyle name="Normal 4 9 2 2" xfId="5453" xr:uid="{00000000-0005-0000-0000-0000E2310000}"/>
    <cellStyle name="Normal 4 9 2 2 2" xfId="11840" xr:uid="{00000000-0005-0000-0000-0000E3310000}"/>
    <cellStyle name="Normal 4 9 2 3" xfId="11841" xr:uid="{00000000-0005-0000-0000-0000E4310000}"/>
    <cellStyle name="Normal 4 9 2 3 2" xfId="11842" xr:uid="{00000000-0005-0000-0000-0000E5310000}"/>
    <cellStyle name="Normal 4 9 2 4" xfId="11843" xr:uid="{00000000-0005-0000-0000-0000E6310000}"/>
    <cellStyle name="Normal 4 9 2 5" xfId="13677" xr:uid="{00000000-0005-0000-0000-0000E7310000}"/>
    <cellStyle name="Normal 4 9 3" xfId="3203" xr:uid="{00000000-0005-0000-0000-0000E8310000}"/>
    <cellStyle name="Normal 4 9 3 2" xfId="5454" xr:uid="{00000000-0005-0000-0000-0000E9310000}"/>
    <cellStyle name="Normal 4 9 3 2 2" xfId="11844" xr:uid="{00000000-0005-0000-0000-0000EA310000}"/>
    <cellStyle name="Normal 4 9 3 3" xfId="11845" xr:uid="{00000000-0005-0000-0000-0000EB310000}"/>
    <cellStyle name="Normal 4 9 3 3 2" xfId="11846" xr:uid="{00000000-0005-0000-0000-0000EC310000}"/>
    <cellStyle name="Normal 4 9 3 4" xfId="11847" xr:uid="{00000000-0005-0000-0000-0000ED310000}"/>
    <cellStyle name="Normal 4 9 3 5" xfId="13678" xr:uid="{00000000-0005-0000-0000-0000EE310000}"/>
    <cellStyle name="Normal 4 9 4" xfId="3204" xr:uid="{00000000-0005-0000-0000-0000EF310000}"/>
    <cellStyle name="Normal 4 9 4 2" xfId="5455" xr:uid="{00000000-0005-0000-0000-0000F0310000}"/>
    <cellStyle name="Normal 4 9 4 2 2" xfId="11848" xr:uid="{00000000-0005-0000-0000-0000F1310000}"/>
    <cellStyle name="Normal 4 9 4 3" xfId="11849" xr:uid="{00000000-0005-0000-0000-0000F2310000}"/>
    <cellStyle name="Normal 4 9 4 3 2" xfId="11850" xr:uid="{00000000-0005-0000-0000-0000F3310000}"/>
    <cellStyle name="Normal 4 9 4 4" xfId="11851" xr:uid="{00000000-0005-0000-0000-0000F4310000}"/>
    <cellStyle name="Normal 4 9 4 5" xfId="13679" xr:uid="{00000000-0005-0000-0000-0000F5310000}"/>
    <cellStyle name="Normal 4 9 5" xfId="5456" xr:uid="{00000000-0005-0000-0000-0000F6310000}"/>
    <cellStyle name="Normal 4 9 5 2" xfId="11852" xr:uid="{00000000-0005-0000-0000-0000F7310000}"/>
    <cellStyle name="Normal 4 9 6" xfId="11853" xr:uid="{00000000-0005-0000-0000-0000F8310000}"/>
    <cellStyle name="Normal 4 9 6 2" xfId="11854" xr:uid="{00000000-0005-0000-0000-0000F9310000}"/>
    <cellStyle name="Normal 4 9 7" xfId="11855" xr:uid="{00000000-0005-0000-0000-0000FA310000}"/>
    <cellStyle name="Normal 4 9 8" xfId="13680" xr:uid="{00000000-0005-0000-0000-0000FB310000}"/>
    <cellStyle name="Normal 40" xfId="3205" xr:uid="{00000000-0005-0000-0000-0000FC310000}"/>
    <cellStyle name="Normal 41" xfId="3206" xr:uid="{00000000-0005-0000-0000-0000FD310000}"/>
    <cellStyle name="Normal 42" xfId="3207" xr:uid="{00000000-0005-0000-0000-0000FE310000}"/>
    <cellStyle name="Normal 43" xfId="3208" xr:uid="{00000000-0005-0000-0000-0000FF310000}"/>
    <cellStyle name="Normal 44" xfId="3209" xr:uid="{00000000-0005-0000-0000-000000320000}"/>
    <cellStyle name="Normal 45" xfId="3210" xr:uid="{00000000-0005-0000-0000-000001320000}"/>
    <cellStyle name="Normal 46" xfId="3211" xr:uid="{00000000-0005-0000-0000-000002320000}"/>
    <cellStyle name="Normal 47" xfId="3212" xr:uid="{00000000-0005-0000-0000-000003320000}"/>
    <cellStyle name="Normal 48" xfId="3213" xr:uid="{00000000-0005-0000-0000-000004320000}"/>
    <cellStyle name="Normal 49" xfId="3214" xr:uid="{00000000-0005-0000-0000-000005320000}"/>
    <cellStyle name="Normal 5" xfId="134" xr:uid="{00000000-0005-0000-0000-000006320000}"/>
    <cellStyle name="Normal 5 10" xfId="3215" xr:uid="{00000000-0005-0000-0000-000007320000}"/>
    <cellStyle name="Normal 5 10 2" xfId="5458" xr:uid="{00000000-0005-0000-0000-000008320000}"/>
    <cellStyle name="Normal 5 10 2 2" xfId="11856" xr:uid="{00000000-0005-0000-0000-000009320000}"/>
    <cellStyle name="Normal 5 10 3" xfId="11857" xr:uid="{00000000-0005-0000-0000-00000A320000}"/>
    <cellStyle name="Normal 5 10 3 2" xfId="11858" xr:uid="{00000000-0005-0000-0000-00000B320000}"/>
    <cellStyle name="Normal 5 10 4" xfId="11859" xr:uid="{00000000-0005-0000-0000-00000C320000}"/>
    <cellStyle name="Normal 5 10 5" xfId="13681" xr:uid="{00000000-0005-0000-0000-00000D320000}"/>
    <cellStyle name="Normal 5 11" xfId="5459" xr:uid="{00000000-0005-0000-0000-00000E320000}"/>
    <cellStyle name="Normal 5 11 2" xfId="11860" xr:uid="{00000000-0005-0000-0000-00000F320000}"/>
    <cellStyle name="Normal 5 12" xfId="11861" xr:uid="{00000000-0005-0000-0000-000010320000}"/>
    <cellStyle name="Normal 5 12 2" xfId="11862" xr:uid="{00000000-0005-0000-0000-000011320000}"/>
    <cellStyle name="Normal 5 13" xfId="11863" xr:uid="{00000000-0005-0000-0000-000012320000}"/>
    <cellStyle name="Normal 5 14" xfId="13682" xr:uid="{00000000-0005-0000-0000-000013320000}"/>
    <cellStyle name="Normal 5 15" xfId="5457" xr:uid="{00000000-0005-0000-0000-000014320000}"/>
    <cellStyle name="Normal 5 2" xfId="135" xr:uid="{00000000-0005-0000-0000-000015320000}"/>
    <cellStyle name="Normal 5 2 2" xfId="3749" xr:uid="{00000000-0005-0000-0000-000016320000}"/>
    <cellStyle name="Normal 5 2 2 2" xfId="11864" xr:uid="{00000000-0005-0000-0000-000017320000}"/>
    <cellStyle name="Normal 5 2 3" xfId="4907" xr:uid="{00000000-0005-0000-0000-000018320000}"/>
    <cellStyle name="Normal 5 2 3 2" xfId="11865" xr:uid="{00000000-0005-0000-0000-000019320000}"/>
    <cellStyle name="Normal 5 2 4" xfId="11866" xr:uid="{00000000-0005-0000-0000-00001A320000}"/>
    <cellStyle name="Normal 5 2 5" xfId="13683" xr:uid="{00000000-0005-0000-0000-00001B320000}"/>
    <cellStyle name="Normal 5 3" xfId="3216" xr:uid="{00000000-0005-0000-0000-00001C320000}"/>
    <cellStyle name="Normal 5 4" xfId="3217" xr:uid="{00000000-0005-0000-0000-00001D320000}"/>
    <cellStyle name="Normal 5 5" xfId="3218" xr:uid="{00000000-0005-0000-0000-00001E320000}"/>
    <cellStyle name="Normal 5 6" xfId="3219" xr:uid="{00000000-0005-0000-0000-00001F320000}"/>
    <cellStyle name="Normal 5 7" xfId="3220" xr:uid="{00000000-0005-0000-0000-000020320000}"/>
    <cellStyle name="Normal 5 8" xfId="3221" xr:uid="{00000000-0005-0000-0000-000021320000}"/>
    <cellStyle name="Normal 5 9" xfId="3222" xr:uid="{00000000-0005-0000-0000-000022320000}"/>
    <cellStyle name="Normal 50" xfId="3223" xr:uid="{00000000-0005-0000-0000-000023320000}"/>
    <cellStyle name="Normal 51" xfId="3224" xr:uid="{00000000-0005-0000-0000-000024320000}"/>
    <cellStyle name="Normal 52" xfId="3225" xr:uid="{00000000-0005-0000-0000-000025320000}"/>
    <cellStyle name="Normal 53" xfId="3226" xr:uid="{00000000-0005-0000-0000-000026320000}"/>
    <cellStyle name="Normal 54" xfId="3227" xr:uid="{00000000-0005-0000-0000-000027320000}"/>
    <cellStyle name="Normal 55" xfId="3228" xr:uid="{00000000-0005-0000-0000-000028320000}"/>
    <cellStyle name="Normal 56" xfId="3229" xr:uid="{00000000-0005-0000-0000-000029320000}"/>
    <cellStyle name="Normal 57" xfId="3230" xr:uid="{00000000-0005-0000-0000-00002A320000}"/>
    <cellStyle name="Normal 58" xfId="3231" xr:uid="{00000000-0005-0000-0000-00002B320000}"/>
    <cellStyle name="Normal 59" xfId="3232" xr:uid="{00000000-0005-0000-0000-00002C320000}"/>
    <cellStyle name="Normal 6" xfId="136" xr:uid="{00000000-0005-0000-0000-00002D320000}"/>
    <cellStyle name="Normal 6 10" xfId="4908" xr:uid="{00000000-0005-0000-0000-00002E320000}"/>
    <cellStyle name="Normal 6 10 2" xfId="11867" xr:uid="{00000000-0005-0000-0000-00002F320000}"/>
    <cellStyle name="Normal 6 11" xfId="11868" xr:uid="{00000000-0005-0000-0000-000030320000}"/>
    <cellStyle name="Normal 6 11 2" xfId="11869" xr:uid="{00000000-0005-0000-0000-000031320000}"/>
    <cellStyle name="Normal 6 12" xfId="11870" xr:uid="{00000000-0005-0000-0000-000032320000}"/>
    <cellStyle name="Normal 6 13" xfId="13684" xr:uid="{00000000-0005-0000-0000-000033320000}"/>
    <cellStyle name="Normal 6 2" xfId="3233" xr:uid="{00000000-0005-0000-0000-000034320000}"/>
    <cellStyle name="Normal 6 3" xfId="3234" xr:uid="{00000000-0005-0000-0000-000035320000}"/>
    <cellStyle name="Normal 6 3 3" xfId="13750" xr:uid="{00000000-0005-0000-0000-000036320000}"/>
    <cellStyle name="Normal 6 4" xfId="3235" xr:uid="{00000000-0005-0000-0000-000037320000}"/>
    <cellStyle name="Normal 6 5" xfId="3236" xr:uid="{00000000-0005-0000-0000-000038320000}"/>
    <cellStyle name="Normal 6 6" xfId="3237" xr:uid="{00000000-0005-0000-0000-000039320000}"/>
    <cellStyle name="Normal 6 7" xfId="3238" xr:uid="{00000000-0005-0000-0000-00003A320000}"/>
    <cellStyle name="Normal 6 8" xfId="3239" xr:uid="{00000000-0005-0000-0000-00003B320000}"/>
    <cellStyle name="Normal 6 9" xfId="3240" xr:uid="{00000000-0005-0000-0000-00003C320000}"/>
    <cellStyle name="Normal 60" xfId="3241" xr:uid="{00000000-0005-0000-0000-00003D320000}"/>
    <cellStyle name="Normal 61" xfId="3242" xr:uid="{00000000-0005-0000-0000-00003E320000}"/>
    <cellStyle name="Normal 62" xfId="3243" xr:uid="{00000000-0005-0000-0000-00003F320000}"/>
    <cellStyle name="Normal 63" xfId="3244" xr:uid="{00000000-0005-0000-0000-000040320000}"/>
    <cellStyle name="Normal 64" xfId="3245" xr:uid="{00000000-0005-0000-0000-000041320000}"/>
    <cellStyle name="Normal 65" xfId="3246" xr:uid="{00000000-0005-0000-0000-000042320000}"/>
    <cellStyle name="Normal 66" xfId="3719" xr:uid="{00000000-0005-0000-0000-000043320000}"/>
    <cellStyle name="Normal 66 2" xfId="3750" xr:uid="{00000000-0005-0000-0000-000044320000}"/>
    <cellStyle name="Normal 66 3" xfId="13685" xr:uid="{00000000-0005-0000-0000-000045320000}"/>
    <cellStyle name="Normal 67" xfId="3726" xr:uid="{00000000-0005-0000-0000-000046320000}"/>
    <cellStyle name="Normal 67 2" xfId="3751" xr:uid="{00000000-0005-0000-0000-000047320000}"/>
    <cellStyle name="Normal 67 2 2" xfId="11871" xr:uid="{00000000-0005-0000-0000-000048320000}"/>
    <cellStyle name="Normal 67 3" xfId="13686" xr:uid="{00000000-0005-0000-0000-000049320000}"/>
    <cellStyle name="Normal 67 4" xfId="13687" xr:uid="{00000000-0005-0000-0000-00004A320000}"/>
    <cellStyle name="Normal 68" xfId="3733" xr:uid="{00000000-0005-0000-0000-00004B320000}"/>
    <cellStyle name="Normal 68 2" xfId="3735" xr:uid="{00000000-0005-0000-0000-00004C320000}"/>
    <cellStyle name="Normal 68 3" xfId="13688" xr:uid="{00000000-0005-0000-0000-00004D320000}"/>
    <cellStyle name="Normal 69" xfId="3734" xr:uid="{00000000-0005-0000-0000-00004E320000}"/>
    <cellStyle name="Normal 69 2" xfId="4919" xr:uid="{00000000-0005-0000-0000-00004F320000}"/>
    <cellStyle name="Normal 69 3" xfId="13689" xr:uid="{00000000-0005-0000-0000-000050320000}"/>
    <cellStyle name="Normal 7" xfId="137" xr:uid="{00000000-0005-0000-0000-000051320000}"/>
    <cellStyle name="Normal 7 2" xfId="3247" xr:uid="{00000000-0005-0000-0000-000052320000}"/>
    <cellStyle name="Normal 7 2 2" xfId="5460" xr:uid="{00000000-0005-0000-0000-000053320000}"/>
    <cellStyle name="Normal 7 2 2 2" xfId="11872" xr:uid="{00000000-0005-0000-0000-000054320000}"/>
    <cellStyle name="Normal 7 2 3" xfId="11873" xr:uid="{00000000-0005-0000-0000-000055320000}"/>
    <cellStyle name="Normal 7 2 3 2" xfId="11874" xr:uid="{00000000-0005-0000-0000-000056320000}"/>
    <cellStyle name="Normal 7 2 4" xfId="11875" xr:uid="{00000000-0005-0000-0000-000057320000}"/>
    <cellStyle name="Normal 7 2 5" xfId="13690" xr:uid="{00000000-0005-0000-0000-000058320000}"/>
    <cellStyle name="Normal 7 3" xfId="3248" xr:uid="{00000000-0005-0000-0000-000059320000}"/>
    <cellStyle name="Normal 7 3 2" xfId="5461" xr:uid="{00000000-0005-0000-0000-00005A320000}"/>
    <cellStyle name="Normal 7 3 2 2" xfId="11876" xr:uid="{00000000-0005-0000-0000-00005B320000}"/>
    <cellStyle name="Normal 7 3 3" xfId="11877" xr:uid="{00000000-0005-0000-0000-00005C320000}"/>
    <cellStyle name="Normal 7 3 3 2" xfId="11878" xr:uid="{00000000-0005-0000-0000-00005D320000}"/>
    <cellStyle name="Normal 7 3 4" xfId="11879" xr:uid="{00000000-0005-0000-0000-00005E320000}"/>
    <cellStyle name="Normal 7 3 5" xfId="13691" xr:uid="{00000000-0005-0000-0000-00005F320000}"/>
    <cellStyle name="Normal 7 4" xfId="3249" xr:uid="{00000000-0005-0000-0000-000060320000}"/>
    <cellStyle name="Normal 7 4 2" xfId="5462" xr:uid="{00000000-0005-0000-0000-000061320000}"/>
    <cellStyle name="Normal 7 4 2 2" xfId="11880" xr:uid="{00000000-0005-0000-0000-000062320000}"/>
    <cellStyle name="Normal 7 4 3" xfId="11881" xr:uid="{00000000-0005-0000-0000-000063320000}"/>
    <cellStyle name="Normal 7 4 3 2" xfId="11882" xr:uid="{00000000-0005-0000-0000-000064320000}"/>
    <cellStyle name="Normal 7 4 4" xfId="11883" xr:uid="{00000000-0005-0000-0000-000065320000}"/>
    <cellStyle name="Normal 7 4 5" xfId="13692" xr:uid="{00000000-0005-0000-0000-000066320000}"/>
    <cellStyle name="Normal 7 5" xfId="3250" xr:uid="{00000000-0005-0000-0000-000067320000}"/>
    <cellStyle name="Normal 7 5 2" xfId="5463" xr:uid="{00000000-0005-0000-0000-000068320000}"/>
    <cellStyle name="Normal 7 5 2 2" xfId="11884" xr:uid="{00000000-0005-0000-0000-000069320000}"/>
    <cellStyle name="Normal 7 5 3" xfId="11885" xr:uid="{00000000-0005-0000-0000-00006A320000}"/>
    <cellStyle name="Normal 7 5 3 2" xfId="11886" xr:uid="{00000000-0005-0000-0000-00006B320000}"/>
    <cellStyle name="Normal 7 5 4" xfId="11887" xr:uid="{00000000-0005-0000-0000-00006C320000}"/>
    <cellStyle name="Normal 7 5 5" xfId="13693" xr:uid="{00000000-0005-0000-0000-00006D320000}"/>
    <cellStyle name="Normal 7 6" xfId="3251" xr:uid="{00000000-0005-0000-0000-00006E320000}"/>
    <cellStyle name="Normal 7 6 2" xfId="5464" xr:uid="{00000000-0005-0000-0000-00006F320000}"/>
    <cellStyle name="Normal 7 6 2 2" xfId="11888" xr:uid="{00000000-0005-0000-0000-000070320000}"/>
    <cellStyle name="Normal 7 6 3" xfId="11889" xr:uid="{00000000-0005-0000-0000-000071320000}"/>
    <cellStyle name="Normal 7 6 3 2" xfId="11890" xr:uid="{00000000-0005-0000-0000-000072320000}"/>
    <cellStyle name="Normal 7 6 4" xfId="11891" xr:uid="{00000000-0005-0000-0000-000073320000}"/>
    <cellStyle name="Normal 7 6 5" xfId="13694" xr:uid="{00000000-0005-0000-0000-000074320000}"/>
    <cellStyle name="Normal 7 7" xfId="3252" xr:uid="{00000000-0005-0000-0000-000075320000}"/>
    <cellStyle name="Normal 7 7 2" xfId="5465" xr:uid="{00000000-0005-0000-0000-000076320000}"/>
    <cellStyle name="Normal 7 7 2 2" xfId="11892" xr:uid="{00000000-0005-0000-0000-000077320000}"/>
    <cellStyle name="Normal 7 7 3" xfId="11893" xr:uid="{00000000-0005-0000-0000-000078320000}"/>
    <cellStyle name="Normal 7 7 3 2" xfId="11894" xr:uid="{00000000-0005-0000-0000-000079320000}"/>
    <cellStyle name="Normal 7 7 4" xfId="11895" xr:uid="{00000000-0005-0000-0000-00007A320000}"/>
    <cellStyle name="Normal 7 7 5" xfId="13695" xr:uid="{00000000-0005-0000-0000-00007B320000}"/>
    <cellStyle name="Normal 7 8" xfId="3253" xr:uid="{00000000-0005-0000-0000-00007C320000}"/>
    <cellStyle name="Normal 7 9" xfId="5466" xr:uid="{00000000-0005-0000-0000-00007D320000}"/>
    <cellStyle name="Normal 70" xfId="4894" xr:uid="{00000000-0005-0000-0000-00007E320000}"/>
    <cellStyle name="Normal 70 2" xfId="5467" xr:uid="{00000000-0005-0000-0000-00007F320000}"/>
    <cellStyle name="Normal 70 3" xfId="13751" xr:uid="{00000000-0005-0000-0000-000080320000}"/>
    <cellStyle name="Normal 71" xfId="4916" xr:uid="{00000000-0005-0000-0000-000081320000}"/>
    <cellStyle name="Normal 71 2" xfId="5468" xr:uid="{00000000-0005-0000-0000-000082320000}"/>
    <cellStyle name="Normal 72" xfId="5469" xr:uid="{00000000-0005-0000-0000-000083320000}"/>
    <cellStyle name="Normal 73" xfId="5470" xr:uid="{00000000-0005-0000-0000-000084320000}"/>
    <cellStyle name="Normal 74" xfId="5471" xr:uid="{00000000-0005-0000-0000-000085320000}"/>
    <cellStyle name="Normal 74 2 2" xfId="13747" xr:uid="{00000000-0005-0000-0000-000086320000}"/>
    <cellStyle name="Normal 75" xfId="5472" xr:uid="{00000000-0005-0000-0000-000087320000}"/>
    <cellStyle name="Normal 76" xfId="5473" xr:uid="{00000000-0005-0000-0000-000088320000}"/>
    <cellStyle name="Normal 77" xfId="5474" xr:uid="{00000000-0005-0000-0000-000089320000}"/>
    <cellStyle name="Normal 78" xfId="5475" xr:uid="{00000000-0005-0000-0000-00008A320000}"/>
    <cellStyle name="Normal 79" xfId="5476" xr:uid="{00000000-0005-0000-0000-00008B320000}"/>
    <cellStyle name="Normal 8" xfId="138" xr:uid="{00000000-0005-0000-0000-00008C320000}"/>
    <cellStyle name="Normal 8 10" xfId="3254" xr:uid="{00000000-0005-0000-0000-00008D320000}"/>
    <cellStyle name="Normal 8 11" xfId="3255" xr:uid="{00000000-0005-0000-0000-00008E320000}"/>
    <cellStyle name="Normal 8 12" xfId="3256" xr:uid="{00000000-0005-0000-0000-00008F320000}"/>
    <cellStyle name="Normal 8 13" xfId="3257" xr:uid="{00000000-0005-0000-0000-000090320000}"/>
    <cellStyle name="Normal 8 14" xfId="3258" xr:uid="{00000000-0005-0000-0000-000091320000}"/>
    <cellStyle name="Normal 8 15" xfId="3259" xr:uid="{00000000-0005-0000-0000-000092320000}"/>
    <cellStyle name="Normal 8 16" xfId="3260" xr:uid="{00000000-0005-0000-0000-000093320000}"/>
    <cellStyle name="Normal 8 17" xfId="3261" xr:uid="{00000000-0005-0000-0000-000094320000}"/>
    <cellStyle name="Normal 8 18" xfId="3262" xr:uid="{00000000-0005-0000-0000-000095320000}"/>
    <cellStyle name="Normal 8 19" xfId="3263" xr:uid="{00000000-0005-0000-0000-000096320000}"/>
    <cellStyle name="Normal 8 2" xfId="3264" xr:uid="{00000000-0005-0000-0000-000097320000}"/>
    <cellStyle name="Normal 8 20" xfId="3265" xr:uid="{00000000-0005-0000-0000-000098320000}"/>
    <cellStyle name="Normal 8 21" xfId="3266" xr:uid="{00000000-0005-0000-0000-000099320000}"/>
    <cellStyle name="Normal 8 22" xfId="3267" xr:uid="{00000000-0005-0000-0000-00009A320000}"/>
    <cellStyle name="Normal 8 23" xfId="3268" xr:uid="{00000000-0005-0000-0000-00009B320000}"/>
    <cellStyle name="Normal 8 24" xfId="3269" xr:uid="{00000000-0005-0000-0000-00009C320000}"/>
    <cellStyle name="Normal 8 25" xfId="3270" xr:uid="{00000000-0005-0000-0000-00009D320000}"/>
    <cellStyle name="Normal 8 26" xfId="3271" xr:uid="{00000000-0005-0000-0000-00009E320000}"/>
    <cellStyle name="Normal 8 27" xfId="3272" xr:uid="{00000000-0005-0000-0000-00009F320000}"/>
    <cellStyle name="Normal 8 28" xfId="3273" xr:uid="{00000000-0005-0000-0000-0000A0320000}"/>
    <cellStyle name="Normal 8 29" xfId="3274" xr:uid="{00000000-0005-0000-0000-0000A1320000}"/>
    <cellStyle name="Normal 8 3" xfId="3275" xr:uid="{00000000-0005-0000-0000-0000A2320000}"/>
    <cellStyle name="Normal 8 30" xfId="3276" xr:uid="{00000000-0005-0000-0000-0000A3320000}"/>
    <cellStyle name="Normal 8 31" xfId="3277" xr:uid="{00000000-0005-0000-0000-0000A4320000}"/>
    <cellStyle name="Normal 8 32" xfId="3278" xr:uid="{00000000-0005-0000-0000-0000A5320000}"/>
    <cellStyle name="Normal 8 33" xfId="3279" xr:uid="{00000000-0005-0000-0000-0000A6320000}"/>
    <cellStyle name="Normal 8 34" xfId="3280" xr:uid="{00000000-0005-0000-0000-0000A7320000}"/>
    <cellStyle name="Normal 8 35" xfId="3281" xr:uid="{00000000-0005-0000-0000-0000A8320000}"/>
    <cellStyle name="Normal 8 36" xfId="3282" xr:uid="{00000000-0005-0000-0000-0000A9320000}"/>
    <cellStyle name="Normal 8 37" xfId="3283" xr:uid="{00000000-0005-0000-0000-0000AA320000}"/>
    <cellStyle name="Normal 8 38" xfId="3284" xr:uid="{00000000-0005-0000-0000-0000AB320000}"/>
    <cellStyle name="Normal 8 39" xfId="3285" xr:uid="{00000000-0005-0000-0000-0000AC320000}"/>
    <cellStyle name="Normal 8 4" xfId="3286" xr:uid="{00000000-0005-0000-0000-0000AD320000}"/>
    <cellStyle name="Normal 8 40" xfId="3287" xr:uid="{00000000-0005-0000-0000-0000AE320000}"/>
    <cellStyle name="Normal 8 41" xfId="3288" xr:uid="{00000000-0005-0000-0000-0000AF320000}"/>
    <cellStyle name="Normal 8 42" xfId="3289" xr:uid="{00000000-0005-0000-0000-0000B0320000}"/>
    <cellStyle name="Normal 8 43" xfId="3290" xr:uid="{00000000-0005-0000-0000-0000B1320000}"/>
    <cellStyle name="Normal 8 44" xfId="3291" xr:uid="{00000000-0005-0000-0000-0000B2320000}"/>
    <cellStyle name="Normal 8 45" xfId="3292" xr:uid="{00000000-0005-0000-0000-0000B3320000}"/>
    <cellStyle name="Normal 8 46" xfId="3293" xr:uid="{00000000-0005-0000-0000-0000B4320000}"/>
    <cellStyle name="Normal 8 47" xfId="3294" xr:uid="{00000000-0005-0000-0000-0000B5320000}"/>
    <cellStyle name="Normal 8 48" xfId="3295" xr:uid="{00000000-0005-0000-0000-0000B6320000}"/>
    <cellStyle name="Normal 8 49" xfId="3296" xr:uid="{00000000-0005-0000-0000-0000B7320000}"/>
    <cellStyle name="Normal 8 5" xfId="3297" xr:uid="{00000000-0005-0000-0000-0000B8320000}"/>
    <cellStyle name="Normal 8 50" xfId="3298" xr:uid="{00000000-0005-0000-0000-0000B9320000}"/>
    <cellStyle name="Normal 8 51" xfId="3299" xr:uid="{00000000-0005-0000-0000-0000BA320000}"/>
    <cellStyle name="Normal 8 52" xfId="3300" xr:uid="{00000000-0005-0000-0000-0000BB320000}"/>
    <cellStyle name="Normal 8 53" xfId="3301" xr:uid="{00000000-0005-0000-0000-0000BC320000}"/>
    <cellStyle name="Normal 8 54" xfId="3302" xr:uid="{00000000-0005-0000-0000-0000BD320000}"/>
    <cellStyle name="Normal 8 55" xfId="3303" xr:uid="{00000000-0005-0000-0000-0000BE320000}"/>
    <cellStyle name="Normal 8 56" xfId="3304" xr:uid="{00000000-0005-0000-0000-0000BF320000}"/>
    <cellStyle name="Normal 8 57" xfId="3305" xr:uid="{00000000-0005-0000-0000-0000C0320000}"/>
    <cellStyle name="Normal 8 58" xfId="3306" xr:uid="{00000000-0005-0000-0000-0000C1320000}"/>
    <cellStyle name="Normal 8 59" xfId="5477" xr:uid="{00000000-0005-0000-0000-0000C2320000}"/>
    <cellStyle name="Normal 8 6" xfId="3307" xr:uid="{00000000-0005-0000-0000-0000C3320000}"/>
    <cellStyle name="Normal 8 7" xfId="3308" xr:uid="{00000000-0005-0000-0000-0000C4320000}"/>
    <cellStyle name="Normal 8 8" xfId="3309" xr:uid="{00000000-0005-0000-0000-0000C5320000}"/>
    <cellStyle name="Normal 8 9" xfId="3310" xr:uid="{00000000-0005-0000-0000-0000C6320000}"/>
    <cellStyle name="Normal 80" xfId="5478" xr:uid="{00000000-0005-0000-0000-0000C7320000}"/>
    <cellStyle name="Normal 81" xfId="5479" xr:uid="{00000000-0005-0000-0000-0000C8320000}"/>
    <cellStyle name="Normal 82" xfId="5480" xr:uid="{00000000-0005-0000-0000-0000C9320000}"/>
    <cellStyle name="Normal 83" xfId="5481" xr:uid="{00000000-0005-0000-0000-0000CA320000}"/>
    <cellStyle name="Normal 84" xfId="5482" xr:uid="{00000000-0005-0000-0000-0000CB320000}"/>
    <cellStyle name="Normal 85" xfId="5483" xr:uid="{00000000-0005-0000-0000-0000CC320000}"/>
    <cellStyle name="Normal 86" xfId="5484" xr:uid="{00000000-0005-0000-0000-0000CD320000}"/>
    <cellStyle name="Normal 87" xfId="5485" xr:uid="{00000000-0005-0000-0000-0000CE320000}"/>
    <cellStyle name="Normal 88" xfId="5486" xr:uid="{00000000-0005-0000-0000-0000CF320000}"/>
    <cellStyle name="Normal 89" xfId="5487" xr:uid="{00000000-0005-0000-0000-0000D0320000}"/>
    <cellStyle name="Normal 9" xfId="139" xr:uid="{00000000-0005-0000-0000-0000D1320000}"/>
    <cellStyle name="Normal 9 10" xfId="3311" xr:uid="{00000000-0005-0000-0000-0000D2320000}"/>
    <cellStyle name="Normal 9 11" xfId="3312" xr:uid="{00000000-0005-0000-0000-0000D3320000}"/>
    <cellStyle name="Normal 9 12" xfId="3313" xr:uid="{00000000-0005-0000-0000-0000D4320000}"/>
    <cellStyle name="Normal 9 13" xfId="3314" xr:uid="{00000000-0005-0000-0000-0000D5320000}"/>
    <cellStyle name="Normal 9 14" xfId="3315" xr:uid="{00000000-0005-0000-0000-0000D6320000}"/>
    <cellStyle name="Normal 9 15" xfId="3316" xr:uid="{00000000-0005-0000-0000-0000D7320000}"/>
    <cellStyle name="Normal 9 16" xfId="3317" xr:uid="{00000000-0005-0000-0000-0000D8320000}"/>
    <cellStyle name="Normal 9 17" xfId="3318" xr:uid="{00000000-0005-0000-0000-0000D9320000}"/>
    <cellStyle name="Normal 9 18" xfId="3319" xr:uid="{00000000-0005-0000-0000-0000DA320000}"/>
    <cellStyle name="Normal 9 19" xfId="3320" xr:uid="{00000000-0005-0000-0000-0000DB320000}"/>
    <cellStyle name="Normal 9 2" xfId="3321" xr:uid="{00000000-0005-0000-0000-0000DC320000}"/>
    <cellStyle name="Normal 9 2 10" xfId="3322" xr:uid="{00000000-0005-0000-0000-0000DD320000}"/>
    <cellStyle name="Normal 9 2 10 2" xfId="5488" xr:uid="{00000000-0005-0000-0000-0000DE320000}"/>
    <cellStyle name="Normal 9 2 10 2 2" xfId="11896" xr:uid="{00000000-0005-0000-0000-0000DF320000}"/>
    <cellStyle name="Normal 9 2 10 3" xfId="11897" xr:uid="{00000000-0005-0000-0000-0000E0320000}"/>
    <cellStyle name="Normal 9 2 10 3 2" xfId="11898" xr:uid="{00000000-0005-0000-0000-0000E1320000}"/>
    <cellStyle name="Normal 9 2 10 4" xfId="11899" xr:uid="{00000000-0005-0000-0000-0000E2320000}"/>
    <cellStyle name="Normal 9 2 10 5" xfId="13696" xr:uid="{00000000-0005-0000-0000-0000E3320000}"/>
    <cellStyle name="Normal 9 2 2" xfId="3323" xr:uid="{00000000-0005-0000-0000-0000E4320000}"/>
    <cellStyle name="Normal 9 2 2 10" xfId="11900" xr:uid="{00000000-0005-0000-0000-0000E5320000}"/>
    <cellStyle name="Normal 9 2 2 10 2" xfId="11901" xr:uid="{00000000-0005-0000-0000-0000E6320000}"/>
    <cellStyle name="Normal 9 2 2 11" xfId="11902" xr:uid="{00000000-0005-0000-0000-0000E7320000}"/>
    <cellStyle name="Normal 9 2 2 12" xfId="13697" xr:uid="{00000000-0005-0000-0000-0000E8320000}"/>
    <cellStyle name="Normal 9 2 2 2" xfId="3324" xr:uid="{00000000-0005-0000-0000-0000E9320000}"/>
    <cellStyle name="Normal 9 2 2 3" xfId="3325" xr:uid="{00000000-0005-0000-0000-0000EA320000}"/>
    <cellStyle name="Normal 9 2 2 4" xfId="3326" xr:uid="{00000000-0005-0000-0000-0000EB320000}"/>
    <cellStyle name="Normal 9 2 2 5" xfId="3327" xr:uid="{00000000-0005-0000-0000-0000EC320000}"/>
    <cellStyle name="Normal 9 2 2 6" xfId="3328" xr:uid="{00000000-0005-0000-0000-0000ED320000}"/>
    <cellStyle name="Normal 9 2 2 7" xfId="3329" xr:uid="{00000000-0005-0000-0000-0000EE320000}"/>
    <cellStyle name="Normal 9 2 2 8" xfId="3330" xr:uid="{00000000-0005-0000-0000-0000EF320000}"/>
    <cellStyle name="Normal 9 2 2 9" xfId="5489" xr:uid="{00000000-0005-0000-0000-0000F0320000}"/>
    <cellStyle name="Normal 9 2 2 9 2" xfId="11903" xr:uid="{00000000-0005-0000-0000-0000F1320000}"/>
    <cellStyle name="Normal 9 2 3" xfId="3331" xr:uid="{00000000-0005-0000-0000-0000F2320000}"/>
    <cellStyle name="Normal 9 2 4" xfId="3332" xr:uid="{00000000-0005-0000-0000-0000F3320000}"/>
    <cellStyle name="Normal 9 2 5" xfId="3333" xr:uid="{00000000-0005-0000-0000-0000F4320000}"/>
    <cellStyle name="Normal 9 2 5 2" xfId="5490" xr:uid="{00000000-0005-0000-0000-0000F5320000}"/>
    <cellStyle name="Normal 9 2 5 2 2" xfId="11904" xr:uid="{00000000-0005-0000-0000-0000F6320000}"/>
    <cellStyle name="Normal 9 2 5 3" xfId="11905" xr:uid="{00000000-0005-0000-0000-0000F7320000}"/>
    <cellStyle name="Normal 9 2 5 3 2" xfId="11906" xr:uid="{00000000-0005-0000-0000-0000F8320000}"/>
    <cellStyle name="Normal 9 2 5 4" xfId="11907" xr:uid="{00000000-0005-0000-0000-0000F9320000}"/>
    <cellStyle name="Normal 9 2 5 5" xfId="13698" xr:uid="{00000000-0005-0000-0000-0000FA320000}"/>
    <cellStyle name="Normal 9 2 6" xfId="3334" xr:uid="{00000000-0005-0000-0000-0000FB320000}"/>
    <cellStyle name="Normal 9 2 6 2" xfId="5491" xr:uid="{00000000-0005-0000-0000-0000FC320000}"/>
    <cellStyle name="Normal 9 2 6 2 2" xfId="11908" xr:uid="{00000000-0005-0000-0000-0000FD320000}"/>
    <cellStyle name="Normal 9 2 6 3" xfId="11909" xr:uid="{00000000-0005-0000-0000-0000FE320000}"/>
    <cellStyle name="Normal 9 2 6 3 2" xfId="11910" xr:uid="{00000000-0005-0000-0000-0000FF320000}"/>
    <cellStyle name="Normal 9 2 6 4" xfId="11911" xr:uid="{00000000-0005-0000-0000-000000330000}"/>
    <cellStyle name="Normal 9 2 6 5" xfId="13699" xr:uid="{00000000-0005-0000-0000-000001330000}"/>
    <cellStyle name="Normal 9 2 7" xfId="3335" xr:uid="{00000000-0005-0000-0000-000002330000}"/>
    <cellStyle name="Normal 9 2 7 2" xfId="5492" xr:uid="{00000000-0005-0000-0000-000003330000}"/>
    <cellStyle name="Normal 9 2 7 2 2" xfId="11912" xr:uid="{00000000-0005-0000-0000-000004330000}"/>
    <cellStyle name="Normal 9 2 7 3" xfId="11913" xr:uid="{00000000-0005-0000-0000-000005330000}"/>
    <cellStyle name="Normal 9 2 7 3 2" xfId="11914" xr:uid="{00000000-0005-0000-0000-000006330000}"/>
    <cellStyle name="Normal 9 2 7 4" xfId="11915" xr:uid="{00000000-0005-0000-0000-000007330000}"/>
    <cellStyle name="Normal 9 2 7 5" xfId="13700" xr:uid="{00000000-0005-0000-0000-000008330000}"/>
    <cellStyle name="Normal 9 2 8" xfId="3336" xr:uid="{00000000-0005-0000-0000-000009330000}"/>
    <cellStyle name="Normal 9 2 8 2" xfId="5493" xr:uid="{00000000-0005-0000-0000-00000A330000}"/>
    <cellStyle name="Normal 9 2 8 2 2" xfId="11916" xr:uid="{00000000-0005-0000-0000-00000B330000}"/>
    <cellStyle name="Normal 9 2 8 3" xfId="11917" xr:uid="{00000000-0005-0000-0000-00000C330000}"/>
    <cellStyle name="Normal 9 2 8 3 2" xfId="11918" xr:uid="{00000000-0005-0000-0000-00000D330000}"/>
    <cellStyle name="Normal 9 2 8 4" xfId="11919" xr:uid="{00000000-0005-0000-0000-00000E330000}"/>
    <cellStyle name="Normal 9 2 8 5" xfId="13701" xr:uid="{00000000-0005-0000-0000-00000F330000}"/>
    <cellStyle name="Normal 9 2 9" xfId="3337" xr:uid="{00000000-0005-0000-0000-000010330000}"/>
    <cellStyle name="Normal 9 2 9 2" xfId="5494" xr:uid="{00000000-0005-0000-0000-000011330000}"/>
    <cellStyle name="Normal 9 2 9 2 2" xfId="11920" xr:uid="{00000000-0005-0000-0000-000012330000}"/>
    <cellStyle name="Normal 9 2 9 3" xfId="11921" xr:uid="{00000000-0005-0000-0000-000013330000}"/>
    <cellStyle name="Normal 9 2 9 3 2" xfId="11922" xr:uid="{00000000-0005-0000-0000-000014330000}"/>
    <cellStyle name="Normal 9 2 9 4" xfId="11923" xr:uid="{00000000-0005-0000-0000-000015330000}"/>
    <cellStyle name="Normal 9 2 9 5" xfId="13702" xr:uid="{00000000-0005-0000-0000-000016330000}"/>
    <cellStyle name="Normal 9 20" xfId="3338" xr:uid="{00000000-0005-0000-0000-000017330000}"/>
    <cellStyle name="Normal 9 21" xfId="3339" xr:uid="{00000000-0005-0000-0000-000018330000}"/>
    <cellStyle name="Normal 9 22" xfId="3340" xr:uid="{00000000-0005-0000-0000-000019330000}"/>
    <cellStyle name="Normal 9 23" xfId="3341" xr:uid="{00000000-0005-0000-0000-00001A330000}"/>
    <cellStyle name="Normal 9 24" xfId="3342" xr:uid="{00000000-0005-0000-0000-00001B330000}"/>
    <cellStyle name="Normal 9 25" xfId="3343" xr:uid="{00000000-0005-0000-0000-00001C330000}"/>
    <cellStyle name="Normal 9 26" xfId="3344" xr:uid="{00000000-0005-0000-0000-00001D330000}"/>
    <cellStyle name="Normal 9 27" xfId="3345" xr:uid="{00000000-0005-0000-0000-00001E330000}"/>
    <cellStyle name="Normal 9 28" xfId="3346" xr:uid="{00000000-0005-0000-0000-00001F330000}"/>
    <cellStyle name="Normal 9 29" xfId="3347" xr:uid="{00000000-0005-0000-0000-000020330000}"/>
    <cellStyle name="Normal 9 3" xfId="3348" xr:uid="{00000000-0005-0000-0000-000021330000}"/>
    <cellStyle name="Normal 9 3 10" xfId="3349" xr:uid="{00000000-0005-0000-0000-000022330000}"/>
    <cellStyle name="Normal 9 3 10 2" xfId="5495" xr:uid="{00000000-0005-0000-0000-000023330000}"/>
    <cellStyle name="Normal 9 3 10 2 2" xfId="11924" xr:uid="{00000000-0005-0000-0000-000024330000}"/>
    <cellStyle name="Normal 9 3 10 3" xfId="11925" xr:uid="{00000000-0005-0000-0000-000025330000}"/>
    <cellStyle name="Normal 9 3 10 3 2" xfId="11926" xr:uid="{00000000-0005-0000-0000-000026330000}"/>
    <cellStyle name="Normal 9 3 10 4" xfId="11927" xr:uid="{00000000-0005-0000-0000-000027330000}"/>
    <cellStyle name="Normal 9 3 10 5" xfId="13703" xr:uid="{00000000-0005-0000-0000-000028330000}"/>
    <cellStyle name="Normal 9 3 2" xfId="3350" xr:uid="{00000000-0005-0000-0000-000029330000}"/>
    <cellStyle name="Normal 9 3 2 10" xfId="11928" xr:uid="{00000000-0005-0000-0000-00002A330000}"/>
    <cellStyle name="Normal 9 3 2 10 2" xfId="11929" xr:uid="{00000000-0005-0000-0000-00002B330000}"/>
    <cellStyle name="Normal 9 3 2 11" xfId="11930" xr:uid="{00000000-0005-0000-0000-00002C330000}"/>
    <cellStyle name="Normal 9 3 2 12" xfId="13704" xr:uid="{00000000-0005-0000-0000-00002D330000}"/>
    <cellStyle name="Normal 9 3 2 2" xfId="3351" xr:uid="{00000000-0005-0000-0000-00002E330000}"/>
    <cellStyle name="Normal 9 3 2 3" xfId="3352" xr:uid="{00000000-0005-0000-0000-00002F330000}"/>
    <cellStyle name="Normal 9 3 2 4" xfId="3353" xr:uid="{00000000-0005-0000-0000-000030330000}"/>
    <cellStyle name="Normal 9 3 2 5" xfId="3354" xr:uid="{00000000-0005-0000-0000-000031330000}"/>
    <cellStyle name="Normal 9 3 2 6" xfId="3355" xr:uid="{00000000-0005-0000-0000-000032330000}"/>
    <cellStyle name="Normal 9 3 2 7" xfId="3356" xr:uid="{00000000-0005-0000-0000-000033330000}"/>
    <cellStyle name="Normal 9 3 2 8" xfId="3357" xr:uid="{00000000-0005-0000-0000-000034330000}"/>
    <cellStyle name="Normal 9 3 2 9" xfId="5496" xr:uid="{00000000-0005-0000-0000-000035330000}"/>
    <cellStyle name="Normal 9 3 2 9 2" xfId="11931" xr:uid="{00000000-0005-0000-0000-000036330000}"/>
    <cellStyle name="Normal 9 3 3" xfId="3358" xr:uid="{00000000-0005-0000-0000-000037330000}"/>
    <cellStyle name="Normal 9 3 4" xfId="3359" xr:uid="{00000000-0005-0000-0000-000038330000}"/>
    <cellStyle name="Normal 9 3 5" xfId="3360" xr:uid="{00000000-0005-0000-0000-000039330000}"/>
    <cellStyle name="Normal 9 3 5 2" xfId="5497" xr:uid="{00000000-0005-0000-0000-00003A330000}"/>
    <cellStyle name="Normal 9 3 5 2 2" xfId="11932" xr:uid="{00000000-0005-0000-0000-00003B330000}"/>
    <cellStyle name="Normal 9 3 5 3" xfId="11933" xr:uid="{00000000-0005-0000-0000-00003C330000}"/>
    <cellStyle name="Normal 9 3 5 3 2" xfId="11934" xr:uid="{00000000-0005-0000-0000-00003D330000}"/>
    <cellStyle name="Normal 9 3 5 4" xfId="11935" xr:uid="{00000000-0005-0000-0000-00003E330000}"/>
    <cellStyle name="Normal 9 3 5 5" xfId="13705" xr:uid="{00000000-0005-0000-0000-00003F330000}"/>
    <cellStyle name="Normal 9 3 6" xfId="3361" xr:uid="{00000000-0005-0000-0000-000040330000}"/>
    <cellStyle name="Normal 9 3 6 2" xfId="5498" xr:uid="{00000000-0005-0000-0000-000041330000}"/>
    <cellStyle name="Normal 9 3 6 2 2" xfId="11936" xr:uid="{00000000-0005-0000-0000-000042330000}"/>
    <cellStyle name="Normal 9 3 6 3" xfId="11937" xr:uid="{00000000-0005-0000-0000-000043330000}"/>
    <cellStyle name="Normal 9 3 6 3 2" xfId="11938" xr:uid="{00000000-0005-0000-0000-000044330000}"/>
    <cellStyle name="Normal 9 3 6 4" xfId="11939" xr:uid="{00000000-0005-0000-0000-000045330000}"/>
    <cellStyle name="Normal 9 3 6 5" xfId="13706" xr:uid="{00000000-0005-0000-0000-000046330000}"/>
    <cellStyle name="Normal 9 3 7" xfId="3362" xr:uid="{00000000-0005-0000-0000-000047330000}"/>
    <cellStyle name="Normal 9 3 7 2" xfId="5499" xr:uid="{00000000-0005-0000-0000-000048330000}"/>
    <cellStyle name="Normal 9 3 7 2 2" xfId="11940" xr:uid="{00000000-0005-0000-0000-000049330000}"/>
    <cellStyle name="Normal 9 3 7 3" xfId="11941" xr:uid="{00000000-0005-0000-0000-00004A330000}"/>
    <cellStyle name="Normal 9 3 7 3 2" xfId="11942" xr:uid="{00000000-0005-0000-0000-00004B330000}"/>
    <cellStyle name="Normal 9 3 7 4" xfId="11943" xr:uid="{00000000-0005-0000-0000-00004C330000}"/>
    <cellStyle name="Normal 9 3 7 5" xfId="13707" xr:uid="{00000000-0005-0000-0000-00004D330000}"/>
    <cellStyle name="Normal 9 3 8" xfId="3363" xr:uid="{00000000-0005-0000-0000-00004E330000}"/>
    <cellStyle name="Normal 9 3 8 2" xfId="5500" xr:uid="{00000000-0005-0000-0000-00004F330000}"/>
    <cellStyle name="Normal 9 3 8 2 2" xfId="11944" xr:uid="{00000000-0005-0000-0000-000050330000}"/>
    <cellStyle name="Normal 9 3 8 3" xfId="11945" xr:uid="{00000000-0005-0000-0000-000051330000}"/>
    <cellStyle name="Normal 9 3 8 3 2" xfId="11946" xr:uid="{00000000-0005-0000-0000-000052330000}"/>
    <cellStyle name="Normal 9 3 8 4" xfId="11947" xr:uid="{00000000-0005-0000-0000-000053330000}"/>
    <cellStyle name="Normal 9 3 8 5" xfId="13708" xr:uid="{00000000-0005-0000-0000-000054330000}"/>
    <cellStyle name="Normal 9 3 9" xfId="3364" xr:uid="{00000000-0005-0000-0000-000055330000}"/>
    <cellStyle name="Normal 9 3 9 2" xfId="5501" xr:uid="{00000000-0005-0000-0000-000056330000}"/>
    <cellStyle name="Normal 9 3 9 2 2" xfId="11948" xr:uid="{00000000-0005-0000-0000-000057330000}"/>
    <cellStyle name="Normal 9 3 9 3" xfId="11949" xr:uid="{00000000-0005-0000-0000-000058330000}"/>
    <cellStyle name="Normal 9 3 9 3 2" xfId="11950" xr:uid="{00000000-0005-0000-0000-000059330000}"/>
    <cellStyle name="Normal 9 3 9 4" xfId="11951" xr:uid="{00000000-0005-0000-0000-00005A330000}"/>
    <cellStyle name="Normal 9 3 9 5" xfId="13709" xr:uid="{00000000-0005-0000-0000-00005B330000}"/>
    <cellStyle name="Normal 9 30" xfId="3365" xr:uid="{00000000-0005-0000-0000-00005C330000}"/>
    <cellStyle name="Normal 9 31" xfId="3366" xr:uid="{00000000-0005-0000-0000-00005D330000}"/>
    <cellStyle name="Normal 9 32" xfId="3367" xr:uid="{00000000-0005-0000-0000-00005E330000}"/>
    <cellStyle name="Normal 9 33" xfId="3368" xr:uid="{00000000-0005-0000-0000-00005F330000}"/>
    <cellStyle name="Normal 9 34" xfId="3369" xr:uid="{00000000-0005-0000-0000-000060330000}"/>
    <cellStyle name="Normal 9 35" xfId="3370" xr:uid="{00000000-0005-0000-0000-000061330000}"/>
    <cellStyle name="Normal 9 36" xfId="3371" xr:uid="{00000000-0005-0000-0000-000062330000}"/>
    <cellStyle name="Normal 9 37" xfId="3372" xr:uid="{00000000-0005-0000-0000-000063330000}"/>
    <cellStyle name="Normal 9 38" xfId="3373" xr:uid="{00000000-0005-0000-0000-000064330000}"/>
    <cellStyle name="Normal 9 39" xfId="3374" xr:uid="{00000000-0005-0000-0000-000065330000}"/>
    <cellStyle name="Normal 9 4" xfId="3375" xr:uid="{00000000-0005-0000-0000-000066330000}"/>
    <cellStyle name="Normal 9 4 10" xfId="3376" xr:uid="{00000000-0005-0000-0000-000067330000}"/>
    <cellStyle name="Normal 9 4 10 2" xfId="5502" xr:uid="{00000000-0005-0000-0000-000068330000}"/>
    <cellStyle name="Normal 9 4 10 2 2" xfId="11952" xr:uid="{00000000-0005-0000-0000-000069330000}"/>
    <cellStyle name="Normal 9 4 10 3" xfId="11953" xr:uid="{00000000-0005-0000-0000-00006A330000}"/>
    <cellStyle name="Normal 9 4 10 3 2" xfId="11954" xr:uid="{00000000-0005-0000-0000-00006B330000}"/>
    <cellStyle name="Normal 9 4 10 4" xfId="11955" xr:uid="{00000000-0005-0000-0000-00006C330000}"/>
    <cellStyle name="Normal 9 4 10 5" xfId="13710" xr:uid="{00000000-0005-0000-0000-00006D330000}"/>
    <cellStyle name="Normal 9 4 2" xfId="3377" xr:uid="{00000000-0005-0000-0000-00006E330000}"/>
    <cellStyle name="Normal 9 4 2 10" xfId="11956" xr:uid="{00000000-0005-0000-0000-00006F330000}"/>
    <cellStyle name="Normal 9 4 2 10 2" xfId="11957" xr:uid="{00000000-0005-0000-0000-000070330000}"/>
    <cellStyle name="Normal 9 4 2 11" xfId="11958" xr:uid="{00000000-0005-0000-0000-000071330000}"/>
    <cellStyle name="Normal 9 4 2 12" xfId="13711" xr:uid="{00000000-0005-0000-0000-000072330000}"/>
    <cellStyle name="Normal 9 4 2 2" xfId="3378" xr:uid="{00000000-0005-0000-0000-000073330000}"/>
    <cellStyle name="Normal 9 4 2 3" xfId="3379" xr:uid="{00000000-0005-0000-0000-000074330000}"/>
    <cellStyle name="Normal 9 4 2 4" xfId="3380" xr:uid="{00000000-0005-0000-0000-000075330000}"/>
    <cellStyle name="Normal 9 4 2 5" xfId="3381" xr:uid="{00000000-0005-0000-0000-000076330000}"/>
    <cellStyle name="Normal 9 4 2 6" xfId="3382" xr:uid="{00000000-0005-0000-0000-000077330000}"/>
    <cellStyle name="Normal 9 4 2 7" xfId="3383" xr:uid="{00000000-0005-0000-0000-000078330000}"/>
    <cellStyle name="Normal 9 4 2 8" xfId="3384" xr:uid="{00000000-0005-0000-0000-000079330000}"/>
    <cellStyle name="Normal 9 4 2 9" xfId="5503" xr:uid="{00000000-0005-0000-0000-00007A330000}"/>
    <cellStyle name="Normal 9 4 2 9 2" xfId="11959" xr:uid="{00000000-0005-0000-0000-00007B330000}"/>
    <cellStyle name="Normal 9 4 3" xfId="3385" xr:uid="{00000000-0005-0000-0000-00007C330000}"/>
    <cellStyle name="Normal 9 4 4" xfId="3386" xr:uid="{00000000-0005-0000-0000-00007D330000}"/>
    <cellStyle name="Normal 9 4 5" xfId="3387" xr:uid="{00000000-0005-0000-0000-00007E330000}"/>
    <cellStyle name="Normal 9 4 5 2" xfId="5504" xr:uid="{00000000-0005-0000-0000-00007F330000}"/>
    <cellStyle name="Normal 9 4 5 2 2" xfId="11960" xr:uid="{00000000-0005-0000-0000-000080330000}"/>
    <cellStyle name="Normal 9 4 5 3" xfId="11961" xr:uid="{00000000-0005-0000-0000-000081330000}"/>
    <cellStyle name="Normal 9 4 5 3 2" xfId="11962" xr:uid="{00000000-0005-0000-0000-000082330000}"/>
    <cellStyle name="Normal 9 4 5 4" xfId="11963" xr:uid="{00000000-0005-0000-0000-000083330000}"/>
    <cellStyle name="Normal 9 4 5 5" xfId="13712" xr:uid="{00000000-0005-0000-0000-000084330000}"/>
    <cellStyle name="Normal 9 4 6" xfId="3388" xr:uid="{00000000-0005-0000-0000-000085330000}"/>
    <cellStyle name="Normal 9 4 6 2" xfId="5505" xr:uid="{00000000-0005-0000-0000-000086330000}"/>
    <cellStyle name="Normal 9 4 6 2 2" xfId="11964" xr:uid="{00000000-0005-0000-0000-000087330000}"/>
    <cellStyle name="Normal 9 4 6 3" xfId="11965" xr:uid="{00000000-0005-0000-0000-000088330000}"/>
    <cellStyle name="Normal 9 4 6 3 2" xfId="11966" xr:uid="{00000000-0005-0000-0000-000089330000}"/>
    <cellStyle name="Normal 9 4 6 4" xfId="11967" xr:uid="{00000000-0005-0000-0000-00008A330000}"/>
    <cellStyle name="Normal 9 4 6 5" xfId="13713" xr:uid="{00000000-0005-0000-0000-00008B330000}"/>
    <cellStyle name="Normal 9 4 7" xfId="3389" xr:uid="{00000000-0005-0000-0000-00008C330000}"/>
    <cellStyle name="Normal 9 4 7 2" xfId="5506" xr:uid="{00000000-0005-0000-0000-00008D330000}"/>
    <cellStyle name="Normal 9 4 7 2 2" xfId="11968" xr:uid="{00000000-0005-0000-0000-00008E330000}"/>
    <cellStyle name="Normal 9 4 7 3" xfId="11969" xr:uid="{00000000-0005-0000-0000-00008F330000}"/>
    <cellStyle name="Normal 9 4 7 3 2" xfId="11970" xr:uid="{00000000-0005-0000-0000-000090330000}"/>
    <cellStyle name="Normal 9 4 7 4" xfId="11971" xr:uid="{00000000-0005-0000-0000-000091330000}"/>
    <cellStyle name="Normal 9 4 7 5" xfId="13714" xr:uid="{00000000-0005-0000-0000-000092330000}"/>
    <cellStyle name="Normal 9 4 8" xfId="3390" xr:uid="{00000000-0005-0000-0000-000093330000}"/>
    <cellStyle name="Normal 9 4 8 2" xfId="5507" xr:uid="{00000000-0005-0000-0000-000094330000}"/>
    <cellStyle name="Normal 9 4 8 2 2" xfId="11972" xr:uid="{00000000-0005-0000-0000-000095330000}"/>
    <cellStyle name="Normal 9 4 8 3" xfId="11973" xr:uid="{00000000-0005-0000-0000-000096330000}"/>
    <cellStyle name="Normal 9 4 8 3 2" xfId="11974" xr:uid="{00000000-0005-0000-0000-000097330000}"/>
    <cellStyle name="Normal 9 4 8 4" xfId="11975" xr:uid="{00000000-0005-0000-0000-000098330000}"/>
    <cellStyle name="Normal 9 4 8 5" xfId="13715" xr:uid="{00000000-0005-0000-0000-000099330000}"/>
    <cellStyle name="Normal 9 4 9" xfId="3391" xr:uid="{00000000-0005-0000-0000-00009A330000}"/>
    <cellStyle name="Normal 9 4 9 2" xfId="5508" xr:uid="{00000000-0005-0000-0000-00009B330000}"/>
    <cellStyle name="Normal 9 4 9 2 2" xfId="11976" xr:uid="{00000000-0005-0000-0000-00009C330000}"/>
    <cellStyle name="Normal 9 4 9 3" xfId="11977" xr:uid="{00000000-0005-0000-0000-00009D330000}"/>
    <cellStyle name="Normal 9 4 9 3 2" xfId="11978" xr:uid="{00000000-0005-0000-0000-00009E330000}"/>
    <cellStyle name="Normal 9 4 9 4" xfId="11979" xr:uid="{00000000-0005-0000-0000-00009F330000}"/>
    <cellStyle name="Normal 9 4 9 5" xfId="13716" xr:uid="{00000000-0005-0000-0000-0000A0330000}"/>
    <cellStyle name="Normal 9 40" xfId="3392" xr:uid="{00000000-0005-0000-0000-0000A1330000}"/>
    <cellStyle name="Normal 9 41" xfId="3393" xr:uid="{00000000-0005-0000-0000-0000A2330000}"/>
    <cellStyle name="Normal 9 42" xfId="3394" xr:uid="{00000000-0005-0000-0000-0000A3330000}"/>
    <cellStyle name="Normal 9 43" xfId="3395" xr:uid="{00000000-0005-0000-0000-0000A4330000}"/>
    <cellStyle name="Normal 9 44" xfId="3396" xr:uid="{00000000-0005-0000-0000-0000A5330000}"/>
    <cellStyle name="Normal 9 45" xfId="3397" xr:uid="{00000000-0005-0000-0000-0000A6330000}"/>
    <cellStyle name="Normal 9 45 10" xfId="11980" xr:uid="{00000000-0005-0000-0000-0000A7330000}"/>
    <cellStyle name="Normal 9 45 10 2" xfId="11981" xr:uid="{00000000-0005-0000-0000-0000A8330000}"/>
    <cellStyle name="Normal 9 45 11" xfId="11982" xr:uid="{00000000-0005-0000-0000-0000A9330000}"/>
    <cellStyle name="Normal 9 45 12" xfId="13717" xr:uid="{00000000-0005-0000-0000-0000AA330000}"/>
    <cellStyle name="Normal 9 45 2" xfId="3398" xr:uid="{00000000-0005-0000-0000-0000AB330000}"/>
    <cellStyle name="Normal 9 45 3" xfId="3399" xr:uid="{00000000-0005-0000-0000-0000AC330000}"/>
    <cellStyle name="Normal 9 45 4" xfId="3400" xr:uid="{00000000-0005-0000-0000-0000AD330000}"/>
    <cellStyle name="Normal 9 45 5" xfId="3401" xr:uid="{00000000-0005-0000-0000-0000AE330000}"/>
    <cellStyle name="Normal 9 45 6" xfId="3402" xr:uid="{00000000-0005-0000-0000-0000AF330000}"/>
    <cellStyle name="Normal 9 45 7" xfId="3403" xr:uid="{00000000-0005-0000-0000-0000B0330000}"/>
    <cellStyle name="Normal 9 45 8" xfId="3404" xr:uid="{00000000-0005-0000-0000-0000B1330000}"/>
    <cellStyle name="Normal 9 45 9" xfId="5509" xr:uid="{00000000-0005-0000-0000-0000B2330000}"/>
    <cellStyle name="Normal 9 45 9 2" xfId="11983" xr:uid="{00000000-0005-0000-0000-0000B3330000}"/>
    <cellStyle name="Normal 9 46" xfId="3405" xr:uid="{00000000-0005-0000-0000-0000B4330000}"/>
    <cellStyle name="Normal 9 47" xfId="3406" xr:uid="{00000000-0005-0000-0000-0000B5330000}"/>
    <cellStyle name="Normal 9 47 2" xfId="5510" xr:uid="{00000000-0005-0000-0000-0000B6330000}"/>
    <cellStyle name="Normal 9 47 2 2" xfId="11984" xr:uid="{00000000-0005-0000-0000-0000B7330000}"/>
    <cellStyle name="Normal 9 47 3" xfId="11985" xr:uid="{00000000-0005-0000-0000-0000B8330000}"/>
    <cellStyle name="Normal 9 47 3 2" xfId="11986" xr:uid="{00000000-0005-0000-0000-0000B9330000}"/>
    <cellStyle name="Normal 9 47 4" xfId="11987" xr:uid="{00000000-0005-0000-0000-0000BA330000}"/>
    <cellStyle name="Normal 9 47 5" xfId="13718" xr:uid="{00000000-0005-0000-0000-0000BB330000}"/>
    <cellStyle name="Normal 9 48" xfId="3407" xr:uid="{00000000-0005-0000-0000-0000BC330000}"/>
    <cellStyle name="Normal 9 48 2" xfId="5511" xr:uid="{00000000-0005-0000-0000-0000BD330000}"/>
    <cellStyle name="Normal 9 48 2 2" xfId="11988" xr:uid="{00000000-0005-0000-0000-0000BE330000}"/>
    <cellStyle name="Normal 9 48 3" xfId="11989" xr:uid="{00000000-0005-0000-0000-0000BF330000}"/>
    <cellStyle name="Normal 9 48 3 2" xfId="11990" xr:uid="{00000000-0005-0000-0000-0000C0330000}"/>
    <cellStyle name="Normal 9 48 4" xfId="11991" xr:uid="{00000000-0005-0000-0000-0000C1330000}"/>
    <cellStyle name="Normal 9 48 5" xfId="13719" xr:uid="{00000000-0005-0000-0000-0000C2330000}"/>
    <cellStyle name="Normal 9 49" xfId="3408" xr:uid="{00000000-0005-0000-0000-0000C3330000}"/>
    <cellStyle name="Normal 9 49 2" xfId="5512" xr:uid="{00000000-0005-0000-0000-0000C4330000}"/>
    <cellStyle name="Normal 9 49 2 2" xfId="11992" xr:uid="{00000000-0005-0000-0000-0000C5330000}"/>
    <cellStyle name="Normal 9 49 3" xfId="11993" xr:uid="{00000000-0005-0000-0000-0000C6330000}"/>
    <cellStyle name="Normal 9 49 3 2" xfId="11994" xr:uid="{00000000-0005-0000-0000-0000C7330000}"/>
    <cellStyle name="Normal 9 49 4" xfId="11995" xr:uid="{00000000-0005-0000-0000-0000C8330000}"/>
    <cellStyle name="Normal 9 49 5" xfId="13720" xr:uid="{00000000-0005-0000-0000-0000C9330000}"/>
    <cellStyle name="Normal 9 5" xfId="3409" xr:uid="{00000000-0005-0000-0000-0000CA330000}"/>
    <cellStyle name="Normal 9 5 10" xfId="3410" xr:uid="{00000000-0005-0000-0000-0000CB330000}"/>
    <cellStyle name="Normal 9 5 10 2" xfId="5513" xr:uid="{00000000-0005-0000-0000-0000CC330000}"/>
    <cellStyle name="Normal 9 5 10 2 2" xfId="11996" xr:uid="{00000000-0005-0000-0000-0000CD330000}"/>
    <cellStyle name="Normal 9 5 10 3" xfId="11997" xr:uid="{00000000-0005-0000-0000-0000CE330000}"/>
    <cellStyle name="Normal 9 5 10 3 2" xfId="11998" xr:uid="{00000000-0005-0000-0000-0000CF330000}"/>
    <cellStyle name="Normal 9 5 10 4" xfId="11999" xr:uid="{00000000-0005-0000-0000-0000D0330000}"/>
    <cellStyle name="Normal 9 5 10 5" xfId="13721" xr:uid="{00000000-0005-0000-0000-0000D1330000}"/>
    <cellStyle name="Normal 9 5 2" xfId="3411" xr:uid="{00000000-0005-0000-0000-0000D2330000}"/>
    <cellStyle name="Normal 9 5 2 10" xfId="12000" xr:uid="{00000000-0005-0000-0000-0000D3330000}"/>
    <cellStyle name="Normal 9 5 2 10 2" xfId="12001" xr:uid="{00000000-0005-0000-0000-0000D4330000}"/>
    <cellStyle name="Normal 9 5 2 11" xfId="12002" xr:uid="{00000000-0005-0000-0000-0000D5330000}"/>
    <cellStyle name="Normal 9 5 2 12" xfId="13722" xr:uid="{00000000-0005-0000-0000-0000D6330000}"/>
    <cellStyle name="Normal 9 5 2 2" xfId="3412" xr:uid="{00000000-0005-0000-0000-0000D7330000}"/>
    <cellStyle name="Normal 9 5 2 3" xfId="3413" xr:uid="{00000000-0005-0000-0000-0000D8330000}"/>
    <cellStyle name="Normal 9 5 2 4" xfId="3414" xr:uid="{00000000-0005-0000-0000-0000D9330000}"/>
    <cellStyle name="Normal 9 5 2 5" xfId="3415" xr:uid="{00000000-0005-0000-0000-0000DA330000}"/>
    <cellStyle name="Normal 9 5 2 6" xfId="3416" xr:uid="{00000000-0005-0000-0000-0000DB330000}"/>
    <cellStyle name="Normal 9 5 2 7" xfId="3417" xr:uid="{00000000-0005-0000-0000-0000DC330000}"/>
    <cellStyle name="Normal 9 5 2 8" xfId="3418" xr:uid="{00000000-0005-0000-0000-0000DD330000}"/>
    <cellStyle name="Normal 9 5 2 9" xfId="5514" xr:uid="{00000000-0005-0000-0000-0000DE330000}"/>
    <cellStyle name="Normal 9 5 2 9 2" xfId="12003" xr:uid="{00000000-0005-0000-0000-0000DF330000}"/>
    <cellStyle name="Normal 9 5 3" xfId="3419" xr:uid="{00000000-0005-0000-0000-0000E0330000}"/>
    <cellStyle name="Normal 9 5 4" xfId="3420" xr:uid="{00000000-0005-0000-0000-0000E1330000}"/>
    <cellStyle name="Normal 9 5 5" xfId="3421" xr:uid="{00000000-0005-0000-0000-0000E2330000}"/>
    <cellStyle name="Normal 9 5 5 2" xfId="5515" xr:uid="{00000000-0005-0000-0000-0000E3330000}"/>
    <cellStyle name="Normal 9 5 5 2 2" xfId="12004" xr:uid="{00000000-0005-0000-0000-0000E4330000}"/>
    <cellStyle name="Normal 9 5 5 3" xfId="12005" xr:uid="{00000000-0005-0000-0000-0000E5330000}"/>
    <cellStyle name="Normal 9 5 5 3 2" xfId="12006" xr:uid="{00000000-0005-0000-0000-0000E6330000}"/>
    <cellStyle name="Normal 9 5 5 4" xfId="12007" xr:uid="{00000000-0005-0000-0000-0000E7330000}"/>
    <cellStyle name="Normal 9 5 5 5" xfId="13723" xr:uid="{00000000-0005-0000-0000-0000E8330000}"/>
    <cellStyle name="Normal 9 5 6" xfId="3422" xr:uid="{00000000-0005-0000-0000-0000E9330000}"/>
    <cellStyle name="Normal 9 5 6 2" xfId="5516" xr:uid="{00000000-0005-0000-0000-0000EA330000}"/>
    <cellStyle name="Normal 9 5 6 2 2" xfId="12008" xr:uid="{00000000-0005-0000-0000-0000EB330000}"/>
    <cellStyle name="Normal 9 5 6 3" xfId="12009" xr:uid="{00000000-0005-0000-0000-0000EC330000}"/>
    <cellStyle name="Normal 9 5 6 3 2" xfId="12010" xr:uid="{00000000-0005-0000-0000-0000ED330000}"/>
    <cellStyle name="Normal 9 5 6 4" xfId="12011" xr:uid="{00000000-0005-0000-0000-0000EE330000}"/>
    <cellStyle name="Normal 9 5 6 5" xfId="13724" xr:uid="{00000000-0005-0000-0000-0000EF330000}"/>
    <cellStyle name="Normal 9 5 7" xfId="3423" xr:uid="{00000000-0005-0000-0000-0000F0330000}"/>
    <cellStyle name="Normal 9 5 7 2" xfId="5517" xr:uid="{00000000-0005-0000-0000-0000F1330000}"/>
    <cellStyle name="Normal 9 5 7 2 2" xfId="12012" xr:uid="{00000000-0005-0000-0000-0000F2330000}"/>
    <cellStyle name="Normal 9 5 7 3" xfId="12013" xr:uid="{00000000-0005-0000-0000-0000F3330000}"/>
    <cellStyle name="Normal 9 5 7 3 2" xfId="12014" xr:uid="{00000000-0005-0000-0000-0000F4330000}"/>
    <cellStyle name="Normal 9 5 7 4" xfId="12015" xr:uid="{00000000-0005-0000-0000-0000F5330000}"/>
    <cellStyle name="Normal 9 5 7 5" xfId="13725" xr:uid="{00000000-0005-0000-0000-0000F6330000}"/>
    <cellStyle name="Normal 9 5 8" xfId="3424" xr:uid="{00000000-0005-0000-0000-0000F7330000}"/>
    <cellStyle name="Normal 9 5 8 2" xfId="5518" xr:uid="{00000000-0005-0000-0000-0000F8330000}"/>
    <cellStyle name="Normal 9 5 8 2 2" xfId="12016" xr:uid="{00000000-0005-0000-0000-0000F9330000}"/>
    <cellStyle name="Normal 9 5 8 3" xfId="12017" xr:uid="{00000000-0005-0000-0000-0000FA330000}"/>
    <cellStyle name="Normal 9 5 8 3 2" xfId="12018" xr:uid="{00000000-0005-0000-0000-0000FB330000}"/>
    <cellStyle name="Normal 9 5 8 4" xfId="12019" xr:uid="{00000000-0005-0000-0000-0000FC330000}"/>
    <cellStyle name="Normal 9 5 8 5" xfId="13726" xr:uid="{00000000-0005-0000-0000-0000FD330000}"/>
    <cellStyle name="Normal 9 5 9" xfId="3425" xr:uid="{00000000-0005-0000-0000-0000FE330000}"/>
    <cellStyle name="Normal 9 5 9 2" xfId="5519" xr:uid="{00000000-0005-0000-0000-0000FF330000}"/>
    <cellStyle name="Normal 9 5 9 2 2" xfId="12020" xr:uid="{00000000-0005-0000-0000-000000340000}"/>
    <cellStyle name="Normal 9 5 9 3" xfId="12021" xr:uid="{00000000-0005-0000-0000-000001340000}"/>
    <cellStyle name="Normal 9 5 9 3 2" xfId="12022" xr:uid="{00000000-0005-0000-0000-000002340000}"/>
    <cellStyle name="Normal 9 5 9 4" xfId="12023" xr:uid="{00000000-0005-0000-0000-000003340000}"/>
    <cellStyle name="Normal 9 5 9 5" xfId="13727" xr:uid="{00000000-0005-0000-0000-000004340000}"/>
    <cellStyle name="Normal 9 50" xfId="3426" xr:uid="{00000000-0005-0000-0000-000005340000}"/>
    <cellStyle name="Normal 9 50 2" xfId="5520" xr:uid="{00000000-0005-0000-0000-000006340000}"/>
    <cellStyle name="Normal 9 50 2 2" xfId="12024" xr:uid="{00000000-0005-0000-0000-000007340000}"/>
    <cellStyle name="Normal 9 50 3" xfId="12025" xr:uid="{00000000-0005-0000-0000-000008340000}"/>
    <cellStyle name="Normal 9 50 3 2" xfId="12026" xr:uid="{00000000-0005-0000-0000-000009340000}"/>
    <cellStyle name="Normal 9 50 4" xfId="12027" xr:uid="{00000000-0005-0000-0000-00000A340000}"/>
    <cellStyle name="Normal 9 50 5" xfId="13728" xr:uid="{00000000-0005-0000-0000-00000B340000}"/>
    <cellStyle name="Normal 9 51" xfId="3427" xr:uid="{00000000-0005-0000-0000-00000C340000}"/>
    <cellStyle name="Normal 9 51 2" xfId="5521" xr:uid="{00000000-0005-0000-0000-00000D340000}"/>
    <cellStyle name="Normal 9 51 2 2" xfId="12028" xr:uid="{00000000-0005-0000-0000-00000E340000}"/>
    <cellStyle name="Normal 9 51 3" xfId="12029" xr:uid="{00000000-0005-0000-0000-00000F340000}"/>
    <cellStyle name="Normal 9 51 3 2" xfId="12030" xr:uid="{00000000-0005-0000-0000-000010340000}"/>
    <cellStyle name="Normal 9 51 4" xfId="12031" xr:uid="{00000000-0005-0000-0000-000011340000}"/>
    <cellStyle name="Normal 9 51 5" xfId="13729" xr:uid="{00000000-0005-0000-0000-000012340000}"/>
    <cellStyle name="Normal 9 52" xfId="3428" xr:uid="{00000000-0005-0000-0000-000013340000}"/>
    <cellStyle name="Normal 9 52 2" xfId="5522" xr:uid="{00000000-0005-0000-0000-000014340000}"/>
    <cellStyle name="Normal 9 52 2 2" xfId="12032" xr:uid="{00000000-0005-0000-0000-000015340000}"/>
    <cellStyle name="Normal 9 52 3" xfId="12033" xr:uid="{00000000-0005-0000-0000-000016340000}"/>
    <cellStyle name="Normal 9 52 3 2" xfId="12034" xr:uid="{00000000-0005-0000-0000-000017340000}"/>
    <cellStyle name="Normal 9 52 4" xfId="12035" xr:uid="{00000000-0005-0000-0000-000018340000}"/>
    <cellStyle name="Normal 9 52 5" xfId="13730" xr:uid="{00000000-0005-0000-0000-000019340000}"/>
    <cellStyle name="Normal 9 53" xfId="5523" xr:uid="{00000000-0005-0000-0000-00001A340000}"/>
    <cellStyle name="Normal 9 6" xfId="3429" xr:uid="{00000000-0005-0000-0000-00001B340000}"/>
    <cellStyle name="Normal 9 6 10" xfId="3430" xr:uid="{00000000-0005-0000-0000-00001C340000}"/>
    <cellStyle name="Normal 9 6 10 2" xfId="5524" xr:uid="{00000000-0005-0000-0000-00001D340000}"/>
    <cellStyle name="Normal 9 6 10 2 2" xfId="12036" xr:uid="{00000000-0005-0000-0000-00001E340000}"/>
    <cellStyle name="Normal 9 6 10 3" xfId="12037" xr:uid="{00000000-0005-0000-0000-00001F340000}"/>
    <cellStyle name="Normal 9 6 10 3 2" xfId="12038" xr:uid="{00000000-0005-0000-0000-000020340000}"/>
    <cellStyle name="Normal 9 6 10 4" xfId="12039" xr:uid="{00000000-0005-0000-0000-000021340000}"/>
    <cellStyle name="Normal 9 6 10 5" xfId="13731" xr:uid="{00000000-0005-0000-0000-000022340000}"/>
    <cellStyle name="Normal 9 6 2" xfId="3431" xr:uid="{00000000-0005-0000-0000-000023340000}"/>
    <cellStyle name="Normal 9 6 2 10" xfId="12040" xr:uid="{00000000-0005-0000-0000-000024340000}"/>
    <cellStyle name="Normal 9 6 2 10 2" xfId="12041" xr:uid="{00000000-0005-0000-0000-000025340000}"/>
    <cellStyle name="Normal 9 6 2 11" xfId="12042" xr:uid="{00000000-0005-0000-0000-000026340000}"/>
    <cellStyle name="Normal 9 6 2 12" xfId="13732" xr:uid="{00000000-0005-0000-0000-000027340000}"/>
    <cellStyle name="Normal 9 6 2 2" xfId="3432" xr:uid="{00000000-0005-0000-0000-000028340000}"/>
    <cellStyle name="Normal 9 6 2 3" xfId="3433" xr:uid="{00000000-0005-0000-0000-000029340000}"/>
    <cellStyle name="Normal 9 6 2 4" xfId="3434" xr:uid="{00000000-0005-0000-0000-00002A340000}"/>
    <cellStyle name="Normal 9 6 2 5" xfId="3435" xr:uid="{00000000-0005-0000-0000-00002B340000}"/>
    <cellStyle name="Normal 9 6 2 6" xfId="3436" xr:uid="{00000000-0005-0000-0000-00002C340000}"/>
    <cellStyle name="Normal 9 6 2 7" xfId="3437" xr:uid="{00000000-0005-0000-0000-00002D340000}"/>
    <cellStyle name="Normal 9 6 2 8" xfId="3438" xr:uid="{00000000-0005-0000-0000-00002E340000}"/>
    <cellStyle name="Normal 9 6 2 9" xfId="5525" xr:uid="{00000000-0005-0000-0000-00002F340000}"/>
    <cellStyle name="Normal 9 6 2 9 2" xfId="12043" xr:uid="{00000000-0005-0000-0000-000030340000}"/>
    <cellStyle name="Normal 9 6 3" xfId="3439" xr:uid="{00000000-0005-0000-0000-000031340000}"/>
    <cellStyle name="Normal 9 6 4" xfId="3440" xr:uid="{00000000-0005-0000-0000-000032340000}"/>
    <cellStyle name="Normal 9 6 5" xfId="3441" xr:uid="{00000000-0005-0000-0000-000033340000}"/>
    <cellStyle name="Normal 9 6 5 2" xfId="5526" xr:uid="{00000000-0005-0000-0000-000034340000}"/>
    <cellStyle name="Normal 9 6 5 2 2" xfId="12044" xr:uid="{00000000-0005-0000-0000-000035340000}"/>
    <cellStyle name="Normal 9 6 5 3" xfId="12045" xr:uid="{00000000-0005-0000-0000-000036340000}"/>
    <cellStyle name="Normal 9 6 5 3 2" xfId="12046" xr:uid="{00000000-0005-0000-0000-000037340000}"/>
    <cellStyle name="Normal 9 6 5 4" xfId="12047" xr:uid="{00000000-0005-0000-0000-000038340000}"/>
    <cellStyle name="Normal 9 6 5 5" xfId="13733" xr:uid="{00000000-0005-0000-0000-000039340000}"/>
    <cellStyle name="Normal 9 6 6" xfId="3442" xr:uid="{00000000-0005-0000-0000-00003A340000}"/>
    <cellStyle name="Normal 9 6 6 2" xfId="5527" xr:uid="{00000000-0005-0000-0000-00003B340000}"/>
    <cellStyle name="Normal 9 6 6 2 2" xfId="12048" xr:uid="{00000000-0005-0000-0000-00003C340000}"/>
    <cellStyle name="Normal 9 6 6 3" xfId="12049" xr:uid="{00000000-0005-0000-0000-00003D340000}"/>
    <cellStyle name="Normal 9 6 6 3 2" xfId="12050" xr:uid="{00000000-0005-0000-0000-00003E340000}"/>
    <cellStyle name="Normal 9 6 6 4" xfId="12051" xr:uid="{00000000-0005-0000-0000-00003F340000}"/>
    <cellStyle name="Normal 9 6 6 5" xfId="13734" xr:uid="{00000000-0005-0000-0000-000040340000}"/>
    <cellStyle name="Normal 9 6 7" xfId="3443" xr:uid="{00000000-0005-0000-0000-000041340000}"/>
    <cellStyle name="Normal 9 6 7 2" xfId="5528" xr:uid="{00000000-0005-0000-0000-000042340000}"/>
    <cellStyle name="Normal 9 6 7 2 2" xfId="12052" xr:uid="{00000000-0005-0000-0000-000043340000}"/>
    <cellStyle name="Normal 9 6 7 3" xfId="12053" xr:uid="{00000000-0005-0000-0000-000044340000}"/>
    <cellStyle name="Normal 9 6 7 3 2" xfId="12054" xr:uid="{00000000-0005-0000-0000-000045340000}"/>
    <cellStyle name="Normal 9 6 7 4" xfId="12055" xr:uid="{00000000-0005-0000-0000-000046340000}"/>
    <cellStyle name="Normal 9 6 7 5" xfId="13735" xr:uid="{00000000-0005-0000-0000-000047340000}"/>
    <cellStyle name="Normal 9 6 8" xfId="3444" xr:uid="{00000000-0005-0000-0000-000048340000}"/>
    <cellStyle name="Normal 9 6 8 2" xfId="5529" xr:uid="{00000000-0005-0000-0000-000049340000}"/>
    <cellStyle name="Normal 9 6 8 2 2" xfId="12056" xr:uid="{00000000-0005-0000-0000-00004A340000}"/>
    <cellStyle name="Normal 9 6 8 3" xfId="12057" xr:uid="{00000000-0005-0000-0000-00004B340000}"/>
    <cellStyle name="Normal 9 6 8 3 2" xfId="12058" xr:uid="{00000000-0005-0000-0000-00004C340000}"/>
    <cellStyle name="Normal 9 6 8 4" xfId="12059" xr:uid="{00000000-0005-0000-0000-00004D340000}"/>
    <cellStyle name="Normal 9 6 8 5" xfId="13736" xr:uid="{00000000-0005-0000-0000-00004E340000}"/>
    <cellStyle name="Normal 9 6 9" xfId="3445" xr:uid="{00000000-0005-0000-0000-00004F340000}"/>
    <cellStyle name="Normal 9 6 9 2" xfId="5530" xr:uid="{00000000-0005-0000-0000-000050340000}"/>
    <cellStyle name="Normal 9 6 9 2 2" xfId="12060" xr:uid="{00000000-0005-0000-0000-000051340000}"/>
    <cellStyle name="Normal 9 6 9 3" xfId="12061" xr:uid="{00000000-0005-0000-0000-000052340000}"/>
    <cellStyle name="Normal 9 6 9 3 2" xfId="12062" xr:uid="{00000000-0005-0000-0000-000053340000}"/>
    <cellStyle name="Normal 9 6 9 4" xfId="12063" xr:uid="{00000000-0005-0000-0000-000054340000}"/>
    <cellStyle name="Normal 9 6 9 5" xfId="13737" xr:uid="{00000000-0005-0000-0000-000055340000}"/>
    <cellStyle name="Normal 9 7" xfId="3446" xr:uid="{00000000-0005-0000-0000-000056340000}"/>
    <cellStyle name="Normal 9 7 10" xfId="3447" xr:uid="{00000000-0005-0000-0000-000057340000}"/>
    <cellStyle name="Normal 9 7 10 2" xfId="5531" xr:uid="{00000000-0005-0000-0000-000058340000}"/>
    <cellStyle name="Normal 9 7 10 2 2" xfId="12064" xr:uid="{00000000-0005-0000-0000-000059340000}"/>
    <cellStyle name="Normal 9 7 10 3" xfId="12065" xr:uid="{00000000-0005-0000-0000-00005A340000}"/>
    <cellStyle name="Normal 9 7 10 3 2" xfId="12066" xr:uid="{00000000-0005-0000-0000-00005B340000}"/>
    <cellStyle name="Normal 9 7 10 4" xfId="12067" xr:uid="{00000000-0005-0000-0000-00005C340000}"/>
    <cellStyle name="Normal 9 7 10 5" xfId="13738" xr:uid="{00000000-0005-0000-0000-00005D340000}"/>
    <cellStyle name="Normal 9 7 2" xfId="3448" xr:uid="{00000000-0005-0000-0000-00005E340000}"/>
    <cellStyle name="Normal 9 7 2 10" xfId="12068" xr:uid="{00000000-0005-0000-0000-00005F340000}"/>
    <cellStyle name="Normal 9 7 2 10 2" xfId="12069" xr:uid="{00000000-0005-0000-0000-000060340000}"/>
    <cellStyle name="Normal 9 7 2 11" xfId="12070" xr:uid="{00000000-0005-0000-0000-000061340000}"/>
    <cellStyle name="Normal 9 7 2 12" xfId="13739" xr:uid="{00000000-0005-0000-0000-000062340000}"/>
    <cellStyle name="Normal 9 7 2 2" xfId="3449" xr:uid="{00000000-0005-0000-0000-000063340000}"/>
    <cellStyle name="Normal 9 7 2 3" xfId="3450" xr:uid="{00000000-0005-0000-0000-000064340000}"/>
    <cellStyle name="Normal 9 7 2 4" xfId="3451" xr:uid="{00000000-0005-0000-0000-000065340000}"/>
    <cellStyle name="Normal 9 7 2 5" xfId="3452" xr:uid="{00000000-0005-0000-0000-000066340000}"/>
    <cellStyle name="Normal 9 7 2 6" xfId="3453" xr:uid="{00000000-0005-0000-0000-000067340000}"/>
    <cellStyle name="Normal 9 7 2 7" xfId="3454" xr:uid="{00000000-0005-0000-0000-000068340000}"/>
    <cellStyle name="Normal 9 7 2 8" xfId="3455" xr:uid="{00000000-0005-0000-0000-000069340000}"/>
    <cellStyle name="Normal 9 7 2 9" xfId="5532" xr:uid="{00000000-0005-0000-0000-00006A340000}"/>
    <cellStyle name="Normal 9 7 2 9 2" xfId="12071" xr:uid="{00000000-0005-0000-0000-00006B340000}"/>
    <cellStyle name="Normal 9 7 3" xfId="3456" xr:uid="{00000000-0005-0000-0000-00006C340000}"/>
    <cellStyle name="Normal 9 7 4" xfId="3457" xr:uid="{00000000-0005-0000-0000-00006D340000}"/>
    <cellStyle name="Normal 9 7 5" xfId="3458" xr:uid="{00000000-0005-0000-0000-00006E340000}"/>
    <cellStyle name="Normal 9 7 5 2" xfId="5533" xr:uid="{00000000-0005-0000-0000-00006F340000}"/>
    <cellStyle name="Normal 9 7 5 2 2" xfId="12072" xr:uid="{00000000-0005-0000-0000-000070340000}"/>
    <cellStyle name="Normal 9 7 5 3" xfId="12073" xr:uid="{00000000-0005-0000-0000-000071340000}"/>
    <cellStyle name="Normal 9 7 5 3 2" xfId="12074" xr:uid="{00000000-0005-0000-0000-000072340000}"/>
    <cellStyle name="Normal 9 7 5 4" xfId="12075" xr:uid="{00000000-0005-0000-0000-000073340000}"/>
    <cellStyle name="Normal 9 7 5 5" xfId="13740" xr:uid="{00000000-0005-0000-0000-000074340000}"/>
    <cellStyle name="Normal 9 7 6" xfId="3459" xr:uid="{00000000-0005-0000-0000-000075340000}"/>
    <cellStyle name="Normal 9 7 6 2" xfId="5534" xr:uid="{00000000-0005-0000-0000-000076340000}"/>
    <cellStyle name="Normal 9 7 6 2 2" xfId="12076" xr:uid="{00000000-0005-0000-0000-000077340000}"/>
    <cellStyle name="Normal 9 7 6 3" xfId="12077" xr:uid="{00000000-0005-0000-0000-000078340000}"/>
    <cellStyle name="Normal 9 7 6 3 2" xfId="12078" xr:uid="{00000000-0005-0000-0000-000079340000}"/>
    <cellStyle name="Normal 9 7 6 4" xfId="12079" xr:uid="{00000000-0005-0000-0000-00007A340000}"/>
    <cellStyle name="Normal 9 7 6 5" xfId="13741" xr:uid="{00000000-0005-0000-0000-00007B340000}"/>
    <cellStyle name="Normal 9 7 7" xfId="3460" xr:uid="{00000000-0005-0000-0000-00007C340000}"/>
    <cellStyle name="Normal 9 7 7 2" xfId="5535" xr:uid="{00000000-0005-0000-0000-00007D340000}"/>
    <cellStyle name="Normal 9 7 7 2 2" xfId="12080" xr:uid="{00000000-0005-0000-0000-00007E340000}"/>
    <cellStyle name="Normal 9 7 7 3" xfId="12081" xr:uid="{00000000-0005-0000-0000-00007F340000}"/>
    <cellStyle name="Normal 9 7 7 3 2" xfId="12082" xr:uid="{00000000-0005-0000-0000-000080340000}"/>
    <cellStyle name="Normal 9 7 7 4" xfId="12083" xr:uid="{00000000-0005-0000-0000-000081340000}"/>
    <cellStyle name="Normal 9 7 7 5" xfId="13742" xr:uid="{00000000-0005-0000-0000-000082340000}"/>
    <cellStyle name="Normal 9 7 8" xfId="3461" xr:uid="{00000000-0005-0000-0000-000083340000}"/>
    <cellStyle name="Normal 9 7 8 2" xfId="5536" xr:uid="{00000000-0005-0000-0000-000084340000}"/>
    <cellStyle name="Normal 9 7 8 2 2" xfId="12084" xr:uid="{00000000-0005-0000-0000-000085340000}"/>
    <cellStyle name="Normal 9 7 8 3" xfId="12085" xr:uid="{00000000-0005-0000-0000-000086340000}"/>
    <cellStyle name="Normal 9 7 8 3 2" xfId="12086" xr:uid="{00000000-0005-0000-0000-000087340000}"/>
    <cellStyle name="Normal 9 7 8 4" xfId="12087" xr:uid="{00000000-0005-0000-0000-000088340000}"/>
    <cellStyle name="Normal 9 7 8 5" xfId="13743" xr:uid="{00000000-0005-0000-0000-000089340000}"/>
    <cellStyle name="Normal 9 7 9" xfId="3462" xr:uid="{00000000-0005-0000-0000-00008A340000}"/>
    <cellStyle name="Normal 9 7 9 2" xfId="5537" xr:uid="{00000000-0005-0000-0000-00008B340000}"/>
    <cellStyle name="Normal 9 7 9 2 2" xfId="12088" xr:uid="{00000000-0005-0000-0000-00008C340000}"/>
    <cellStyle name="Normal 9 7 9 3" xfId="12089" xr:uid="{00000000-0005-0000-0000-00008D340000}"/>
    <cellStyle name="Normal 9 7 9 3 2" xfId="12090" xr:uid="{00000000-0005-0000-0000-00008E340000}"/>
    <cellStyle name="Normal 9 7 9 4" xfId="12091" xr:uid="{00000000-0005-0000-0000-00008F340000}"/>
    <cellStyle name="Normal 9 7 9 5" xfId="13744" xr:uid="{00000000-0005-0000-0000-000090340000}"/>
    <cellStyle name="Normal 9 8" xfId="3463" xr:uid="{00000000-0005-0000-0000-000091340000}"/>
    <cellStyle name="Normal 9 9" xfId="3464" xr:uid="{00000000-0005-0000-0000-000092340000}"/>
    <cellStyle name="Normal 90" xfId="5538" xr:uid="{00000000-0005-0000-0000-000093340000}"/>
    <cellStyle name="Normal 91" xfId="5539" xr:uid="{00000000-0005-0000-0000-000094340000}"/>
    <cellStyle name="Normal 92" xfId="5540" xr:uid="{00000000-0005-0000-0000-000095340000}"/>
    <cellStyle name="Normal 93" xfId="5541" xr:uid="{00000000-0005-0000-0000-000096340000}"/>
    <cellStyle name="Normal 94" xfId="5542" xr:uid="{00000000-0005-0000-0000-000097340000}"/>
    <cellStyle name="Normal 95" xfId="5555" xr:uid="{00000000-0005-0000-0000-000098340000}"/>
    <cellStyle name="Normal 95 2" xfId="12092" xr:uid="{00000000-0005-0000-0000-000099340000}"/>
    <cellStyle name="Normal 96" xfId="12093" xr:uid="{00000000-0005-0000-0000-00009A340000}"/>
    <cellStyle name="Normal 96 2" xfId="12094" xr:uid="{00000000-0005-0000-0000-00009B340000}"/>
    <cellStyle name="Normal 96 3" xfId="12095" xr:uid="{00000000-0005-0000-0000-00009C340000}"/>
    <cellStyle name="Notas 2" xfId="3465" xr:uid="{00000000-0005-0000-0000-00009D340000}"/>
    <cellStyle name="Notas 2 2" xfId="3466" xr:uid="{00000000-0005-0000-0000-00009E340000}"/>
    <cellStyle name="Notas 2 3" xfId="3467" xr:uid="{00000000-0005-0000-0000-00009F340000}"/>
    <cellStyle name="Notas 2 4" xfId="3468" xr:uid="{00000000-0005-0000-0000-0000A0340000}"/>
    <cellStyle name="Notas 3" xfId="3469" xr:uid="{00000000-0005-0000-0000-0000A1340000}"/>
    <cellStyle name="Notas 3 2" xfId="3470" xr:uid="{00000000-0005-0000-0000-0000A2340000}"/>
    <cellStyle name="Notas 3 3" xfId="3471" xr:uid="{00000000-0005-0000-0000-0000A3340000}"/>
    <cellStyle name="Notas 3 4" xfId="3472" xr:uid="{00000000-0005-0000-0000-0000A4340000}"/>
    <cellStyle name="Notas 4" xfId="3473" xr:uid="{00000000-0005-0000-0000-0000A5340000}"/>
    <cellStyle name="Notas 4 2" xfId="3474" xr:uid="{00000000-0005-0000-0000-0000A6340000}"/>
    <cellStyle name="Notas 4 3" xfId="3475" xr:uid="{00000000-0005-0000-0000-0000A7340000}"/>
    <cellStyle name="Notas 4 4" xfId="3476" xr:uid="{00000000-0005-0000-0000-0000A8340000}"/>
    <cellStyle name="Notas 5" xfId="3477" xr:uid="{00000000-0005-0000-0000-0000A9340000}"/>
    <cellStyle name="Notas 5 2" xfId="3478" xr:uid="{00000000-0005-0000-0000-0000AA340000}"/>
    <cellStyle name="Notas 5 3" xfId="3479" xr:uid="{00000000-0005-0000-0000-0000AB340000}"/>
    <cellStyle name="Notas 5 4" xfId="3480" xr:uid="{00000000-0005-0000-0000-0000AC340000}"/>
    <cellStyle name="Notas 6" xfId="3481" xr:uid="{00000000-0005-0000-0000-0000AD340000}"/>
    <cellStyle name="Notas 6 2" xfId="3482" xr:uid="{00000000-0005-0000-0000-0000AE340000}"/>
    <cellStyle name="Notas 6 3" xfId="3483" xr:uid="{00000000-0005-0000-0000-0000AF340000}"/>
    <cellStyle name="Notas 6 4" xfId="3484" xr:uid="{00000000-0005-0000-0000-0000B0340000}"/>
    <cellStyle name="Note" xfId="3485" xr:uid="{00000000-0005-0000-0000-0000B1340000}"/>
    <cellStyle name="Note 2" xfId="3486" xr:uid="{00000000-0005-0000-0000-0000B2340000}"/>
    <cellStyle name="Note 2 2" xfId="3487" xr:uid="{00000000-0005-0000-0000-0000B3340000}"/>
    <cellStyle name="Note 2 3" xfId="3488" xr:uid="{00000000-0005-0000-0000-0000B4340000}"/>
    <cellStyle name="Note 2 4" xfId="3489" xr:uid="{00000000-0005-0000-0000-0000B5340000}"/>
    <cellStyle name="Note 2 5" xfId="3490" xr:uid="{00000000-0005-0000-0000-0000B6340000}"/>
    <cellStyle name="Note 2 6" xfId="3491" xr:uid="{00000000-0005-0000-0000-0000B7340000}"/>
    <cellStyle name="Note 2 7" xfId="3492" xr:uid="{00000000-0005-0000-0000-0000B8340000}"/>
    <cellStyle name="Note 3" xfId="3493" xr:uid="{00000000-0005-0000-0000-0000B9340000}"/>
    <cellStyle name="Note 4" xfId="3494" xr:uid="{00000000-0005-0000-0000-0000BA340000}"/>
    <cellStyle name="Note 5" xfId="3495" xr:uid="{00000000-0005-0000-0000-0000BB340000}"/>
    <cellStyle name="Output" xfId="3496" xr:uid="{00000000-0005-0000-0000-0000BC340000}"/>
    <cellStyle name="Percent" xfId="41" xr:uid="{00000000-0005-0000-0000-0000BD340000}"/>
    <cellStyle name="Porcentaje" xfId="3754" builtinId="5"/>
    <cellStyle name="Porcentaje 2" xfId="3752" xr:uid="{00000000-0005-0000-0000-0000BF340000}"/>
    <cellStyle name="Porcentaje 2 2" xfId="13754" xr:uid="{00000000-0005-0000-0000-0000C0340000}"/>
    <cellStyle name="Porcentaje 3" xfId="3736" xr:uid="{00000000-0005-0000-0000-0000C1340000}"/>
    <cellStyle name="Porcentaje 3 2" xfId="3758" xr:uid="{00000000-0005-0000-0000-0000C2340000}"/>
    <cellStyle name="Porcentaje 3 3" xfId="5543" xr:uid="{00000000-0005-0000-0000-0000C3340000}"/>
    <cellStyle name="Porcentaje 4" xfId="5544" xr:uid="{00000000-0005-0000-0000-0000C4340000}"/>
    <cellStyle name="Porcentual 2" xfId="3" xr:uid="{00000000-0005-0000-0000-0000C5340000}"/>
    <cellStyle name="Porcentual 2 10" xfId="3497" xr:uid="{00000000-0005-0000-0000-0000C6340000}"/>
    <cellStyle name="Porcentual 2 10 2" xfId="3498" xr:uid="{00000000-0005-0000-0000-0000C7340000}"/>
    <cellStyle name="Porcentual 2 10 3" xfId="3499" xr:uid="{00000000-0005-0000-0000-0000C8340000}"/>
    <cellStyle name="Porcentual 2 10 4" xfId="3500" xr:uid="{00000000-0005-0000-0000-0000C9340000}"/>
    <cellStyle name="Porcentual 2 11" xfId="3501" xr:uid="{00000000-0005-0000-0000-0000CA340000}"/>
    <cellStyle name="Porcentual 2 11 2" xfId="3502" xr:uid="{00000000-0005-0000-0000-0000CB340000}"/>
    <cellStyle name="Porcentual 2 11 3" xfId="3503" xr:uid="{00000000-0005-0000-0000-0000CC340000}"/>
    <cellStyle name="Porcentual 2 11 4" xfId="3504" xr:uid="{00000000-0005-0000-0000-0000CD340000}"/>
    <cellStyle name="Porcentual 2 12" xfId="3505" xr:uid="{00000000-0005-0000-0000-0000CE340000}"/>
    <cellStyle name="Porcentual 2 12 2" xfId="3506" xr:uid="{00000000-0005-0000-0000-0000CF340000}"/>
    <cellStyle name="Porcentual 2 12 3" xfId="3507" xr:uid="{00000000-0005-0000-0000-0000D0340000}"/>
    <cellStyle name="Porcentual 2 12 4" xfId="3508" xr:uid="{00000000-0005-0000-0000-0000D1340000}"/>
    <cellStyle name="Porcentual 2 13" xfId="3509" xr:uid="{00000000-0005-0000-0000-0000D2340000}"/>
    <cellStyle name="Porcentual 2 13 2" xfId="3510" xr:uid="{00000000-0005-0000-0000-0000D3340000}"/>
    <cellStyle name="Porcentual 2 13 3" xfId="3511" xr:uid="{00000000-0005-0000-0000-0000D4340000}"/>
    <cellStyle name="Porcentual 2 13 4" xfId="3512" xr:uid="{00000000-0005-0000-0000-0000D5340000}"/>
    <cellStyle name="Porcentual 2 14" xfId="3513" xr:uid="{00000000-0005-0000-0000-0000D6340000}"/>
    <cellStyle name="Porcentual 2 14 2" xfId="3514" xr:uid="{00000000-0005-0000-0000-0000D7340000}"/>
    <cellStyle name="Porcentual 2 14 3" xfId="3515" xr:uid="{00000000-0005-0000-0000-0000D8340000}"/>
    <cellStyle name="Porcentual 2 14 4" xfId="3516" xr:uid="{00000000-0005-0000-0000-0000D9340000}"/>
    <cellStyle name="Porcentual 2 15" xfId="3517" xr:uid="{00000000-0005-0000-0000-0000DA340000}"/>
    <cellStyle name="Porcentual 2 15 2" xfId="3518" xr:uid="{00000000-0005-0000-0000-0000DB340000}"/>
    <cellStyle name="Porcentual 2 15 3" xfId="3519" xr:uid="{00000000-0005-0000-0000-0000DC340000}"/>
    <cellStyle name="Porcentual 2 15 4" xfId="3520" xr:uid="{00000000-0005-0000-0000-0000DD340000}"/>
    <cellStyle name="Porcentual 2 16" xfId="3521" xr:uid="{00000000-0005-0000-0000-0000DE340000}"/>
    <cellStyle name="Porcentual 2 16 2" xfId="3522" xr:uid="{00000000-0005-0000-0000-0000DF340000}"/>
    <cellStyle name="Porcentual 2 16 3" xfId="3523" xr:uid="{00000000-0005-0000-0000-0000E0340000}"/>
    <cellStyle name="Porcentual 2 16 4" xfId="3524" xr:uid="{00000000-0005-0000-0000-0000E1340000}"/>
    <cellStyle name="Porcentual 2 17" xfId="3525" xr:uid="{00000000-0005-0000-0000-0000E2340000}"/>
    <cellStyle name="Porcentual 2 17 2" xfId="3526" xr:uid="{00000000-0005-0000-0000-0000E3340000}"/>
    <cellStyle name="Porcentual 2 17 3" xfId="3527" xr:uid="{00000000-0005-0000-0000-0000E4340000}"/>
    <cellStyle name="Porcentual 2 17 4" xfId="3528" xr:uid="{00000000-0005-0000-0000-0000E5340000}"/>
    <cellStyle name="Porcentual 2 18" xfId="3529" xr:uid="{00000000-0005-0000-0000-0000E6340000}"/>
    <cellStyle name="Porcentual 2 18 2" xfId="3530" xr:uid="{00000000-0005-0000-0000-0000E7340000}"/>
    <cellStyle name="Porcentual 2 18 3" xfId="3531" xr:uid="{00000000-0005-0000-0000-0000E8340000}"/>
    <cellStyle name="Porcentual 2 18 4" xfId="3532" xr:uid="{00000000-0005-0000-0000-0000E9340000}"/>
    <cellStyle name="Porcentual 2 19" xfId="3533" xr:uid="{00000000-0005-0000-0000-0000EA340000}"/>
    <cellStyle name="Porcentual 2 19 2" xfId="3534" xr:uid="{00000000-0005-0000-0000-0000EB340000}"/>
    <cellStyle name="Porcentual 2 19 3" xfId="3535" xr:uid="{00000000-0005-0000-0000-0000EC340000}"/>
    <cellStyle name="Porcentual 2 19 4" xfId="3536" xr:uid="{00000000-0005-0000-0000-0000ED340000}"/>
    <cellStyle name="Porcentual 2 2" xfId="142" xr:uid="{00000000-0005-0000-0000-0000EE340000}"/>
    <cellStyle name="Porcentual 2 2 2" xfId="3537" xr:uid="{00000000-0005-0000-0000-0000EF340000}"/>
    <cellStyle name="Porcentual 2 2 3" xfId="3538" xr:uid="{00000000-0005-0000-0000-0000F0340000}"/>
    <cellStyle name="Porcentual 2 2 4" xfId="3539" xr:uid="{00000000-0005-0000-0000-0000F1340000}"/>
    <cellStyle name="Porcentual 2 2 5" xfId="3727" xr:uid="{00000000-0005-0000-0000-0000F2340000}"/>
    <cellStyle name="Porcentual 2 2 6" xfId="5545" xr:uid="{00000000-0005-0000-0000-0000F3340000}"/>
    <cellStyle name="Porcentual 2 20" xfId="3540" xr:uid="{00000000-0005-0000-0000-0000F4340000}"/>
    <cellStyle name="Porcentual 2 20 2" xfId="3541" xr:uid="{00000000-0005-0000-0000-0000F5340000}"/>
    <cellStyle name="Porcentual 2 20 3" xfId="3542" xr:uid="{00000000-0005-0000-0000-0000F6340000}"/>
    <cellStyle name="Porcentual 2 20 4" xfId="3543" xr:uid="{00000000-0005-0000-0000-0000F7340000}"/>
    <cellStyle name="Porcentual 2 21" xfId="3544" xr:uid="{00000000-0005-0000-0000-0000F8340000}"/>
    <cellStyle name="Porcentual 2 21 2" xfId="3545" xr:uid="{00000000-0005-0000-0000-0000F9340000}"/>
    <cellStyle name="Porcentual 2 21 3" xfId="3546" xr:uid="{00000000-0005-0000-0000-0000FA340000}"/>
    <cellStyle name="Porcentual 2 21 4" xfId="3547" xr:uid="{00000000-0005-0000-0000-0000FB340000}"/>
    <cellStyle name="Porcentual 2 22" xfId="3548" xr:uid="{00000000-0005-0000-0000-0000FC340000}"/>
    <cellStyle name="Porcentual 2 22 2" xfId="3549" xr:uid="{00000000-0005-0000-0000-0000FD340000}"/>
    <cellStyle name="Porcentual 2 22 3" xfId="3550" xr:uid="{00000000-0005-0000-0000-0000FE340000}"/>
    <cellStyle name="Porcentual 2 22 4" xfId="3551" xr:uid="{00000000-0005-0000-0000-0000FF340000}"/>
    <cellStyle name="Porcentual 2 23" xfId="3552" xr:uid="{00000000-0005-0000-0000-000000350000}"/>
    <cellStyle name="Porcentual 2 23 2" xfId="3553" xr:uid="{00000000-0005-0000-0000-000001350000}"/>
    <cellStyle name="Porcentual 2 23 3" xfId="3554" xr:uid="{00000000-0005-0000-0000-000002350000}"/>
    <cellStyle name="Porcentual 2 23 4" xfId="3555" xr:uid="{00000000-0005-0000-0000-000003350000}"/>
    <cellStyle name="Porcentual 2 24" xfId="3556" xr:uid="{00000000-0005-0000-0000-000004350000}"/>
    <cellStyle name="Porcentual 2 24 2" xfId="3557" xr:uid="{00000000-0005-0000-0000-000005350000}"/>
    <cellStyle name="Porcentual 2 24 3" xfId="3558" xr:uid="{00000000-0005-0000-0000-000006350000}"/>
    <cellStyle name="Porcentual 2 24 4" xfId="3559" xr:uid="{00000000-0005-0000-0000-000007350000}"/>
    <cellStyle name="Porcentual 2 25" xfId="3560" xr:uid="{00000000-0005-0000-0000-000008350000}"/>
    <cellStyle name="Porcentual 2 25 2" xfId="3561" xr:uid="{00000000-0005-0000-0000-000009350000}"/>
    <cellStyle name="Porcentual 2 25 3" xfId="3562" xr:uid="{00000000-0005-0000-0000-00000A350000}"/>
    <cellStyle name="Porcentual 2 25 4" xfId="3563" xr:uid="{00000000-0005-0000-0000-00000B350000}"/>
    <cellStyle name="Porcentual 2 26" xfId="3564" xr:uid="{00000000-0005-0000-0000-00000C350000}"/>
    <cellStyle name="Porcentual 2 26 2" xfId="3565" xr:uid="{00000000-0005-0000-0000-00000D350000}"/>
    <cellStyle name="Porcentual 2 26 3" xfId="3566" xr:uid="{00000000-0005-0000-0000-00000E350000}"/>
    <cellStyle name="Porcentual 2 26 4" xfId="3567" xr:uid="{00000000-0005-0000-0000-00000F350000}"/>
    <cellStyle name="Porcentual 2 27" xfId="3568" xr:uid="{00000000-0005-0000-0000-000010350000}"/>
    <cellStyle name="Porcentual 2 27 2" xfId="3569" xr:uid="{00000000-0005-0000-0000-000011350000}"/>
    <cellStyle name="Porcentual 2 27 3" xfId="3570" xr:uid="{00000000-0005-0000-0000-000012350000}"/>
    <cellStyle name="Porcentual 2 27 4" xfId="3571" xr:uid="{00000000-0005-0000-0000-000013350000}"/>
    <cellStyle name="Porcentual 2 28" xfId="3572" xr:uid="{00000000-0005-0000-0000-000014350000}"/>
    <cellStyle name="Porcentual 2 28 2" xfId="3573" xr:uid="{00000000-0005-0000-0000-000015350000}"/>
    <cellStyle name="Porcentual 2 28 3" xfId="3574" xr:uid="{00000000-0005-0000-0000-000016350000}"/>
    <cellStyle name="Porcentual 2 28 4" xfId="3575" xr:uid="{00000000-0005-0000-0000-000017350000}"/>
    <cellStyle name="Porcentual 2 29" xfId="3576" xr:uid="{00000000-0005-0000-0000-000018350000}"/>
    <cellStyle name="Porcentual 2 29 2" xfId="3577" xr:uid="{00000000-0005-0000-0000-000019350000}"/>
    <cellStyle name="Porcentual 2 29 3" xfId="3578" xr:uid="{00000000-0005-0000-0000-00001A350000}"/>
    <cellStyle name="Porcentual 2 29 4" xfId="3579" xr:uid="{00000000-0005-0000-0000-00001B350000}"/>
    <cellStyle name="Porcentual 2 3" xfId="3580" xr:uid="{00000000-0005-0000-0000-00001C350000}"/>
    <cellStyle name="Porcentual 2 3 2" xfId="3581" xr:uid="{00000000-0005-0000-0000-00001D350000}"/>
    <cellStyle name="Porcentual 2 3 3" xfId="3582" xr:uid="{00000000-0005-0000-0000-00001E350000}"/>
    <cellStyle name="Porcentual 2 3 4" xfId="3583" xr:uid="{00000000-0005-0000-0000-00001F350000}"/>
    <cellStyle name="Porcentual 2 30" xfId="3584" xr:uid="{00000000-0005-0000-0000-000020350000}"/>
    <cellStyle name="Porcentual 2 30 2" xfId="3585" xr:uid="{00000000-0005-0000-0000-000021350000}"/>
    <cellStyle name="Porcentual 2 30 3" xfId="3586" xr:uid="{00000000-0005-0000-0000-000022350000}"/>
    <cellStyle name="Porcentual 2 30 4" xfId="3587" xr:uid="{00000000-0005-0000-0000-000023350000}"/>
    <cellStyle name="Porcentual 2 31" xfId="3588" xr:uid="{00000000-0005-0000-0000-000024350000}"/>
    <cellStyle name="Porcentual 2 31 2" xfId="3589" xr:uid="{00000000-0005-0000-0000-000025350000}"/>
    <cellStyle name="Porcentual 2 31 3" xfId="3590" xr:uid="{00000000-0005-0000-0000-000026350000}"/>
    <cellStyle name="Porcentual 2 31 4" xfId="3591" xr:uid="{00000000-0005-0000-0000-000027350000}"/>
    <cellStyle name="Porcentual 2 32" xfId="3592" xr:uid="{00000000-0005-0000-0000-000028350000}"/>
    <cellStyle name="Porcentual 2 32 2" xfId="3593" xr:uid="{00000000-0005-0000-0000-000029350000}"/>
    <cellStyle name="Porcentual 2 32 3" xfId="3594" xr:uid="{00000000-0005-0000-0000-00002A350000}"/>
    <cellStyle name="Porcentual 2 32 4" xfId="3595" xr:uid="{00000000-0005-0000-0000-00002B350000}"/>
    <cellStyle name="Porcentual 2 33" xfId="3596" xr:uid="{00000000-0005-0000-0000-00002C350000}"/>
    <cellStyle name="Porcentual 2 33 2" xfId="3597" xr:uid="{00000000-0005-0000-0000-00002D350000}"/>
    <cellStyle name="Porcentual 2 33 3" xfId="3598" xr:uid="{00000000-0005-0000-0000-00002E350000}"/>
    <cellStyle name="Porcentual 2 33 4" xfId="3599" xr:uid="{00000000-0005-0000-0000-00002F350000}"/>
    <cellStyle name="Porcentual 2 34" xfId="3600" xr:uid="{00000000-0005-0000-0000-000030350000}"/>
    <cellStyle name="Porcentual 2 34 2" xfId="3601" xr:uid="{00000000-0005-0000-0000-000031350000}"/>
    <cellStyle name="Porcentual 2 34 3" xfId="3602" xr:uid="{00000000-0005-0000-0000-000032350000}"/>
    <cellStyle name="Porcentual 2 34 4" xfId="3603" xr:uid="{00000000-0005-0000-0000-000033350000}"/>
    <cellStyle name="Porcentual 2 35" xfId="3604" xr:uid="{00000000-0005-0000-0000-000034350000}"/>
    <cellStyle name="Porcentual 2 35 2" xfId="3605" xr:uid="{00000000-0005-0000-0000-000035350000}"/>
    <cellStyle name="Porcentual 2 35 3" xfId="3606" xr:uid="{00000000-0005-0000-0000-000036350000}"/>
    <cellStyle name="Porcentual 2 35 4" xfId="3607" xr:uid="{00000000-0005-0000-0000-000037350000}"/>
    <cellStyle name="Porcentual 2 36" xfId="3608" xr:uid="{00000000-0005-0000-0000-000038350000}"/>
    <cellStyle name="Porcentual 2 36 2" xfId="3609" xr:uid="{00000000-0005-0000-0000-000039350000}"/>
    <cellStyle name="Porcentual 2 36 3" xfId="3610" xr:uid="{00000000-0005-0000-0000-00003A350000}"/>
    <cellStyle name="Porcentual 2 36 4" xfId="3611" xr:uid="{00000000-0005-0000-0000-00003B350000}"/>
    <cellStyle name="Porcentual 2 37" xfId="3612" xr:uid="{00000000-0005-0000-0000-00003C350000}"/>
    <cellStyle name="Porcentual 2 37 2" xfId="3613" xr:uid="{00000000-0005-0000-0000-00003D350000}"/>
    <cellStyle name="Porcentual 2 37 3" xfId="3614" xr:uid="{00000000-0005-0000-0000-00003E350000}"/>
    <cellStyle name="Porcentual 2 37 4" xfId="3615" xr:uid="{00000000-0005-0000-0000-00003F350000}"/>
    <cellStyle name="Porcentual 2 38" xfId="3616" xr:uid="{00000000-0005-0000-0000-000040350000}"/>
    <cellStyle name="Porcentual 2 38 2" xfId="3617" xr:uid="{00000000-0005-0000-0000-000041350000}"/>
    <cellStyle name="Porcentual 2 38 3" xfId="3618" xr:uid="{00000000-0005-0000-0000-000042350000}"/>
    <cellStyle name="Porcentual 2 38 4" xfId="3619" xr:uid="{00000000-0005-0000-0000-000043350000}"/>
    <cellStyle name="Porcentual 2 39" xfId="3620" xr:uid="{00000000-0005-0000-0000-000044350000}"/>
    <cellStyle name="Porcentual 2 39 2" xfId="3621" xr:uid="{00000000-0005-0000-0000-000045350000}"/>
    <cellStyle name="Porcentual 2 39 3" xfId="3622" xr:uid="{00000000-0005-0000-0000-000046350000}"/>
    <cellStyle name="Porcentual 2 39 4" xfId="3623" xr:uid="{00000000-0005-0000-0000-000047350000}"/>
    <cellStyle name="Porcentual 2 4" xfId="3624" xr:uid="{00000000-0005-0000-0000-000048350000}"/>
    <cellStyle name="Porcentual 2 4 2" xfId="3625" xr:uid="{00000000-0005-0000-0000-000049350000}"/>
    <cellStyle name="Porcentual 2 4 3" xfId="3626" xr:uid="{00000000-0005-0000-0000-00004A350000}"/>
    <cellStyle name="Porcentual 2 4 4" xfId="3627" xr:uid="{00000000-0005-0000-0000-00004B350000}"/>
    <cellStyle name="Porcentual 2 40" xfId="3628" xr:uid="{00000000-0005-0000-0000-00004C350000}"/>
    <cellStyle name="Porcentual 2 40 2" xfId="3629" xr:uid="{00000000-0005-0000-0000-00004D350000}"/>
    <cellStyle name="Porcentual 2 40 3" xfId="3630" xr:uid="{00000000-0005-0000-0000-00004E350000}"/>
    <cellStyle name="Porcentual 2 40 4" xfId="3631" xr:uid="{00000000-0005-0000-0000-00004F350000}"/>
    <cellStyle name="Porcentual 2 5" xfId="3632" xr:uid="{00000000-0005-0000-0000-000050350000}"/>
    <cellStyle name="Porcentual 2 5 2" xfId="3633" xr:uid="{00000000-0005-0000-0000-000051350000}"/>
    <cellStyle name="Porcentual 2 5 3" xfId="3634" xr:uid="{00000000-0005-0000-0000-000052350000}"/>
    <cellStyle name="Porcentual 2 5 4" xfId="3635" xr:uid="{00000000-0005-0000-0000-000053350000}"/>
    <cellStyle name="Porcentual 2 6" xfId="3636" xr:uid="{00000000-0005-0000-0000-000054350000}"/>
    <cellStyle name="Porcentual 2 6 2" xfId="3637" xr:uid="{00000000-0005-0000-0000-000055350000}"/>
    <cellStyle name="Porcentual 2 6 3" xfId="3638" xr:uid="{00000000-0005-0000-0000-000056350000}"/>
    <cellStyle name="Porcentual 2 6 4" xfId="3639" xr:uid="{00000000-0005-0000-0000-000057350000}"/>
    <cellStyle name="Porcentual 2 7" xfId="3640" xr:uid="{00000000-0005-0000-0000-000058350000}"/>
    <cellStyle name="Porcentual 2 7 2" xfId="3641" xr:uid="{00000000-0005-0000-0000-000059350000}"/>
    <cellStyle name="Porcentual 2 7 3" xfId="3642" xr:uid="{00000000-0005-0000-0000-00005A350000}"/>
    <cellStyle name="Porcentual 2 7 4" xfId="3643" xr:uid="{00000000-0005-0000-0000-00005B350000}"/>
    <cellStyle name="Porcentual 2 8" xfId="3644" xr:uid="{00000000-0005-0000-0000-00005C350000}"/>
    <cellStyle name="Porcentual 2 8 2" xfId="3645" xr:uid="{00000000-0005-0000-0000-00005D350000}"/>
    <cellStyle name="Porcentual 2 8 3" xfId="3646" xr:uid="{00000000-0005-0000-0000-00005E350000}"/>
    <cellStyle name="Porcentual 2 8 4" xfId="3647" xr:uid="{00000000-0005-0000-0000-00005F350000}"/>
    <cellStyle name="Porcentual 2 9" xfId="3648" xr:uid="{00000000-0005-0000-0000-000060350000}"/>
    <cellStyle name="Porcentual 2 9 2" xfId="3649" xr:uid="{00000000-0005-0000-0000-000061350000}"/>
    <cellStyle name="Porcentual 2 9 3" xfId="3650" xr:uid="{00000000-0005-0000-0000-000062350000}"/>
    <cellStyle name="Porcentual 2 9 4" xfId="3651" xr:uid="{00000000-0005-0000-0000-000063350000}"/>
    <cellStyle name="Porcentual 3" xfId="42" xr:uid="{00000000-0005-0000-0000-000064350000}"/>
    <cellStyle name="Porcentual 3 2" xfId="3652" xr:uid="{00000000-0005-0000-0000-000065350000}"/>
    <cellStyle name="Porcentual 3 3" xfId="3653" xr:uid="{00000000-0005-0000-0000-000066350000}"/>
    <cellStyle name="Porcentual 3 4" xfId="3654" xr:uid="{00000000-0005-0000-0000-000067350000}"/>
    <cellStyle name="Porcentual 4" xfId="3655" xr:uid="{00000000-0005-0000-0000-000068350000}"/>
    <cellStyle name="Porcentual 4 10" xfId="5546" xr:uid="{00000000-0005-0000-0000-000069350000}"/>
    <cellStyle name="Porcentual 4 2" xfId="3656" xr:uid="{00000000-0005-0000-0000-00006A350000}"/>
    <cellStyle name="Porcentual 4 2 2" xfId="3657" xr:uid="{00000000-0005-0000-0000-00006B350000}"/>
    <cellStyle name="Porcentual 4 2 3" xfId="3658" xr:uid="{00000000-0005-0000-0000-00006C350000}"/>
    <cellStyle name="Porcentual 4 2 4" xfId="3659" xr:uid="{00000000-0005-0000-0000-00006D350000}"/>
    <cellStyle name="Porcentual 4 3" xfId="3660" xr:uid="{00000000-0005-0000-0000-00006E350000}"/>
    <cellStyle name="Porcentual 4 4" xfId="3661" xr:uid="{00000000-0005-0000-0000-00006F350000}"/>
    <cellStyle name="Porcentual 4 5" xfId="3662" xr:uid="{00000000-0005-0000-0000-000070350000}"/>
    <cellStyle name="Porcentual 4 6" xfId="3753" xr:uid="{00000000-0005-0000-0000-000071350000}"/>
    <cellStyle name="Porcentual 4 6 2" xfId="12096" xr:uid="{00000000-0005-0000-0000-000072350000}"/>
    <cellStyle name="Porcentual 4 6 2 2" xfId="12097" xr:uid="{00000000-0005-0000-0000-000073350000}"/>
    <cellStyle name="Porcentual 4 6 3" xfId="12098" xr:uid="{00000000-0005-0000-0000-000074350000}"/>
    <cellStyle name="Porcentual 4 6 4" xfId="13745" xr:uid="{00000000-0005-0000-0000-000075350000}"/>
    <cellStyle name="Porcentual 4 6 5" xfId="5547" xr:uid="{00000000-0005-0000-0000-000076350000}"/>
    <cellStyle name="Porcentual 4 7" xfId="5548" xr:uid="{00000000-0005-0000-0000-000077350000}"/>
    <cellStyle name="Porcentual 4 7 2" xfId="12099" xr:uid="{00000000-0005-0000-0000-000078350000}"/>
    <cellStyle name="Porcentual 4 8" xfId="12100" xr:uid="{00000000-0005-0000-0000-000079350000}"/>
    <cellStyle name="Porcentual 4 9" xfId="13746" xr:uid="{00000000-0005-0000-0000-00007A350000}"/>
    <cellStyle name="Porcentual 5" xfId="3663" xr:uid="{00000000-0005-0000-0000-00007B350000}"/>
    <cellStyle name="Porcentual 5 2" xfId="3664" xr:uid="{00000000-0005-0000-0000-00007C350000}"/>
    <cellStyle name="Porcentual 5 3" xfId="3665" xr:uid="{00000000-0005-0000-0000-00007D350000}"/>
    <cellStyle name="Porcentual 5 4" xfId="3666" xr:uid="{00000000-0005-0000-0000-00007E350000}"/>
    <cellStyle name="Porcentual 5 5" xfId="5550" xr:uid="{00000000-0005-0000-0000-00007F350000}"/>
    <cellStyle name="Porcentual 5 6" xfId="5551" xr:uid="{00000000-0005-0000-0000-000080350000}"/>
    <cellStyle name="Porcentual 5 7" xfId="5549" xr:uid="{00000000-0005-0000-0000-000081350000}"/>
    <cellStyle name="Porcentual 6" xfId="3667" xr:uid="{00000000-0005-0000-0000-000082350000}"/>
    <cellStyle name="Porcentual 6 10" xfId="3668" xr:uid="{00000000-0005-0000-0000-000083350000}"/>
    <cellStyle name="Porcentual 6 2" xfId="3669" xr:uid="{00000000-0005-0000-0000-000084350000}"/>
    <cellStyle name="Porcentual 6 3" xfId="3670" xr:uid="{00000000-0005-0000-0000-000085350000}"/>
    <cellStyle name="Porcentual 6 4" xfId="3671" xr:uid="{00000000-0005-0000-0000-000086350000}"/>
    <cellStyle name="Porcentual 6 5" xfId="3672" xr:uid="{00000000-0005-0000-0000-000087350000}"/>
    <cellStyle name="Porcentual 6 6" xfId="3673" xr:uid="{00000000-0005-0000-0000-000088350000}"/>
    <cellStyle name="Porcentual 6 7" xfId="3674" xr:uid="{00000000-0005-0000-0000-000089350000}"/>
    <cellStyle name="Porcentual 6 8" xfId="3675" xr:uid="{00000000-0005-0000-0000-00008A350000}"/>
    <cellStyle name="Porcentual 6 9" xfId="3676" xr:uid="{00000000-0005-0000-0000-00008B350000}"/>
    <cellStyle name="Porcentual 7" xfId="3721" xr:uid="{00000000-0005-0000-0000-00008C350000}"/>
    <cellStyle name="Porcentual 7 2" xfId="5553" xr:uid="{00000000-0005-0000-0000-00008D350000}"/>
    <cellStyle name="Porcentual 7 3" xfId="5552" xr:uid="{00000000-0005-0000-0000-00008E350000}"/>
    <cellStyle name="resaltado" xfId="43" xr:uid="{00000000-0005-0000-0000-00008F350000}"/>
    <cellStyle name="Salida 2" xfId="3677" xr:uid="{00000000-0005-0000-0000-000090350000}"/>
    <cellStyle name="Salida 3" xfId="3678" xr:uid="{00000000-0005-0000-0000-000091350000}"/>
    <cellStyle name="Salida 4" xfId="3679" xr:uid="{00000000-0005-0000-0000-000092350000}"/>
    <cellStyle name="Salida 5" xfId="3680" xr:uid="{00000000-0005-0000-0000-000093350000}"/>
    <cellStyle name="Salida 6" xfId="3681" xr:uid="{00000000-0005-0000-0000-000094350000}"/>
    <cellStyle name="Texto de advertencia 2" xfId="3682" xr:uid="{00000000-0005-0000-0000-000095350000}"/>
    <cellStyle name="Texto de advertencia 3" xfId="3683" xr:uid="{00000000-0005-0000-0000-000096350000}"/>
    <cellStyle name="Texto de advertencia 4" xfId="3684" xr:uid="{00000000-0005-0000-0000-000097350000}"/>
    <cellStyle name="Texto de advertencia 5" xfId="3685" xr:uid="{00000000-0005-0000-0000-000098350000}"/>
    <cellStyle name="Texto de advertencia 6" xfId="3686" xr:uid="{00000000-0005-0000-0000-000099350000}"/>
    <cellStyle name="Texto explicativo 2" xfId="3687" xr:uid="{00000000-0005-0000-0000-00009A350000}"/>
    <cellStyle name="Texto explicativo 3" xfId="3688" xr:uid="{00000000-0005-0000-0000-00009B350000}"/>
    <cellStyle name="Texto explicativo 4" xfId="3689" xr:uid="{00000000-0005-0000-0000-00009C350000}"/>
    <cellStyle name="Texto explicativo 5" xfId="3690" xr:uid="{00000000-0005-0000-0000-00009D350000}"/>
    <cellStyle name="Texto explicativo 6" xfId="3691" xr:uid="{00000000-0005-0000-0000-00009E350000}"/>
    <cellStyle name="Title" xfId="3692" xr:uid="{00000000-0005-0000-0000-00009F350000}"/>
    <cellStyle name="Título 1 2" xfId="3693" xr:uid="{00000000-0005-0000-0000-0000A0350000}"/>
    <cellStyle name="Título 1 3" xfId="3694" xr:uid="{00000000-0005-0000-0000-0000A1350000}"/>
    <cellStyle name="Título 1 4" xfId="3695" xr:uid="{00000000-0005-0000-0000-0000A2350000}"/>
    <cellStyle name="Título 1 5" xfId="3696" xr:uid="{00000000-0005-0000-0000-0000A3350000}"/>
    <cellStyle name="Título 1 6" xfId="3697" xr:uid="{00000000-0005-0000-0000-0000A4350000}"/>
    <cellStyle name="Título 2 2" xfId="3698" xr:uid="{00000000-0005-0000-0000-0000A5350000}"/>
    <cellStyle name="Título 2 3" xfId="3699" xr:uid="{00000000-0005-0000-0000-0000A6350000}"/>
    <cellStyle name="Título 2 4" xfId="3700" xr:uid="{00000000-0005-0000-0000-0000A7350000}"/>
    <cellStyle name="Título 2 5" xfId="3701" xr:uid="{00000000-0005-0000-0000-0000A8350000}"/>
    <cellStyle name="Título 2 6" xfId="3702" xr:uid="{00000000-0005-0000-0000-0000A9350000}"/>
    <cellStyle name="Título 3 2" xfId="3703" xr:uid="{00000000-0005-0000-0000-0000AA350000}"/>
    <cellStyle name="Título 3 2 2" xfId="4911" xr:uid="{00000000-0005-0000-0000-0000AB350000}"/>
    <cellStyle name="Título 3 3" xfId="3704" xr:uid="{00000000-0005-0000-0000-0000AC350000}"/>
    <cellStyle name="Título 3 3 2" xfId="4912" xr:uid="{00000000-0005-0000-0000-0000AD350000}"/>
    <cellStyle name="Título 3 4" xfId="3705" xr:uid="{00000000-0005-0000-0000-0000AE350000}"/>
    <cellStyle name="Título 3 4 2" xfId="4913" xr:uid="{00000000-0005-0000-0000-0000AF350000}"/>
    <cellStyle name="Título 3 5" xfId="3706" xr:uid="{00000000-0005-0000-0000-0000B0350000}"/>
    <cellStyle name="Título 3 5 2" xfId="4914" xr:uid="{00000000-0005-0000-0000-0000B1350000}"/>
    <cellStyle name="Título 3 6" xfId="3707" xr:uid="{00000000-0005-0000-0000-0000B2350000}"/>
    <cellStyle name="Título 3 6 2" xfId="4915" xr:uid="{00000000-0005-0000-0000-0000B3350000}"/>
    <cellStyle name="Título 4" xfId="3708" xr:uid="{00000000-0005-0000-0000-0000B4350000}"/>
    <cellStyle name="Título 5" xfId="3709" xr:uid="{00000000-0005-0000-0000-0000B5350000}"/>
    <cellStyle name="Título 6" xfId="3710" xr:uid="{00000000-0005-0000-0000-0000B6350000}"/>
    <cellStyle name="Título 7" xfId="3711" xr:uid="{00000000-0005-0000-0000-0000B7350000}"/>
    <cellStyle name="Título 8" xfId="3712" xr:uid="{00000000-0005-0000-0000-0000B8350000}"/>
    <cellStyle name="Total 2" xfId="3713" xr:uid="{00000000-0005-0000-0000-0000B9350000}"/>
    <cellStyle name="Total 3" xfId="3714" xr:uid="{00000000-0005-0000-0000-0000BA350000}"/>
    <cellStyle name="Total 4" xfId="3715" xr:uid="{00000000-0005-0000-0000-0000BB350000}"/>
    <cellStyle name="Total 5" xfId="3716" xr:uid="{00000000-0005-0000-0000-0000BC350000}"/>
    <cellStyle name="Total 6" xfId="3717" xr:uid="{00000000-0005-0000-0000-0000BD350000}"/>
    <cellStyle name="Warning Text" xfId="3718" xr:uid="{00000000-0005-0000-0000-0000BE35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34925</xdr:colOff>
      <xdr:row>1</xdr:row>
      <xdr:rowOff>123825</xdr:rowOff>
    </xdr:from>
    <xdr:to>
      <xdr:col>6</xdr:col>
      <xdr:colOff>1732445</xdr:colOff>
      <xdr:row>3</xdr:row>
      <xdr:rowOff>161925</xdr:rowOff>
    </xdr:to>
    <xdr:pic>
      <xdr:nvPicPr>
        <xdr:cNvPr id="2" name="0 Imagen">
          <a:extLst>
            <a:ext uri="{FF2B5EF4-FFF2-40B4-BE49-F238E27FC236}">
              <a16:creationId xmlns:a16="http://schemas.microsoft.com/office/drawing/2014/main" id="{E03F1794-EC9E-4E42-9E9F-D1955FC15B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8842" y="293158"/>
          <a:ext cx="1697520" cy="842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772584</xdr:colOff>
      <xdr:row>1</xdr:row>
      <xdr:rowOff>127000</xdr:rowOff>
    </xdr:from>
    <xdr:to>
      <xdr:col>5</xdr:col>
      <xdr:colOff>554521</xdr:colOff>
      <xdr:row>3</xdr:row>
      <xdr:rowOff>165100</xdr:rowOff>
    </xdr:to>
    <xdr:pic>
      <xdr:nvPicPr>
        <xdr:cNvPr id="2" name="0 Imagen">
          <a:extLst>
            <a:ext uri="{FF2B5EF4-FFF2-40B4-BE49-F238E27FC236}">
              <a16:creationId xmlns:a16="http://schemas.microsoft.com/office/drawing/2014/main" id="{52DE2A2F-E9D5-4214-9390-6B480BE328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57084" y="296333"/>
          <a:ext cx="1697520" cy="8424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105833</xdr:colOff>
      <xdr:row>1</xdr:row>
      <xdr:rowOff>148167</xdr:rowOff>
    </xdr:from>
    <xdr:to>
      <xdr:col>5</xdr:col>
      <xdr:colOff>1803353</xdr:colOff>
      <xdr:row>3</xdr:row>
      <xdr:rowOff>186267</xdr:rowOff>
    </xdr:to>
    <xdr:pic>
      <xdr:nvPicPr>
        <xdr:cNvPr id="2" name="0 Imagen">
          <a:extLst>
            <a:ext uri="{FF2B5EF4-FFF2-40B4-BE49-F238E27FC236}">
              <a16:creationId xmlns:a16="http://schemas.microsoft.com/office/drawing/2014/main" id="{C8BC1792-7C6A-4AF4-AC99-B788C7378C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5666" y="317500"/>
          <a:ext cx="1697520" cy="8424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21168</xdr:colOff>
      <xdr:row>1</xdr:row>
      <xdr:rowOff>169333</xdr:rowOff>
    </xdr:from>
    <xdr:to>
      <xdr:col>7</xdr:col>
      <xdr:colOff>289938</xdr:colOff>
      <xdr:row>3</xdr:row>
      <xdr:rowOff>207433</xdr:rowOff>
    </xdr:to>
    <xdr:pic>
      <xdr:nvPicPr>
        <xdr:cNvPr id="2" name="0 Imagen">
          <a:extLst>
            <a:ext uri="{FF2B5EF4-FFF2-40B4-BE49-F238E27FC236}">
              <a16:creationId xmlns:a16="http://schemas.microsoft.com/office/drawing/2014/main" id="{B1A56F42-F935-4EC2-AA8D-7B6C7F8C0E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1" y="338666"/>
          <a:ext cx="1697520" cy="842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666750</xdr:colOff>
      <xdr:row>1</xdr:row>
      <xdr:rowOff>148167</xdr:rowOff>
    </xdr:from>
    <xdr:to>
      <xdr:col>7</xdr:col>
      <xdr:colOff>607437</xdr:colOff>
      <xdr:row>3</xdr:row>
      <xdr:rowOff>186267</xdr:rowOff>
    </xdr:to>
    <xdr:pic>
      <xdr:nvPicPr>
        <xdr:cNvPr id="2" name="0 Imagen">
          <a:extLst>
            <a:ext uri="{FF2B5EF4-FFF2-40B4-BE49-F238E27FC236}">
              <a16:creationId xmlns:a16="http://schemas.microsoft.com/office/drawing/2014/main" id="{8BAC64DF-5D40-455E-BBA5-A6BC3E90B27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00" y="317500"/>
          <a:ext cx="1697520" cy="8424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1352400</xdr:colOff>
      <xdr:row>1</xdr:row>
      <xdr:rowOff>168872</xdr:rowOff>
    </xdr:from>
    <xdr:to>
      <xdr:col>7</xdr:col>
      <xdr:colOff>558544</xdr:colOff>
      <xdr:row>3</xdr:row>
      <xdr:rowOff>190722</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400" y="338205"/>
          <a:ext cx="1714394" cy="8261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3393281</xdr:colOff>
      <xdr:row>1</xdr:row>
      <xdr:rowOff>178594</xdr:rowOff>
    </xdr:from>
    <xdr:to>
      <xdr:col>4</xdr:col>
      <xdr:colOff>154675</xdr:colOff>
      <xdr:row>3</xdr:row>
      <xdr:rowOff>195153</xdr:rowOff>
    </xdr:to>
    <xdr:pic>
      <xdr:nvPicPr>
        <xdr:cNvPr id="5" name="0 Imagen">
          <a:extLst>
            <a:ext uri="{FF2B5EF4-FFF2-40B4-BE49-F238E27FC236}">
              <a16:creationId xmlns:a16="http://schemas.microsoft.com/office/drawing/2014/main" id="{6C9C1475-8251-4512-B308-97DE7542367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00625" y="369094"/>
          <a:ext cx="1714394" cy="8261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119062</xdr:colOff>
      <xdr:row>1</xdr:row>
      <xdr:rowOff>166687</xdr:rowOff>
    </xdr:from>
    <xdr:to>
      <xdr:col>6</xdr:col>
      <xdr:colOff>309456</xdr:colOff>
      <xdr:row>3</xdr:row>
      <xdr:rowOff>177955</xdr:rowOff>
    </xdr:to>
    <xdr:pic>
      <xdr:nvPicPr>
        <xdr:cNvPr id="3" name="0 Imagen">
          <a:extLst>
            <a:ext uri="{FF2B5EF4-FFF2-40B4-BE49-F238E27FC236}">
              <a16:creationId xmlns:a16="http://schemas.microsoft.com/office/drawing/2014/main" id="{C79C0CAF-4783-40F0-B7A6-5E1D8F14F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83656" y="333375"/>
          <a:ext cx="1714394" cy="82089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523874</xdr:colOff>
      <xdr:row>47</xdr:row>
      <xdr:rowOff>154787</xdr:rowOff>
    </xdr:from>
    <xdr:to>
      <xdr:col>1</xdr:col>
      <xdr:colOff>3524249</xdr:colOff>
      <xdr:row>47</xdr:row>
      <xdr:rowOff>166687</xdr:rowOff>
    </xdr:to>
    <xdr:cxnSp macro="">
      <xdr:nvCxnSpPr>
        <xdr:cNvPr id="2" name="Conector recto 1">
          <a:extLst>
            <a:ext uri="{FF2B5EF4-FFF2-40B4-BE49-F238E27FC236}">
              <a16:creationId xmlns:a16="http://schemas.microsoft.com/office/drawing/2014/main" id="{D95CAAB8-C33A-4EB3-9876-2203C8C36C11}"/>
            </a:ext>
          </a:extLst>
        </xdr:cNvPr>
        <xdr:cNvCxnSpPr/>
      </xdr:nvCxnSpPr>
      <xdr:spPr>
        <a:xfrm>
          <a:off x="889634" y="22565207"/>
          <a:ext cx="300037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559594</xdr:colOff>
      <xdr:row>47</xdr:row>
      <xdr:rowOff>154781</xdr:rowOff>
    </xdr:from>
    <xdr:to>
      <xdr:col>6</xdr:col>
      <xdr:colOff>464344</xdr:colOff>
      <xdr:row>47</xdr:row>
      <xdr:rowOff>166681</xdr:rowOff>
    </xdr:to>
    <xdr:cxnSp macro="">
      <xdr:nvCxnSpPr>
        <xdr:cNvPr id="3" name="Conector recto 2">
          <a:extLst>
            <a:ext uri="{FF2B5EF4-FFF2-40B4-BE49-F238E27FC236}">
              <a16:creationId xmlns:a16="http://schemas.microsoft.com/office/drawing/2014/main" id="{6ED43574-4595-4A6D-B1AF-5197BC1DD291}"/>
            </a:ext>
          </a:extLst>
        </xdr:cNvPr>
        <xdr:cNvCxnSpPr/>
      </xdr:nvCxnSpPr>
      <xdr:spPr>
        <a:xfrm>
          <a:off x="5680234" y="22565201"/>
          <a:ext cx="307467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4036217</xdr:colOff>
      <xdr:row>0</xdr:row>
      <xdr:rowOff>238125</xdr:rowOff>
    </xdr:from>
    <xdr:to>
      <xdr:col>3</xdr:col>
      <xdr:colOff>206734</xdr:colOff>
      <xdr:row>0</xdr:row>
      <xdr:rowOff>1000125</xdr:rowOff>
    </xdr:to>
    <xdr:pic>
      <xdr:nvPicPr>
        <xdr:cNvPr id="4" name="Imagen 3">
          <a:extLst>
            <a:ext uri="{FF2B5EF4-FFF2-40B4-BE49-F238E27FC236}">
              <a16:creationId xmlns:a16="http://schemas.microsoft.com/office/drawing/2014/main" id="{0F9C3D56-1B91-4FCC-B53B-CDE29C3BAF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01977" y="238125"/>
          <a:ext cx="1534997" cy="762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3369469</xdr:colOff>
      <xdr:row>1</xdr:row>
      <xdr:rowOff>154782</xdr:rowOff>
    </xdr:from>
    <xdr:to>
      <xdr:col>3</xdr:col>
      <xdr:colOff>488050</xdr:colOff>
      <xdr:row>3</xdr:row>
      <xdr:rowOff>160759</xdr:rowOff>
    </xdr:to>
    <xdr:pic>
      <xdr:nvPicPr>
        <xdr:cNvPr id="2" name="0 Imagen">
          <a:extLst>
            <a:ext uri="{FF2B5EF4-FFF2-40B4-BE49-F238E27FC236}">
              <a16:creationId xmlns:a16="http://schemas.microsoft.com/office/drawing/2014/main" id="{E064BC15-546A-400A-BCD8-45C39BA7EB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96189" y="330042"/>
          <a:ext cx="1842981" cy="7984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404019</xdr:colOff>
      <xdr:row>1</xdr:row>
      <xdr:rowOff>142876</xdr:rowOff>
    </xdr:from>
    <xdr:to>
      <xdr:col>4</xdr:col>
      <xdr:colOff>1027008</xdr:colOff>
      <xdr:row>3</xdr:row>
      <xdr:rowOff>148852</xdr:rowOff>
    </xdr:to>
    <xdr:pic>
      <xdr:nvPicPr>
        <xdr:cNvPr id="2" name="0 Imagen">
          <a:extLst>
            <a:ext uri="{FF2B5EF4-FFF2-40B4-BE49-F238E27FC236}">
              <a16:creationId xmlns:a16="http://schemas.microsoft.com/office/drawing/2014/main" id="{994CA086-F1A5-4FCC-A00F-D759E60DF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23769" y="312209"/>
          <a:ext cx="1713072" cy="8103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361950</xdr:colOff>
      <xdr:row>1</xdr:row>
      <xdr:rowOff>219075</xdr:rowOff>
    </xdr:from>
    <xdr:to>
      <xdr:col>5</xdr:col>
      <xdr:colOff>332918</xdr:colOff>
      <xdr:row>3</xdr:row>
      <xdr:rowOff>243225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0" y="371475"/>
          <a:ext cx="1666418" cy="824250"/>
        </a:xfrm>
        <a:prstGeom prst="rect">
          <a:avLst/>
        </a:prstGeom>
      </xdr:spPr>
    </xdr:pic>
    <xdr:clientData/>
  </xdr:twoCellAnchor>
  <xdr:twoCellAnchor editAs="oneCell">
    <xdr:from>
      <xdr:col>3</xdr:col>
      <xdr:colOff>1390649</xdr:colOff>
      <xdr:row>10</xdr:row>
      <xdr:rowOff>0</xdr:rowOff>
    </xdr:from>
    <xdr:to>
      <xdr:col>4</xdr:col>
      <xdr:colOff>6348</xdr:colOff>
      <xdr:row>15</xdr:row>
      <xdr:rowOff>127795</xdr:rowOff>
    </xdr:to>
    <xdr:pic>
      <xdr:nvPicPr>
        <xdr:cNvPr id="4" name="1 Imagen" descr="Descripción: ESCUDO A COLOR RETOCADO">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4</xdr:col>
      <xdr:colOff>1</xdr:colOff>
      <xdr:row>14</xdr:row>
      <xdr:rowOff>32546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2</xdr:col>
      <xdr:colOff>2192265</xdr:colOff>
      <xdr:row>1</xdr:row>
      <xdr:rowOff>220184</xdr:rowOff>
    </xdr:from>
    <xdr:to>
      <xdr:col>2</xdr:col>
      <xdr:colOff>3631119</xdr:colOff>
      <xdr:row>3</xdr:row>
      <xdr:rowOff>161175</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1365" y="391634"/>
          <a:ext cx="1438854" cy="741091"/>
        </a:xfrm>
        <a:prstGeom prst="rect">
          <a:avLst/>
        </a:prstGeom>
      </xdr:spPr>
    </xdr:pic>
    <xdr:clientData/>
  </xdr:twoCellAnchor>
  <xdr:twoCellAnchor editAs="oneCell">
    <xdr:from>
      <xdr:col>2</xdr:col>
      <xdr:colOff>1390649</xdr:colOff>
      <xdr:row>9</xdr:row>
      <xdr:rowOff>0</xdr:rowOff>
    </xdr:from>
    <xdr:to>
      <xdr:col>2</xdr:col>
      <xdr:colOff>1390650</xdr:colOff>
      <xdr:row>14</xdr:row>
      <xdr:rowOff>32546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542925</xdr:colOff>
      <xdr:row>8</xdr:row>
      <xdr:rowOff>0</xdr:rowOff>
    </xdr:from>
    <xdr:to>
      <xdr:col>4</xdr:col>
      <xdr:colOff>1162050</xdr:colOff>
      <xdr:row>8</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4</xdr:col>
      <xdr:colOff>552450</xdr:colOff>
      <xdr:row>1</xdr:row>
      <xdr:rowOff>85724</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0350" y="238124"/>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G:\Users\32243245\AppData\Local\Microsoft\Windows\Temporary%20Internet%20Files\Content.Outlook\TP9OSSUZ\Documents%20and%20Settings\Usuario%20de%20Windows\Mis%20documentos\Licitaciones\Inalv&#237;as\Taraz&#225;-Caucasia\WINDOWS\TEMP\RELACI~1.XLS?3B494239" TargetMode="External"/><Relationship Id="rId1" Type="http://schemas.openxmlformats.org/officeDocument/2006/relationships/externalLinkPath" Target="file:///\\3B494239\RELACI~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camilo\Desktop\JJAS\ANALSIS%20APU\E:\Users\camilo\Desktop\ANALSIS%20APU\H:\Copia%20de%20APU%20%20%20BASE%20EDUCACI&#211;N%20ENERO%202014%20.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Usuario\Desktop\Obras%20civiles%202021\Bases%20de%20datos%20de%20la%20categoria\Tarifario%20-%20Costos%20Directos%20Presupuestos%20de%20Obra%20P&#250;bl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https://d.docs.live.net/d3d9152b652cbde2/Desktop/Presupuestos%20CVS%2028-02-2023/4.3.%20PRESUPUESTACI&#211;N%20LAURELES%20ESTADIO%20LOTE%204.xlsm" TargetMode="External"/><Relationship Id="rId1" Type="http://schemas.openxmlformats.org/officeDocument/2006/relationships/externalLinkPath" Target="Presupuestos%20CVS%2028-02-2023/4.3.%20PRESUPUESTACI&#211;N%20LAURELES%20ESTADIO%20LOTE%204.xlsm"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https://d.docs.live.net/d3d9152b652cbde2/Desktop/6.%20Formularios%20Lote%206%20-%20Santa%20Cruz.xlsx" TargetMode="External"/><Relationship Id="rId1" Type="http://schemas.openxmlformats.org/officeDocument/2006/relationships/externalLinkPath" Target="6.%20Formularios%20Lote%206%20-%20Santa%20Cru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 sheetId="1944" refreshError="1"/>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2">
          <cell r="A2">
            <v>0</v>
          </cell>
        </row>
      </sheetData>
      <sheetData sheetId="1962"/>
      <sheetData sheetId="1963"/>
      <sheetData sheetId="1964"/>
      <sheetData sheetId="1965"/>
      <sheetData sheetId="1966">
        <row r="2">
          <cell r="A2" t="str">
            <v>Locación</v>
          </cell>
        </row>
      </sheetData>
      <sheetData sheetId="1967" refreshError="1"/>
      <sheetData sheetId="1968" refreshError="1"/>
      <sheetData sheetId="1969" refreshError="1"/>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sheetData sheetId="1976"/>
      <sheetData sheetId="1977">
        <row r="2">
          <cell r="A2">
            <v>0</v>
          </cell>
        </row>
      </sheetData>
      <sheetData sheetId="1978">
        <row r="2">
          <cell r="A2">
            <v>0</v>
          </cell>
        </row>
      </sheetData>
      <sheetData sheetId="1979" refreshError="1"/>
      <sheetData sheetId="1980" refreshError="1"/>
      <sheetData sheetId="1981" refreshError="1"/>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refreshError="1"/>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I5">
            <v>89600</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5324.8</v>
          </cell>
          <cell r="AF13">
            <v>851.96800000000007</v>
          </cell>
          <cell r="AG13">
            <v>88096.767999999996</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749229.36</v>
          </cell>
          <cell r="AE16">
            <v>48699.9084</v>
          </cell>
          <cell r="AF16">
            <v>7791.9853440000006</v>
          </cell>
          <cell r="AG16">
            <v>805721.25374399999</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1593975.6</v>
          </cell>
          <cell r="AE17">
            <v>103608.414</v>
          </cell>
          <cell r="AF17">
            <v>16577.346240000003</v>
          </cell>
          <cell r="AG17">
            <v>1714161.3602400003</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2287710.92</v>
          </cell>
          <cell r="AE18">
            <v>148701.20980000001</v>
          </cell>
          <cell r="AF18">
            <v>23792.193568000002</v>
          </cell>
          <cell r="AG18">
            <v>2460204.3233679999</v>
          </cell>
        </row>
        <row r="19">
          <cell r="A19" t="str">
            <v>113</v>
          </cell>
          <cell r="I19">
            <v>98930</v>
          </cell>
          <cell r="L19">
            <v>63800</v>
          </cell>
          <cell r="N19">
            <v>511353</v>
          </cell>
          <cell r="P19">
            <v>1615000</v>
          </cell>
          <cell r="AD19">
            <v>396488</v>
          </cell>
          <cell r="AE19">
            <v>25771.72</v>
          </cell>
          <cell r="AF19">
            <v>4123.4751999999999</v>
          </cell>
          <cell r="AG19">
            <v>426383.19519999996</v>
          </cell>
        </row>
        <row r="20">
          <cell r="A20" t="str">
            <v>200</v>
          </cell>
          <cell r="O20">
            <v>276776</v>
          </cell>
          <cell r="X20">
            <v>741472</v>
          </cell>
          <cell r="Z20">
            <v>237236</v>
          </cell>
          <cell r="AD20">
            <v>276776</v>
          </cell>
          <cell r="AE20">
            <v>17990.440000000002</v>
          </cell>
          <cell r="AF20">
            <v>2878.4704000000006</v>
          </cell>
          <cell r="AG20">
            <v>297644.91039999999</v>
          </cell>
        </row>
        <row r="21">
          <cell r="A21" t="str">
            <v>201</v>
          </cell>
          <cell r="O21">
            <v>169360</v>
          </cell>
          <cell r="R21">
            <v>78400</v>
          </cell>
          <cell r="AD21">
            <v>169360</v>
          </cell>
          <cell r="AE21">
            <v>11008.4</v>
          </cell>
          <cell r="AF21">
            <v>116000</v>
          </cell>
          <cell r="AG21">
            <v>182129.74400000001</v>
          </cell>
          <cell r="AH21">
            <v>510400</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112000</v>
          </cell>
          <cell r="BG12">
            <v>7280</v>
          </cell>
          <cell r="BH12">
            <v>1164.8</v>
          </cell>
        </row>
        <row r="13">
          <cell r="A13" t="str">
            <v>100</v>
          </cell>
          <cell r="C13">
            <v>118603.2</v>
          </cell>
          <cell r="E13">
            <v>118603.2</v>
          </cell>
          <cell r="F13">
            <v>7709.2079999999996</v>
          </cell>
          <cell r="G13">
            <v>20209.985280000001</v>
          </cell>
          <cell r="H13">
            <v>44800</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E5">
            <v>80064</v>
          </cell>
          <cell r="G5">
            <v>59000</v>
          </cell>
          <cell r="H5">
            <v>232000</v>
          </cell>
          <cell r="J5">
            <v>1149421</v>
          </cell>
          <cell r="L5">
            <v>266800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C9">
            <v>3891800</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C11">
            <v>2726000</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788142.59328000003</v>
          </cell>
        </row>
        <row r="8">
          <cell r="A8" t="str">
            <v>102</v>
          </cell>
          <cell r="L8">
            <v>96466</v>
          </cell>
          <cell r="Q8">
            <v>250560</v>
          </cell>
          <cell r="S8">
            <v>2662800</v>
          </cell>
          <cell r="T8">
            <v>700785</v>
          </cell>
          <cell r="W8">
            <v>66395</v>
          </cell>
          <cell r="X8">
            <v>2662800</v>
          </cell>
          <cell r="Y8">
            <v>173082</v>
          </cell>
          <cell r="Z8">
            <v>27693.119999999999</v>
          </cell>
          <cell r="AA8">
            <v>2863575.12</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Q14">
            <v>710179</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U19">
            <v>21112</v>
          </cell>
          <cell r="V19">
            <v>267960</v>
          </cell>
          <cell r="X19">
            <v>485360</v>
          </cell>
          <cell r="Y19">
            <v>31548.400000000001</v>
          </cell>
          <cell r="Z19">
            <v>5047.7440000000006</v>
          </cell>
          <cell r="AA19">
            <v>267960</v>
          </cell>
        </row>
        <row r="20">
          <cell r="A20" t="str">
            <v>204</v>
          </cell>
          <cell r="D20">
            <v>291160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885075.7080000001</v>
          </cell>
        </row>
        <row r="27">
          <cell r="A27" t="str">
            <v>ÉXITO COLOMBIA</v>
          </cell>
          <cell r="K27">
            <v>116000</v>
          </cell>
          <cell r="Q27">
            <v>767340</v>
          </cell>
          <cell r="W27">
            <v>107691.75</v>
          </cell>
          <cell r="X27">
            <v>883340</v>
          </cell>
          <cell r="Y27">
            <v>57417.1</v>
          </cell>
          <cell r="Z27">
            <v>9186.7360000000008</v>
          </cell>
          <cell r="AA27">
            <v>949943.83600000001</v>
          </cell>
        </row>
        <row r="28">
          <cell r="A28" t="str">
            <v>ÉXITO ENVIGADO</v>
          </cell>
          <cell r="Q28">
            <v>792570</v>
          </cell>
          <cell r="W28">
            <v>107691.75</v>
          </cell>
          <cell r="X28">
            <v>792570</v>
          </cell>
          <cell r="Y28">
            <v>51517.05</v>
          </cell>
          <cell r="Z28">
            <v>8242.728000000001</v>
          </cell>
          <cell r="AA28">
            <v>852329.77800000005</v>
          </cell>
        </row>
        <row r="29">
          <cell r="A29" t="str">
            <v>ÉXITO POBLADO</v>
          </cell>
          <cell r="B29">
            <v>69600</v>
          </cell>
          <cell r="K29">
            <v>113680</v>
          </cell>
          <cell r="P29">
            <v>515200</v>
          </cell>
          <cell r="T29">
            <v>782420</v>
          </cell>
          <cell r="W29">
            <v>107691.75</v>
          </cell>
          <cell r="X29">
            <v>1411300</v>
          </cell>
          <cell r="Y29">
            <v>91734.5</v>
          </cell>
          <cell r="Z29">
            <v>14677.52</v>
          </cell>
          <cell r="AA29">
            <v>1517712.02</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205</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583132</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X16">
            <v>432390</v>
          </cell>
          <cell r="Y16">
            <v>28105.350000000002</v>
          </cell>
          <cell r="Z16">
            <v>4496.8560000000007</v>
          </cell>
          <cell r="AA16">
            <v>1656525</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V21">
            <v>162450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F23">
            <v>3770000</v>
          </cell>
          <cell r="K23">
            <v>29000</v>
          </cell>
          <cell r="R23">
            <v>20045</v>
          </cell>
          <cell r="W23">
            <v>299280</v>
          </cell>
          <cell r="X23">
            <v>3770000</v>
          </cell>
          <cell r="Y23">
            <v>245050</v>
          </cell>
          <cell r="Z23">
            <v>39208</v>
          </cell>
          <cell r="AA23">
            <v>395472</v>
          </cell>
          <cell r="AB23">
            <v>25705.68</v>
          </cell>
          <cell r="AC23">
            <v>4112.9088000000002</v>
          </cell>
          <cell r="AD23">
            <v>425290.58879999997</v>
          </cell>
        </row>
        <row r="24">
          <cell r="A24" t="str">
            <v>REF. APE</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E7">
            <v>74127</v>
          </cell>
          <cell r="F7">
            <v>4818.2550000000001</v>
          </cell>
          <cell r="G7">
            <v>12631.240800000001</v>
          </cell>
          <cell r="H7">
            <v>91576.495800000004</v>
          </cell>
        </row>
        <row r="8">
          <cell r="A8" t="str">
            <v>014</v>
          </cell>
          <cell r="B8">
            <v>74127</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458093</v>
          </cell>
          <cell r="Y5">
            <v>29776.045000000002</v>
          </cell>
          <cell r="Z5">
            <v>4764.1672000000008</v>
          </cell>
          <cell r="AA5">
            <v>492633.21220000001</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700785</v>
          </cell>
          <cell r="Y8">
            <v>45551.025000000001</v>
          </cell>
          <cell r="Z8">
            <v>7288.1640000000007</v>
          </cell>
          <cell r="AA8">
            <v>753624.18900000001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L10">
            <v>883120</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G5">
            <v>37000</v>
          </cell>
          <cell r="I5">
            <v>1235238</v>
          </cell>
          <cell r="J5">
            <v>1467168</v>
          </cell>
          <cell r="N5">
            <v>87000</v>
          </cell>
          <cell r="P5">
            <v>313600</v>
          </cell>
          <cell r="Q5">
            <v>3529384</v>
          </cell>
          <cell r="R5">
            <v>229409.96000000002</v>
          </cell>
          <cell r="S5">
            <v>36705.593600000007</v>
          </cell>
          <cell r="T5">
            <v>3795499.5535999998</v>
          </cell>
        </row>
        <row r="6">
          <cell r="A6" t="str">
            <v>101</v>
          </cell>
          <cell r="G6">
            <v>61580</v>
          </cell>
          <cell r="I6">
            <v>2066792</v>
          </cell>
          <cell r="L6">
            <v>289000</v>
          </cell>
          <cell r="O6">
            <v>9000</v>
          </cell>
          <cell r="Q6">
            <v>289000</v>
          </cell>
          <cell r="R6">
            <v>18785</v>
          </cell>
          <cell r="S6">
            <v>3005.6</v>
          </cell>
          <cell r="T6">
            <v>310790.59999999998</v>
          </cell>
        </row>
        <row r="7">
          <cell r="A7" t="str">
            <v>109</v>
          </cell>
          <cell r="I7">
            <v>694144</v>
          </cell>
          <cell r="O7">
            <v>9000</v>
          </cell>
          <cell r="Q7">
            <v>152308</v>
          </cell>
          <cell r="R7">
            <v>45119.360000000001</v>
          </cell>
          <cell r="S7">
            <v>7219.0976000000001</v>
          </cell>
          <cell r="T7">
            <v>746482.45759999997</v>
          </cell>
        </row>
        <row r="8">
          <cell r="A8" t="str">
            <v>110</v>
          </cell>
          <cell r="C8">
            <v>3580366</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H9">
            <v>263760</v>
          </cell>
          <cell r="I9">
            <v>119845</v>
          </cell>
          <cell r="J9">
            <v>338152</v>
          </cell>
          <cell r="N9">
            <v>686256</v>
          </cell>
          <cell r="Q9">
            <v>523321</v>
          </cell>
          <cell r="R9">
            <v>78000</v>
          </cell>
          <cell r="S9">
            <v>278742</v>
          </cell>
          <cell r="T9">
            <v>562779.40339999995</v>
          </cell>
        </row>
        <row r="10">
          <cell r="A10" t="str">
            <v>160</v>
          </cell>
          <cell r="I10">
            <v>501120</v>
          </cell>
          <cell r="J10">
            <v>37584</v>
          </cell>
          <cell r="M10">
            <v>60000</v>
          </cell>
          <cell r="N10">
            <v>45240</v>
          </cell>
          <cell r="Q10">
            <v>501120</v>
          </cell>
          <cell r="R10">
            <v>32572.800000000003</v>
          </cell>
          <cell r="S10">
            <v>5211.6480000000001</v>
          </cell>
          <cell r="T10">
            <v>52635</v>
          </cell>
        </row>
        <row r="11">
          <cell r="A11" t="str">
            <v>162</v>
          </cell>
          <cell r="F11">
            <v>632187</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F12">
            <v>1540508</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D13">
            <v>44800</v>
          </cell>
          <cell r="H13">
            <v>635923</v>
          </cell>
          <cell r="I13">
            <v>150774</v>
          </cell>
          <cell r="J13">
            <v>105560</v>
          </cell>
          <cell r="O13">
            <v>1531200</v>
          </cell>
          <cell r="Q13">
            <v>831497</v>
          </cell>
          <cell r="R13">
            <v>54047.305</v>
          </cell>
          <cell r="S13">
            <v>8647.5688000000009</v>
          </cell>
          <cell r="T13">
            <v>894191.87380000006</v>
          </cell>
        </row>
        <row r="14">
          <cell r="A14" t="str">
            <v>408</v>
          </cell>
          <cell r="D14">
            <v>174720</v>
          </cell>
          <cell r="H14">
            <v>43008</v>
          </cell>
          <cell r="I14">
            <v>75400</v>
          </cell>
          <cell r="J14">
            <v>94609</v>
          </cell>
          <cell r="L14">
            <v>1773025</v>
          </cell>
          <cell r="N14">
            <v>75957</v>
          </cell>
          <cell r="Q14">
            <v>118408</v>
          </cell>
          <cell r="R14">
            <v>7696.52</v>
          </cell>
          <cell r="S14">
            <v>1231.4432000000002</v>
          </cell>
          <cell r="T14">
            <v>127335.9632</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J5">
            <v>137952</v>
          </cell>
          <cell r="O5">
            <v>64960</v>
          </cell>
          <cell r="R5">
            <v>883456</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R09</v>
          </cell>
          <cell r="C14">
            <v>350000</v>
          </cell>
          <cell r="D14">
            <v>350000</v>
          </cell>
          <cell r="E14">
            <v>40400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R8">
            <v>2505600</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C9">
            <v>40800</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J10">
            <v>37584</v>
          </cell>
          <cell r="M10">
            <v>60000</v>
          </cell>
          <cell r="P10">
            <v>408800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I11">
            <v>299264</v>
          </cell>
          <cell r="J11">
            <v>391152</v>
          </cell>
          <cell r="M11">
            <v>50000</v>
          </cell>
          <cell r="R11">
            <v>672000</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J15">
            <v>90248</v>
          </cell>
          <cell r="N15">
            <v>760320</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L5">
            <v>149999</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391</v>
          </cell>
          <cell r="J6">
            <v>14063228</v>
          </cell>
          <cell r="K6">
            <v>62049</v>
          </cell>
          <cell r="M6">
            <v>2000000</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427500</v>
          </cell>
          <cell r="E5">
            <v>427500</v>
          </cell>
          <cell r="F5">
            <v>27787.5</v>
          </cell>
          <cell r="G5">
            <v>72846</v>
          </cell>
          <cell r="H5">
            <v>528133.5</v>
          </cell>
        </row>
        <row r="6">
          <cell r="A6" t="str">
            <v>004</v>
          </cell>
          <cell r="B6">
            <v>819720</v>
          </cell>
          <cell r="D6">
            <v>38333.333333333336</v>
          </cell>
          <cell r="E6">
            <v>819720</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59000</v>
          </cell>
          <cell r="I5">
            <v>54200</v>
          </cell>
          <cell r="U5">
            <v>570240</v>
          </cell>
          <cell r="W5">
            <v>683200</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012</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I22">
            <v>106200</v>
          </cell>
          <cell r="K22">
            <v>1911968</v>
          </cell>
          <cell r="L22">
            <v>859345.4545454547</v>
          </cell>
          <cell r="M22">
            <v>9520000</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s>
    <sheetDataSet>
      <sheetData sheetId="0">
        <row r="74">
          <cell r="E74">
            <v>0</v>
          </cell>
        </row>
      </sheetData>
      <sheetData sheetId="1">
        <row r="9">
          <cell r="L9">
            <v>0</v>
          </cell>
        </row>
        <row r="22">
          <cell r="D22">
            <v>0.7</v>
          </cell>
        </row>
      </sheetData>
      <sheetData sheetId="2">
        <row r="9">
          <cell r="L9">
            <v>0</v>
          </cell>
        </row>
      </sheetData>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E"/>
      <sheetName val="P"/>
      <sheetName val="RECURSOS"/>
      <sheetName val="VER1"/>
      <sheetName val="ENCABEZADO"/>
      <sheetName val="BD100-45-P1"/>
      <sheetName val="5.2"/>
      <sheetName val="CRA.MODI"/>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refreshError="1"/>
      <sheetData sheetId="90">
        <row r="2">
          <cell r="A2">
            <v>0</v>
          </cell>
        </row>
      </sheetData>
      <sheetData sheetId="91"/>
      <sheetData sheetId="92" refreshError="1"/>
      <sheetData sheetId="93" refreshError="1"/>
      <sheetData sheetId="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*Concreto 1:2:4</v>
          </cell>
          <cell r="D38" t="str">
            <v>M3</v>
          </cell>
          <cell r="E38">
            <v>178455.34099999999</v>
          </cell>
          <cell r="F38">
            <v>27500</v>
          </cell>
          <cell r="G38">
            <v>18452.5</v>
          </cell>
        </row>
        <row r="39">
          <cell r="A39" t="str">
            <v>B003</v>
          </cell>
          <cell r="B39" t="str">
            <v>EXCAV. MANUAL PARA ZAPATAS Y VIGAS (incluye botada)</v>
          </cell>
          <cell r="C39" t="str">
            <v>M3</v>
          </cell>
          <cell r="D39" t="str">
            <v>m2</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m3</v>
          </cell>
          <cell r="E45">
            <v>220121.59999999998</v>
          </cell>
          <cell r="F45" t="str">
            <v>m</v>
          </cell>
        </row>
        <row r="46">
          <cell r="A46" t="str">
            <v>B004</v>
          </cell>
          <cell r="B46" t="str">
            <v>*Dos tomas dobles de telefono</v>
          </cell>
          <cell r="C46" t="str">
            <v>M3</v>
          </cell>
          <cell r="D46" t="str">
            <v>m3</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gl</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*FORMALETA SUPER T X 6 USOS PARA VIGAS PREF.</v>
          </cell>
          <cell r="D73" t="str">
            <v>m3</v>
          </cell>
          <cell r="E73">
            <v>108749.94248008856</v>
          </cell>
          <cell r="F73">
            <v>17500</v>
          </cell>
          <cell r="G73">
            <v>11550</v>
          </cell>
        </row>
        <row r="74">
          <cell r="A74" t="str">
            <v>B010</v>
          </cell>
          <cell r="B74" t="str">
            <v>LLENO EN MATERIAL PROVENIENTE DE LA EXCAV.</v>
          </cell>
          <cell r="C74" t="str">
            <v>M3</v>
          </cell>
          <cell r="D74" t="str">
            <v>un</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t="str">
            <v>galon</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t="str">
            <v>m2</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Fabricacion carpinteria</v>
          </cell>
          <cell r="D110" t="str">
            <v>m2</v>
          </cell>
          <cell r="E110">
            <v>10000</v>
          </cell>
          <cell r="H110">
            <v>110754.07500000001</v>
          </cell>
        </row>
        <row r="111">
          <cell r="A111" t="str">
            <v>A022</v>
          </cell>
          <cell r="B111" t="str">
            <v>DESMONTAR CIELO FALSO</v>
          </cell>
          <cell r="C111" t="str">
            <v>M2</v>
          </cell>
          <cell r="D111" t="str">
            <v>un</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Lamina super T de 7mm de 1,22x2,44m</v>
          </cell>
          <cell r="D114" t="str">
            <v>un</v>
          </cell>
          <cell r="E114">
            <v>45777.079999999994</v>
          </cell>
          <cell r="F114">
            <v>12800</v>
          </cell>
          <cell r="G114">
            <v>13440</v>
          </cell>
        </row>
        <row r="115">
          <cell r="A115" t="str">
            <v>A014</v>
          </cell>
          <cell r="B115" t="str">
            <v>DEMOLICION DE PISO EN CONCR.</v>
          </cell>
          <cell r="C115" t="str">
            <v>M2</v>
          </cell>
          <cell r="D115" t="str">
            <v>m2</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Galon de pintulux</v>
          </cell>
          <cell r="D126" t="str">
            <v>galon</v>
          </cell>
          <cell r="E126">
            <v>54299.6</v>
          </cell>
          <cell r="F126">
            <v>1700</v>
          </cell>
          <cell r="G126">
            <v>3400</v>
          </cell>
        </row>
        <row r="127">
          <cell r="A127" t="str">
            <v>A016</v>
          </cell>
          <cell r="B127" t="str">
            <v>ENTIBADOS</v>
          </cell>
          <cell r="C127" t="str">
            <v>M2</v>
          </cell>
          <cell r="D127" t="str">
            <v>galon</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efreshError="1"/>
      <sheetData sheetId="28" refreshError="1"/>
      <sheetData sheetId="29" refreshError="1"/>
      <sheetData sheetId="30" refreshError="1"/>
      <sheetData sheetId="31">
        <row r="1">
          <cell r="C1">
            <v>0</v>
          </cell>
        </row>
      </sheetData>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efreshError="1"/>
      <sheetData sheetId="39">
        <row r="1">
          <cell r="C1">
            <v>0</v>
          </cell>
        </row>
      </sheetData>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Herramienta"/>
      <sheetName val="Materiales"/>
      <sheetName val="Mano de Obra"/>
      <sheetName val="Otros"/>
    </sheetNames>
    <sheetDataSet>
      <sheetData sheetId="0" refreshError="1"/>
      <sheetData sheetId="1" refreshError="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Hoja1"/>
      <sheetName val="Actividades"/>
      <sheetName val="APUs"/>
      <sheetName val="Materiales"/>
      <sheetName val="Equipo"/>
      <sheetName val="Mano de obra"/>
      <sheetName val="Transporte "/>
      <sheetName val="APUs Subanálisis"/>
      <sheetName val="Capitulos definidos"/>
      <sheetName val="APUS obraextra"/>
      <sheetName val="Tarifario"/>
    </sheetNames>
    <sheetDataSet>
      <sheetData sheetId="0"/>
      <sheetData sheetId="1"/>
      <sheetData sheetId="2"/>
      <sheetData sheetId="3"/>
      <sheetData sheetId="4"/>
      <sheetData sheetId="5"/>
      <sheetData sheetId="6">
        <row r="5">
          <cell r="B5" t="str">
            <v>Descripción</v>
          </cell>
          <cell r="C5" t="str">
            <v>Und</v>
          </cell>
          <cell r="D5" t="str">
            <v>Precio unitario</v>
          </cell>
        </row>
        <row r="6">
          <cell r="B6" t="str">
            <v>Oficial + 1 ayudante</v>
          </cell>
          <cell r="C6" t="str">
            <v>día</v>
          </cell>
          <cell r="D6">
            <v>159447</v>
          </cell>
        </row>
        <row r="7">
          <cell r="B7" t="str">
            <v>Oficial + 2 ayudantes</v>
          </cell>
          <cell r="C7" t="str">
            <v>día</v>
          </cell>
          <cell r="D7">
            <v>212596</v>
          </cell>
        </row>
        <row r="8">
          <cell r="B8" t="str">
            <v>Oficial + 3 ayudantes</v>
          </cell>
          <cell r="C8" t="str">
            <v>día</v>
          </cell>
          <cell r="D8">
            <v>265745</v>
          </cell>
        </row>
        <row r="9">
          <cell r="B9" t="str">
            <v>Ayudante Raso</v>
          </cell>
          <cell r="C9" t="str">
            <v>día</v>
          </cell>
          <cell r="D9">
            <v>53149</v>
          </cell>
        </row>
        <row r="10">
          <cell r="B10" t="str">
            <v>Oficial</v>
          </cell>
          <cell r="C10" t="str">
            <v>día</v>
          </cell>
          <cell r="D10">
            <v>106298</v>
          </cell>
        </row>
        <row r="11">
          <cell r="B11" t="str">
            <v>Cuadrilla demoliciones</v>
          </cell>
          <cell r="C11" t="str">
            <v>día</v>
          </cell>
          <cell r="D11">
            <v>159447</v>
          </cell>
        </row>
        <row r="12">
          <cell r="B12" t="str">
            <v>Ayudante acarreo interno</v>
          </cell>
          <cell r="C12" t="str">
            <v>jor</v>
          </cell>
          <cell r="D12">
            <v>53149</v>
          </cell>
        </row>
        <row r="13">
          <cell r="B13" t="str">
            <v>Cuadrilla demoliciones (2Of + 3 Ayud)</v>
          </cell>
          <cell r="C13" t="str">
            <v>jor</v>
          </cell>
          <cell r="D13">
            <v>372043</v>
          </cell>
        </row>
        <row r="14">
          <cell r="B14" t="str">
            <v>3 Ayudantes</v>
          </cell>
          <cell r="C14" t="str">
            <v>jor</v>
          </cell>
          <cell r="D14">
            <v>159447</v>
          </cell>
        </row>
        <row r="15">
          <cell r="B15" t="str">
            <v>Cuadrilla Retiros</v>
          </cell>
          <cell r="C15" t="str">
            <v>jor</v>
          </cell>
          <cell r="D15">
            <v>159447</v>
          </cell>
        </row>
        <row r="16">
          <cell r="B16" t="str">
            <v>Cuadrilla de Excavación de Pilas</v>
          </cell>
          <cell r="C16" t="str">
            <v>jor</v>
          </cell>
          <cell r="D16">
            <v>212596</v>
          </cell>
        </row>
        <row r="17">
          <cell r="B17" t="str">
            <v>Cuadrilla de armado, vaciado concreto anillos y desformaleteado, Oficial + 1 ayudante</v>
          </cell>
          <cell r="C17" t="str">
            <v>jor</v>
          </cell>
          <cell r="D17">
            <v>212596</v>
          </cell>
        </row>
        <row r="18">
          <cell r="B18" t="str">
            <v>Oficial minero por pulgada</v>
          </cell>
          <cell r="C18" t="str">
            <v>pulgada</v>
          </cell>
          <cell r="D18">
            <v>1060</v>
          </cell>
        </row>
        <row r="19">
          <cell r="B19" t="str">
            <v>Minero cemento demoledor</v>
          </cell>
          <cell r="C19" t="str">
            <v>pulgada</v>
          </cell>
          <cell r="D19">
            <v>265</v>
          </cell>
        </row>
        <row r="20">
          <cell r="B20" t="str">
            <v>1 Encargado de mezclas</v>
          </cell>
          <cell r="C20" t="str">
            <v>Jor</v>
          </cell>
          <cell r="D20">
            <v>121603.2</v>
          </cell>
        </row>
        <row r="21">
          <cell r="B21" t="str">
            <v>2 Rastrilleros</v>
          </cell>
          <cell r="C21" t="str">
            <v>Jor</v>
          </cell>
          <cell r="D21">
            <v>202672</v>
          </cell>
        </row>
        <row r="22">
          <cell r="B22" t="str">
            <v>1 Ligador</v>
          </cell>
          <cell r="C22" t="str">
            <v>Jor</v>
          </cell>
          <cell r="D22">
            <v>57688.38</v>
          </cell>
        </row>
        <row r="23">
          <cell r="B23" t="str">
            <v>8 Ayudantes</v>
          </cell>
          <cell r="C23" t="str">
            <v>Jor</v>
          </cell>
          <cell r="D23">
            <v>425192</v>
          </cell>
        </row>
        <row r="24">
          <cell r="B24" t="str">
            <v>1 Rastrillero</v>
          </cell>
          <cell r="C24" t="str">
            <v>Jor</v>
          </cell>
          <cell r="D24">
            <v>101336</v>
          </cell>
        </row>
        <row r="25">
          <cell r="B25" t="str">
            <v>6 Ayudantes</v>
          </cell>
          <cell r="C25" t="str">
            <v>Jor</v>
          </cell>
          <cell r="D25">
            <v>318894</v>
          </cell>
        </row>
        <row r="26">
          <cell r="B26" t="str">
            <v>1 Operador derretidora</v>
          </cell>
          <cell r="C26" t="str">
            <v>Jor</v>
          </cell>
          <cell r="D26">
            <v>106402.8</v>
          </cell>
        </row>
        <row r="27">
          <cell r="B27" t="str">
            <v>1 Operador lanza llamas</v>
          </cell>
          <cell r="C27" t="str">
            <v>Jor</v>
          </cell>
          <cell r="D27">
            <v>57688.38</v>
          </cell>
        </row>
        <row r="28">
          <cell r="B28" t="str">
            <v>4 Ayudantes</v>
          </cell>
          <cell r="C28" t="str">
            <v>Jor</v>
          </cell>
          <cell r="D28">
            <v>212596</v>
          </cell>
        </row>
        <row r="29">
          <cell r="B29" t="str">
            <v>2 ayudantes</v>
          </cell>
          <cell r="C29" t="str">
            <v>Jor</v>
          </cell>
          <cell r="D29">
            <v>106298</v>
          </cell>
        </row>
        <row r="30">
          <cell r="B30" t="str">
            <v>1 Encargado + 2 Rastrilleros + 1 Ligador + 6 Ayudantes</v>
          </cell>
          <cell r="C30" t="str">
            <v>Jor</v>
          </cell>
          <cell r="D30">
            <v>546761.78</v>
          </cell>
        </row>
        <row r="31">
          <cell r="B31" t="str">
            <v>Oficial + 1 ayudante (armada y desarmada de andamio certificado)</v>
          </cell>
          <cell r="C31" t="str">
            <v>día</v>
          </cell>
          <cell r="D31">
            <v>159447</v>
          </cell>
        </row>
        <row r="32">
          <cell r="B32" t="str">
            <v>2 Oficial + 6 ayudantes</v>
          </cell>
          <cell r="C32" t="str">
            <v>jor</v>
          </cell>
          <cell r="D32">
            <v>531490</v>
          </cell>
        </row>
        <row r="33">
          <cell r="B33" t="str">
            <v>Oficial + 1 ayudante (Fabricación formaleta columna)</v>
          </cell>
          <cell r="C33" t="str">
            <v>jor</v>
          </cell>
          <cell r="D33">
            <v>159447</v>
          </cell>
        </row>
        <row r="34">
          <cell r="B34" t="str">
            <v>Oficial + 3 ayudantes (Armado, vaciado, vibrado, desencofrado y curado)</v>
          </cell>
          <cell r="C34" t="str">
            <v>jor</v>
          </cell>
          <cell r="D34">
            <v>265745</v>
          </cell>
        </row>
        <row r="35">
          <cell r="B35" t="str">
            <v>Topógrafo</v>
          </cell>
          <cell r="C35" t="str">
            <v>jor</v>
          </cell>
          <cell r="D35">
            <v>153883.96980000002</v>
          </cell>
        </row>
        <row r="36">
          <cell r="B36" t="str">
            <v>Cadenero 1</v>
          </cell>
          <cell r="C36" t="str">
            <v>jor</v>
          </cell>
          <cell r="D36">
            <v>106298</v>
          </cell>
        </row>
        <row r="37">
          <cell r="B37" t="str">
            <v>Cadenero 2</v>
          </cell>
          <cell r="C37" t="str">
            <v>jor</v>
          </cell>
          <cell r="D37">
            <v>53149</v>
          </cell>
        </row>
        <row r="38">
          <cell r="B38" t="str">
            <v>Oficial + 1 ayudante (armado)</v>
          </cell>
          <cell r="C38" t="str">
            <v>jor</v>
          </cell>
          <cell r="D38">
            <v>159447</v>
          </cell>
        </row>
        <row r="39">
          <cell r="B39" t="str">
            <v>Ayudante acarreo interno (traslado)</v>
          </cell>
          <cell r="C39" t="str">
            <v>jor</v>
          </cell>
          <cell r="D39">
            <v>53149</v>
          </cell>
        </row>
        <row r="40">
          <cell r="B40" t="str">
            <v>Oficial de soldadura certificado</v>
          </cell>
          <cell r="C40" t="str">
            <v>jor</v>
          </cell>
          <cell r="D40">
            <v>159447</v>
          </cell>
        </row>
        <row r="41">
          <cell r="B41" t="str">
            <v>Cuadrilla de fabricación y montaje de estructura</v>
          </cell>
          <cell r="C41" t="str">
            <v>jor</v>
          </cell>
          <cell r="D41">
            <v>287004.59999999998</v>
          </cell>
        </row>
        <row r="42">
          <cell r="B42" t="str">
            <v>Ayudante de soldadura</v>
          </cell>
          <cell r="C42" t="str">
            <v>jor</v>
          </cell>
          <cell r="D42">
            <v>63778.799999999996</v>
          </cell>
        </row>
        <row r="43">
          <cell r="B43" t="str">
            <v>Oficial de pintura</v>
          </cell>
          <cell r="C43" t="str">
            <v>jor</v>
          </cell>
          <cell r="D43">
            <v>106298</v>
          </cell>
        </row>
        <row r="44">
          <cell r="B44" t="str">
            <v>Cuadrilla de pintura</v>
          </cell>
          <cell r="C44" t="str">
            <v>jor</v>
          </cell>
          <cell r="D44">
            <v>159447</v>
          </cell>
        </row>
        <row r="45">
          <cell r="B45" t="str">
            <v>Arriero</v>
          </cell>
          <cell r="C45" t="str">
            <v>jor</v>
          </cell>
          <cell r="D45">
            <v>69093.7</v>
          </cell>
        </row>
        <row r="46">
          <cell r="B46" t="str">
            <v>Oficial + 1 ayudante (Fabricación formaleta)</v>
          </cell>
          <cell r="C46" t="str">
            <v>jor</v>
          </cell>
          <cell r="D46">
            <v>159447</v>
          </cell>
        </row>
      </sheetData>
      <sheetData sheetId="7">
        <row r="5">
          <cell r="B5" t="str">
            <v>Descripción</v>
          </cell>
          <cell r="C5" t="str">
            <v>Und</v>
          </cell>
          <cell r="D5" t="str">
            <v>Precio unitario</v>
          </cell>
        </row>
        <row r="6">
          <cell r="B6" t="str">
            <v>Acarreo interno de materiales</v>
          </cell>
          <cell r="C6" t="str">
            <v>m3</v>
          </cell>
          <cell r="D6">
            <v>11161.29</v>
          </cell>
        </row>
        <row r="7">
          <cell r="B7" t="str">
            <v>Cargue, transporte de materiales y derechos de botadero y/0 almacenamiento en bodega de material reutilizable</v>
          </cell>
          <cell r="C7" t="str">
            <v>m3</v>
          </cell>
          <cell r="D7">
            <v>35437</v>
          </cell>
        </row>
        <row r="8">
          <cell r="B8" t="str">
            <v>Cargue y transporte</v>
          </cell>
          <cell r="C8" t="str">
            <v>m3</v>
          </cell>
          <cell r="D8">
            <v>27000</v>
          </cell>
        </row>
        <row r="9">
          <cell r="B9" t="str">
            <v>Volqueta</v>
          </cell>
          <cell r="C9" t="str">
            <v>m3</v>
          </cell>
          <cell r="D9">
            <v>1250</v>
          </cell>
        </row>
        <row r="10">
          <cell r="B10" t="str">
            <v>Transporte maquinaria y equipos</v>
          </cell>
          <cell r="C10" t="str">
            <v>m3-km</v>
          </cell>
          <cell r="D10">
            <v>2000</v>
          </cell>
        </row>
        <row r="11">
          <cell r="B11" t="str">
            <v>Transporte material fresado</v>
          </cell>
          <cell r="C11" t="str">
            <v>m3-km</v>
          </cell>
          <cell r="D11">
            <v>1250</v>
          </cell>
        </row>
        <row r="12">
          <cell r="B12" t="str">
            <v>Volqueta con peajes</v>
          </cell>
          <cell r="C12" t="str">
            <v>m3-km</v>
          </cell>
          <cell r="D12">
            <v>1250</v>
          </cell>
        </row>
        <row r="13">
          <cell r="B13" t="str">
            <v>Peajes vehículo oficial</v>
          </cell>
          <cell r="C13" t="str">
            <v>m3-km</v>
          </cell>
          <cell r="D13">
            <v>1250</v>
          </cell>
        </row>
        <row r="14">
          <cell r="B14" t="str">
            <v>Volqueta con peajes m3</v>
          </cell>
          <cell r="C14" t="str">
            <v>m3</v>
          </cell>
          <cell r="D14">
            <v>19800</v>
          </cell>
        </row>
        <row r="15">
          <cell r="B15" t="str">
            <v>Transporte de maquinaria pesada</v>
          </cell>
          <cell r="C15" t="str">
            <v>km</v>
          </cell>
          <cell r="D15">
            <v>11262</v>
          </cell>
        </row>
        <row r="16">
          <cell r="B16" t="str">
            <v>Transporte cortadora de piso</v>
          </cell>
          <cell r="C16" t="str">
            <v>día</v>
          </cell>
          <cell r="D16">
            <v>11500</v>
          </cell>
        </row>
        <row r="17">
          <cell r="B17" t="str">
            <v>Transporte vibrador eléctrico o gasolina</v>
          </cell>
          <cell r="C17" t="str">
            <v>día</v>
          </cell>
          <cell r="D17">
            <v>5800</v>
          </cell>
        </row>
        <row r="18">
          <cell r="B18" t="str">
            <v>Transporte de acero interno y descargue</v>
          </cell>
          <cell r="C18" t="str">
            <v>kg</v>
          </cell>
          <cell r="D18">
            <v>100</v>
          </cell>
        </row>
        <row r="19">
          <cell r="B19" t="str">
            <v>Acarreo interno de materiales (formaleta, andamio, equipo)</v>
          </cell>
          <cell r="C19" t="str">
            <v>m3</v>
          </cell>
          <cell r="D19">
            <v>11846</v>
          </cell>
        </row>
        <row r="20">
          <cell r="B20" t="str">
            <v>Acarreo interno de materiales (concreto)</v>
          </cell>
          <cell r="C20" t="str">
            <v>m3</v>
          </cell>
          <cell r="D20">
            <v>11161.29</v>
          </cell>
        </row>
        <row r="21">
          <cell r="B21" t="str">
            <v>Acarreo interno de materiales (tierra)</v>
          </cell>
          <cell r="C21" t="str">
            <v>m3</v>
          </cell>
          <cell r="D21">
            <v>11161.29</v>
          </cell>
        </row>
        <row r="22">
          <cell r="B22" t="str">
            <v>Transporte personal y equipo (ida y regreso)</v>
          </cell>
          <cell r="C22" t="str">
            <v>Viajes</v>
          </cell>
          <cell r="D22">
            <v>60000</v>
          </cell>
        </row>
        <row r="23">
          <cell r="B23" t="str">
            <v>Transporte de materiales y derechos de botadero y/0 almacenamiento en bodega de material reutilizable</v>
          </cell>
          <cell r="C23" t="str">
            <v>m3</v>
          </cell>
          <cell r="D23">
            <v>29712</v>
          </cell>
        </row>
        <row r="24">
          <cell r="B24" t="str">
            <v>Acarreo interno acero</v>
          </cell>
          <cell r="C24" t="str">
            <v>kg</v>
          </cell>
          <cell r="D24">
            <v>50</v>
          </cell>
        </row>
        <row r="25">
          <cell r="B25" t="str">
            <v>Mula y aparejo</v>
          </cell>
          <cell r="C25" t="str">
            <v>día</v>
          </cell>
          <cell r="D25">
            <v>75000</v>
          </cell>
        </row>
      </sheetData>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efreshError="1"/>
      <sheetData sheetId="47"/>
      <sheetData sheetId="48">
        <row r="2">
          <cell r="A2">
            <v>0</v>
          </cell>
        </row>
      </sheetData>
      <sheetData sheetId="49"/>
      <sheetData sheetId="50"/>
      <sheetData sheetId="51"/>
      <sheetData sheetId="52"/>
      <sheetData sheetId="53">
        <row r="1">
          <cell r="A1">
            <v>0</v>
          </cell>
        </row>
      </sheetData>
      <sheetData sheetId="54"/>
      <sheetData sheetId="55"/>
      <sheetData sheetId="56"/>
      <sheetData sheetId="57"/>
      <sheetData sheetId="58"/>
      <sheetData sheetId="59"/>
      <sheetData sheetId="60"/>
      <sheetData sheetId="61"/>
      <sheetData sheetId="6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ow r="6">
          <cell r="C6" t="str">
            <v xml:space="preserve">Adecuación y mantenimiento de obras civiles, eléctricas, de voz y datos y redes hidrosanitarias  de los centros del valle del software. Lote 5 Laureles Estadio.
</v>
          </cell>
        </row>
        <row r="14">
          <cell r="C14">
            <v>42879411</v>
          </cell>
        </row>
        <row r="20">
          <cell r="B20" t="str">
            <v>Recurso Humano</v>
          </cell>
          <cell r="C20"/>
          <cell r="D20"/>
          <cell r="E20"/>
          <cell r="F20"/>
          <cell r="G20"/>
          <cell r="H20"/>
          <cell r="I20"/>
          <cell r="J20"/>
        </row>
        <row r="22">
          <cell r="B22" t="str">
            <v>Residente.</v>
          </cell>
          <cell r="C22" t="str">
            <v>Ingeniero Civil, Arquitecto, Arquitecto Constructor. Experiencia igual o mayor 4 años.</v>
          </cell>
          <cell r="E22">
            <v>1</v>
          </cell>
          <cell r="F22">
            <v>1</v>
          </cell>
          <cell r="H22">
            <v>1.45</v>
          </cell>
          <cell r="I22">
            <v>4</v>
          </cell>
        </row>
        <row r="23">
          <cell r="B23" t="str">
            <v>Tecnólogo seguridad y salud en el trabajo – SST.</v>
          </cell>
          <cell r="C23" t="str">
            <v>Tecnologo en seguridad industrial, salud ocupacional o del nucleo básico del conocimiento. Experiencia igual o superio a 2 años.</v>
          </cell>
          <cell r="E23">
            <v>1</v>
          </cell>
          <cell r="F23">
            <v>1</v>
          </cell>
          <cell r="H23">
            <v>1.45</v>
          </cell>
          <cell r="I23">
            <v>4</v>
          </cell>
        </row>
        <row r="24">
          <cell r="B24" t="str">
            <v>Profesional social.</v>
          </cell>
          <cell r="C24" t="str">
            <v>Sociologo, antropologo, sicologo o trabajdor social, o en el nucleo basico de conocimento Experiencia igual o mayor 4 años.</v>
          </cell>
          <cell r="E24">
            <v>1</v>
          </cell>
          <cell r="F24">
            <v>0.25</v>
          </cell>
          <cell r="H24">
            <v>1.45</v>
          </cell>
          <cell r="I24">
            <v>4</v>
          </cell>
        </row>
        <row r="25">
          <cell r="B25" t="str">
            <v>Profesional ambiental.</v>
          </cell>
          <cell r="C25" t="str">
            <v>Ingeniero ambiental o ingeniero ambiental y sanitario. Experiencia igual o mayor 4 años.</v>
          </cell>
          <cell r="E25">
            <v>1</v>
          </cell>
          <cell r="F25">
            <v>0.25</v>
          </cell>
          <cell r="H25">
            <v>1.45</v>
          </cell>
          <cell r="I25">
            <v>4</v>
          </cell>
        </row>
        <row r="26">
          <cell r="B26" t="str">
            <v>Profesional.</v>
          </cell>
          <cell r="C26" t="str">
            <v>Ingeniero Civil, Arquitecto, Arquitecto  Constructor con certificación BIM. Experiencia igual o mayor a 1 año luego de la certificaíon BIM.</v>
          </cell>
          <cell r="E26">
            <v>1</v>
          </cell>
          <cell r="F26">
            <v>0.1</v>
          </cell>
          <cell r="H26">
            <v>1.45</v>
          </cell>
          <cell r="I26">
            <v>4</v>
          </cell>
        </row>
        <row r="27">
          <cell r="B27" t="str">
            <v>Profesional Ingeniero electricista.</v>
          </cell>
          <cell r="C27" t="str">
            <v>Ingeniero electricista, ingeniero eléctrico o ingeniero electromecánico. Experiencia igual o mayor 4 años.</v>
          </cell>
          <cell r="E27">
            <v>1</v>
          </cell>
          <cell r="F27">
            <v>0.5</v>
          </cell>
          <cell r="H27">
            <v>1.45</v>
          </cell>
          <cell r="I27">
            <v>4</v>
          </cell>
        </row>
        <row r="48">
          <cell r="B48" t="str">
            <v>Otros gastos de Administración</v>
          </cell>
          <cell r="C48"/>
          <cell r="D48"/>
          <cell r="E48"/>
          <cell r="F48"/>
          <cell r="G48"/>
          <cell r="H48"/>
          <cell r="I48"/>
          <cell r="J48"/>
        </row>
        <row r="50">
          <cell r="B50" t="str">
            <v>Auxilio de transporte.</v>
          </cell>
          <cell r="C50"/>
          <cell r="D50" t="str">
            <v>mes</v>
          </cell>
          <cell r="E50">
            <v>1</v>
          </cell>
          <cell r="I50">
            <v>4</v>
          </cell>
        </row>
        <row r="51">
          <cell r="B51" t="str">
            <v>Auxilio para gastos de papeleria, fotocopias y otros</v>
          </cell>
          <cell r="C51"/>
          <cell r="D51" t="str">
            <v>mes</v>
          </cell>
          <cell r="E51">
            <v>1</v>
          </cell>
          <cell r="I51">
            <v>4</v>
          </cell>
        </row>
        <row r="52">
          <cell r="B52" t="str">
            <v>Auxilio por celulares - equipo y  consumo-</v>
          </cell>
          <cell r="C52"/>
          <cell r="D52" t="str">
            <v>mes</v>
          </cell>
          <cell r="E52">
            <v>6</v>
          </cell>
          <cell r="I52">
            <v>4</v>
          </cell>
        </row>
        <row r="53">
          <cell r="B53" t="str">
            <v>Computadores licenciados, incluye impresora y conexión a internet</v>
          </cell>
          <cell r="C53"/>
          <cell r="D53" t="str">
            <v>mes</v>
          </cell>
          <cell r="E53">
            <v>4</v>
          </cell>
          <cell r="I53">
            <v>4</v>
          </cell>
        </row>
        <row r="54">
          <cell r="B54" t="str">
            <v>Muebles y dotación de oficina del proyecto.</v>
          </cell>
          <cell r="C54"/>
          <cell r="D54" t="str">
            <v>mes</v>
          </cell>
          <cell r="E54">
            <v>6</v>
          </cell>
          <cell r="I54">
            <v>4</v>
          </cell>
        </row>
        <row r="82">
          <cell r="B82" t="str">
            <v>Pro Deporte y Recreación</v>
          </cell>
          <cell r="I82">
            <v>1.2999999999999999E-2</v>
          </cell>
        </row>
        <row r="91">
          <cell r="B91" t="str">
            <v>Pólizas - Gasto estimado comprobable -</v>
          </cell>
        </row>
        <row r="92">
          <cell r="B92" t="str">
            <v>Inversión Ambiental - Social - Implementación PMT - Valor estimado demostrable -</v>
          </cell>
        </row>
        <row r="109">
          <cell r="J109">
            <v>986653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1"/>
      <sheetName val="Formulario 1.1 A"/>
      <sheetName val="Formulario 1.1B"/>
      <sheetName val="Formulario  1.2"/>
      <sheetName val="Formulario 1.3 "/>
      <sheetName val="Formulario 2"/>
      <sheetName val="Formulario 3"/>
      <sheetName val="Formulario 5"/>
      <sheetName val="Formulario 6"/>
      <sheetName val="Formulario 7"/>
      <sheetName val="Formulario 7.1"/>
      <sheetName val="Formulario 8"/>
      <sheetName val="Formulario 9"/>
      <sheetName val="Formulario 10"/>
    </sheetNames>
    <sheetDataSet>
      <sheetData sheetId="0">
        <row r="5">
          <cell r="C5" t="str">
            <v>Secretaria Suministros y Servicios</v>
          </cell>
        </row>
        <row r="6">
          <cell r="C6" t="str">
            <v>Modalidad: licitación Pública</v>
          </cell>
        </row>
        <row r="7">
          <cell r="C7" t="str">
            <v>Adecuación y mantenimiento de obras civiles, eléctricas, de voz y datos y redes hidrosanitarias de los centros del valle del software.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7D27F-9D18-4655-A79C-A107DC28E6D8}">
  <dimension ref="B1:I41"/>
  <sheetViews>
    <sheetView view="pageBreakPreview" zoomScaleNormal="100" zoomScaleSheetLayoutView="100" workbookViewId="0">
      <selection activeCell="D17" sqref="D17:H17"/>
    </sheetView>
  </sheetViews>
  <sheetFormatPr baseColWidth="10" defaultColWidth="11.44140625" defaultRowHeight="13.2"/>
  <cols>
    <col min="1" max="2" width="2.5546875" style="1" customWidth="1"/>
    <col min="3" max="3" width="5.44140625" style="1" customWidth="1"/>
    <col min="4" max="4" width="12.5546875" style="1" customWidth="1"/>
    <col min="5" max="6" width="10.88671875" style="1" customWidth="1"/>
    <col min="7" max="8" width="33.6640625" style="1" customWidth="1"/>
    <col min="9" max="10" width="2.554687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56"/>
      <c r="D3" s="456"/>
      <c r="E3" s="456"/>
      <c r="F3" s="456"/>
      <c r="I3" s="23"/>
    </row>
    <row r="4" spans="2:9" s="25" customFormat="1" ht="21.75" customHeight="1">
      <c r="B4" s="24"/>
      <c r="C4" s="456"/>
      <c r="D4" s="456"/>
      <c r="E4" s="456"/>
      <c r="F4" s="456"/>
      <c r="I4" s="26"/>
    </row>
    <row r="5" spans="2:9">
      <c r="B5" s="22"/>
      <c r="C5" s="458" t="s">
        <v>258</v>
      </c>
      <c r="D5" s="458"/>
      <c r="E5" s="458"/>
      <c r="F5" s="458"/>
      <c r="G5" s="458"/>
      <c r="H5" s="458"/>
      <c r="I5" s="23"/>
    </row>
    <row r="6" spans="2:9">
      <c r="B6" s="22"/>
      <c r="C6" s="456" t="s">
        <v>368</v>
      </c>
      <c r="D6" s="456"/>
      <c r="E6" s="456"/>
      <c r="F6" s="456"/>
      <c r="G6" s="456"/>
      <c r="H6" s="456"/>
      <c r="I6" s="23"/>
    </row>
    <row r="7" spans="2:9" ht="29.1" customHeight="1">
      <c r="B7" s="22"/>
      <c r="C7" s="456" t="s">
        <v>605</v>
      </c>
      <c r="D7" s="456"/>
      <c r="E7" s="456"/>
      <c r="F7" s="456"/>
      <c r="G7" s="456"/>
      <c r="H7" s="456"/>
      <c r="I7" s="23"/>
    </row>
    <row r="8" spans="2:9">
      <c r="B8" s="22"/>
      <c r="C8" s="456" t="s">
        <v>270</v>
      </c>
      <c r="D8" s="456"/>
      <c r="E8" s="456"/>
      <c r="F8" s="456"/>
      <c r="G8" s="456"/>
      <c r="H8" s="456"/>
      <c r="I8" s="23"/>
    </row>
    <row r="9" spans="2:9">
      <c r="B9" s="22"/>
      <c r="C9" s="456" t="s">
        <v>164</v>
      </c>
      <c r="D9" s="456"/>
      <c r="E9" s="456"/>
      <c r="F9" s="456"/>
      <c r="G9" s="456"/>
      <c r="H9" s="456"/>
      <c r="I9" s="23"/>
    </row>
    <row r="10" spans="2:9" ht="9" customHeight="1">
      <c r="B10" s="22"/>
      <c r="C10" s="27"/>
      <c r="D10" s="28"/>
      <c r="I10" s="23"/>
    </row>
    <row r="11" spans="2:9" ht="54.75" customHeight="1">
      <c r="B11" s="22"/>
      <c r="C11" s="457" t="s">
        <v>210</v>
      </c>
      <c r="D11" s="457"/>
      <c r="E11" s="457"/>
      <c r="F11" s="457"/>
      <c r="G11" s="457"/>
      <c r="H11" s="457"/>
      <c r="I11" s="23"/>
    </row>
    <row r="12" spans="2:9">
      <c r="B12" s="22"/>
      <c r="C12" s="29"/>
      <c r="D12" s="29"/>
      <c r="E12" s="29"/>
      <c r="F12" s="29"/>
      <c r="G12" s="29"/>
      <c r="H12" s="29"/>
      <c r="I12" s="23"/>
    </row>
    <row r="13" spans="2:9" ht="48.75" customHeight="1">
      <c r="B13" s="22"/>
      <c r="C13" s="30" t="s">
        <v>165</v>
      </c>
      <c r="D13" s="457" t="s">
        <v>166</v>
      </c>
      <c r="E13" s="457"/>
      <c r="F13" s="457"/>
      <c r="G13" s="457"/>
      <c r="H13" s="457"/>
      <c r="I13" s="23"/>
    </row>
    <row r="14" spans="2:9" ht="36" customHeight="1">
      <c r="B14" s="22"/>
      <c r="C14" s="30"/>
      <c r="D14" s="31"/>
      <c r="E14" s="457" t="s">
        <v>266</v>
      </c>
      <c r="F14" s="457"/>
      <c r="G14" s="457"/>
      <c r="H14" s="457"/>
      <c r="I14" s="23"/>
    </row>
    <row r="15" spans="2:9" ht="38.25" customHeight="1">
      <c r="B15" s="22"/>
      <c r="C15" s="30"/>
      <c r="D15" s="31"/>
      <c r="E15" s="457" t="s">
        <v>267</v>
      </c>
      <c r="F15" s="457"/>
      <c r="G15" s="457"/>
      <c r="H15" s="457"/>
      <c r="I15" s="23"/>
    </row>
    <row r="16" spans="2:9" ht="23.25" customHeight="1">
      <c r="B16" s="22"/>
      <c r="C16" s="30" t="s">
        <v>167</v>
      </c>
      <c r="D16" s="457" t="s">
        <v>268</v>
      </c>
      <c r="E16" s="457"/>
      <c r="F16" s="457"/>
      <c r="G16" s="457"/>
      <c r="H16" s="457"/>
      <c r="I16" s="23"/>
    </row>
    <row r="17" spans="2:9" ht="30.75" customHeight="1">
      <c r="B17" s="22"/>
      <c r="C17" s="30" t="s">
        <v>168</v>
      </c>
      <c r="D17" s="457" t="s">
        <v>269</v>
      </c>
      <c r="E17" s="457"/>
      <c r="F17" s="457"/>
      <c r="G17" s="457"/>
      <c r="H17" s="457"/>
      <c r="I17" s="23"/>
    </row>
    <row r="18" spans="2:9">
      <c r="B18" s="22"/>
      <c r="C18" s="29"/>
      <c r="D18" s="29"/>
      <c r="E18" s="29"/>
      <c r="F18" s="29"/>
      <c r="G18" s="29"/>
      <c r="H18" s="29"/>
      <c r="I18" s="23"/>
    </row>
    <row r="19" spans="2:9" ht="33" customHeight="1">
      <c r="B19" s="22"/>
      <c r="C19" s="457" t="s">
        <v>169</v>
      </c>
      <c r="D19" s="457"/>
      <c r="E19" s="457"/>
      <c r="F19" s="457"/>
      <c r="G19" s="457"/>
      <c r="H19" s="457"/>
      <c r="I19" s="23"/>
    </row>
    <row r="20" spans="2:9" ht="13.8" thickBot="1">
      <c r="B20" s="32"/>
      <c r="C20" s="33"/>
      <c r="D20" s="33"/>
      <c r="E20" s="33"/>
      <c r="F20" s="33"/>
      <c r="G20" s="33"/>
      <c r="H20" s="33"/>
      <c r="I20" s="34"/>
    </row>
    <row r="21" spans="2:9" ht="13.8" thickTop="1"/>
    <row r="22" spans="2:9" ht="12.75" customHeight="1">
      <c r="C22" s="35"/>
      <c r="D22" s="36"/>
      <c r="E22" s="36"/>
      <c r="F22" s="36"/>
      <c r="G22" s="36"/>
      <c r="H22" s="36"/>
    </row>
    <row r="23" spans="2:9">
      <c r="C23" s="36"/>
      <c r="D23" s="36"/>
      <c r="E23" s="36"/>
      <c r="F23" s="36"/>
      <c r="G23" s="36"/>
      <c r="H23" s="36"/>
    </row>
    <row r="24" spans="2:9">
      <c r="C24" s="36"/>
      <c r="D24" s="36"/>
      <c r="E24" s="36"/>
      <c r="F24" s="36"/>
      <c r="G24" s="36"/>
      <c r="H24" s="36"/>
    </row>
    <row r="25" spans="2:9">
      <c r="C25" s="36"/>
      <c r="D25" s="36"/>
      <c r="E25" s="36"/>
      <c r="F25" s="36"/>
      <c r="G25" s="36"/>
      <c r="H25" s="36"/>
    </row>
    <row r="26" spans="2:9">
      <c r="C26" s="36"/>
      <c r="D26" s="36"/>
      <c r="E26" s="36"/>
      <c r="F26" s="36"/>
      <c r="G26" s="36"/>
      <c r="H26" s="36"/>
    </row>
    <row r="27" spans="2:9">
      <c r="C27" s="36"/>
      <c r="D27" s="36"/>
      <c r="E27" s="36"/>
      <c r="F27" s="36"/>
      <c r="G27" s="36"/>
      <c r="H27" s="36"/>
    </row>
    <row r="28" spans="2:9">
      <c r="C28" s="36"/>
      <c r="D28" s="36"/>
      <c r="E28" s="36"/>
      <c r="F28" s="36"/>
      <c r="G28" s="36"/>
      <c r="H28" s="36"/>
    </row>
    <row r="29" spans="2:9">
      <c r="C29" s="36"/>
      <c r="D29" s="36"/>
      <c r="E29" s="36"/>
      <c r="F29" s="36"/>
      <c r="G29" s="36"/>
      <c r="H29" s="36"/>
    </row>
    <row r="30" spans="2:9">
      <c r="C30" s="36"/>
      <c r="D30" s="36"/>
      <c r="E30" s="36"/>
      <c r="F30" s="36"/>
      <c r="G30" s="36"/>
      <c r="H30" s="36"/>
    </row>
    <row r="31" spans="2:9">
      <c r="C31" s="36"/>
      <c r="D31" s="36"/>
      <c r="E31" s="36"/>
      <c r="F31" s="36"/>
      <c r="G31" s="36"/>
      <c r="H31" s="36"/>
    </row>
    <row r="32" spans="2:9">
      <c r="C32" s="36"/>
      <c r="D32" s="36"/>
      <c r="E32" s="36"/>
      <c r="F32" s="36"/>
      <c r="G32" s="36"/>
      <c r="H32" s="36"/>
    </row>
    <row r="33" spans="3:8">
      <c r="C33" s="36"/>
      <c r="D33" s="36"/>
      <c r="E33" s="36"/>
      <c r="F33" s="36"/>
      <c r="G33" s="36"/>
      <c r="H33" s="36"/>
    </row>
    <row r="34" spans="3:8">
      <c r="C34" s="36"/>
      <c r="D34" s="36"/>
      <c r="E34" s="36"/>
      <c r="F34" s="36"/>
      <c r="G34" s="36"/>
      <c r="H34" s="36"/>
    </row>
    <row r="35" spans="3:8">
      <c r="C35" s="36"/>
      <c r="D35" s="36"/>
      <c r="E35" s="36"/>
      <c r="F35" s="36"/>
      <c r="G35" s="36"/>
      <c r="H35" s="36"/>
    </row>
    <row r="36" spans="3:8">
      <c r="C36" s="36"/>
      <c r="D36" s="36"/>
      <c r="E36" s="36"/>
      <c r="F36" s="36"/>
      <c r="G36" s="36"/>
      <c r="H36" s="36"/>
    </row>
    <row r="37" spans="3:8">
      <c r="C37" s="36"/>
      <c r="D37" s="36"/>
      <c r="E37" s="36"/>
      <c r="F37" s="36"/>
      <c r="G37" s="36"/>
      <c r="H37" s="36"/>
    </row>
    <row r="38" spans="3:8">
      <c r="C38" s="36"/>
      <c r="D38" s="36"/>
      <c r="E38" s="36"/>
      <c r="F38" s="36"/>
      <c r="G38" s="36"/>
      <c r="H38" s="36"/>
    </row>
    <row r="39" spans="3:8">
      <c r="C39" s="36"/>
      <c r="D39" s="36"/>
      <c r="E39" s="36"/>
      <c r="F39" s="36"/>
      <c r="G39" s="36"/>
      <c r="H39" s="36"/>
    </row>
    <row r="40" spans="3:8">
      <c r="C40" s="36"/>
      <c r="D40" s="36"/>
      <c r="E40" s="36"/>
      <c r="F40" s="36"/>
      <c r="G40" s="36"/>
      <c r="H40" s="36"/>
    </row>
    <row r="41" spans="3:8">
      <c r="C41" s="36"/>
      <c r="D41" s="36"/>
      <c r="E41" s="36"/>
      <c r="F41" s="36"/>
      <c r="G41" s="36"/>
      <c r="H41" s="36"/>
    </row>
  </sheetData>
  <mergeCells count="14">
    <mergeCell ref="D17:H17"/>
    <mergeCell ref="C19:H19"/>
    <mergeCell ref="C5:H5"/>
    <mergeCell ref="C8:H8"/>
    <mergeCell ref="C9:H9"/>
    <mergeCell ref="C11:H11"/>
    <mergeCell ref="D13:H13"/>
    <mergeCell ref="E14:H14"/>
    <mergeCell ref="E15:H15"/>
    <mergeCell ref="C3:F3"/>
    <mergeCell ref="C4:F4"/>
    <mergeCell ref="C6:H6"/>
    <mergeCell ref="C7:H7"/>
    <mergeCell ref="D16:H16"/>
  </mergeCells>
  <printOptions horizontalCentered="1"/>
  <pageMargins left="0.59055118110236227" right="0.59055118110236227" top="0.74803149606299213" bottom="0.74803149606299213"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92A9-F9FC-4CD0-B620-84E6EF913911}">
  <dimension ref="B1:J42"/>
  <sheetViews>
    <sheetView view="pageBreakPreview" topLeftCell="A2" zoomScale="90" zoomScaleNormal="100" zoomScaleSheetLayoutView="90" workbookViewId="0">
      <selection activeCell="C7" sqref="C7:G7"/>
    </sheetView>
  </sheetViews>
  <sheetFormatPr baseColWidth="10" defaultColWidth="11.44140625" defaultRowHeight="13.2"/>
  <cols>
    <col min="1" max="2" width="3" style="1" customWidth="1"/>
    <col min="3" max="3" width="10" style="1" customWidth="1"/>
    <col min="4" max="7" width="28.6640625" style="1" customWidth="1"/>
    <col min="8" max="9" width="3" style="1" customWidth="1"/>
    <col min="10" max="16384" width="11.44140625" style="1"/>
  </cols>
  <sheetData>
    <row r="1" spans="2:8" ht="13.5" customHeight="1" thickBot="1"/>
    <row r="2" spans="2:8" ht="31.5" customHeight="1" thickTop="1">
      <c r="B2" s="19"/>
      <c r="C2" s="20"/>
      <c r="D2" s="20"/>
      <c r="E2" s="20"/>
      <c r="F2" s="20"/>
      <c r="G2" s="20"/>
      <c r="H2" s="21"/>
    </row>
    <row r="3" spans="2:8" ht="31.5" customHeight="1">
      <c r="B3" s="22"/>
      <c r="C3" s="456"/>
      <c r="D3" s="456"/>
      <c r="E3" s="456"/>
      <c r="F3" s="456"/>
      <c r="G3" s="456"/>
      <c r="H3" s="23"/>
    </row>
    <row r="4" spans="2:8" ht="21.75" customHeight="1">
      <c r="B4" s="22"/>
      <c r="C4" s="456"/>
      <c r="D4" s="456"/>
      <c r="E4" s="456"/>
      <c r="F4" s="456"/>
      <c r="G4" s="456"/>
      <c r="H4" s="23"/>
    </row>
    <row r="5" spans="2:8">
      <c r="B5" s="22"/>
      <c r="C5" s="456" t="str">
        <f>+'Formulario 1'!C5</f>
        <v>Secretaria Suministros y Servicios</v>
      </c>
      <c r="D5" s="456"/>
      <c r="E5" s="456"/>
      <c r="F5" s="456"/>
      <c r="G5" s="456"/>
      <c r="H5" s="23"/>
    </row>
    <row r="6" spans="2:8">
      <c r="B6" s="22"/>
      <c r="C6" s="456" t="str">
        <f>+'Formulario 1'!C6</f>
        <v>Modalidad: licitación Pública</v>
      </c>
      <c r="D6" s="456"/>
      <c r="E6" s="456"/>
      <c r="F6" s="456"/>
      <c r="G6" s="456"/>
      <c r="H6" s="23"/>
    </row>
    <row r="7" spans="2:8" ht="28.5" customHeight="1">
      <c r="B7" s="22"/>
      <c r="C7" s="456" t="str">
        <f>+'Formulario 1'!C7</f>
        <v>Adecuación y mantenimiento de obras civiles, eléctricas, de voz y datos y redes hidrosanitarias de los centros del valle del software.</v>
      </c>
      <c r="D7" s="456"/>
      <c r="E7" s="456"/>
      <c r="F7" s="456"/>
      <c r="G7" s="456"/>
      <c r="H7" s="23"/>
    </row>
    <row r="8" spans="2:8">
      <c r="B8" s="22"/>
      <c r="C8" s="456" t="s">
        <v>265</v>
      </c>
      <c r="D8" s="456"/>
      <c r="E8" s="456"/>
      <c r="F8" s="456"/>
      <c r="G8" s="456"/>
      <c r="H8" s="23"/>
    </row>
    <row r="9" spans="2:8" ht="15" customHeight="1">
      <c r="B9" s="22"/>
      <c r="C9" s="456" t="s">
        <v>170</v>
      </c>
      <c r="D9" s="456"/>
      <c r="E9" s="456"/>
      <c r="F9" s="456"/>
      <c r="G9" s="456"/>
      <c r="H9" s="23"/>
    </row>
    <row r="10" spans="2:8">
      <c r="B10" s="22"/>
      <c r="C10" s="460" t="s">
        <v>171</v>
      </c>
      <c r="D10" s="460"/>
      <c r="E10" s="460"/>
      <c r="F10" s="460"/>
      <c r="G10" s="460"/>
      <c r="H10" s="23"/>
    </row>
    <row r="11" spans="2:8" ht="15" customHeight="1">
      <c r="B11" s="22"/>
      <c r="C11" s="93"/>
      <c r="D11" s="93"/>
      <c r="E11" s="93"/>
      <c r="F11" s="93"/>
      <c r="G11" s="93"/>
      <c r="H11" s="23"/>
    </row>
    <row r="12" spans="2:8" ht="15" customHeight="1">
      <c r="B12" s="22"/>
      <c r="C12" s="461" t="s">
        <v>172</v>
      </c>
      <c r="D12" s="461"/>
      <c r="E12" s="461"/>
      <c r="F12" s="461"/>
      <c r="G12" s="461"/>
      <c r="H12" s="23"/>
    </row>
    <row r="13" spans="2:8" ht="6" customHeight="1" thickBot="1">
      <c r="B13" s="22"/>
      <c r="C13" s="456"/>
      <c r="D13" s="456"/>
      <c r="E13" s="456"/>
      <c r="F13" s="456"/>
      <c r="G13" s="456"/>
      <c r="H13" s="23"/>
    </row>
    <row r="14" spans="2:8" ht="52.8">
      <c r="B14" s="22"/>
      <c r="C14" s="37" t="s">
        <v>173</v>
      </c>
      <c r="D14" s="38" t="s">
        <v>174</v>
      </c>
      <c r="E14" s="38" t="s">
        <v>175</v>
      </c>
      <c r="F14" s="38" t="s">
        <v>369</v>
      </c>
      <c r="G14" s="39" t="s">
        <v>176</v>
      </c>
      <c r="H14" s="23"/>
    </row>
    <row r="15" spans="2:8" ht="13.8" thickBot="1">
      <c r="B15" s="22"/>
      <c r="C15" s="40"/>
      <c r="D15" s="41" t="s">
        <v>177</v>
      </c>
      <c r="E15" s="41" t="s">
        <v>178</v>
      </c>
      <c r="F15" s="41" t="s">
        <v>179</v>
      </c>
      <c r="G15" s="42" t="s">
        <v>180</v>
      </c>
      <c r="H15" s="23"/>
    </row>
    <row r="16" spans="2:8">
      <c r="B16" s="22"/>
      <c r="C16" s="43">
        <v>1</v>
      </c>
      <c r="D16" s="44"/>
      <c r="E16" s="45"/>
      <c r="F16" s="46">
        <v>1160000</v>
      </c>
      <c r="G16" s="47">
        <f>+D16*E16*F16</f>
        <v>0</v>
      </c>
      <c r="H16" s="23"/>
    </row>
    <row r="17" spans="2:8">
      <c r="B17" s="22"/>
      <c r="C17" s="43">
        <v>2</v>
      </c>
      <c r="D17" s="44"/>
      <c r="E17" s="45"/>
      <c r="F17" s="46">
        <v>1160000</v>
      </c>
      <c r="G17" s="47">
        <f t="shared" ref="G17:G27" si="0">+D17*E17*F17</f>
        <v>0</v>
      </c>
      <c r="H17" s="23"/>
    </row>
    <row r="18" spans="2:8">
      <c r="B18" s="22"/>
      <c r="C18" s="43">
        <v>3</v>
      </c>
      <c r="D18" s="44"/>
      <c r="E18" s="45"/>
      <c r="F18" s="46">
        <v>1160000</v>
      </c>
      <c r="G18" s="47">
        <f t="shared" si="0"/>
        <v>0</v>
      </c>
      <c r="H18" s="23"/>
    </row>
    <row r="19" spans="2:8">
      <c r="B19" s="22"/>
      <c r="C19" s="43">
        <v>4</v>
      </c>
      <c r="D19" s="44"/>
      <c r="E19" s="45"/>
      <c r="F19" s="46">
        <v>1160000</v>
      </c>
      <c r="G19" s="47">
        <f t="shared" si="0"/>
        <v>0</v>
      </c>
      <c r="H19" s="23"/>
    </row>
    <row r="20" spans="2:8">
      <c r="B20" s="22"/>
      <c r="C20" s="43">
        <v>5</v>
      </c>
      <c r="D20" s="44"/>
      <c r="E20" s="45"/>
      <c r="F20" s="46">
        <v>1160000</v>
      </c>
      <c r="G20" s="47">
        <f t="shared" si="0"/>
        <v>0</v>
      </c>
      <c r="H20" s="23"/>
    </row>
    <row r="21" spans="2:8">
      <c r="B21" s="22"/>
      <c r="C21" s="43">
        <v>6</v>
      </c>
      <c r="D21" s="44"/>
      <c r="E21" s="45"/>
      <c r="F21" s="46">
        <v>1160000</v>
      </c>
      <c r="G21" s="47">
        <f t="shared" si="0"/>
        <v>0</v>
      </c>
      <c r="H21" s="23"/>
    </row>
    <row r="22" spans="2:8">
      <c r="B22" s="22"/>
      <c r="C22" s="43">
        <v>7</v>
      </c>
      <c r="D22" s="44"/>
      <c r="E22" s="45"/>
      <c r="F22" s="46">
        <v>1160000</v>
      </c>
      <c r="G22" s="47">
        <f t="shared" si="0"/>
        <v>0</v>
      </c>
      <c r="H22" s="23"/>
    </row>
    <row r="23" spans="2:8">
      <c r="B23" s="22"/>
      <c r="C23" s="43">
        <v>8</v>
      </c>
      <c r="D23" s="44"/>
      <c r="E23" s="45"/>
      <c r="F23" s="46">
        <v>1160000</v>
      </c>
      <c r="G23" s="47">
        <f t="shared" si="0"/>
        <v>0</v>
      </c>
      <c r="H23" s="23"/>
    </row>
    <row r="24" spans="2:8">
      <c r="B24" s="22"/>
      <c r="C24" s="43">
        <v>9</v>
      </c>
      <c r="D24" s="44"/>
      <c r="E24" s="45"/>
      <c r="F24" s="46">
        <v>1160000</v>
      </c>
      <c r="G24" s="47">
        <f t="shared" si="0"/>
        <v>0</v>
      </c>
      <c r="H24" s="23"/>
    </row>
    <row r="25" spans="2:8">
      <c r="B25" s="22"/>
      <c r="C25" s="43">
        <v>10</v>
      </c>
      <c r="D25" s="44"/>
      <c r="E25" s="45"/>
      <c r="F25" s="46">
        <v>1160000</v>
      </c>
      <c r="G25" s="47">
        <f t="shared" si="0"/>
        <v>0</v>
      </c>
      <c r="H25" s="23"/>
    </row>
    <row r="26" spans="2:8">
      <c r="B26" s="22"/>
      <c r="C26" s="43" t="s">
        <v>181</v>
      </c>
      <c r="D26" s="44"/>
      <c r="E26" s="45"/>
      <c r="F26" s="46">
        <v>1160000</v>
      </c>
      <c r="G26" s="47">
        <f t="shared" si="0"/>
        <v>0</v>
      </c>
      <c r="H26" s="23"/>
    </row>
    <row r="27" spans="2:8" ht="13.8" thickBot="1">
      <c r="B27" s="22"/>
      <c r="C27" s="48" t="s">
        <v>182</v>
      </c>
      <c r="D27" s="44"/>
      <c r="E27" s="45"/>
      <c r="F27" s="46">
        <v>1160000</v>
      </c>
      <c r="G27" s="47">
        <f t="shared" si="0"/>
        <v>0</v>
      </c>
      <c r="H27" s="23"/>
    </row>
    <row r="28" spans="2:8" ht="13.8" thickBot="1">
      <c r="B28" s="22"/>
      <c r="C28" s="462" t="s">
        <v>19</v>
      </c>
      <c r="D28" s="463"/>
      <c r="E28" s="463"/>
      <c r="F28" s="464"/>
      <c r="G28" s="49">
        <f>SUM(G16:G27)</f>
        <v>0</v>
      </c>
      <c r="H28" s="23"/>
    </row>
    <row r="29" spans="2:8">
      <c r="B29" s="22"/>
      <c r="C29" s="50" t="s">
        <v>183</v>
      </c>
      <c r="D29" s="51"/>
      <c r="E29" s="51"/>
      <c r="F29" s="51"/>
      <c r="G29" s="51"/>
      <c r="H29" s="23"/>
    </row>
    <row r="30" spans="2:8">
      <c r="B30" s="22"/>
      <c r="C30" s="29"/>
      <c r="D30" s="36"/>
      <c r="H30" s="23"/>
    </row>
    <row r="31" spans="2:8" ht="12.75" customHeight="1">
      <c r="B31" s="22"/>
      <c r="C31" s="465" t="s">
        <v>184</v>
      </c>
      <c r="D31" s="465"/>
      <c r="E31" s="465"/>
      <c r="F31" s="465"/>
      <c r="G31" s="465"/>
      <c r="H31" s="23"/>
    </row>
    <row r="32" spans="2:8">
      <c r="B32" s="22"/>
      <c r="C32" s="36"/>
      <c r="D32" s="36"/>
      <c r="E32" s="51"/>
      <c r="F32" s="51"/>
      <c r="G32" s="51"/>
      <c r="H32" s="23"/>
    </row>
    <row r="33" spans="2:10">
      <c r="B33" s="22"/>
      <c r="C33" s="52" t="s">
        <v>370</v>
      </c>
      <c r="D33" s="36"/>
      <c r="H33" s="23"/>
    </row>
    <row r="34" spans="2:10">
      <c r="B34" s="22"/>
      <c r="C34" s="36"/>
      <c r="D34" s="29"/>
      <c r="E34" s="53"/>
      <c r="F34" s="53"/>
      <c r="H34" s="23"/>
    </row>
    <row r="35" spans="2:10">
      <c r="B35" s="22"/>
      <c r="C35" s="36"/>
      <c r="D35" s="29"/>
      <c r="E35" s="53"/>
      <c r="F35" s="53"/>
      <c r="H35" s="23"/>
    </row>
    <row r="36" spans="2:10">
      <c r="B36" s="22"/>
      <c r="C36" s="36"/>
      <c r="D36" s="29"/>
      <c r="E36" s="53"/>
      <c r="F36" s="53"/>
      <c r="H36" s="23"/>
    </row>
    <row r="37" spans="2:10" ht="14.25" customHeight="1">
      <c r="B37" s="22"/>
      <c r="C37" s="459" t="s">
        <v>185</v>
      </c>
      <c r="D37" s="459"/>
      <c r="E37" s="459"/>
      <c r="F37" s="459" t="s">
        <v>186</v>
      </c>
      <c r="G37" s="459"/>
      <c r="H37" s="23"/>
      <c r="J37" s="54"/>
    </row>
    <row r="38" spans="2:10" ht="14.25" customHeight="1">
      <c r="B38" s="22"/>
      <c r="C38" s="459" t="s">
        <v>187</v>
      </c>
      <c r="D38" s="459"/>
      <c r="E38" s="459"/>
      <c r="F38" s="459" t="s">
        <v>187</v>
      </c>
      <c r="G38" s="459"/>
      <c r="H38" s="23"/>
      <c r="J38" s="54"/>
    </row>
    <row r="39" spans="2:10" ht="14.25" customHeight="1">
      <c r="B39" s="22"/>
      <c r="C39" s="459" t="s">
        <v>188</v>
      </c>
      <c r="D39" s="459"/>
      <c r="E39" s="459"/>
      <c r="F39" s="459" t="s">
        <v>188</v>
      </c>
      <c r="G39" s="459"/>
      <c r="H39" s="23"/>
      <c r="J39" s="54"/>
    </row>
    <row r="40" spans="2:10" ht="14.25" customHeight="1">
      <c r="B40" s="22"/>
      <c r="C40" s="459" t="s">
        <v>189</v>
      </c>
      <c r="D40" s="459"/>
      <c r="E40" s="459"/>
      <c r="F40" s="459" t="s">
        <v>189</v>
      </c>
      <c r="G40" s="459"/>
      <c r="H40" s="23"/>
      <c r="J40" s="54"/>
    </row>
    <row r="41" spans="2:10" ht="13.8" thickBot="1">
      <c r="B41" s="32"/>
      <c r="C41" s="55"/>
      <c r="D41" s="56"/>
      <c r="E41" s="33"/>
      <c r="F41" s="33"/>
      <c r="G41" s="33"/>
      <c r="H41" s="34"/>
    </row>
    <row r="42" spans="2:10" ht="13.8" thickTop="1">
      <c r="C42" s="27"/>
      <c r="D42" s="28"/>
    </row>
  </sheetData>
  <mergeCells count="20">
    <mergeCell ref="C38:E38"/>
    <mergeCell ref="F38:G38"/>
    <mergeCell ref="C39:E39"/>
    <mergeCell ref="F39:G39"/>
    <mergeCell ref="C40:E40"/>
    <mergeCell ref="F40:G40"/>
    <mergeCell ref="C37:E37"/>
    <mergeCell ref="F37:G37"/>
    <mergeCell ref="C3:G3"/>
    <mergeCell ref="C4:G4"/>
    <mergeCell ref="C5:G5"/>
    <mergeCell ref="C6:G6"/>
    <mergeCell ref="C8:G8"/>
    <mergeCell ref="C9:G9"/>
    <mergeCell ref="C7:G7"/>
    <mergeCell ref="C10:G10"/>
    <mergeCell ref="C12:G12"/>
    <mergeCell ref="C13:G13"/>
    <mergeCell ref="C28:F28"/>
    <mergeCell ref="C31:G31"/>
  </mergeCells>
  <printOptions horizontalCentered="1"/>
  <pageMargins left="0.59055118110236227" right="0.59055118110236227" top="0.74803149606299213" bottom="0.74803149606299213" header="0.31496062992125984" footer="0.31496062992125984"/>
  <pageSetup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89339-67C0-4277-8F71-846966990671}">
  <dimension ref="B1:K44"/>
  <sheetViews>
    <sheetView view="pageBreakPreview" zoomScale="90" zoomScaleNormal="100" zoomScaleSheetLayoutView="90" workbookViewId="0">
      <selection activeCell="F1" sqref="F1"/>
    </sheetView>
  </sheetViews>
  <sheetFormatPr baseColWidth="10" defaultColWidth="11.44140625" defaultRowHeight="13.2"/>
  <cols>
    <col min="1" max="2" width="2.6640625" style="1" customWidth="1"/>
    <col min="3" max="3" width="10" style="1" customWidth="1"/>
    <col min="4" max="4" width="28.6640625" style="1" customWidth="1"/>
    <col min="5" max="5" width="18.44140625" style="1" customWidth="1"/>
    <col min="6" max="8" width="28.6640625" style="1" customWidth="1"/>
    <col min="9" max="10" width="2.664062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56"/>
      <c r="D3" s="456"/>
      <c r="E3" s="456"/>
      <c r="F3" s="456"/>
      <c r="G3" s="456"/>
      <c r="H3" s="456"/>
      <c r="I3" s="23"/>
    </row>
    <row r="4" spans="2:9" ht="21.75" customHeight="1">
      <c r="B4" s="22"/>
      <c r="C4" s="456"/>
      <c r="D4" s="456"/>
      <c r="E4" s="456"/>
      <c r="F4" s="456"/>
      <c r="G4" s="456"/>
      <c r="H4" s="456"/>
      <c r="I4" s="23"/>
    </row>
    <row r="5" spans="2:9">
      <c r="B5" s="22"/>
      <c r="C5" s="456" t="str">
        <f>+'Formulario 1'!$C$5</f>
        <v>Secretaria Suministros y Servicios</v>
      </c>
      <c r="D5" s="456"/>
      <c r="E5" s="456"/>
      <c r="F5" s="456"/>
      <c r="G5" s="456"/>
      <c r="H5" s="456"/>
      <c r="I5" s="23"/>
    </row>
    <row r="6" spans="2:9">
      <c r="B6" s="22"/>
      <c r="C6" s="456" t="str">
        <f>+'Formulario 1'!$C$6</f>
        <v>Modalidad: licitación Pública</v>
      </c>
      <c r="D6" s="456"/>
      <c r="E6" s="456"/>
      <c r="F6" s="456"/>
      <c r="G6" s="456"/>
      <c r="H6" s="456"/>
      <c r="I6" s="23"/>
    </row>
    <row r="7" spans="2:9" ht="29.4" customHeight="1">
      <c r="B7" s="22"/>
      <c r="C7" s="456" t="str">
        <f>+'Formulario 1'!$C$7</f>
        <v>Adecuación y mantenimiento de obras civiles, eléctricas, de voz y datos y redes hidrosanitarias de los centros del valle del software.</v>
      </c>
      <c r="D7" s="456"/>
      <c r="E7" s="456"/>
      <c r="F7" s="456"/>
      <c r="G7" s="456"/>
      <c r="H7" s="456"/>
      <c r="I7" s="23"/>
    </row>
    <row r="8" spans="2:9" ht="15" customHeight="1">
      <c r="B8" s="22"/>
      <c r="C8" s="456" t="s">
        <v>264</v>
      </c>
      <c r="D8" s="456"/>
      <c r="E8" s="456"/>
      <c r="F8" s="456"/>
      <c r="G8" s="456"/>
      <c r="H8" s="456"/>
      <c r="I8" s="23"/>
    </row>
    <row r="9" spans="2:9" ht="15" customHeight="1">
      <c r="B9" s="22"/>
      <c r="C9" s="456" t="s">
        <v>170</v>
      </c>
      <c r="D9" s="456"/>
      <c r="E9" s="456"/>
      <c r="F9" s="456"/>
      <c r="G9" s="456"/>
      <c r="H9" s="456"/>
      <c r="I9" s="23"/>
    </row>
    <row r="10" spans="2:9" ht="23.25" customHeight="1">
      <c r="B10" s="22"/>
      <c r="C10" s="468" t="s">
        <v>241</v>
      </c>
      <c r="D10" s="468"/>
      <c r="E10" s="468"/>
      <c r="F10" s="468"/>
      <c r="G10" s="468"/>
      <c r="H10" s="468"/>
      <c r="I10" s="23"/>
    </row>
    <row r="11" spans="2:9" ht="15" customHeight="1">
      <c r="B11" s="22"/>
      <c r="C11" s="93"/>
      <c r="D11" s="93"/>
      <c r="E11" s="93"/>
      <c r="F11" s="93"/>
      <c r="G11" s="93"/>
      <c r="H11" s="93"/>
      <c r="I11" s="23"/>
    </row>
    <row r="12" spans="2:9" ht="15" customHeight="1">
      <c r="B12" s="22"/>
      <c r="C12" s="461" t="s">
        <v>172</v>
      </c>
      <c r="D12" s="461"/>
      <c r="E12" s="461"/>
      <c r="F12" s="461"/>
      <c r="G12" s="461"/>
      <c r="H12" s="461"/>
      <c r="I12" s="23"/>
    </row>
    <row r="13" spans="2:9" ht="6" customHeight="1" thickBot="1">
      <c r="B13" s="22"/>
      <c r="C13" s="456"/>
      <c r="D13" s="456"/>
      <c r="E13" s="456"/>
      <c r="F13" s="456"/>
      <c r="G13" s="456"/>
      <c r="H13" s="456"/>
      <c r="I13" s="23"/>
    </row>
    <row r="14" spans="2:9" ht="83.25" customHeight="1">
      <c r="B14" s="22"/>
      <c r="C14" s="37" t="s">
        <v>173</v>
      </c>
      <c r="D14" s="38" t="s">
        <v>190</v>
      </c>
      <c r="E14" s="38" t="s">
        <v>191</v>
      </c>
      <c r="F14" s="38" t="s">
        <v>192</v>
      </c>
      <c r="G14" s="38" t="s">
        <v>193</v>
      </c>
      <c r="H14" s="39" t="s">
        <v>194</v>
      </c>
      <c r="I14" s="23"/>
    </row>
    <row r="15" spans="2:9" ht="13.8" thickBot="1">
      <c r="B15" s="22"/>
      <c r="C15" s="57"/>
      <c r="D15" s="58" t="s">
        <v>177</v>
      </c>
      <c r="E15" s="58" t="s">
        <v>178</v>
      </c>
      <c r="F15" s="58" t="s">
        <v>195</v>
      </c>
      <c r="G15" s="58" t="s">
        <v>196</v>
      </c>
      <c r="H15" s="59" t="s">
        <v>197</v>
      </c>
      <c r="I15" s="23"/>
    </row>
    <row r="16" spans="2:9">
      <c r="B16" s="22"/>
      <c r="C16" s="60">
        <v>1</v>
      </c>
      <c r="D16" s="61"/>
      <c r="E16" s="61"/>
      <c r="F16" s="62">
        <f>D16*E16</f>
        <v>0</v>
      </c>
      <c r="G16" s="63"/>
      <c r="H16" s="64">
        <f>+F16*G16</f>
        <v>0</v>
      </c>
      <c r="I16" s="23"/>
    </row>
    <row r="17" spans="2:9">
      <c r="B17" s="22"/>
      <c r="C17" s="43">
        <v>2</v>
      </c>
      <c r="D17" s="65"/>
      <c r="E17" s="65"/>
      <c r="F17" s="66">
        <f t="shared" ref="F17:F27" si="0">D17*E17</f>
        <v>0</v>
      </c>
      <c r="G17" s="67"/>
      <c r="H17" s="47">
        <f t="shared" ref="H17:H26" si="1">+F17*G17</f>
        <v>0</v>
      </c>
      <c r="I17" s="23"/>
    </row>
    <row r="18" spans="2:9">
      <c r="B18" s="22"/>
      <c r="C18" s="43">
        <v>3</v>
      </c>
      <c r="D18" s="65"/>
      <c r="E18" s="65"/>
      <c r="F18" s="66">
        <f t="shared" si="0"/>
        <v>0</v>
      </c>
      <c r="G18" s="67"/>
      <c r="H18" s="47">
        <f t="shared" si="1"/>
        <v>0</v>
      </c>
      <c r="I18" s="23"/>
    </row>
    <row r="19" spans="2:9">
      <c r="B19" s="22"/>
      <c r="C19" s="43">
        <v>4</v>
      </c>
      <c r="D19" s="65"/>
      <c r="E19" s="65"/>
      <c r="F19" s="66">
        <f t="shared" si="0"/>
        <v>0</v>
      </c>
      <c r="G19" s="67"/>
      <c r="H19" s="47">
        <f t="shared" si="1"/>
        <v>0</v>
      </c>
      <c r="I19" s="23"/>
    </row>
    <row r="20" spans="2:9">
      <c r="B20" s="22"/>
      <c r="C20" s="43">
        <v>5</v>
      </c>
      <c r="D20" s="65"/>
      <c r="E20" s="65"/>
      <c r="F20" s="66">
        <f t="shared" si="0"/>
        <v>0</v>
      </c>
      <c r="G20" s="67"/>
      <c r="H20" s="47">
        <f t="shared" si="1"/>
        <v>0</v>
      </c>
      <c r="I20" s="23"/>
    </row>
    <row r="21" spans="2:9">
      <c r="B21" s="22"/>
      <c r="C21" s="43">
        <v>6</v>
      </c>
      <c r="D21" s="65"/>
      <c r="E21" s="65"/>
      <c r="F21" s="66">
        <f t="shared" si="0"/>
        <v>0</v>
      </c>
      <c r="G21" s="67"/>
      <c r="H21" s="47">
        <f t="shared" si="1"/>
        <v>0</v>
      </c>
      <c r="I21" s="23"/>
    </row>
    <row r="22" spans="2:9">
      <c r="B22" s="22"/>
      <c r="C22" s="43">
        <v>7</v>
      </c>
      <c r="D22" s="65"/>
      <c r="E22" s="65"/>
      <c r="F22" s="66">
        <f t="shared" si="0"/>
        <v>0</v>
      </c>
      <c r="G22" s="67"/>
      <c r="H22" s="47">
        <f t="shared" si="1"/>
        <v>0</v>
      </c>
      <c r="I22" s="23"/>
    </row>
    <row r="23" spans="2:9">
      <c r="B23" s="22"/>
      <c r="C23" s="43">
        <v>8</v>
      </c>
      <c r="D23" s="65"/>
      <c r="E23" s="65"/>
      <c r="F23" s="66">
        <f t="shared" si="0"/>
        <v>0</v>
      </c>
      <c r="G23" s="67"/>
      <c r="H23" s="47">
        <f t="shared" si="1"/>
        <v>0</v>
      </c>
      <c r="I23" s="23"/>
    </row>
    <row r="24" spans="2:9">
      <c r="B24" s="22"/>
      <c r="C24" s="43">
        <v>9</v>
      </c>
      <c r="D24" s="65"/>
      <c r="E24" s="65"/>
      <c r="F24" s="66">
        <f t="shared" si="0"/>
        <v>0</v>
      </c>
      <c r="G24" s="67"/>
      <c r="H24" s="47">
        <f t="shared" si="1"/>
        <v>0</v>
      </c>
      <c r="I24" s="23"/>
    </row>
    <row r="25" spans="2:9">
      <c r="B25" s="22"/>
      <c r="C25" s="43">
        <v>10</v>
      </c>
      <c r="D25" s="65"/>
      <c r="E25" s="65"/>
      <c r="F25" s="66">
        <f t="shared" si="0"/>
        <v>0</v>
      </c>
      <c r="G25" s="67"/>
      <c r="H25" s="47">
        <f t="shared" si="1"/>
        <v>0</v>
      </c>
      <c r="I25" s="23"/>
    </row>
    <row r="26" spans="2:9">
      <c r="B26" s="22"/>
      <c r="C26" s="43" t="s">
        <v>181</v>
      </c>
      <c r="D26" s="65"/>
      <c r="E26" s="65"/>
      <c r="F26" s="66">
        <f t="shared" si="0"/>
        <v>0</v>
      </c>
      <c r="G26" s="67"/>
      <c r="H26" s="47">
        <f t="shared" si="1"/>
        <v>0</v>
      </c>
      <c r="I26" s="23"/>
    </row>
    <row r="27" spans="2:9" ht="13.8" thickBot="1">
      <c r="B27" s="22"/>
      <c r="C27" s="68" t="s">
        <v>182</v>
      </c>
      <c r="D27" s="69"/>
      <c r="E27" s="69"/>
      <c r="F27" s="70">
        <f t="shared" si="0"/>
        <v>0</v>
      </c>
      <c r="G27" s="71"/>
      <c r="H27" s="47">
        <f>+F27*G27</f>
        <v>0</v>
      </c>
      <c r="I27" s="23"/>
    </row>
    <row r="28" spans="2:9" ht="13.8" thickBot="1">
      <c r="B28" s="22"/>
      <c r="C28" s="462" t="s">
        <v>19</v>
      </c>
      <c r="D28" s="463"/>
      <c r="E28" s="463"/>
      <c r="F28" s="463"/>
      <c r="G28" s="464"/>
      <c r="H28" s="49">
        <f>SUM(H16:H27)</f>
        <v>0</v>
      </c>
      <c r="I28" s="23"/>
    </row>
    <row r="29" spans="2:9">
      <c r="B29" s="22"/>
      <c r="C29" s="50" t="s">
        <v>183</v>
      </c>
      <c r="D29" s="51"/>
      <c r="E29" s="51"/>
      <c r="F29" s="51"/>
      <c r="G29" s="51"/>
      <c r="H29" s="51"/>
      <c r="I29" s="23"/>
    </row>
    <row r="30" spans="2:9">
      <c r="B30" s="22"/>
      <c r="C30" s="29"/>
      <c r="D30" s="36"/>
      <c r="E30" s="36"/>
      <c r="I30" s="23"/>
    </row>
    <row r="31" spans="2:9" ht="25.5" customHeight="1">
      <c r="B31" s="22"/>
      <c r="C31" s="467" t="s">
        <v>198</v>
      </c>
      <c r="D31" s="467"/>
      <c r="E31" s="467"/>
      <c r="F31" s="467"/>
      <c r="G31" s="467"/>
      <c r="H31" s="467"/>
      <c r="I31" s="23"/>
    </row>
    <row r="32" spans="2:9">
      <c r="B32" s="22"/>
      <c r="C32" s="467" t="s">
        <v>199</v>
      </c>
      <c r="D32" s="467"/>
      <c r="E32" s="467"/>
      <c r="F32" s="467"/>
      <c r="G32" s="467"/>
      <c r="H32" s="467"/>
      <c r="I32" s="23"/>
    </row>
    <row r="33" spans="2:11">
      <c r="B33" s="22"/>
      <c r="C33" s="466" t="s">
        <v>200</v>
      </c>
      <c r="D33" s="467"/>
      <c r="E33" s="467"/>
      <c r="F33" s="467"/>
      <c r="G33" s="467"/>
      <c r="H33" s="467"/>
      <c r="I33" s="23"/>
    </row>
    <row r="34" spans="2:11">
      <c r="B34" s="22"/>
      <c r="C34" s="36"/>
      <c r="D34" s="36"/>
      <c r="E34" s="36"/>
      <c r="F34" s="51"/>
      <c r="G34" s="51"/>
      <c r="H34" s="51"/>
      <c r="I34" s="23"/>
    </row>
    <row r="35" spans="2:11">
      <c r="B35" s="22"/>
      <c r="C35" s="52" t="s">
        <v>370</v>
      </c>
      <c r="D35" s="36"/>
      <c r="E35" s="36"/>
      <c r="I35" s="23"/>
    </row>
    <row r="36" spans="2:11">
      <c r="B36" s="22"/>
      <c r="C36" s="36"/>
      <c r="D36" s="29"/>
      <c r="E36" s="29"/>
      <c r="F36" s="53"/>
      <c r="G36" s="53"/>
      <c r="I36" s="23"/>
    </row>
    <row r="37" spans="2:11">
      <c r="B37" s="22"/>
      <c r="C37" s="36"/>
      <c r="D37" s="29"/>
      <c r="E37" s="29"/>
      <c r="F37" s="53"/>
      <c r="G37" s="53"/>
      <c r="I37" s="23"/>
    </row>
    <row r="38" spans="2:11">
      <c r="B38" s="22"/>
      <c r="C38" s="36"/>
      <c r="D38" s="29"/>
      <c r="E38" s="29"/>
      <c r="F38" s="53"/>
      <c r="G38" s="53"/>
      <c r="I38" s="23"/>
    </row>
    <row r="39" spans="2:11" ht="14.25" customHeight="1">
      <c r="B39" s="22"/>
      <c r="C39" s="459" t="s">
        <v>185</v>
      </c>
      <c r="D39" s="459"/>
      <c r="E39" s="459"/>
      <c r="F39" s="459"/>
      <c r="G39" s="459" t="s">
        <v>186</v>
      </c>
      <c r="H39" s="459"/>
      <c r="I39" s="23"/>
      <c r="K39" s="54"/>
    </row>
    <row r="40" spans="2:11" ht="14.25" customHeight="1">
      <c r="B40" s="22"/>
      <c r="C40" s="459" t="s">
        <v>187</v>
      </c>
      <c r="D40" s="459"/>
      <c r="E40" s="459"/>
      <c r="F40" s="459"/>
      <c r="G40" s="459" t="s">
        <v>187</v>
      </c>
      <c r="H40" s="459"/>
      <c r="I40" s="23"/>
      <c r="K40" s="54"/>
    </row>
    <row r="41" spans="2:11" ht="14.25" customHeight="1">
      <c r="B41" s="22"/>
      <c r="C41" s="459" t="s">
        <v>188</v>
      </c>
      <c r="D41" s="459"/>
      <c r="E41" s="459"/>
      <c r="F41" s="459"/>
      <c r="G41" s="459" t="s">
        <v>188</v>
      </c>
      <c r="H41" s="459"/>
      <c r="I41" s="23"/>
      <c r="K41" s="54"/>
    </row>
    <row r="42" spans="2:11" ht="14.25" customHeight="1">
      <c r="B42" s="22"/>
      <c r="C42" s="459" t="s">
        <v>189</v>
      </c>
      <c r="D42" s="459"/>
      <c r="E42" s="459"/>
      <c r="F42" s="459"/>
      <c r="G42" s="459" t="s">
        <v>189</v>
      </c>
      <c r="H42" s="459"/>
      <c r="I42" s="23"/>
      <c r="K42" s="54"/>
    </row>
    <row r="43" spans="2:11" ht="13.8" thickBot="1">
      <c r="B43" s="32"/>
      <c r="C43" s="55"/>
      <c r="D43" s="56"/>
      <c r="E43" s="56"/>
      <c r="F43" s="33"/>
      <c r="G43" s="33"/>
      <c r="H43" s="33"/>
      <c r="I43" s="34"/>
    </row>
    <row r="44" spans="2:11" ht="13.8" thickTop="1">
      <c r="C44" s="27"/>
      <c r="D44" s="28"/>
      <c r="E44" s="28"/>
    </row>
  </sheetData>
  <mergeCells count="22">
    <mergeCell ref="C42:F42"/>
    <mergeCell ref="G42:H42"/>
    <mergeCell ref="C7:H7"/>
    <mergeCell ref="C33:H33"/>
    <mergeCell ref="C39:F39"/>
    <mergeCell ref="G39:H39"/>
    <mergeCell ref="C40:F40"/>
    <mergeCell ref="G40:H40"/>
    <mergeCell ref="C41:F41"/>
    <mergeCell ref="G41:H41"/>
    <mergeCell ref="C10:H10"/>
    <mergeCell ref="C12:H12"/>
    <mergeCell ref="C13:H13"/>
    <mergeCell ref="C28:G28"/>
    <mergeCell ref="C31:H31"/>
    <mergeCell ref="C32:H32"/>
    <mergeCell ref="C9:H9"/>
    <mergeCell ref="C3:H3"/>
    <mergeCell ref="C4:H4"/>
    <mergeCell ref="C5:H5"/>
    <mergeCell ref="C6:H6"/>
    <mergeCell ref="C8:H8"/>
  </mergeCells>
  <printOptions horizontalCentered="1"/>
  <pageMargins left="0.59055118110236227" right="0.59055118110236227" top="0.74803149606299213"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77657-F409-44F8-ACEB-E885FF22B98A}">
  <dimension ref="B1:K36"/>
  <sheetViews>
    <sheetView view="pageBreakPreview" topLeftCell="A4" zoomScale="90" zoomScaleNormal="100" zoomScaleSheetLayoutView="90" workbookViewId="0">
      <selection activeCell="C7" sqref="C7:J7"/>
    </sheetView>
  </sheetViews>
  <sheetFormatPr baseColWidth="10" defaultColWidth="11.44140625" defaultRowHeight="13.8"/>
  <cols>
    <col min="1" max="2" width="4" style="125" customWidth="1"/>
    <col min="3" max="3" width="5.6640625" style="125" customWidth="1"/>
    <col min="4" max="4" width="33.44140625" style="125" customWidth="1"/>
    <col min="5" max="6" width="11.33203125" style="125" customWidth="1"/>
    <col min="7" max="7" width="21.44140625" style="125" customWidth="1"/>
    <col min="8" max="8" width="17.6640625" style="125" customWidth="1"/>
    <col min="9" max="9" width="28.33203125" style="125" customWidth="1"/>
    <col min="10" max="10" width="18.88671875" style="125" customWidth="1"/>
    <col min="11" max="12" width="4" style="125" customWidth="1"/>
    <col min="13" max="16384" width="11.44140625" style="125"/>
  </cols>
  <sheetData>
    <row r="1" spans="2:11" s="2" customFormat="1" ht="13.5" customHeight="1" thickBot="1"/>
    <row r="2" spans="2:11" s="2" customFormat="1" ht="31.5" customHeight="1" thickTop="1">
      <c r="B2" s="122"/>
      <c r="C2" s="469"/>
      <c r="D2" s="470"/>
      <c r="E2" s="470"/>
      <c r="F2" s="470"/>
      <c r="G2" s="470"/>
      <c r="H2" s="470"/>
      <c r="I2" s="470"/>
      <c r="J2" s="470"/>
      <c r="K2" s="123"/>
    </row>
    <row r="3" spans="2:11" s="2" customFormat="1" ht="31.5" customHeight="1">
      <c r="B3" s="72"/>
      <c r="C3" s="471"/>
      <c r="D3" s="471"/>
      <c r="E3" s="471"/>
      <c r="F3" s="471"/>
      <c r="G3" s="471"/>
      <c r="H3" s="471"/>
      <c r="I3" s="471"/>
      <c r="J3" s="471"/>
      <c r="K3" s="73"/>
    </row>
    <row r="4" spans="2:11" s="2" customFormat="1" ht="21.75" customHeight="1">
      <c r="B4" s="72"/>
      <c r="C4" s="124"/>
      <c r="D4" s="124"/>
      <c r="E4" s="124"/>
      <c r="F4" s="124"/>
      <c r="G4" s="124"/>
      <c r="H4" s="124"/>
      <c r="I4" s="124"/>
      <c r="J4" s="124"/>
      <c r="K4" s="73"/>
    </row>
    <row r="5" spans="2:11" s="2" customFormat="1" ht="13.2">
      <c r="B5" s="72"/>
      <c r="C5" s="472" t="str">
        <f>+'Formulario 1'!$C$5</f>
        <v>Secretaria Suministros y Servicios</v>
      </c>
      <c r="D5" s="472"/>
      <c r="E5" s="472"/>
      <c r="F5" s="472"/>
      <c r="G5" s="472"/>
      <c r="H5" s="472"/>
      <c r="I5" s="472"/>
      <c r="J5" s="472"/>
      <c r="K5" s="73"/>
    </row>
    <row r="6" spans="2:11" s="2" customFormat="1" ht="13.2">
      <c r="B6" s="72"/>
      <c r="C6" s="471" t="str">
        <f>+'Formulario 1'!$C$6</f>
        <v>Modalidad: licitación Pública</v>
      </c>
      <c r="D6" s="471"/>
      <c r="E6" s="471"/>
      <c r="F6" s="471"/>
      <c r="G6" s="471"/>
      <c r="H6" s="471"/>
      <c r="I6" s="471"/>
      <c r="J6" s="471"/>
      <c r="K6" s="73"/>
    </row>
    <row r="7" spans="2:11" s="2" customFormat="1" ht="32.4" customHeight="1">
      <c r="B7" s="72"/>
      <c r="C7" s="472" t="str">
        <f>+'Formulario 1'!$C$7</f>
        <v>Adecuación y mantenimiento de obras civiles, eléctricas, de voz y datos y redes hidrosanitarias de los centros del valle del software.</v>
      </c>
      <c r="D7" s="472"/>
      <c r="E7" s="472"/>
      <c r="F7" s="472"/>
      <c r="G7" s="472"/>
      <c r="H7" s="472"/>
      <c r="I7" s="472"/>
      <c r="J7" s="472"/>
      <c r="K7" s="73"/>
    </row>
    <row r="8" spans="2:11" s="2" customFormat="1" ht="13.2">
      <c r="B8" s="72"/>
      <c r="C8" s="471" t="s">
        <v>263</v>
      </c>
      <c r="D8" s="471"/>
      <c r="E8" s="471"/>
      <c r="F8" s="471"/>
      <c r="G8" s="471"/>
      <c r="H8" s="471"/>
      <c r="I8" s="471"/>
      <c r="J8" s="471"/>
      <c r="K8" s="73"/>
    </row>
    <row r="9" spans="2:11" s="2" customFormat="1" ht="13.2">
      <c r="B9" s="72"/>
      <c r="C9" s="471" t="s">
        <v>28</v>
      </c>
      <c r="D9" s="471"/>
      <c r="E9" s="471"/>
      <c r="F9" s="471"/>
      <c r="G9" s="471"/>
      <c r="H9" s="471"/>
      <c r="I9" s="471"/>
      <c r="J9" s="471"/>
      <c r="K9" s="73"/>
    </row>
    <row r="10" spans="2:11" ht="6.75" customHeight="1" thickBot="1">
      <c r="B10" s="126"/>
      <c r="C10" s="74"/>
      <c r="D10" s="74"/>
      <c r="E10" s="74"/>
      <c r="F10" s="74"/>
      <c r="G10" s="74"/>
      <c r="H10" s="74"/>
      <c r="I10" s="74"/>
      <c r="J10" s="74"/>
      <c r="K10" s="127"/>
    </row>
    <row r="11" spans="2:11" ht="42.75" customHeight="1">
      <c r="B11" s="126"/>
      <c r="C11" s="478" t="s">
        <v>0</v>
      </c>
      <c r="D11" s="480" t="s">
        <v>201</v>
      </c>
      <c r="E11" s="482" t="s">
        <v>22</v>
      </c>
      <c r="F11" s="482"/>
      <c r="G11" s="473" t="s">
        <v>18</v>
      </c>
      <c r="H11" s="473" t="s">
        <v>202</v>
      </c>
      <c r="I11" s="473" t="s">
        <v>203</v>
      </c>
      <c r="J11" s="475" t="s">
        <v>10</v>
      </c>
      <c r="K11" s="127"/>
    </row>
    <row r="12" spans="2:11" ht="48" customHeight="1" thickBot="1">
      <c r="B12" s="126"/>
      <c r="C12" s="479"/>
      <c r="D12" s="481"/>
      <c r="E12" s="75" t="s">
        <v>23</v>
      </c>
      <c r="F12" s="75" t="s">
        <v>24</v>
      </c>
      <c r="G12" s="474"/>
      <c r="H12" s="474"/>
      <c r="I12" s="474"/>
      <c r="J12" s="476"/>
      <c r="K12" s="127"/>
    </row>
    <row r="13" spans="2:11">
      <c r="B13" s="126"/>
      <c r="C13" s="76"/>
      <c r="D13" s="77"/>
      <c r="E13" s="77"/>
      <c r="F13" s="77"/>
      <c r="G13" s="77"/>
      <c r="H13" s="77"/>
      <c r="I13" s="77"/>
      <c r="J13" s="78"/>
      <c r="K13" s="127"/>
    </row>
    <row r="14" spans="2:11">
      <c r="B14" s="126"/>
      <c r="C14" s="79"/>
      <c r="D14" s="80"/>
      <c r="E14" s="80"/>
      <c r="F14" s="80"/>
      <c r="G14" s="80"/>
      <c r="H14" s="80"/>
      <c r="I14" s="80"/>
      <c r="J14" s="81"/>
      <c r="K14" s="127"/>
    </row>
    <row r="15" spans="2:11">
      <c r="B15" s="126"/>
      <c r="C15" s="79"/>
      <c r="D15" s="80"/>
      <c r="E15" s="80"/>
      <c r="F15" s="80"/>
      <c r="G15" s="80"/>
      <c r="H15" s="80"/>
      <c r="I15" s="80"/>
      <c r="J15" s="81"/>
      <c r="K15" s="127"/>
    </row>
    <row r="16" spans="2:11">
      <c r="B16" s="126"/>
      <c r="C16" s="76"/>
      <c r="D16" s="77"/>
      <c r="E16" s="77"/>
      <c r="F16" s="77"/>
      <c r="G16" s="77"/>
      <c r="H16" s="77"/>
      <c r="I16" s="77"/>
      <c r="J16" s="78"/>
      <c r="K16" s="127"/>
    </row>
    <row r="17" spans="2:11">
      <c r="B17" s="126"/>
      <c r="C17" s="79"/>
      <c r="D17" s="80"/>
      <c r="E17" s="80"/>
      <c r="F17" s="80"/>
      <c r="G17" s="80"/>
      <c r="H17" s="80"/>
      <c r="I17" s="80"/>
      <c r="J17" s="81"/>
      <c r="K17" s="127"/>
    </row>
    <row r="18" spans="2:11">
      <c r="B18" s="126"/>
      <c r="C18" s="79"/>
      <c r="D18" s="80"/>
      <c r="E18" s="80"/>
      <c r="F18" s="80"/>
      <c r="G18" s="80"/>
      <c r="H18" s="80"/>
      <c r="I18" s="80"/>
      <c r="J18" s="81"/>
      <c r="K18" s="127"/>
    </row>
    <row r="19" spans="2:11" ht="14.4" thickBot="1">
      <c r="B19" s="126"/>
      <c r="C19" s="82"/>
      <c r="D19" s="83"/>
      <c r="E19" s="83"/>
      <c r="F19" s="83"/>
      <c r="G19" s="83"/>
      <c r="H19" s="83"/>
      <c r="I19" s="83"/>
      <c r="J19" s="84"/>
      <c r="K19" s="127"/>
    </row>
    <row r="20" spans="2:11">
      <c r="B20" s="126"/>
      <c r="K20" s="127"/>
    </row>
    <row r="21" spans="2:11">
      <c r="B21" s="126"/>
      <c r="C21" s="477" t="s">
        <v>26</v>
      </c>
      <c r="D21" s="477"/>
      <c r="E21" s="477"/>
      <c r="F21" s="477"/>
      <c r="G21" s="477"/>
      <c r="H21" s="477"/>
      <c r="I21" s="477"/>
      <c r="J21" s="477"/>
      <c r="K21" s="127"/>
    </row>
    <row r="22" spans="2:11">
      <c r="B22" s="126"/>
      <c r="C22" s="128"/>
      <c r="D22" s="128"/>
      <c r="E22" s="128"/>
      <c r="F22" s="128"/>
      <c r="G22" s="128"/>
      <c r="H22" s="128"/>
      <c r="I22" s="128"/>
      <c r="J22" s="128"/>
      <c r="K22" s="127"/>
    </row>
    <row r="23" spans="2:11">
      <c r="B23" s="126"/>
      <c r="C23" s="128"/>
      <c r="D23" s="128"/>
      <c r="E23" s="128"/>
      <c r="F23" s="128"/>
      <c r="G23" s="128"/>
      <c r="H23" s="128"/>
      <c r="I23" s="128"/>
      <c r="J23" s="128"/>
      <c r="K23" s="127"/>
    </row>
    <row r="24" spans="2:11">
      <c r="B24" s="126"/>
      <c r="C24" s="128"/>
      <c r="D24" s="128"/>
      <c r="E24" s="128"/>
      <c r="F24" s="128"/>
      <c r="G24" s="128"/>
      <c r="H24" s="128"/>
      <c r="I24" s="128"/>
      <c r="J24" s="128"/>
      <c r="K24" s="127"/>
    </row>
    <row r="25" spans="2:11">
      <c r="B25" s="126"/>
      <c r="C25" s="125" t="s">
        <v>11</v>
      </c>
      <c r="K25" s="127"/>
    </row>
    <row r="26" spans="2:11">
      <c r="B26" s="126"/>
      <c r="C26" s="53" t="s">
        <v>27</v>
      </c>
      <c r="K26" s="127"/>
    </row>
    <row r="27" spans="2:11">
      <c r="B27" s="126"/>
      <c r="C27" s="53"/>
      <c r="D27" s="53"/>
      <c r="E27" s="53"/>
      <c r="F27" s="53"/>
      <c r="G27" s="53"/>
      <c r="H27" s="53"/>
      <c r="I27" s="53"/>
      <c r="J27" s="53"/>
      <c r="K27" s="127"/>
    </row>
    <row r="28" spans="2:11">
      <c r="B28" s="126"/>
      <c r="C28" s="53"/>
      <c r="D28" s="53"/>
      <c r="E28" s="53"/>
      <c r="F28" s="53"/>
      <c r="G28" s="53"/>
      <c r="H28" s="53"/>
      <c r="I28" s="53"/>
      <c r="J28" s="53"/>
      <c r="K28" s="127"/>
    </row>
    <row r="29" spans="2:11">
      <c r="B29" s="126"/>
      <c r="C29" s="53"/>
      <c r="D29" s="53"/>
      <c r="E29" s="53"/>
      <c r="F29" s="53"/>
      <c r="G29" s="53"/>
      <c r="H29" s="53"/>
      <c r="I29" s="53"/>
      <c r="J29" s="53"/>
      <c r="K29" s="127"/>
    </row>
    <row r="30" spans="2:11">
      <c r="B30" s="126"/>
      <c r="C30" s="53" t="s">
        <v>11</v>
      </c>
      <c r="D30" s="53"/>
      <c r="E30" s="53"/>
      <c r="H30" s="53" t="s">
        <v>11</v>
      </c>
      <c r="I30" s="53"/>
      <c r="J30" s="53"/>
      <c r="K30" s="127"/>
    </row>
    <row r="31" spans="2:11">
      <c r="B31" s="126"/>
      <c r="C31" s="53" t="s">
        <v>12</v>
      </c>
      <c r="D31" s="53"/>
      <c r="E31" s="53"/>
      <c r="H31" s="53" t="s">
        <v>13</v>
      </c>
      <c r="I31" s="53"/>
      <c r="J31" s="53"/>
      <c r="K31" s="127"/>
    </row>
    <row r="32" spans="2:11">
      <c r="B32" s="126"/>
      <c r="C32" s="53" t="s">
        <v>14</v>
      </c>
      <c r="D32" s="53"/>
      <c r="E32" s="53"/>
      <c r="H32" s="53" t="s">
        <v>14</v>
      </c>
      <c r="I32" s="53"/>
      <c r="J32" s="53"/>
      <c r="K32" s="127"/>
    </row>
    <row r="33" spans="2:11">
      <c r="B33" s="126"/>
      <c r="C33" s="53" t="s">
        <v>15</v>
      </c>
      <c r="D33" s="53"/>
      <c r="E33" s="53"/>
      <c r="H33" s="53" t="s">
        <v>15</v>
      </c>
      <c r="I33" s="53"/>
      <c r="J33" s="53"/>
      <c r="K33" s="127"/>
    </row>
    <row r="34" spans="2:11">
      <c r="B34" s="126"/>
      <c r="C34" s="53" t="s">
        <v>16</v>
      </c>
      <c r="D34" s="53"/>
      <c r="E34" s="53"/>
      <c r="H34" s="53" t="s">
        <v>16</v>
      </c>
      <c r="I34" s="53"/>
      <c r="J34" s="53"/>
      <c r="K34" s="127"/>
    </row>
    <row r="35" spans="2:11" ht="14.4" thickBot="1">
      <c r="B35" s="129"/>
      <c r="C35" s="130"/>
      <c r="D35" s="130"/>
      <c r="E35" s="130"/>
      <c r="F35" s="130"/>
      <c r="G35" s="130"/>
      <c r="H35" s="130"/>
      <c r="I35" s="130"/>
      <c r="J35" s="130"/>
      <c r="K35" s="131"/>
    </row>
    <row r="36" spans="2:11" ht="14.4" thickTop="1"/>
  </sheetData>
  <mergeCells count="15">
    <mergeCell ref="I11:I12"/>
    <mergeCell ref="J11:J12"/>
    <mergeCell ref="C21:J21"/>
    <mergeCell ref="C6:J6"/>
    <mergeCell ref="C7:J7"/>
    <mergeCell ref="C11:C12"/>
    <mergeCell ref="D11:D12"/>
    <mergeCell ref="E11:F11"/>
    <mergeCell ref="G11:G12"/>
    <mergeCell ref="H11:H12"/>
    <mergeCell ref="C2:J2"/>
    <mergeCell ref="C3:J3"/>
    <mergeCell ref="C5:J5"/>
    <mergeCell ref="C8:J8"/>
    <mergeCell ref="C9:J9"/>
  </mergeCells>
  <printOptions horizontalCentered="1"/>
  <pageMargins left="0.78740157480314965" right="0.78740157480314965" top="0.74803149606299213" bottom="0.74803149606299213" header="0.31496062992125984" footer="0.31496062992125984"/>
  <pageSetup scale="7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CC93E-831E-4797-BFBA-01A92C391E36}">
  <dimension ref="B1:M43"/>
  <sheetViews>
    <sheetView view="pageBreakPreview" zoomScale="90" zoomScaleNormal="100" zoomScaleSheetLayoutView="90" workbookViewId="0">
      <selection activeCell="A7" sqref="A7"/>
    </sheetView>
  </sheetViews>
  <sheetFormatPr baseColWidth="10" defaultColWidth="11.44140625" defaultRowHeight="13.2"/>
  <cols>
    <col min="1" max="2" width="3.109375" style="1" customWidth="1"/>
    <col min="3" max="3" width="13.44140625" style="1" customWidth="1"/>
    <col min="4" max="4" width="18.5546875" style="1" customWidth="1"/>
    <col min="5" max="5" width="18.33203125" style="1" customWidth="1"/>
    <col min="6" max="6" width="12.88671875" style="1" customWidth="1"/>
    <col min="7" max="7" width="13.44140625" style="1" customWidth="1"/>
    <col min="8" max="9" width="14.6640625" style="1" customWidth="1"/>
    <col min="10" max="12" width="13" style="1" customWidth="1"/>
    <col min="13" max="14" width="3.109375" style="1" customWidth="1"/>
    <col min="15" max="16384" width="11.44140625" style="1"/>
  </cols>
  <sheetData>
    <row r="1" spans="2:13" ht="13.5" customHeight="1" thickBot="1"/>
    <row r="2" spans="2:13" ht="31.5" customHeight="1" thickTop="1">
      <c r="B2" s="19"/>
      <c r="C2" s="483"/>
      <c r="D2" s="484"/>
      <c r="E2" s="484"/>
      <c r="F2" s="484"/>
      <c r="G2" s="484"/>
      <c r="H2" s="484"/>
      <c r="I2" s="484"/>
      <c r="J2" s="484"/>
      <c r="K2" s="484"/>
      <c r="L2" s="484"/>
      <c r="M2" s="21"/>
    </row>
    <row r="3" spans="2:13" ht="31.5" customHeight="1">
      <c r="B3" s="22"/>
      <c r="C3" s="456"/>
      <c r="D3" s="485"/>
      <c r="E3" s="485"/>
      <c r="F3" s="485"/>
      <c r="G3" s="485"/>
      <c r="H3" s="485"/>
      <c r="I3" s="485"/>
      <c r="J3" s="485"/>
      <c r="K3" s="485"/>
      <c r="L3" s="485"/>
      <c r="M3" s="23"/>
    </row>
    <row r="4" spans="2:13" ht="21.75" customHeight="1">
      <c r="B4" s="22"/>
      <c r="C4" s="132"/>
      <c r="D4" s="132"/>
      <c r="E4" s="132"/>
      <c r="F4" s="132"/>
      <c r="G4" s="132"/>
      <c r="H4" s="132"/>
      <c r="I4" s="132"/>
      <c r="J4" s="132"/>
      <c r="K4" s="132"/>
      <c r="L4" s="132"/>
      <c r="M4" s="23"/>
    </row>
    <row r="5" spans="2:13">
      <c r="B5" s="22"/>
      <c r="C5" s="456" t="str">
        <f>+'Formulario 1'!$C$5</f>
        <v>Secretaria Suministros y Servicios</v>
      </c>
      <c r="D5" s="456"/>
      <c r="E5" s="456"/>
      <c r="F5" s="456"/>
      <c r="G5" s="456"/>
      <c r="H5" s="456"/>
      <c r="I5" s="456"/>
      <c r="J5" s="456"/>
      <c r="K5" s="456"/>
      <c r="L5" s="456"/>
      <c r="M5" s="23"/>
    </row>
    <row r="6" spans="2:13">
      <c r="B6" s="22"/>
      <c r="C6" s="485" t="str">
        <f>+'Formulario 1'!$C$6</f>
        <v>Modalidad: licitación Pública</v>
      </c>
      <c r="D6" s="485"/>
      <c r="E6" s="485"/>
      <c r="F6" s="485"/>
      <c r="G6" s="485"/>
      <c r="H6" s="485"/>
      <c r="I6" s="485"/>
      <c r="J6" s="485"/>
      <c r="K6" s="485"/>
      <c r="L6" s="485"/>
      <c r="M6" s="23"/>
    </row>
    <row r="7" spans="2:13" ht="21.9" customHeight="1">
      <c r="B7" s="22"/>
      <c r="C7" s="456" t="str">
        <f>+'Formulario 1'!$C$7</f>
        <v>Adecuación y mantenimiento de obras civiles, eléctricas, de voz y datos y redes hidrosanitarias de los centros del valle del software.</v>
      </c>
      <c r="D7" s="456"/>
      <c r="E7" s="456"/>
      <c r="F7" s="456"/>
      <c r="G7" s="456"/>
      <c r="H7" s="456"/>
      <c r="I7" s="456"/>
      <c r="J7" s="456"/>
      <c r="K7" s="456"/>
      <c r="L7" s="456"/>
      <c r="M7" s="23"/>
    </row>
    <row r="8" spans="2:13">
      <c r="B8" s="22"/>
      <c r="C8" s="485" t="s">
        <v>262</v>
      </c>
      <c r="D8" s="485"/>
      <c r="E8" s="485"/>
      <c r="F8" s="485"/>
      <c r="G8" s="485"/>
      <c r="H8" s="485"/>
      <c r="I8" s="485"/>
      <c r="J8" s="485"/>
      <c r="K8" s="485"/>
      <c r="L8" s="485"/>
      <c r="M8" s="23"/>
    </row>
    <row r="9" spans="2:13">
      <c r="B9" s="22"/>
      <c r="C9" s="485" t="s">
        <v>1</v>
      </c>
      <c r="D9" s="485"/>
      <c r="E9" s="485"/>
      <c r="F9" s="485"/>
      <c r="G9" s="485"/>
      <c r="H9" s="485"/>
      <c r="I9" s="485"/>
      <c r="J9" s="485"/>
      <c r="K9" s="485"/>
      <c r="L9" s="485"/>
      <c r="M9" s="23"/>
    </row>
    <row r="10" spans="2:13" ht="7.5" customHeight="1" thickBot="1">
      <c r="B10" s="22"/>
      <c r="C10" s="132"/>
      <c r="D10" s="132"/>
      <c r="E10" s="132"/>
      <c r="F10" s="132"/>
      <c r="G10" s="132"/>
      <c r="H10" s="132"/>
      <c r="I10" s="132"/>
      <c r="J10" s="132"/>
      <c r="K10" s="132"/>
      <c r="L10" s="132"/>
      <c r="M10" s="23"/>
    </row>
    <row r="11" spans="2:13">
      <c r="B11" s="22"/>
      <c r="C11" s="491" t="s">
        <v>242</v>
      </c>
      <c r="D11" s="487" t="s">
        <v>2</v>
      </c>
      <c r="E11" s="487" t="s">
        <v>3</v>
      </c>
      <c r="F11" s="487" t="s">
        <v>243</v>
      </c>
      <c r="G11" s="487" t="s">
        <v>20</v>
      </c>
      <c r="H11" s="487" t="s">
        <v>244</v>
      </c>
      <c r="I11" s="487" t="s">
        <v>245</v>
      </c>
      <c r="J11" s="487" t="s">
        <v>204</v>
      </c>
      <c r="K11" s="489" t="s">
        <v>246</v>
      </c>
      <c r="L11" s="490"/>
      <c r="M11" s="23"/>
    </row>
    <row r="12" spans="2:13" ht="66.599999999999994" thickBot="1">
      <c r="B12" s="22"/>
      <c r="C12" s="492"/>
      <c r="D12" s="488"/>
      <c r="E12" s="488"/>
      <c r="F12" s="488"/>
      <c r="G12" s="488"/>
      <c r="H12" s="488"/>
      <c r="I12" s="488"/>
      <c r="J12" s="488"/>
      <c r="K12" s="133" t="s">
        <v>205</v>
      </c>
      <c r="L12" s="134" t="s">
        <v>206</v>
      </c>
      <c r="M12" s="23"/>
    </row>
    <row r="13" spans="2:13">
      <c r="B13" s="22"/>
      <c r="C13" s="85"/>
      <c r="D13" s="86"/>
      <c r="E13" s="86"/>
      <c r="F13" s="86"/>
      <c r="G13" s="86"/>
      <c r="H13" s="86"/>
      <c r="I13" s="86"/>
      <c r="J13" s="86"/>
      <c r="K13" s="86"/>
      <c r="L13" s="87"/>
      <c r="M13" s="23"/>
    </row>
    <row r="14" spans="2:13">
      <c r="B14" s="22"/>
      <c r="C14" s="79"/>
      <c r="D14" s="88"/>
      <c r="E14" s="88"/>
      <c r="F14" s="88"/>
      <c r="G14" s="88"/>
      <c r="H14" s="88"/>
      <c r="I14" s="88"/>
      <c r="J14" s="88"/>
      <c r="K14" s="88"/>
      <c r="L14" s="89"/>
      <c r="M14" s="23"/>
    </row>
    <row r="15" spans="2:13">
      <c r="B15" s="22"/>
      <c r="C15" s="79"/>
      <c r="D15" s="88"/>
      <c r="E15" s="88"/>
      <c r="F15" s="88"/>
      <c r="G15" s="88"/>
      <c r="H15" s="88"/>
      <c r="I15" s="88"/>
      <c r="J15" s="88"/>
      <c r="K15" s="88"/>
      <c r="L15" s="89"/>
      <c r="M15" s="23"/>
    </row>
    <row r="16" spans="2:13">
      <c r="B16" s="22"/>
      <c r="C16" s="79"/>
      <c r="D16" s="88"/>
      <c r="E16" s="88"/>
      <c r="F16" s="88"/>
      <c r="G16" s="88"/>
      <c r="H16" s="88"/>
      <c r="I16" s="88"/>
      <c r="J16" s="88"/>
      <c r="K16" s="88"/>
      <c r="L16" s="89"/>
      <c r="M16" s="23"/>
    </row>
    <row r="17" spans="2:13">
      <c r="B17" s="22"/>
      <c r="C17" s="79"/>
      <c r="D17" s="88"/>
      <c r="E17" s="88"/>
      <c r="F17" s="88"/>
      <c r="G17" s="88"/>
      <c r="H17" s="88"/>
      <c r="I17" s="88"/>
      <c r="J17" s="88"/>
      <c r="K17" s="88"/>
      <c r="L17" s="89"/>
      <c r="M17" s="23"/>
    </row>
    <row r="18" spans="2:13">
      <c r="B18" s="22"/>
      <c r="C18" s="79"/>
      <c r="D18" s="88"/>
      <c r="E18" s="88"/>
      <c r="F18" s="88"/>
      <c r="G18" s="88"/>
      <c r="H18" s="88"/>
      <c r="I18" s="88"/>
      <c r="J18" s="88"/>
      <c r="K18" s="88"/>
      <c r="L18" s="89"/>
      <c r="M18" s="23"/>
    </row>
    <row r="19" spans="2:13">
      <c r="B19" s="22"/>
      <c r="C19" s="79"/>
      <c r="D19" s="88"/>
      <c r="E19" s="88"/>
      <c r="F19" s="88"/>
      <c r="G19" s="88"/>
      <c r="H19" s="88"/>
      <c r="I19" s="88"/>
      <c r="J19" s="88"/>
      <c r="K19" s="88"/>
      <c r="L19" s="89"/>
      <c r="M19" s="23"/>
    </row>
    <row r="20" spans="2:13">
      <c r="B20" s="22"/>
      <c r="C20" s="79"/>
      <c r="D20" s="88"/>
      <c r="E20" s="88"/>
      <c r="F20" s="88"/>
      <c r="G20" s="88"/>
      <c r="H20" s="88"/>
      <c r="I20" s="88"/>
      <c r="J20" s="88"/>
      <c r="K20" s="88"/>
      <c r="L20" s="89"/>
      <c r="M20" s="23"/>
    </row>
    <row r="21" spans="2:13" ht="13.8" thickBot="1">
      <c r="B21" s="22"/>
      <c r="C21" s="82"/>
      <c r="D21" s="90"/>
      <c r="E21" s="90"/>
      <c r="F21" s="90"/>
      <c r="G21" s="90"/>
      <c r="H21" s="90"/>
      <c r="I21" s="90"/>
      <c r="J21" s="90"/>
      <c r="K21" s="90"/>
      <c r="L21" s="91"/>
      <c r="M21" s="23"/>
    </row>
    <row r="22" spans="2:13">
      <c r="B22" s="22"/>
      <c r="C22" s="92"/>
      <c r="D22" s="92"/>
      <c r="E22" s="92"/>
      <c r="F22" s="92"/>
      <c r="G22" s="92"/>
      <c r="H22" s="92"/>
      <c r="I22" s="92"/>
      <c r="J22" s="92"/>
      <c r="K22" s="92"/>
      <c r="M22" s="23"/>
    </row>
    <row r="23" spans="2:13" ht="13.5" customHeight="1">
      <c r="B23" s="22"/>
      <c r="C23" s="486" t="s">
        <v>247</v>
      </c>
      <c r="D23" s="486"/>
      <c r="E23" s="486"/>
      <c r="F23" s="486"/>
      <c r="G23" s="486"/>
      <c r="H23" s="486"/>
      <c r="I23" s="468" t="s">
        <v>207</v>
      </c>
      <c r="J23" s="468"/>
      <c r="K23" s="468"/>
      <c r="L23" s="468"/>
      <c r="M23" s="23"/>
    </row>
    <row r="24" spans="2:13" ht="13.5" customHeight="1">
      <c r="B24" s="22"/>
      <c r="C24" s="486" t="s">
        <v>248</v>
      </c>
      <c r="D24" s="486"/>
      <c r="E24" s="486"/>
      <c r="F24" s="486"/>
      <c r="G24" s="486"/>
      <c r="H24" s="486"/>
      <c r="I24" s="468"/>
      <c r="J24" s="468"/>
      <c r="K24" s="468"/>
      <c r="L24" s="468"/>
      <c r="M24" s="23"/>
    </row>
    <row r="25" spans="2:13" ht="13.5" customHeight="1">
      <c r="B25" s="22"/>
      <c r="C25" s="486" t="s">
        <v>249</v>
      </c>
      <c r="D25" s="486"/>
      <c r="E25" s="486"/>
      <c r="F25" s="486"/>
      <c r="G25" s="486"/>
      <c r="H25" s="486"/>
      <c r="I25" s="468"/>
      <c r="J25" s="468"/>
      <c r="K25" s="468"/>
      <c r="L25" s="468"/>
      <c r="M25" s="23"/>
    </row>
    <row r="26" spans="2:13" ht="13.5" customHeight="1">
      <c r="B26" s="22"/>
      <c r="C26" s="486" t="s">
        <v>250</v>
      </c>
      <c r="D26" s="486"/>
      <c r="E26" s="486"/>
      <c r="F26" s="486"/>
      <c r="G26" s="486"/>
      <c r="H26" s="486"/>
      <c r="I26" s="468"/>
      <c r="J26" s="468"/>
      <c r="K26" s="468"/>
      <c r="L26" s="468"/>
      <c r="M26" s="23"/>
    </row>
    <row r="27" spans="2:13" ht="13.5" customHeight="1">
      <c r="B27" s="22"/>
      <c r="C27" s="486" t="s">
        <v>251</v>
      </c>
      <c r="D27" s="486"/>
      <c r="E27" s="486"/>
      <c r="F27" s="486"/>
      <c r="G27" s="486"/>
      <c r="H27" s="486"/>
      <c r="I27" s="468"/>
      <c r="J27" s="468"/>
      <c r="K27" s="468"/>
      <c r="L27" s="468"/>
      <c r="M27" s="23"/>
    </row>
    <row r="28" spans="2:13" ht="13.5" customHeight="1">
      <c r="B28" s="22"/>
      <c r="C28" s="486"/>
      <c r="D28" s="486"/>
      <c r="E28" s="486"/>
      <c r="F28" s="486"/>
      <c r="G28" s="486"/>
      <c r="H28" s="486"/>
      <c r="I28" s="468"/>
      <c r="J28" s="468"/>
      <c r="K28" s="468"/>
      <c r="L28" s="468"/>
      <c r="M28" s="23"/>
    </row>
    <row r="29" spans="2:13">
      <c r="B29" s="22"/>
      <c r="D29" s="92"/>
      <c r="E29" s="92"/>
      <c r="F29" s="92"/>
      <c r="G29" s="92"/>
      <c r="H29" s="92"/>
      <c r="I29" s="92"/>
      <c r="J29" s="92"/>
      <c r="K29" s="92"/>
      <c r="M29" s="23"/>
    </row>
    <row r="30" spans="2:13">
      <c r="B30" s="22"/>
      <c r="C30" s="135" t="s">
        <v>208</v>
      </c>
      <c r="D30" s="92"/>
      <c r="E30" s="92"/>
      <c r="F30" s="92"/>
      <c r="G30" s="92"/>
      <c r="H30" s="92"/>
      <c r="I30" s="92"/>
      <c r="J30" s="92"/>
      <c r="K30" s="92"/>
      <c r="M30" s="23"/>
    </row>
    <row r="31" spans="2:13">
      <c r="B31" s="22"/>
      <c r="C31" s="135" t="s">
        <v>209</v>
      </c>
      <c r="D31" s="92"/>
      <c r="E31" s="92"/>
      <c r="F31" s="92"/>
      <c r="G31" s="92"/>
      <c r="H31" s="92"/>
      <c r="I31" s="92"/>
      <c r="J31" s="92"/>
      <c r="K31" s="92"/>
      <c r="M31" s="23"/>
    </row>
    <row r="32" spans="2:13">
      <c r="B32" s="22"/>
      <c r="C32" s="92"/>
      <c r="D32" s="92"/>
      <c r="E32" s="92"/>
      <c r="F32" s="92"/>
      <c r="G32" s="92"/>
      <c r="H32" s="92"/>
      <c r="I32" s="92"/>
      <c r="J32" s="92"/>
      <c r="K32" s="92"/>
      <c r="M32" s="23"/>
    </row>
    <row r="33" spans="2:13" ht="13.8">
      <c r="B33" s="22"/>
      <c r="C33" s="53" t="s">
        <v>11</v>
      </c>
      <c r="D33" s="125"/>
      <c r="E33" s="125"/>
      <c r="F33" s="125"/>
      <c r="G33" s="125"/>
      <c r="H33" s="125"/>
      <c r="I33" s="54"/>
      <c r="J33" s="54"/>
      <c r="K33" s="54"/>
      <c r="M33" s="23"/>
    </row>
    <row r="34" spans="2:13">
      <c r="B34" s="22"/>
      <c r="C34" s="53" t="s">
        <v>27</v>
      </c>
      <c r="D34" s="53"/>
      <c r="E34" s="53"/>
      <c r="F34" s="53"/>
      <c r="G34" s="53"/>
      <c r="H34" s="53"/>
      <c r="I34" s="54"/>
      <c r="J34" s="54"/>
      <c r="K34" s="54"/>
      <c r="M34" s="23"/>
    </row>
    <row r="35" spans="2:13">
      <c r="B35" s="22"/>
      <c r="C35" s="53"/>
      <c r="D35" s="53"/>
      <c r="E35" s="53"/>
      <c r="F35" s="53"/>
      <c r="G35" s="53"/>
      <c r="H35" s="53"/>
      <c r="I35" s="54"/>
      <c r="J35" s="54"/>
      <c r="K35" s="54"/>
      <c r="M35" s="23"/>
    </row>
    <row r="36" spans="2:13" ht="6.75" customHeight="1">
      <c r="B36" s="22"/>
      <c r="C36" s="53"/>
      <c r="D36" s="53"/>
      <c r="E36" s="53"/>
      <c r="F36" s="53"/>
      <c r="G36" s="53"/>
      <c r="H36" s="53"/>
      <c r="M36" s="23"/>
    </row>
    <row r="37" spans="2:13">
      <c r="B37" s="22"/>
      <c r="C37" s="53" t="s">
        <v>11</v>
      </c>
      <c r="D37" s="53"/>
      <c r="E37" s="53"/>
      <c r="G37" s="53" t="s">
        <v>11</v>
      </c>
      <c r="H37" s="53"/>
      <c r="M37" s="23"/>
    </row>
    <row r="38" spans="2:13">
      <c r="B38" s="22"/>
      <c r="C38" s="53" t="s">
        <v>12</v>
      </c>
      <c r="D38" s="53"/>
      <c r="E38" s="53"/>
      <c r="G38" s="53" t="s">
        <v>13</v>
      </c>
      <c r="H38" s="53"/>
      <c r="M38" s="23"/>
    </row>
    <row r="39" spans="2:13">
      <c r="B39" s="22"/>
      <c r="C39" s="53" t="s">
        <v>14</v>
      </c>
      <c r="D39" s="53"/>
      <c r="E39" s="53"/>
      <c r="G39" s="53" t="s">
        <v>14</v>
      </c>
      <c r="H39" s="53"/>
      <c r="M39" s="23"/>
    </row>
    <row r="40" spans="2:13">
      <c r="B40" s="22"/>
      <c r="C40" s="53" t="s">
        <v>15</v>
      </c>
      <c r="D40" s="53"/>
      <c r="E40" s="53"/>
      <c r="G40" s="53" t="s">
        <v>15</v>
      </c>
      <c r="H40" s="53"/>
      <c r="M40" s="23"/>
    </row>
    <row r="41" spans="2:13">
      <c r="B41" s="22"/>
      <c r="C41" s="53" t="s">
        <v>16</v>
      </c>
      <c r="D41" s="53"/>
      <c r="E41" s="53"/>
      <c r="G41" s="53" t="s">
        <v>16</v>
      </c>
      <c r="H41" s="53"/>
      <c r="M41" s="23"/>
    </row>
    <row r="42" spans="2:13" ht="13.8" thickBot="1">
      <c r="B42" s="32"/>
      <c r="C42" s="33"/>
      <c r="D42" s="33"/>
      <c r="E42" s="33"/>
      <c r="F42" s="33"/>
      <c r="G42" s="33"/>
      <c r="H42" s="33"/>
      <c r="I42" s="33"/>
      <c r="J42" s="33"/>
      <c r="K42" s="33"/>
      <c r="L42" s="33"/>
      <c r="M42" s="34"/>
    </row>
    <row r="43" spans="2:13" ht="13.8" thickTop="1"/>
  </sheetData>
  <mergeCells count="22">
    <mergeCell ref="H11:H12"/>
    <mergeCell ref="I11:I12"/>
    <mergeCell ref="J11:J12"/>
    <mergeCell ref="K11:L11"/>
    <mergeCell ref="C11:C12"/>
    <mergeCell ref="D11:D12"/>
    <mergeCell ref="E11:E12"/>
    <mergeCell ref="F11:F12"/>
    <mergeCell ref="G11:G12"/>
    <mergeCell ref="C23:H23"/>
    <mergeCell ref="I23:L28"/>
    <mergeCell ref="C24:H24"/>
    <mergeCell ref="C25:H25"/>
    <mergeCell ref="C26:H26"/>
    <mergeCell ref="C27:H28"/>
    <mergeCell ref="C2:L2"/>
    <mergeCell ref="C3:L3"/>
    <mergeCell ref="C5:L5"/>
    <mergeCell ref="C8:L8"/>
    <mergeCell ref="C9:L9"/>
    <mergeCell ref="C6:L6"/>
    <mergeCell ref="C7:L7"/>
  </mergeCells>
  <printOptions horizontalCentered="1"/>
  <pageMargins left="0.59055118110236227" right="0.59055118110236227" top="0.74803149606299213" bottom="0.74803149606299213" header="0.31496062992125984" footer="0.31496062992125984"/>
  <pageSetup scale="7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43"/>
  <sheetViews>
    <sheetView view="pageBreakPreview" topLeftCell="A14" zoomScale="90" zoomScaleNormal="85" zoomScaleSheetLayoutView="90" workbookViewId="0">
      <selection activeCell="L36" sqref="L36"/>
    </sheetView>
  </sheetViews>
  <sheetFormatPr baseColWidth="10" defaultColWidth="11.44140625" defaultRowHeight="13.2"/>
  <cols>
    <col min="1" max="2" width="3.109375" style="94" customWidth="1"/>
    <col min="3" max="3" width="20.6640625" style="94" customWidth="1"/>
    <col min="4" max="4" width="14" style="94" customWidth="1"/>
    <col min="5" max="5" width="27.44140625" style="94" customWidth="1"/>
    <col min="6" max="6" width="20.6640625" style="94" customWidth="1"/>
    <col min="7" max="8" width="16.88671875" style="94" customWidth="1"/>
    <col min="9" max="12" width="15.109375" style="94" customWidth="1"/>
    <col min="13" max="13" width="14.88671875" style="94" customWidth="1"/>
    <col min="14" max="15" width="3.109375" style="94" customWidth="1"/>
    <col min="16" max="16384" width="11.44140625" style="94"/>
  </cols>
  <sheetData>
    <row r="1" spans="2:14" ht="13.8" thickBot="1"/>
    <row r="2" spans="2:14" s="95" customFormat="1" ht="31.5" customHeight="1" thickTop="1">
      <c r="B2" s="19"/>
      <c r="C2" s="20"/>
      <c r="D2" s="20"/>
      <c r="E2" s="20"/>
      <c r="F2" s="20"/>
      <c r="G2" s="20"/>
      <c r="H2" s="20"/>
      <c r="I2" s="20"/>
      <c r="J2" s="20"/>
      <c r="K2" s="20"/>
      <c r="L2" s="20"/>
      <c r="M2" s="20"/>
      <c r="N2" s="21"/>
    </row>
    <row r="3" spans="2:14" s="95" customFormat="1" ht="31.5" customHeight="1">
      <c r="B3" s="22"/>
      <c r="C3" s="499"/>
      <c r="D3" s="499"/>
      <c r="E3" s="499"/>
      <c r="F3" s="499"/>
      <c r="G3" s="499"/>
      <c r="H3" s="499"/>
      <c r="I3" s="499"/>
      <c r="J3" s="499"/>
      <c r="K3" s="499"/>
      <c r="L3" s="499"/>
      <c r="N3" s="23"/>
    </row>
    <row r="4" spans="2:14" s="95" customFormat="1" ht="24.75" customHeight="1">
      <c r="B4" s="22"/>
      <c r="D4" s="96"/>
      <c r="N4" s="23"/>
    </row>
    <row r="5" spans="2:14" s="95" customFormat="1" ht="12.75" customHeight="1">
      <c r="B5" s="22"/>
      <c r="C5" s="499" t="str">
        <f>+'Formulario 1'!C5</f>
        <v>Secretaria Suministros y Servicios</v>
      </c>
      <c r="D5" s="499"/>
      <c r="E5" s="499"/>
      <c r="F5" s="499"/>
      <c r="G5" s="499"/>
      <c r="H5" s="499"/>
      <c r="I5" s="499"/>
      <c r="J5" s="499"/>
      <c r="K5" s="499"/>
      <c r="L5" s="499"/>
      <c r="M5" s="499"/>
      <c r="N5" s="23"/>
    </row>
    <row r="6" spans="2:14" s="95" customFormat="1" ht="14.25" customHeight="1">
      <c r="B6" s="22"/>
      <c r="C6" s="511" t="str">
        <f>+'Formulario 1'!C6</f>
        <v>Modalidad: licitación Pública</v>
      </c>
      <c r="D6" s="511"/>
      <c r="E6" s="511"/>
      <c r="F6" s="511"/>
      <c r="G6" s="511"/>
      <c r="H6" s="511"/>
      <c r="I6" s="511"/>
      <c r="J6" s="511"/>
      <c r="K6" s="511"/>
      <c r="L6" s="511"/>
      <c r="M6" s="511"/>
      <c r="N6" s="23"/>
    </row>
    <row r="7" spans="2:14" s="95" customFormat="1">
      <c r="B7" s="22"/>
      <c r="C7" s="499" t="str">
        <f>+'Formulario 1'!C7</f>
        <v>Adecuación y mantenimiento de obras civiles, eléctricas, de voz y datos y redes hidrosanitarias de los centros del valle del software.</v>
      </c>
      <c r="D7" s="499"/>
      <c r="E7" s="499"/>
      <c r="F7" s="499"/>
      <c r="G7" s="499"/>
      <c r="H7" s="499"/>
      <c r="I7" s="499"/>
      <c r="J7" s="499"/>
      <c r="K7" s="499"/>
      <c r="L7" s="499"/>
      <c r="M7" s="499"/>
      <c r="N7" s="23"/>
    </row>
    <row r="8" spans="2:14" s="95" customFormat="1">
      <c r="B8" s="22"/>
      <c r="C8" s="511" t="s">
        <v>109</v>
      </c>
      <c r="D8" s="511"/>
      <c r="E8" s="511"/>
      <c r="F8" s="511"/>
      <c r="G8" s="511"/>
      <c r="H8" s="511"/>
      <c r="I8" s="511"/>
      <c r="J8" s="511"/>
      <c r="K8" s="511"/>
      <c r="L8" s="511"/>
      <c r="M8" s="511"/>
      <c r="N8" s="23"/>
    </row>
    <row r="9" spans="2:14" s="95" customFormat="1" ht="17.25" customHeight="1">
      <c r="B9" s="22"/>
      <c r="C9" s="511" t="s">
        <v>161</v>
      </c>
      <c r="D9" s="511"/>
      <c r="E9" s="511"/>
      <c r="F9" s="511"/>
      <c r="G9" s="511"/>
      <c r="H9" s="511"/>
      <c r="I9" s="511"/>
      <c r="J9" s="511"/>
      <c r="K9" s="511"/>
      <c r="L9" s="511"/>
      <c r="M9" s="511"/>
      <c r="N9" s="23"/>
    </row>
    <row r="10" spans="2:14" s="95" customFormat="1" ht="9" customHeight="1" thickBot="1">
      <c r="B10" s="22"/>
      <c r="D10" s="96"/>
      <c r="N10" s="23"/>
    </row>
    <row r="11" spans="2:14" ht="16.5" customHeight="1">
      <c r="B11" s="22"/>
      <c r="C11" s="509" t="s">
        <v>211</v>
      </c>
      <c r="D11" s="500" t="s">
        <v>212</v>
      </c>
      <c r="E11" s="500" t="s">
        <v>2</v>
      </c>
      <c r="F11" s="500" t="s">
        <v>3</v>
      </c>
      <c r="G11" s="500" t="s">
        <v>4</v>
      </c>
      <c r="H11" s="500" t="s">
        <v>213</v>
      </c>
      <c r="I11" s="500" t="s">
        <v>214</v>
      </c>
      <c r="J11" s="502" t="s">
        <v>215</v>
      </c>
      <c r="K11" s="503"/>
      <c r="L11" s="493" t="s">
        <v>216</v>
      </c>
      <c r="M11" s="493" t="s">
        <v>217</v>
      </c>
      <c r="N11" s="23"/>
    </row>
    <row r="12" spans="2:14" ht="23.25" customHeight="1" thickBot="1">
      <c r="B12" s="22"/>
      <c r="C12" s="510"/>
      <c r="D12" s="501"/>
      <c r="E12" s="501"/>
      <c r="F12" s="501"/>
      <c r="G12" s="501"/>
      <c r="H12" s="501"/>
      <c r="I12" s="501"/>
      <c r="J12" s="97" t="s">
        <v>25</v>
      </c>
      <c r="K12" s="97" t="s">
        <v>9</v>
      </c>
      <c r="L12" s="494"/>
      <c r="M12" s="494"/>
      <c r="N12" s="23"/>
    </row>
    <row r="13" spans="2:14">
      <c r="B13" s="22"/>
      <c r="C13" s="98"/>
      <c r="D13" s="99"/>
      <c r="E13" s="99"/>
      <c r="F13" s="99"/>
      <c r="G13" s="99"/>
      <c r="H13" s="99"/>
      <c r="I13" s="99"/>
      <c r="J13" s="100"/>
      <c r="K13" s="100"/>
      <c r="L13" s="101"/>
      <c r="M13" s="101"/>
      <c r="N13" s="23"/>
    </row>
    <row r="14" spans="2:14">
      <c r="B14" s="22"/>
      <c r="C14" s="102"/>
      <c r="D14" s="103"/>
      <c r="E14" s="103"/>
      <c r="F14" s="103"/>
      <c r="G14" s="103"/>
      <c r="H14" s="103"/>
      <c r="I14" s="103"/>
      <c r="J14" s="104"/>
      <c r="K14" s="104"/>
      <c r="L14" s="105"/>
      <c r="M14" s="105"/>
      <c r="N14" s="23"/>
    </row>
    <row r="15" spans="2:14">
      <c r="B15" s="22"/>
      <c r="C15" s="102"/>
      <c r="D15" s="103"/>
      <c r="E15" s="103"/>
      <c r="F15" s="103"/>
      <c r="G15" s="103"/>
      <c r="H15" s="103"/>
      <c r="I15" s="103"/>
      <c r="J15" s="104"/>
      <c r="K15" s="104"/>
      <c r="L15" s="105"/>
      <c r="M15" s="105"/>
      <c r="N15" s="23"/>
    </row>
    <row r="16" spans="2:14">
      <c r="B16" s="22"/>
      <c r="C16" s="102"/>
      <c r="D16" s="103"/>
      <c r="E16" s="103"/>
      <c r="F16" s="103"/>
      <c r="G16" s="103"/>
      <c r="H16" s="103"/>
      <c r="I16" s="103"/>
      <c r="J16" s="104"/>
      <c r="K16" s="104"/>
      <c r="L16" s="105"/>
      <c r="M16" s="105"/>
      <c r="N16" s="23"/>
    </row>
    <row r="17" spans="2:14">
      <c r="B17" s="22"/>
      <c r="C17" s="102"/>
      <c r="D17" s="103"/>
      <c r="E17" s="103"/>
      <c r="F17" s="103"/>
      <c r="G17" s="103"/>
      <c r="H17" s="103"/>
      <c r="I17" s="103"/>
      <c r="J17" s="104"/>
      <c r="K17" s="104"/>
      <c r="L17" s="105"/>
      <c r="M17" s="105"/>
      <c r="N17" s="23"/>
    </row>
    <row r="18" spans="2:14">
      <c r="B18" s="22"/>
      <c r="C18" s="102"/>
      <c r="D18" s="103"/>
      <c r="E18" s="103"/>
      <c r="F18" s="103"/>
      <c r="G18" s="103"/>
      <c r="H18" s="103"/>
      <c r="I18" s="103"/>
      <c r="J18" s="104"/>
      <c r="K18" s="104"/>
      <c r="L18" s="105"/>
      <c r="M18" s="105"/>
      <c r="N18" s="23"/>
    </row>
    <row r="19" spans="2:14" ht="13.8" thickBot="1">
      <c r="B19" s="22"/>
      <c r="C19" s="106"/>
      <c r="D19" s="107"/>
      <c r="E19" s="107"/>
      <c r="F19" s="107"/>
      <c r="G19" s="107"/>
      <c r="H19" s="107"/>
      <c r="I19" s="107"/>
      <c r="J19" s="108"/>
      <c r="K19" s="108"/>
      <c r="L19" s="109"/>
      <c r="M19" s="109"/>
      <c r="N19" s="23"/>
    </row>
    <row r="20" spans="2:14" ht="13.8" thickBot="1">
      <c r="B20" s="22"/>
      <c r="D20" s="3"/>
      <c r="E20" s="3"/>
      <c r="F20" s="3"/>
      <c r="G20" s="3"/>
      <c r="H20" s="3"/>
      <c r="I20" s="3"/>
      <c r="J20" s="3"/>
      <c r="K20" s="3"/>
      <c r="L20" s="3"/>
      <c r="N20" s="23"/>
    </row>
    <row r="21" spans="2:14" ht="16.5" customHeight="1" thickBot="1">
      <c r="B21" s="22"/>
      <c r="C21" s="504" t="s">
        <v>218</v>
      </c>
      <c r="D21" s="504"/>
      <c r="E21" s="504"/>
      <c r="F21" s="504"/>
      <c r="G21" s="504"/>
      <c r="H21" s="505"/>
      <c r="I21" s="506" t="s">
        <v>21</v>
      </c>
      <c r="J21" s="507"/>
      <c r="K21" s="507"/>
      <c r="L21" s="508"/>
      <c r="N21" s="23"/>
    </row>
    <row r="22" spans="2:14" ht="16.5" customHeight="1" thickBot="1">
      <c r="B22" s="22"/>
      <c r="C22" s="504"/>
      <c r="D22" s="504"/>
      <c r="E22" s="504"/>
      <c r="F22" s="504"/>
      <c r="G22" s="504"/>
      <c r="H22" s="505"/>
      <c r="I22" s="110" t="s">
        <v>5</v>
      </c>
      <c r="J22" s="111" t="s">
        <v>6</v>
      </c>
      <c r="K22" s="110" t="s">
        <v>5</v>
      </c>
      <c r="L22" s="111" t="s">
        <v>6</v>
      </c>
      <c r="N22" s="23"/>
    </row>
    <row r="23" spans="2:14" ht="16.5" customHeight="1">
      <c r="B23" s="22"/>
      <c r="C23" s="497" t="s">
        <v>219</v>
      </c>
      <c r="D23" s="497"/>
      <c r="E23" s="497"/>
      <c r="F23" s="497"/>
      <c r="G23" s="497"/>
      <c r="H23" s="497"/>
      <c r="I23" s="112">
        <v>1997</v>
      </c>
      <c r="J23" s="315">
        <v>172005</v>
      </c>
      <c r="K23" s="317">
        <v>2010</v>
      </c>
      <c r="L23" s="318">
        <v>515000</v>
      </c>
      <c r="N23" s="23"/>
    </row>
    <row r="24" spans="2:14" ht="16.5" customHeight="1">
      <c r="B24" s="22"/>
      <c r="C24" s="497" t="s">
        <v>220</v>
      </c>
      <c r="D24" s="497"/>
      <c r="E24" s="497"/>
      <c r="F24" s="497"/>
      <c r="G24" s="497"/>
      <c r="H24" s="497"/>
      <c r="I24" s="113">
        <v>1998</v>
      </c>
      <c r="J24" s="316">
        <v>203826</v>
      </c>
      <c r="K24" s="113">
        <v>2011</v>
      </c>
      <c r="L24" s="114">
        <v>535600</v>
      </c>
      <c r="N24" s="23"/>
    </row>
    <row r="25" spans="2:14" ht="16.5" customHeight="1">
      <c r="B25" s="22"/>
      <c r="C25" s="497" t="s">
        <v>221</v>
      </c>
      <c r="D25" s="497"/>
      <c r="E25" s="497"/>
      <c r="F25" s="497"/>
      <c r="G25" s="497"/>
      <c r="H25" s="497"/>
      <c r="I25" s="113">
        <v>1999</v>
      </c>
      <c r="J25" s="316">
        <v>236438</v>
      </c>
      <c r="K25" s="113">
        <v>2012</v>
      </c>
      <c r="L25" s="114">
        <v>566700</v>
      </c>
      <c r="N25" s="23"/>
    </row>
    <row r="26" spans="2:14" ht="16.5" customHeight="1">
      <c r="B26" s="22"/>
      <c r="C26" s="497" t="s">
        <v>222</v>
      </c>
      <c r="D26" s="497"/>
      <c r="E26" s="497"/>
      <c r="F26" s="497"/>
      <c r="G26" s="497"/>
      <c r="H26" s="498"/>
      <c r="I26" s="113">
        <v>2000</v>
      </c>
      <c r="J26" s="316">
        <v>260106</v>
      </c>
      <c r="K26" s="113">
        <v>2013</v>
      </c>
      <c r="L26" s="114">
        <v>589500</v>
      </c>
      <c r="N26" s="23"/>
    </row>
    <row r="27" spans="2:14" ht="16.5" customHeight="1">
      <c r="B27" s="22"/>
      <c r="C27" s="497" t="s">
        <v>223</v>
      </c>
      <c r="D27" s="497"/>
      <c r="E27" s="497"/>
      <c r="F27" s="497"/>
      <c r="G27" s="497"/>
      <c r="H27" s="498"/>
      <c r="I27" s="113">
        <v>2001</v>
      </c>
      <c r="J27" s="316">
        <v>286000</v>
      </c>
      <c r="K27" s="113">
        <v>2014</v>
      </c>
      <c r="L27" s="114">
        <v>616000</v>
      </c>
      <c r="N27" s="23"/>
    </row>
    <row r="28" spans="2:14" ht="16.5" customHeight="1">
      <c r="B28" s="22"/>
      <c r="C28" s="497"/>
      <c r="D28" s="497"/>
      <c r="E28" s="497"/>
      <c r="F28" s="497"/>
      <c r="G28" s="497"/>
      <c r="H28" s="498"/>
      <c r="I28" s="113">
        <v>2002</v>
      </c>
      <c r="J28" s="316">
        <v>309000</v>
      </c>
      <c r="K28" s="113">
        <v>2015</v>
      </c>
      <c r="L28" s="114">
        <v>644350</v>
      </c>
      <c r="N28" s="23"/>
    </row>
    <row r="29" spans="2:14" ht="16.5" customHeight="1">
      <c r="B29" s="22"/>
      <c r="C29" s="497" t="s">
        <v>224</v>
      </c>
      <c r="D29" s="497"/>
      <c r="E29" s="497"/>
      <c r="F29" s="497"/>
      <c r="G29" s="497"/>
      <c r="H29" s="498"/>
      <c r="I29" s="113">
        <v>2003</v>
      </c>
      <c r="J29" s="316">
        <v>332000</v>
      </c>
      <c r="K29" s="113">
        <v>2016</v>
      </c>
      <c r="L29" s="114">
        <v>689454</v>
      </c>
      <c r="N29" s="23"/>
    </row>
    <row r="30" spans="2:14" ht="16.5" customHeight="1">
      <c r="B30" s="22"/>
      <c r="C30" s="495"/>
      <c r="D30" s="495"/>
      <c r="E30" s="495"/>
      <c r="F30" s="495"/>
      <c r="G30" s="495"/>
      <c r="H30" s="496"/>
      <c r="I30" s="113">
        <v>2004</v>
      </c>
      <c r="J30" s="316">
        <v>358000</v>
      </c>
      <c r="K30" s="113">
        <v>2017</v>
      </c>
      <c r="L30" s="114">
        <v>737717</v>
      </c>
      <c r="N30" s="23"/>
    </row>
    <row r="31" spans="2:14" ht="16.5" customHeight="1">
      <c r="B31" s="22"/>
      <c r="C31" s="495"/>
      <c r="D31" s="495"/>
      <c r="E31" s="495"/>
      <c r="F31" s="495"/>
      <c r="G31" s="495"/>
      <c r="H31" s="496"/>
      <c r="I31" s="113">
        <v>2005</v>
      </c>
      <c r="J31" s="316">
        <v>381500</v>
      </c>
      <c r="K31" s="113">
        <v>2018</v>
      </c>
      <c r="L31" s="114">
        <v>781242</v>
      </c>
      <c r="N31" s="23"/>
    </row>
    <row r="32" spans="2:14" ht="12.75" customHeight="1">
      <c r="B32" s="22"/>
      <c r="C32" s="495" t="s">
        <v>7</v>
      </c>
      <c r="D32" s="495"/>
      <c r="E32" s="495"/>
      <c r="F32" s="495"/>
      <c r="G32" s="495"/>
      <c r="H32" s="496"/>
      <c r="I32" s="113">
        <v>2006</v>
      </c>
      <c r="J32" s="316">
        <v>408000</v>
      </c>
      <c r="K32" s="113">
        <v>2019</v>
      </c>
      <c r="L32" s="114">
        <v>828116</v>
      </c>
      <c r="N32" s="23"/>
    </row>
    <row r="33" spans="2:14">
      <c r="B33" s="22"/>
      <c r="C33" s="495"/>
      <c r="D33" s="495"/>
      <c r="E33" s="495"/>
      <c r="F33" s="495"/>
      <c r="G33" s="495"/>
      <c r="H33" s="496"/>
      <c r="I33" s="113">
        <v>2007</v>
      </c>
      <c r="J33" s="316">
        <v>433700</v>
      </c>
      <c r="K33" s="113">
        <v>2020</v>
      </c>
      <c r="L33" s="114">
        <v>877803</v>
      </c>
      <c r="N33" s="23"/>
    </row>
    <row r="34" spans="2:14">
      <c r="B34" s="22"/>
      <c r="C34" s="115" t="s">
        <v>8</v>
      </c>
      <c r="D34" s="115"/>
      <c r="E34" s="115"/>
      <c r="F34" s="115"/>
      <c r="G34" s="115"/>
      <c r="H34" s="116"/>
      <c r="I34" s="113">
        <v>2008</v>
      </c>
      <c r="J34" s="316">
        <v>461500</v>
      </c>
      <c r="K34" s="113">
        <v>2021</v>
      </c>
      <c r="L34" s="114">
        <v>908526</v>
      </c>
      <c r="N34" s="23"/>
    </row>
    <row r="35" spans="2:14" ht="13.8" thickBot="1">
      <c r="B35" s="22"/>
      <c r="D35" s="3"/>
      <c r="E35" s="3"/>
      <c r="F35" s="3"/>
      <c r="G35" s="3"/>
      <c r="H35" s="3"/>
      <c r="I35" s="117">
        <v>2009</v>
      </c>
      <c r="J35" s="314">
        <v>496900</v>
      </c>
      <c r="K35" s="113">
        <v>2022</v>
      </c>
      <c r="L35" s="114">
        <v>1000000</v>
      </c>
      <c r="N35" s="23"/>
    </row>
    <row r="36" spans="2:14" ht="13.8" thickBot="1">
      <c r="B36" s="22"/>
      <c r="D36" s="3"/>
      <c r="E36" s="3"/>
      <c r="F36" s="3"/>
      <c r="G36" s="3"/>
      <c r="H36" s="3"/>
      <c r="I36" s="119"/>
      <c r="J36" s="120"/>
      <c r="K36" s="117">
        <v>2023</v>
      </c>
      <c r="L36" s="118">
        <v>1160000</v>
      </c>
      <c r="N36" s="23"/>
    </row>
    <row r="37" spans="2:14">
      <c r="B37" s="22"/>
      <c r="C37" s="226" t="s">
        <v>12</v>
      </c>
      <c r="I37" s="3"/>
      <c r="J37" s="3"/>
      <c r="K37" s="3"/>
      <c r="L37" s="3"/>
      <c r="N37" s="23"/>
    </row>
    <row r="38" spans="2:14">
      <c r="B38" s="22"/>
      <c r="C38" s="226" t="s">
        <v>14</v>
      </c>
      <c r="D38" s="3"/>
      <c r="E38" s="3"/>
      <c r="F38" s="3"/>
      <c r="G38" s="3"/>
      <c r="H38" s="3"/>
      <c r="I38" s="3"/>
      <c r="J38" s="3"/>
      <c r="K38" s="3"/>
      <c r="N38" s="23"/>
    </row>
    <row r="39" spans="2:14">
      <c r="B39" s="22"/>
      <c r="C39" s="226" t="s">
        <v>15</v>
      </c>
      <c r="D39" s="3"/>
      <c r="E39" s="3"/>
      <c r="F39" s="3"/>
      <c r="G39" s="3"/>
      <c r="H39" s="3"/>
      <c r="I39" s="3"/>
      <c r="J39" s="3"/>
      <c r="K39" s="3"/>
      <c r="N39" s="23"/>
    </row>
    <row r="40" spans="2:14">
      <c r="B40" s="22"/>
      <c r="C40" s="226" t="s">
        <v>16</v>
      </c>
      <c r="D40" s="3"/>
      <c r="E40" s="3"/>
      <c r="F40" s="3"/>
      <c r="G40" s="3"/>
      <c r="H40" s="3"/>
      <c r="I40" s="3"/>
      <c r="J40" s="3"/>
      <c r="K40" s="3"/>
      <c r="N40" s="23"/>
    </row>
    <row r="41" spans="2:14">
      <c r="B41" s="22"/>
      <c r="C41" s="53"/>
      <c r="D41" s="53"/>
      <c r="E41" s="53"/>
      <c r="F41" s="53"/>
      <c r="G41" s="53"/>
      <c r="H41" s="3"/>
      <c r="I41" s="3"/>
      <c r="J41" s="3"/>
      <c r="K41" s="3"/>
      <c r="N41" s="23"/>
    </row>
    <row r="42" spans="2:14" ht="13.8" thickBot="1">
      <c r="B42" s="32"/>
      <c r="C42" s="33"/>
      <c r="D42" s="33"/>
      <c r="E42" s="33"/>
      <c r="F42" s="33"/>
      <c r="G42" s="33"/>
      <c r="H42" s="33"/>
      <c r="I42" s="33"/>
      <c r="J42" s="33"/>
      <c r="K42" s="33"/>
      <c r="L42" s="33"/>
      <c r="M42" s="33"/>
      <c r="N42" s="34"/>
    </row>
    <row r="43" spans="2:14" ht="13.8" thickTop="1"/>
  </sheetData>
  <mergeCells count="26">
    <mergeCell ref="C6:M6"/>
    <mergeCell ref="C5:M5"/>
    <mergeCell ref="C7:M7"/>
    <mergeCell ref="C8:M8"/>
    <mergeCell ref="C9:M9"/>
    <mergeCell ref="C23:H23"/>
    <mergeCell ref="C24:H24"/>
    <mergeCell ref="C25:H25"/>
    <mergeCell ref="C26:H26"/>
    <mergeCell ref="C27:H28"/>
    <mergeCell ref="M11:M12"/>
    <mergeCell ref="C32:H33"/>
    <mergeCell ref="C29:H29"/>
    <mergeCell ref="C3:L3"/>
    <mergeCell ref="I11:I12"/>
    <mergeCell ref="J11:K11"/>
    <mergeCell ref="L11:L12"/>
    <mergeCell ref="C21:H22"/>
    <mergeCell ref="I21:L21"/>
    <mergeCell ref="F11:F12"/>
    <mergeCell ref="G11:G12"/>
    <mergeCell ref="H11:H12"/>
    <mergeCell ref="C11:C12"/>
    <mergeCell ref="D11:D12"/>
    <mergeCell ref="E11:E12"/>
    <mergeCell ref="C30:H31"/>
  </mergeCells>
  <printOptions horizontalCentered="1"/>
  <pageMargins left="0.70866141732283472" right="0.70866141732283472" top="0.74803149606299213" bottom="0.74803149606299213" header="0.31496062992125984" footer="0.31496062992125984"/>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C253B-2BE7-4531-99AF-1F45FA9A8D2E}">
  <sheetPr codeName="Hoja6">
    <tabColor theme="0" tint="-0.14999847407452621"/>
  </sheetPr>
  <dimension ref="B1:K331"/>
  <sheetViews>
    <sheetView view="pageBreakPreview" topLeftCell="A292" zoomScale="90" zoomScaleNormal="80" zoomScaleSheetLayoutView="90" workbookViewId="0">
      <selection activeCell="H301" sqref="H301"/>
    </sheetView>
  </sheetViews>
  <sheetFormatPr baseColWidth="10" defaultColWidth="11.44140625" defaultRowHeight="13.2"/>
  <cols>
    <col min="1" max="1" width="3.109375" style="36" customWidth="1"/>
    <col min="2" max="2" width="3.109375" style="146" customWidth="1"/>
    <col min="3" max="3" width="9.6640625" style="147" customWidth="1"/>
    <col min="4" max="4" width="74.33203125" style="148" customWidth="1"/>
    <col min="5" max="5" width="11.44140625" style="149" customWidth="1"/>
    <col min="6" max="6" width="22.21875" style="150" customWidth="1"/>
    <col min="7" max="7" width="16.109375" style="151" customWidth="1"/>
    <col min="8" max="8" width="18.5546875" style="151" customWidth="1"/>
    <col min="9" max="10" width="3.109375" style="36" customWidth="1"/>
    <col min="11" max="11" width="19.5546875" style="36" customWidth="1"/>
    <col min="12" max="12" width="5.44140625" style="36" customWidth="1"/>
    <col min="13" max="15" width="7" style="36" customWidth="1"/>
    <col min="16" max="16384" width="11.44140625" style="36"/>
  </cols>
  <sheetData>
    <row r="1" spans="2:10" ht="13.8" thickBot="1">
      <c r="B1" s="36"/>
      <c r="C1" s="36"/>
      <c r="D1" s="36"/>
      <c r="E1" s="36"/>
      <c r="F1" s="36"/>
      <c r="G1" s="36"/>
      <c r="H1" s="36"/>
    </row>
    <row r="2" spans="2:10" ht="31.5" customHeight="1" thickTop="1">
      <c r="B2" s="19"/>
      <c r="C2" s="20"/>
      <c r="D2" s="20"/>
      <c r="E2" s="20"/>
      <c r="F2" s="20"/>
      <c r="G2" s="20"/>
      <c r="H2" s="20"/>
      <c r="I2" s="21"/>
    </row>
    <row r="3" spans="2:10" ht="31.5" customHeight="1">
      <c r="B3" s="22"/>
      <c r="C3" s="36"/>
      <c r="D3" s="36"/>
      <c r="E3" s="36"/>
      <c r="F3" s="36"/>
      <c r="G3" s="36"/>
      <c r="H3" s="36"/>
      <c r="I3" s="23"/>
    </row>
    <row r="4" spans="2:10" ht="21.75" customHeight="1">
      <c r="B4" s="22"/>
      <c r="C4" s="36"/>
      <c r="D4" s="36"/>
      <c r="E4" s="36"/>
      <c r="F4" s="36"/>
      <c r="G4" s="36"/>
      <c r="H4" s="36"/>
      <c r="I4" s="23"/>
    </row>
    <row r="5" spans="2:10">
      <c r="B5" s="22"/>
      <c r="C5" s="513" t="str">
        <f>+'Formulario 1'!$C$5</f>
        <v>Secretaria Suministros y Servicios</v>
      </c>
      <c r="D5" s="513"/>
      <c r="E5" s="513"/>
      <c r="F5" s="513"/>
      <c r="G5" s="513"/>
      <c r="H5" s="513"/>
      <c r="I5" s="23"/>
    </row>
    <row r="6" spans="2:10" ht="15.75" customHeight="1">
      <c r="B6" s="22"/>
      <c r="C6" s="513" t="str">
        <f>+'Formulario 1'!$C$6</f>
        <v>Modalidad: licitación Pública</v>
      </c>
      <c r="D6" s="513"/>
      <c r="E6" s="513"/>
      <c r="F6" s="513"/>
      <c r="G6" s="513"/>
      <c r="H6" s="513"/>
      <c r="I6" s="23"/>
    </row>
    <row r="7" spans="2:10" ht="28.5" customHeight="1">
      <c r="B7" s="22"/>
      <c r="C7" s="514" t="str">
        <f>+'Formulario 1'!$C$7</f>
        <v>Adecuación y mantenimiento de obras civiles, eléctricas, de voz y datos y redes hidrosanitarias de los centros del valle del software.</v>
      </c>
      <c r="D7" s="514"/>
      <c r="E7" s="514"/>
      <c r="F7" s="514"/>
      <c r="G7" s="514"/>
      <c r="H7" s="514"/>
      <c r="I7" s="23"/>
    </row>
    <row r="8" spans="2:10" ht="15.75" customHeight="1">
      <c r="B8" s="22"/>
      <c r="C8" s="513" t="s">
        <v>261</v>
      </c>
      <c r="D8" s="513"/>
      <c r="E8" s="513"/>
      <c r="F8" s="513"/>
      <c r="G8" s="513"/>
      <c r="H8" s="513"/>
      <c r="I8" s="23"/>
    </row>
    <row r="9" spans="2:10" ht="15.75" customHeight="1">
      <c r="B9" s="22"/>
      <c r="C9" s="513" t="s">
        <v>232</v>
      </c>
      <c r="D9" s="513"/>
      <c r="E9" s="513"/>
      <c r="F9" s="513"/>
      <c r="G9" s="513"/>
      <c r="H9" s="513"/>
      <c r="I9" s="23"/>
    </row>
    <row r="10" spans="2:10" ht="10.5" customHeight="1">
      <c r="B10" s="22"/>
      <c r="C10" s="36"/>
      <c r="D10" s="36"/>
      <c r="E10" s="36"/>
      <c r="F10" s="36"/>
      <c r="G10" s="36"/>
      <c r="H10" s="36"/>
      <c r="I10" s="23"/>
    </row>
    <row r="11" spans="2:10">
      <c r="B11" s="22"/>
      <c r="C11" s="512"/>
      <c r="D11" s="512"/>
      <c r="E11" s="512"/>
      <c r="F11" s="512"/>
      <c r="G11" s="512"/>
      <c r="H11" s="512"/>
      <c r="I11" s="23"/>
    </row>
    <row r="12" spans="2:10" ht="26.4">
      <c r="B12" s="22"/>
      <c r="C12" s="309" t="s">
        <v>88</v>
      </c>
      <c r="D12" s="136" t="s">
        <v>157</v>
      </c>
      <c r="E12" s="136"/>
      <c r="F12" s="137" t="s">
        <v>159</v>
      </c>
      <c r="G12" s="136" t="s">
        <v>225</v>
      </c>
      <c r="H12" s="138" t="s">
        <v>226</v>
      </c>
      <c r="I12" s="23"/>
    </row>
    <row r="13" spans="2:10">
      <c r="B13" s="22"/>
      <c r="C13" s="319" t="s">
        <v>365</v>
      </c>
      <c r="D13" s="320" t="s">
        <v>227</v>
      </c>
      <c r="E13" s="321"/>
      <c r="F13" s="322"/>
      <c r="G13" s="139"/>
      <c r="H13" s="140"/>
      <c r="I13" s="23"/>
    </row>
    <row r="14" spans="2:10">
      <c r="B14" s="22"/>
      <c r="C14" s="323" t="s">
        <v>228</v>
      </c>
      <c r="D14" s="324" t="s">
        <v>314</v>
      </c>
      <c r="E14" s="312"/>
      <c r="F14" s="325"/>
      <c r="G14" s="139"/>
      <c r="H14" s="307"/>
      <c r="I14" s="23"/>
    </row>
    <row r="15" spans="2:10" ht="39.6">
      <c r="B15" s="22"/>
      <c r="C15" s="313" t="s">
        <v>371</v>
      </c>
      <c r="D15" s="326" t="s">
        <v>610</v>
      </c>
      <c r="E15" s="313" t="s">
        <v>313</v>
      </c>
      <c r="F15" s="257">
        <v>5</v>
      </c>
      <c r="G15" s="310"/>
      <c r="H15" s="141">
        <f>ROUND(F15*G15,0)</f>
        <v>0</v>
      </c>
      <c r="I15" s="23"/>
      <c r="J15" s="152"/>
    </row>
    <row r="16" spans="2:10">
      <c r="B16" s="22"/>
      <c r="C16" s="329" t="s">
        <v>372</v>
      </c>
      <c r="D16" s="324" t="s">
        <v>315</v>
      </c>
      <c r="E16" s="312"/>
      <c r="F16" s="325"/>
      <c r="G16" s="376"/>
      <c r="H16" s="376"/>
      <c r="I16" s="23"/>
      <c r="J16" s="152"/>
    </row>
    <row r="17" spans="2:10" ht="132">
      <c r="B17" s="22"/>
      <c r="C17" s="313" t="s">
        <v>373</v>
      </c>
      <c r="D17" s="326" t="s">
        <v>374</v>
      </c>
      <c r="E17" s="313" t="s">
        <v>229</v>
      </c>
      <c r="F17" s="257">
        <v>70</v>
      </c>
      <c r="G17" s="310"/>
      <c r="H17" s="141">
        <f>ROUND(F17*G17,0)</f>
        <v>0</v>
      </c>
      <c r="I17" s="23"/>
      <c r="J17" s="152"/>
    </row>
    <row r="18" spans="2:10" ht="13.8">
      <c r="B18" s="22"/>
      <c r="C18" s="388" t="s">
        <v>375</v>
      </c>
      <c r="D18" s="320" t="s">
        <v>316</v>
      </c>
      <c r="E18" s="321"/>
      <c r="F18" s="322"/>
      <c r="G18" s="377"/>
      <c r="H18" s="377"/>
      <c r="I18" s="23"/>
      <c r="J18" s="152"/>
    </row>
    <row r="19" spans="2:10">
      <c r="B19" s="22"/>
      <c r="C19" s="321" t="s">
        <v>376</v>
      </c>
      <c r="D19" s="324" t="s">
        <v>317</v>
      </c>
      <c r="E19" s="312"/>
      <c r="F19" s="325"/>
      <c r="G19" s="139"/>
      <c r="H19" s="307"/>
      <c r="I19" s="23"/>
      <c r="J19" s="152"/>
    </row>
    <row r="20" spans="2:10" ht="52.8">
      <c r="B20" s="22"/>
      <c r="C20" s="256" t="s">
        <v>318</v>
      </c>
      <c r="D20" s="326" t="s">
        <v>319</v>
      </c>
      <c r="E20" s="313" t="s">
        <v>89</v>
      </c>
      <c r="F20" s="257">
        <v>11</v>
      </c>
      <c r="G20" s="310"/>
      <c r="H20" s="141">
        <f t="shared" ref="H20:H25" si="0">ROUND(F20*G20,0)</f>
        <v>0</v>
      </c>
      <c r="I20" s="23"/>
      <c r="J20" s="152"/>
    </row>
    <row r="21" spans="2:10" ht="52.8">
      <c r="B21" s="22"/>
      <c r="C21" s="313"/>
      <c r="D21" s="326" t="s">
        <v>724</v>
      </c>
      <c r="E21" s="313" t="s">
        <v>89</v>
      </c>
      <c r="F21" s="257">
        <v>16</v>
      </c>
      <c r="G21" s="310"/>
      <c r="H21" s="141">
        <f t="shared" si="0"/>
        <v>0</v>
      </c>
      <c r="I21" s="23"/>
      <c r="J21" s="152"/>
    </row>
    <row r="22" spans="2:10" ht="52.8">
      <c r="B22" s="22"/>
      <c r="C22" s="313"/>
      <c r="D22" s="326" t="s">
        <v>628</v>
      </c>
      <c r="E22" s="313" t="s">
        <v>89</v>
      </c>
      <c r="F22" s="257">
        <v>8</v>
      </c>
      <c r="G22" s="310"/>
      <c r="H22" s="141">
        <f t="shared" si="0"/>
        <v>0</v>
      </c>
      <c r="I22" s="23"/>
      <c r="J22" s="152"/>
    </row>
    <row r="23" spans="2:10" ht="39.6">
      <c r="B23" s="22"/>
      <c r="C23" s="370"/>
      <c r="D23" s="326" t="s">
        <v>611</v>
      </c>
      <c r="E23" s="313" t="s">
        <v>89</v>
      </c>
      <c r="F23" s="257">
        <v>6</v>
      </c>
      <c r="G23" s="310"/>
      <c r="H23" s="141">
        <f t="shared" si="0"/>
        <v>0</v>
      </c>
      <c r="I23" s="23"/>
      <c r="J23" s="152"/>
    </row>
    <row r="24" spans="2:10" ht="52.8">
      <c r="B24" s="22"/>
      <c r="C24" s="313" t="s">
        <v>321</v>
      </c>
      <c r="D24" s="326" t="s">
        <v>377</v>
      </c>
      <c r="E24" s="313" t="s">
        <v>89</v>
      </c>
      <c r="F24" s="257">
        <v>25</v>
      </c>
      <c r="G24" s="310"/>
      <c r="H24" s="141">
        <f t="shared" si="0"/>
        <v>0</v>
      </c>
      <c r="I24" s="23"/>
      <c r="J24" s="152"/>
    </row>
    <row r="25" spans="2:10" ht="66">
      <c r="B25" s="22"/>
      <c r="C25" s="384" t="s">
        <v>322</v>
      </c>
      <c r="D25" s="326" t="s">
        <v>725</v>
      </c>
      <c r="E25" s="313" t="s">
        <v>92</v>
      </c>
      <c r="F25" s="257">
        <v>76.5</v>
      </c>
      <c r="G25" s="310"/>
      <c r="H25" s="141">
        <f t="shared" si="0"/>
        <v>0</v>
      </c>
      <c r="I25" s="23"/>
      <c r="J25" s="152"/>
    </row>
    <row r="26" spans="2:10">
      <c r="B26" s="22"/>
      <c r="C26" s="312" t="s">
        <v>378</v>
      </c>
      <c r="D26" s="324" t="s">
        <v>320</v>
      </c>
      <c r="E26" s="312"/>
      <c r="F26" s="325"/>
      <c r="G26" s="325"/>
      <c r="H26" s="325"/>
      <c r="I26" s="23"/>
      <c r="J26" s="152"/>
    </row>
    <row r="27" spans="2:10" ht="52.8">
      <c r="B27" s="22"/>
      <c r="C27" s="313" t="s">
        <v>380</v>
      </c>
      <c r="D27" s="326" t="s">
        <v>726</v>
      </c>
      <c r="E27" s="313" t="s">
        <v>92</v>
      </c>
      <c r="F27" s="257">
        <v>132</v>
      </c>
      <c r="G27" s="310"/>
      <c r="H27" s="141">
        <f>ROUND(F27*G27,0)</f>
        <v>0</v>
      </c>
      <c r="I27" s="23"/>
      <c r="J27" s="152"/>
    </row>
    <row r="28" spans="2:10" ht="105.6">
      <c r="B28" s="22"/>
      <c r="C28" s="419" t="s">
        <v>382</v>
      </c>
      <c r="D28" s="326" t="s">
        <v>629</v>
      </c>
      <c r="E28" s="313" t="s">
        <v>92</v>
      </c>
      <c r="F28" s="257">
        <v>88.54</v>
      </c>
      <c r="G28" s="310"/>
      <c r="H28" s="141">
        <f t="shared" ref="H28:H29" si="1">ROUND(F28*G28,0)</f>
        <v>0</v>
      </c>
      <c r="I28" s="23"/>
      <c r="J28" s="152"/>
    </row>
    <row r="29" spans="2:10" ht="79.2">
      <c r="B29" s="22"/>
      <c r="C29" s="419" t="s">
        <v>383</v>
      </c>
      <c r="D29" s="326" t="s">
        <v>630</v>
      </c>
      <c r="E29" s="313" t="s">
        <v>90</v>
      </c>
      <c r="F29" s="257">
        <v>3.55</v>
      </c>
      <c r="G29" s="310"/>
      <c r="H29" s="141">
        <f t="shared" si="1"/>
        <v>0</v>
      </c>
      <c r="I29" s="23"/>
      <c r="J29" s="152"/>
    </row>
    <row r="30" spans="2:10" ht="79.2">
      <c r="B30" s="22"/>
      <c r="C30" s="313" t="s">
        <v>323</v>
      </c>
      <c r="D30" s="326" t="s">
        <v>631</v>
      </c>
      <c r="E30" s="313" t="s">
        <v>92</v>
      </c>
      <c r="F30" s="257">
        <v>37.5</v>
      </c>
      <c r="G30" s="310"/>
      <c r="H30" s="141">
        <f t="shared" ref="H30" si="2">ROUND(F30*G30,0)</f>
        <v>0</v>
      </c>
      <c r="I30" s="23"/>
      <c r="J30" s="152"/>
    </row>
    <row r="31" spans="2:10">
      <c r="B31" s="22"/>
      <c r="C31" s="325" t="s">
        <v>385</v>
      </c>
      <c r="D31" s="324" t="s">
        <v>727</v>
      </c>
      <c r="E31" s="312"/>
      <c r="F31" s="325"/>
      <c r="G31" s="325"/>
      <c r="H31" s="325"/>
      <c r="I31" s="23"/>
      <c r="J31" s="152"/>
    </row>
    <row r="32" spans="2:10" ht="66">
      <c r="B32" s="22"/>
      <c r="C32" s="308" t="s">
        <v>386</v>
      </c>
      <c r="D32" s="326" t="s">
        <v>632</v>
      </c>
      <c r="E32" s="313" t="s">
        <v>90</v>
      </c>
      <c r="F32" s="257">
        <v>2</v>
      </c>
      <c r="G32" s="310"/>
      <c r="H32" s="141">
        <f t="shared" ref="H32" si="3">ROUND(F32*G32,0)</f>
        <v>0</v>
      </c>
      <c r="I32" s="23"/>
      <c r="J32" s="152"/>
    </row>
    <row r="33" spans="2:10">
      <c r="B33" s="22"/>
      <c r="C33" s="312" t="s">
        <v>387</v>
      </c>
      <c r="D33" s="324" t="s">
        <v>379</v>
      </c>
      <c r="E33" s="312"/>
      <c r="F33" s="325"/>
      <c r="G33" s="325"/>
      <c r="H33" s="325"/>
      <c r="I33" s="23"/>
      <c r="J33" s="152"/>
    </row>
    <row r="34" spans="2:10" ht="39.6">
      <c r="B34" s="22"/>
      <c r="C34" s="313" t="s">
        <v>388</v>
      </c>
      <c r="D34" s="326" t="s">
        <v>381</v>
      </c>
      <c r="E34" s="313" t="s">
        <v>90</v>
      </c>
      <c r="F34" s="257">
        <v>20</v>
      </c>
      <c r="G34" s="310"/>
      <c r="H34" s="141">
        <f t="shared" ref="H34" si="4">ROUND(F34*G34,0)</f>
        <v>0</v>
      </c>
      <c r="I34" s="23"/>
      <c r="J34" s="152"/>
    </row>
    <row r="35" spans="2:10" ht="39.6">
      <c r="B35" s="22"/>
      <c r="C35" s="313" t="s">
        <v>324</v>
      </c>
      <c r="D35" s="326" t="s">
        <v>728</v>
      </c>
      <c r="E35" s="313" t="s">
        <v>90</v>
      </c>
      <c r="F35" s="257">
        <v>19.8</v>
      </c>
      <c r="G35" s="310"/>
      <c r="H35" s="141">
        <f>ROUND(F35*G35,0)</f>
        <v>0</v>
      </c>
      <c r="I35" s="23"/>
      <c r="J35" s="152"/>
    </row>
    <row r="36" spans="2:10">
      <c r="B36" s="22"/>
      <c r="C36" s="321" t="s">
        <v>390</v>
      </c>
      <c r="D36" s="320" t="s">
        <v>325</v>
      </c>
      <c r="E36" s="321"/>
      <c r="F36" s="322"/>
      <c r="G36" s="322"/>
      <c r="H36" s="322"/>
      <c r="I36" s="23"/>
      <c r="J36" s="152"/>
    </row>
    <row r="37" spans="2:10">
      <c r="B37" s="22"/>
      <c r="C37" s="312" t="s">
        <v>391</v>
      </c>
      <c r="D37" s="324" t="s">
        <v>729</v>
      </c>
      <c r="E37" s="312"/>
      <c r="F37" s="325"/>
      <c r="G37" s="325"/>
      <c r="H37" s="325"/>
      <c r="I37" s="23"/>
      <c r="J37" s="152"/>
    </row>
    <row r="38" spans="2:10" ht="52.8">
      <c r="B38" s="22"/>
      <c r="C38" s="420" t="s">
        <v>393</v>
      </c>
      <c r="D38" s="326" t="s">
        <v>730</v>
      </c>
      <c r="E38" s="313" t="s">
        <v>90</v>
      </c>
      <c r="F38" s="257">
        <v>2.5</v>
      </c>
      <c r="G38" s="310"/>
      <c r="H38" s="141">
        <f t="shared" ref="H38" si="5">ROUND(F38*G38,0)</f>
        <v>0</v>
      </c>
      <c r="I38" s="23"/>
      <c r="J38" s="152"/>
    </row>
    <row r="39" spans="2:10" ht="66">
      <c r="B39" s="22"/>
      <c r="C39" s="386" t="s">
        <v>326</v>
      </c>
      <c r="D39" s="326" t="s">
        <v>731</v>
      </c>
      <c r="E39" s="313" t="s">
        <v>90</v>
      </c>
      <c r="F39" s="257">
        <f>(20.58*0.3)*0.4</f>
        <v>2.4695999999999998</v>
      </c>
      <c r="G39" s="310"/>
      <c r="H39" s="141">
        <f t="shared" ref="H39" si="6">ROUND(F39*G39,0)</f>
        <v>0</v>
      </c>
      <c r="I39" s="23"/>
      <c r="J39" s="152"/>
    </row>
    <row r="40" spans="2:10">
      <c r="B40" s="22"/>
      <c r="C40" s="371" t="s">
        <v>327</v>
      </c>
      <c r="D40" s="324" t="s">
        <v>329</v>
      </c>
      <c r="E40" s="312"/>
      <c r="F40" s="325"/>
      <c r="G40" s="380"/>
      <c r="H40" s="380"/>
      <c r="I40" s="23"/>
      <c r="J40" s="152"/>
    </row>
    <row r="41" spans="2:10" ht="79.2">
      <c r="B41" s="22"/>
      <c r="C41" s="313" t="s">
        <v>328</v>
      </c>
      <c r="D41" s="326" t="s">
        <v>384</v>
      </c>
      <c r="E41" s="313" t="s">
        <v>90</v>
      </c>
      <c r="F41" s="257">
        <f>+(0.73+1.45+1.45+0.48+1.59+2+1.85+3.18+1.86+4.37+0.26+2.73)*0.17*0.1</f>
        <v>0.37315000000000004</v>
      </c>
      <c r="G41" s="310"/>
      <c r="H41" s="141">
        <f>ROUND(F41*G41,0)</f>
        <v>0</v>
      </c>
      <c r="I41" s="23"/>
      <c r="J41" s="152"/>
    </row>
    <row r="42" spans="2:10" ht="79.2">
      <c r="B42" s="22"/>
      <c r="C42" s="370" t="s">
        <v>395</v>
      </c>
      <c r="D42" s="326" t="s">
        <v>732</v>
      </c>
      <c r="E42" s="313" t="s">
        <v>89</v>
      </c>
      <c r="F42" s="257">
        <v>44</v>
      </c>
      <c r="G42" s="310"/>
      <c r="H42" s="141">
        <f t="shared" ref="H42" si="7">ROUND(F42*G42,0)</f>
        <v>0</v>
      </c>
      <c r="I42" s="23"/>
      <c r="J42" s="152"/>
    </row>
    <row r="43" spans="2:10">
      <c r="B43" s="22"/>
      <c r="C43" s="325" t="s">
        <v>396</v>
      </c>
      <c r="D43" s="324" t="s">
        <v>389</v>
      </c>
      <c r="E43" s="312"/>
      <c r="F43" s="325"/>
      <c r="G43" s="325"/>
      <c r="H43" s="325"/>
      <c r="I43" s="23"/>
      <c r="J43" s="152"/>
    </row>
    <row r="44" spans="2:10" ht="52.8">
      <c r="B44" s="22"/>
      <c r="C44" s="387" t="s">
        <v>330</v>
      </c>
      <c r="D44" s="326" t="s">
        <v>331</v>
      </c>
      <c r="E44" s="313" t="s">
        <v>91</v>
      </c>
      <c r="F44" s="257">
        <f>+(0.73+1.45+1.45+0.48+1.59+2+1.85+3.18+1.86+4.37+0.26+2.73)*25</f>
        <v>548.75</v>
      </c>
      <c r="G44" s="310"/>
      <c r="H44" s="141">
        <f>ROUND(F44*G44,0)</f>
        <v>0</v>
      </c>
      <c r="I44" s="23"/>
      <c r="J44" s="152"/>
    </row>
    <row r="45" spans="2:10" ht="105.6">
      <c r="B45" s="22"/>
      <c r="C45" s="420" t="s">
        <v>399</v>
      </c>
      <c r="D45" s="326" t="s">
        <v>733</v>
      </c>
      <c r="E45" s="313" t="s">
        <v>91</v>
      </c>
      <c r="F45" s="257">
        <v>358.71999999999997</v>
      </c>
      <c r="G45" s="310"/>
      <c r="H45" s="141">
        <f>ROUND(F45*G45,0)</f>
        <v>0</v>
      </c>
      <c r="I45" s="23"/>
      <c r="J45" s="152"/>
    </row>
    <row r="46" spans="2:10">
      <c r="B46" s="22"/>
      <c r="C46" s="325" t="s">
        <v>401</v>
      </c>
      <c r="D46" s="324" t="s">
        <v>734</v>
      </c>
      <c r="E46" s="312"/>
      <c r="F46" s="325"/>
      <c r="G46" s="325"/>
      <c r="H46" s="325"/>
      <c r="I46" s="23"/>
      <c r="J46" s="152"/>
    </row>
    <row r="47" spans="2:10" ht="12.6" customHeight="1">
      <c r="B47" s="22"/>
      <c r="C47" s="372" t="s">
        <v>403</v>
      </c>
      <c r="D47" s="326" t="s">
        <v>633</v>
      </c>
      <c r="E47" s="313" t="s">
        <v>92</v>
      </c>
      <c r="F47" s="257">
        <v>3</v>
      </c>
      <c r="G47" s="310"/>
      <c r="H47" s="141">
        <f>ROUND(F47*G47,0)</f>
        <v>0</v>
      </c>
      <c r="I47" s="23"/>
      <c r="J47" s="152"/>
    </row>
    <row r="48" spans="2:10">
      <c r="B48" s="22"/>
      <c r="C48" s="322" t="s">
        <v>404</v>
      </c>
      <c r="D48" s="320" t="s">
        <v>392</v>
      </c>
      <c r="E48" s="321"/>
      <c r="F48" s="322"/>
      <c r="G48" s="322"/>
      <c r="H48" s="322"/>
      <c r="I48" s="23"/>
      <c r="J48" s="152"/>
    </row>
    <row r="49" spans="2:10">
      <c r="B49" s="22"/>
      <c r="C49" s="323" t="s">
        <v>406</v>
      </c>
      <c r="D49" s="324" t="s">
        <v>612</v>
      </c>
      <c r="E49" s="312"/>
      <c r="F49" s="325"/>
      <c r="G49" s="325"/>
      <c r="H49" s="325"/>
      <c r="I49" s="23"/>
      <c r="J49" s="152"/>
    </row>
    <row r="50" spans="2:10" ht="39.6">
      <c r="B50" s="22"/>
      <c r="C50" s="313" t="s">
        <v>408</v>
      </c>
      <c r="D50" s="326" t="s">
        <v>613</v>
      </c>
      <c r="E50" s="313" t="s">
        <v>92</v>
      </c>
      <c r="F50" s="257">
        <f>43.85*2</f>
        <v>87.7</v>
      </c>
      <c r="G50" s="310"/>
      <c r="H50" s="141">
        <f>ROUND(F50*G50,0)</f>
        <v>0</v>
      </c>
      <c r="I50" s="23"/>
      <c r="J50" s="152"/>
    </row>
    <row r="51" spans="2:10" ht="39.6">
      <c r="B51" s="22"/>
      <c r="C51" s="386" t="s">
        <v>410</v>
      </c>
      <c r="D51" s="326" t="s">
        <v>614</v>
      </c>
      <c r="E51" s="313" t="s">
        <v>92</v>
      </c>
      <c r="F51" s="257">
        <f>43.85*2+101+55</f>
        <v>243.7</v>
      </c>
      <c r="G51" s="310"/>
      <c r="H51" s="141">
        <f t="shared" ref="H51:H52" si="8">ROUND(F51*G51,0)</f>
        <v>0</v>
      </c>
      <c r="I51" s="23"/>
      <c r="J51" s="152"/>
    </row>
    <row r="52" spans="2:10" ht="39.6">
      <c r="B52" s="22"/>
      <c r="C52" s="313" t="s">
        <v>411</v>
      </c>
      <c r="D52" s="326" t="s">
        <v>735</v>
      </c>
      <c r="E52" s="313" t="s">
        <v>92</v>
      </c>
      <c r="F52" s="257">
        <v>18.149999999999999</v>
      </c>
      <c r="G52" s="310"/>
      <c r="H52" s="141">
        <f t="shared" si="8"/>
        <v>0</v>
      </c>
      <c r="I52" s="23"/>
      <c r="J52" s="152"/>
    </row>
    <row r="53" spans="2:10" ht="66">
      <c r="B53" s="22"/>
      <c r="C53" s="313" t="s">
        <v>332</v>
      </c>
      <c r="D53" s="326" t="s">
        <v>615</v>
      </c>
      <c r="E53" s="313" t="s">
        <v>92</v>
      </c>
      <c r="F53" s="257">
        <f>43.85*2+101+55</f>
        <v>243.7</v>
      </c>
      <c r="G53" s="310"/>
      <c r="H53" s="141">
        <f>ROUND(F53*G53,0)</f>
        <v>0</v>
      </c>
      <c r="I53" s="23"/>
      <c r="J53" s="152"/>
    </row>
    <row r="54" spans="2:10" ht="66">
      <c r="B54" s="22"/>
      <c r="C54" s="313" t="s">
        <v>413</v>
      </c>
      <c r="D54" s="326" t="s">
        <v>736</v>
      </c>
      <c r="E54" s="313" t="s">
        <v>92</v>
      </c>
      <c r="F54" s="257">
        <f>14.41*13.96</f>
        <v>201.1636</v>
      </c>
      <c r="G54" s="310"/>
      <c r="H54" s="141">
        <f>ROUND(F54*G54,0)</f>
        <v>0</v>
      </c>
      <c r="I54" s="23"/>
      <c r="J54" s="152"/>
    </row>
    <row r="55" spans="2:10">
      <c r="B55" s="22"/>
      <c r="C55" s="329" t="s">
        <v>414</v>
      </c>
      <c r="D55" s="324" t="s">
        <v>616</v>
      </c>
      <c r="E55" s="312"/>
      <c r="F55" s="325"/>
      <c r="G55" s="376" t="s">
        <v>508</v>
      </c>
      <c r="H55" s="376" t="s">
        <v>508</v>
      </c>
      <c r="I55" s="23"/>
      <c r="J55" s="152"/>
    </row>
    <row r="56" spans="2:10" ht="79.2">
      <c r="B56" s="22"/>
      <c r="C56" s="256" t="s">
        <v>415</v>
      </c>
      <c r="D56" s="326" t="s">
        <v>737</v>
      </c>
      <c r="E56" s="313" t="s">
        <v>92</v>
      </c>
      <c r="F56" s="257">
        <f>24.3*1.3</f>
        <v>31.590000000000003</v>
      </c>
      <c r="G56" s="310"/>
      <c r="H56" s="141">
        <f t="shared" ref="H56" si="9">ROUND(F56*G56,0)</f>
        <v>0</v>
      </c>
      <c r="I56" s="23"/>
      <c r="J56" s="152"/>
    </row>
    <row r="57" spans="2:10">
      <c r="B57" s="22"/>
      <c r="C57" s="321" t="s">
        <v>416</v>
      </c>
      <c r="D57" s="324" t="s">
        <v>337</v>
      </c>
      <c r="E57" s="312"/>
      <c r="F57" s="325"/>
      <c r="G57" s="325"/>
      <c r="H57" s="325"/>
      <c r="I57" s="23"/>
      <c r="J57" s="152"/>
    </row>
    <row r="58" spans="2:10" ht="66">
      <c r="B58" s="22"/>
      <c r="C58" s="313" t="s">
        <v>417</v>
      </c>
      <c r="D58" s="326" t="s">
        <v>738</v>
      </c>
      <c r="E58" s="313" t="s">
        <v>92</v>
      </c>
      <c r="F58" s="257">
        <f>24.3*2.32</f>
        <v>56.375999999999998</v>
      </c>
      <c r="G58" s="310"/>
      <c r="H58" s="141">
        <f>ROUND(F58*G58,0)</f>
        <v>0</v>
      </c>
      <c r="I58" s="23"/>
      <c r="J58" s="152"/>
    </row>
    <row r="59" spans="2:10" ht="79.2">
      <c r="B59" s="22"/>
      <c r="C59" s="313" t="s">
        <v>418</v>
      </c>
      <c r="D59" s="326" t="s">
        <v>338</v>
      </c>
      <c r="E59" s="313" t="s">
        <v>92</v>
      </c>
      <c r="F59" s="257">
        <f>+(F53+F74)-(F58+F56)</f>
        <v>242.21699999999998</v>
      </c>
      <c r="G59" s="310"/>
      <c r="H59" s="141">
        <f>ROUND(F59*G59,0)</f>
        <v>0</v>
      </c>
      <c r="I59" s="23"/>
      <c r="J59" s="152"/>
    </row>
    <row r="60" spans="2:10" ht="90.75" customHeight="1">
      <c r="B60" s="22"/>
      <c r="C60" s="313" t="s">
        <v>419</v>
      </c>
      <c r="D60" s="326" t="s">
        <v>394</v>
      </c>
      <c r="E60" s="313" t="s">
        <v>92</v>
      </c>
      <c r="F60" s="257">
        <f>+F54</f>
        <v>201.1636</v>
      </c>
      <c r="G60" s="310"/>
      <c r="H60" s="141">
        <f>ROUND(F60*G60,0)</f>
        <v>0</v>
      </c>
      <c r="I60" s="23"/>
      <c r="J60" s="152"/>
    </row>
    <row r="61" spans="2:10" ht="22.8" customHeight="1">
      <c r="B61" s="22"/>
      <c r="C61" s="256" t="s">
        <v>420</v>
      </c>
      <c r="D61" s="326" t="s">
        <v>739</v>
      </c>
      <c r="E61" s="313" t="s">
        <v>92</v>
      </c>
      <c r="F61" s="257">
        <v>40.5</v>
      </c>
      <c r="G61" s="310"/>
      <c r="H61" s="141">
        <f>ROUND(F61*G61,0)</f>
        <v>0</v>
      </c>
      <c r="I61" s="23"/>
      <c r="J61" s="152"/>
    </row>
    <row r="62" spans="2:10" ht="19.2" customHeight="1">
      <c r="B62" s="22"/>
      <c r="C62" s="312" t="s">
        <v>421</v>
      </c>
      <c r="D62" s="324" t="s">
        <v>740</v>
      </c>
      <c r="E62" s="312"/>
      <c r="F62" s="325"/>
      <c r="G62" s="378"/>
      <c r="H62" s="378"/>
      <c r="I62" s="23"/>
      <c r="J62" s="152"/>
    </row>
    <row r="63" spans="2:10" ht="79.2">
      <c r="B63" s="22"/>
      <c r="C63" s="313" t="s">
        <v>333</v>
      </c>
      <c r="D63" s="326" t="s">
        <v>741</v>
      </c>
      <c r="E63" s="313" t="s">
        <v>92</v>
      </c>
      <c r="F63" s="257">
        <f>43.85*2+101+55</f>
        <v>243.7</v>
      </c>
      <c r="G63" s="310"/>
      <c r="H63" s="141">
        <f>ROUND(F63*G63,0)</f>
        <v>0</v>
      </c>
      <c r="I63" s="23"/>
      <c r="J63" s="152"/>
    </row>
    <row r="64" spans="2:10">
      <c r="B64" s="22"/>
      <c r="C64" s="322" t="s">
        <v>423</v>
      </c>
      <c r="D64" s="320" t="s">
        <v>341</v>
      </c>
      <c r="E64" s="321"/>
      <c r="F64" s="322"/>
      <c r="G64" s="322"/>
      <c r="H64" s="322"/>
      <c r="I64" s="23"/>
      <c r="J64" s="152"/>
    </row>
    <row r="65" spans="2:10">
      <c r="B65" s="22"/>
      <c r="C65" s="325" t="s">
        <v>424</v>
      </c>
      <c r="D65" s="324" t="s">
        <v>397</v>
      </c>
      <c r="E65" s="312"/>
      <c r="F65" s="325"/>
      <c r="G65" s="325"/>
      <c r="H65" s="325"/>
      <c r="I65" s="23"/>
      <c r="J65" s="152"/>
    </row>
    <row r="66" spans="2:10" ht="66">
      <c r="B66" s="22"/>
      <c r="C66" s="313" t="s">
        <v>425</v>
      </c>
      <c r="D66" s="326" t="s">
        <v>398</v>
      </c>
      <c r="E66" s="313" t="s">
        <v>92</v>
      </c>
      <c r="F66" s="257">
        <v>111.3</v>
      </c>
      <c r="G66" s="310"/>
      <c r="H66" s="141">
        <f>ROUND(F66*G66,0)</f>
        <v>0</v>
      </c>
      <c r="I66" s="23"/>
      <c r="J66" s="152"/>
    </row>
    <row r="67" spans="2:10" ht="66">
      <c r="B67" s="22"/>
      <c r="C67" s="313" t="s">
        <v>426</v>
      </c>
      <c r="D67" s="326" t="s">
        <v>400</v>
      </c>
      <c r="E67" s="313" t="s">
        <v>92</v>
      </c>
      <c r="F67" s="257">
        <v>111.3</v>
      </c>
      <c r="G67" s="310"/>
      <c r="H67" s="141">
        <f>ROUND(F67*G67,0)</f>
        <v>0</v>
      </c>
      <c r="I67" s="23"/>
      <c r="J67" s="152"/>
    </row>
    <row r="68" spans="2:10" ht="92.4">
      <c r="B68" s="22"/>
      <c r="C68" s="370" t="s">
        <v>428</v>
      </c>
      <c r="D68" s="326" t="s">
        <v>742</v>
      </c>
      <c r="E68" s="313" t="s">
        <v>92</v>
      </c>
      <c r="F68" s="257">
        <f>82.54+12.95</f>
        <v>95.490000000000009</v>
      </c>
      <c r="G68" s="310"/>
      <c r="H68" s="141">
        <f>ROUND(F68*G68,0)</f>
        <v>0</v>
      </c>
      <c r="I68" s="23"/>
      <c r="J68" s="152"/>
    </row>
    <row r="69" spans="2:10">
      <c r="B69" s="22"/>
      <c r="C69" s="325" t="s">
        <v>430</v>
      </c>
      <c r="D69" s="324" t="s">
        <v>402</v>
      </c>
      <c r="E69" s="312"/>
      <c r="F69" s="325"/>
      <c r="G69" s="325"/>
      <c r="H69" s="325"/>
      <c r="I69" s="23"/>
      <c r="J69" s="152"/>
    </row>
    <row r="70" spans="2:10" ht="132">
      <c r="B70" s="22"/>
      <c r="C70" s="313" t="s">
        <v>432</v>
      </c>
      <c r="D70" s="326" t="s">
        <v>743</v>
      </c>
      <c r="E70" s="313" t="s">
        <v>92</v>
      </c>
      <c r="F70" s="257">
        <v>21</v>
      </c>
      <c r="G70" s="310"/>
      <c r="H70" s="141">
        <f>ROUND(F70*G70,0)</f>
        <v>0</v>
      </c>
      <c r="I70" s="23"/>
      <c r="J70" s="152"/>
    </row>
    <row r="71" spans="2:10" ht="92.4">
      <c r="B71" s="22"/>
      <c r="C71" s="421" t="s">
        <v>433</v>
      </c>
      <c r="D71" s="326" t="s">
        <v>617</v>
      </c>
      <c r="E71" s="313" t="s">
        <v>229</v>
      </c>
      <c r="F71" s="257">
        <f>24.3</f>
        <v>24.3</v>
      </c>
      <c r="G71" s="310"/>
      <c r="H71" s="141">
        <f>ROUND(F71*G71,0)</f>
        <v>0</v>
      </c>
      <c r="I71" s="23"/>
      <c r="J71" s="152"/>
    </row>
    <row r="72" spans="2:10">
      <c r="B72" s="22"/>
      <c r="C72" s="322" t="s">
        <v>434</v>
      </c>
      <c r="D72" s="320" t="s">
        <v>405</v>
      </c>
      <c r="E72" s="321"/>
      <c r="F72" s="322"/>
      <c r="G72" s="322"/>
      <c r="H72" s="322"/>
      <c r="I72" s="23"/>
      <c r="J72" s="152"/>
    </row>
    <row r="73" spans="2:10">
      <c r="B73" s="22"/>
      <c r="C73" s="325" t="s">
        <v>428</v>
      </c>
      <c r="D73" s="324" t="s">
        <v>407</v>
      </c>
      <c r="E73" s="312"/>
      <c r="F73" s="325"/>
      <c r="G73" s="325"/>
      <c r="H73" s="325"/>
      <c r="I73" s="23"/>
      <c r="J73" s="152"/>
    </row>
    <row r="74" spans="2:10" ht="92.4">
      <c r="B74" s="22"/>
      <c r="C74" s="313" t="s">
        <v>430</v>
      </c>
      <c r="D74" s="326" t="s">
        <v>409</v>
      </c>
      <c r="E74" s="313" t="s">
        <v>92</v>
      </c>
      <c r="F74" s="257">
        <f>(0.73+1.45+1.45+0.48+1.59+2+1.85+3.18+1.86+4.37+0.26+2.73)*3.94</f>
        <v>86.48299999999999</v>
      </c>
      <c r="G74" s="310"/>
      <c r="H74" s="141">
        <f>ROUND(F74*G74,0)</f>
        <v>0</v>
      </c>
      <c r="I74" s="23"/>
      <c r="J74" s="152"/>
    </row>
    <row r="75" spans="2:10">
      <c r="B75" s="22"/>
      <c r="C75" s="312" t="s">
        <v>432</v>
      </c>
      <c r="D75" s="324" t="s">
        <v>412</v>
      </c>
      <c r="E75" s="312"/>
      <c r="F75" s="325"/>
      <c r="G75" s="380"/>
      <c r="H75" s="380"/>
      <c r="I75" s="23"/>
      <c r="J75" s="152"/>
    </row>
    <row r="76" spans="2:10" ht="52.8">
      <c r="B76" s="22"/>
      <c r="C76" s="256" t="s">
        <v>433</v>
      </c>
      <c r="D76" s="326" t="s">
        <v>744</v>
      </c>
      <c r="E76" s="313" t="s">
        <v>89</v>
      </c>
      <c r="F76" s="257">
        <v>16</v>
      </c>
      <c r="G76" s="310"/>
      <c r="H76" s="141">
        <f t="shared" ref="H76" si="10">ROUND(F76*G76,0)</f>
        <v>0</v>
      </c>
      <c r="I76" s="23"/>
      <c r="J76" s="152"/>
    </row>
    <row r="77" spans="2:10" ht="52.8">
      <c r="B77" s="22"/>
      <c r="C77" s="313" t="s">
        <v>436</v>
      </c>
      <c r="D77" s="326" t="s">
        <v>745</v>
      </c>
      <c r="E77" s="313" t="s">
        <v>89</v>
      </c>
      <c r="F77" s="257">
        <v>16</v>
      </c>
      <c r="G77" s="310"/>
      <c r="H77" s="141">
        <f t="shared" ref="H77:H78" si="11">ROUND(F77*G77,0)</f>
        <v>0</v>
      </c>
      <c r="I77" s="23"/>
      <c r="J77" s="152"/>
    </row>
    <row r="78" spans="2:10" ht="52.8">
      <c r="B78" s="22"/>
      <c r="C78" s="308" t="s">
        <v>437</v>
      </c>
      <c r="D78" s="326" t="s">
        <v>746</v>
      </c>
      <c r="E78" s="313" t="s">
        <v>89</v>
      </c>
      <c r="F78" s="257">
        <v>6</v>
      </c>
      <c r="G78" s="310"/>
      <c r="H78" s="141">
        <f t="shared" si="11"/>
        <v>0</v>
      </c>
      <c r="I78" s="23"/>
      <c r="J78" s="152"/>
    </row>
    <row r="79" spans="2:10" ht="52.8">
      <c r="B79" s="22"/>
      <c r="C79" s="313" t="s">
        <v>334</v>
      </c>
      <c r="D79" s="326" t="s">
        <v>747</v>
      </c>
      <c r="E79" s="313" t="s">
        <v>89</v>
      </c>
      <c r="F79" s="257">
        <v>8</v>
      </c>
      <c r="G79" s="310"/>
      <c r="H79" s="141">
        <f>ROUND(F79*G79,0)</f>
        <v>0</v>
      </c>
      <c r="I79" s="23"/>
      <c r="J79" s="152"/>
    </row>
    <row r="80" spans="2:10">
      <c r="B80" s="22"/>
      <c r="C80" s="312" t="s">
        <v>441</v>
      </c>
      <c r="D80" s="324" t="s">
        <v>422</v>
      </c>
      <c r="E80" s="312"/>
      <c r="F80" s="325"/>
      <c r="G80" s="325"/>
      <c r="H80" s="325"/>
      <c r="I80" s="23"/>
      <c r="J80" s="152"/>
    </row>
    <row r="81" spans="2:10" ht="105.6">
      <c r="B81" s="22"/>
      <c r="C81" s="370" t="s">
        <v>442</v>
      </c>
      <c r="D81" s="326" t="s">
        <v>748</v>
      </c>
      <c r="E81" s="313" t="s">
        <v>89</v>
      </c>
      <c r="F81" s="257">
        <v>2</v>
      </c>
      <c r="G81" s="310"/>
      <c r="H81" s="141">
        <f>ROUND(F81*G81,0)</f>
        <v>0</v>
      </c>
      <c r="I81" s="23"/>
      <c r="J81" s="152"/>
    </row>
    <row r="82" spans="2:10" ht="105.6">
      <c r="B82" s="22"/>
      <c r="C82" s="372" t="s">
        <v>335</v>
      </c>
      <c r="D82" s="326" t="s">
        <v>749</v>
      </c>
      <c r="E82" s="313" t="s">
        <v>89</v>
      </c>
      <c r="F82" s="257">
        <v>1</v>
      </c>
      <c r="G82" s="310"/>
      <c r="H82" s="141">
        <f t="shared" ref="H82:H83" si="12">ROUND(F82*G82,0)</f>
        <v>0</v>
      </c>
      <c r="I82" s="23"/>
      <c r="J82" s="152"/>
    </row>
    <row r="83" spans="2:10" ht="105.6">
      <c r="B83" s="22"/>
      <c r="C83" s="308" t="s">
        <v>445</v>
      </c>
      <c r="D83" s="326" t="s">
        <v>750</v>
      </c>
      <c r="E83" s="313" t="s">
        <v>89</v>
      </c>
      <c r="F83" s="257">
        <v>1</v>
      </c>
      <c r="G83" s="310"/>
      <c r="H83" s="141">
        <f t="shared" si="12"/>
        <v>0</v>
      </c>
      <c r="I83" s="23"/>
      <c r="J83" s="152"/>
    </row>
    <row r="84" spans="2:10" ht="105.6">
      <c r="B84" s="22"/>
      <c r="C84" s="308" t="s">
        <v>336</v>
      </c>
      <c r="D84" s="326" t="s">
        <v>751</v>
      </c>
      <c r="E84" s="313" t="s">
        <v>89</v>
      </c>
      <c r="F84" s="257">
        <v>2</v>
      </c>
      <c r="G84" s="310"/>
      <c r="H84" s="141">
        <f>ROUND(F84*G84,0)</f>
        <v>0</v>
      </c>
      <c r="I84" s="23"/>
      <c r="J84" s="152"/>
    </row>
    <row r="85" spans="2:10" ht="105.6">
      <c r="B85" s="22"/>
      <c r="C85" s="308" t="s">
        <v>339</v>
      </c>
      <c r="D85" s="326" t="s">
        <v>752</v>
      </c>
      <c r="E85" s="313" t="s">
        <v>89</v>
      </c>
      <c r="F85" s="257">
        <v>2</v>
      </c>
      <c r="G85" s="310"/>
      <c r="H85" s="141">
        <f>ROUND(F85*G85,0)</f>
        <v>0</v>
      </c>
      <c r="I85" s="23"/>
      <c r="J85" s="152"/>
    </row>
    <row r="86" spans="2:10" ht="132">
      <c r="B86" s="22"/>
      <c r="C86" s="308" t="s">
        <v>340</v>
      </c>
      <c r="D86" s="326" t="s">
        <v>753</v>
      </c>
      <c r="E86" s="313" t="s">
        <v>89</v>
      </c>
      <c r="F86" s="257">
        <v>1</v>
      </c>
      <c r="G86" s="310"/>
      <c r="H86" s="141">
        <f>ROUND(F86*G86,0)</f>
        <v>0</v>
      </c>
      <c r="I86" s="23"/>
      <c r="J86" s="152"/>
    </row>
    <row r="87" spans="2:10" ht="92.4">
      <c r="B87" s="22"/>
      <c r="C87" s="419" t="s">
        <v>446</v>
      </c>
      <c r="D87" s="326" t="s">
        <v>754</v>
      </c>
      <c r="E87" s="313" t="s">
        <v>89</v>
      </c>
      <c r="F87" s="257">
        <v>1</v>
      </c>
      <c r="G87" s="310"/>
      <c r="H87" s="141">
        <f>ROUND(F87*G87,0)</f>
        <v>0</v>
      </c>
      <c r="I87" s="23"/>
      <c r="J87" s="152"/>
    </row>
    <row r="88" spans="2:10" ht="92.4">
      <c r="B88" s="22"/>
      <c r="C88" s="308" t="s">
        <v>447</v>
      </c>
      <c r="D88" s="326" t="s">
        <v>755</v>
      </c>
      <c r="E88" s="313" t="s">
        <v>89</v>
      </c>
      <c r="F88" s="257">
        <v>5</v>
      </c>
      <c r="G88" s="310"/>
      <c r="H88" s="141">
        <f>ROUND(F88*G88,0)</f>
        <v>0</v>
      </c>
      <c r="I88" s="23"/>
      <c r="J88" s="152"/>
    </row>
    <row r="89" spans="2:10" ht="66">
      <c r="B89" s="22"/>
      <c r="C89" s="256" t="s">
        <v>448</v>
      </c>
      <c r="D89" s="326" t="s">
        <v>756</v>
      </c>
      <c r="E89" s="313" t="s">
        <v>89</v>
      </c>
      <c r="F89" s="257">
        <v>4</v>
      </c>
      <c r="G89" s="310"/>
      <c r="H89" s="141">
        <f t="shared" ref="H89:H90" si="13">ROUND(F89*G89,0)</f>
        <v>0</v>
      </c>
      <c r="I89" s="23"/>
      <c r="J89" s="152"/>
    </row>
    <row r="90" spans="2:10" ht="66">
      <c r="B90" s="22"/>
      <c r="C90" s="308" t="s">
        <v>449</v>
      </c>
      <c r="D90" s="326" t="s">
        <v>757</v>
      </c>
      <c r="E90" s="313" t="s">
        <v>89</v>
      </c>
      <c r="F90" s="257">
        <v>2</v>
      </c>
      <c r="G90" s="310"/>
      <c r="H90" s="141">
        <f t="shared" si="13"/>
        <v>0</v>
      </c>
      <c r="I90" s="23"/>
      <c r="J90" s="152"/>
    </row>
    <row r="91" spans="2:10" ht="66">
      <c r="B91" s="22"/>
      <c r="C91" s="419" t="s">
        <v>450</v>
      </c>
      <c r="D91" s="326" t="s">
        <v>758</v>
      </c>
      <c r="E91" s="313" t="s">
        <v>89</v>
      </c>
      <c r="F91" s="257">
        <v>1</v>
      </c>
      <c r="G91" s="310"/>
      <c r="H91" s="141">
        <f t="shared" ref="H91" si="14">ROUND(F91*G91,0)</f>
        <v>0</v>
      </c>
      <c r="I91" s="23"/>
      <c r="J91" s="152"/>
    </row>
    <row r="92" spans="2:10" ht="79.2">
      <c r="B92" s="22"/>
      <c r="C92" s="370" t="s">
        <v>452</v>
      </c>
      <c r="D92" s="326" t="s">
        <v>759</v>
      </c>
      <c r="E92" s="313" t="s">
        <v>89</v>
      </c>
      <c r="F92" s="257">
        <v>6</v>
      </c>
      <c r="G92" s="310"/>
      <c r="H92" s="141">
        <f t="shared" ref="H92" si="15">ROUND(F92*G92,0)</f>
        <v>0</v>
      </c>
      <c r="I92" s="23"/>
      <c r="J92" s="152"/>
    </row>
    <row r="93" spans="2:10" ht="79.2">
      <c r="B93" s="22"/>
      <c r="C93" s="308" t="s">
        <v>453</v>
      </c>
      <c r="D93" s="326" t="s">
        <v>760</v>
      </c>
      <c r="E93" s="313" t="s">
        <v>89</v>
      </c>
      <c r="F93" s="257">
        <v>1</v>
      </c>
      <c r="G93" s="310"/>
      <c r="H93" s="141">
        <f t="shared" ref="H93" si="16">ROUND(F93*G93,0)</f>
        <v>0</v>
      </c>
      <c r="I93" s="23"/>
      <c r="J93" s="152"/>
    </row>
    <row r="94" spans="2:10">
      <c r="B94" s="22"/>
      <c r="C94" s="329" t="s">
        <v>342</v>
      </c>
      <c r="D94" s="324" t="s">
        <v>761</v>
      </c>
      <c r="E94" s="312"/>
      <c r="F94" s="325"/>
      <c r="G94" s="376"/>
      <c r="H94" s="376"/>
      <c r="I94" s="23"/>
      <c r="J94" s="152"/>
    </row>
    <row r="95" spans="2:10" ht="105.6">
      <c r="B95" s="22"/>
      <c r="C95" s="313" t="s">
        <v>343</v>
      </c>
      <c r="D95" s="326" t="s">
        <v>762</v>
      </c>
      <c r="E95" s="313" t="s">
        <v>89</v>
      </c>
      <c r="F95" s="257">
        <v>2</v>
      </c>
      <c r="G95" s="310"/>
      <c r="H95" s="141">
        <f>ROUND(F95*G95,0)</f>
        <v>0</v>
      </c>
      <c r="I95" s="23"/>
      <c r="J95" s="152"/>
    </row>
    <row r="96" spans="2:10" ht="105.6">
      <c r="B96" s="22"/>
      <c r="C96" s="385" t="s">
        <v>344</v>
      </c>
      <c r="D96" s="326" t="s">
        <v>763</v>
      </c>
      <c r="E96" s="313" t="s">
        <v>89</v>
      </c>
      <c r="F96" s="257">
        <v>2</v>
      </c>
      <c r="G96" s="310"/>
      <c r="H96" s="141">
        <f>ROUND(F96*G96,0)</f>
        <v>0</v>
      </c>
      <c r="I96" s="23"/>
      <c r="J96" s="152"/>
    </row>
    <row r="97" spans="2:10" ht="105.6">
      <c r="B97" s="22"/>
      <c r="C97" s="313" t="s">
        <v>345</v>
      </c>
      <c r="D97" s="326" t="s">
        <v>764</v>
      </c>
      <c r="E97" s="313" t="s">
        <v>89</v>
      </c>
      <c r="F97" s="257">
        <v>1</v>
      </c>
      <c r="G97" s="310"/>
      <c r="H97" s="141">
        <f>ROUND(F97*G97,0)</f>
        <v>0</v>
      </c>
      <c r="I97" s="23"/>
      <c r="J97" s="152"/>
    </row>
    <row r="98" spans="2:10">
      <c r="B98" s="22"/>
      <c r="C98" s="379" t="s">
        <v>346</v>
      </c>
      <c r="D98" s="324" t="s">
        <v>427</v>
      </c>
      <c r="E98" s="312"/>
      <c r="F98" s="325"/>
      <c r="G98" s="380"/>
      <c r="H98" s="380"/>
      <c r="I98" s="23"/>
      <c r="J98" s="152"/>
    </row>
    <row r="99" spans="2:10" ht="52.8">
      <c r="B99" s="22"/>
      <c r="C99" s="373" t="s">
        <v>347</v>
      </c>
      <c r="D99" s="326" t="s">
        <v>765</v>
      </c>
      <c r="E99" s="313" t="s">
        <v>429</v>
      </c>
      <c r="F99" s="257">
        <v>1</v>
      </c>
      <c r="G99" s="310"/>
      <c r="H99" s="141">
        <f>ROUND(F99*G99,0)</f>
        <v>0</v>
      </c>
      <c r="I99" s="23"/>
      <c r="J99" s="152"/>
    </row>
    <row r="100" spans="2:10" ht="39.6">
      <c r="B100" s="22"/>
      <c r="C100" s="313" t="s">
        <v>459</v>
      </c>
      <c r="D100" s="326" t="s">
        <v>431</v>
      </c>
      <c r="E100" s="313" t="s">
        <v>92</v>
      </c>
      <c r="F100" s="257">
        <f>10.44+9+10.31+(9.11*3)</f>
        <v>57.08</v>
      </c>
      <c r="G100" s="310"/>
      <c r="H100" s="141">
        <f>ROUND(F100*G100,0)</f>
        <v>0</v>
      </c>
      <c r="I100" s="23"/>
      <c r="J100" s="152"/>
    </row>
    <row r="101" spans="2:10" ht="52.8">
      <c r="B101" s="22"/>
      <c r="C101" s="385" t="s">
        <v>460</v>
      </c>
      <c r="D101" s="326" t="s">
        <v>766</v>
      </c>
      <c r="E101" s="313" t="s">
        <v>92</v>
      </c>
      <c r="F101" s="257">
        <v>3.15</v>
      </c>
      <c r="G101" s="310"/>
      <c r="H101" s="141">
        <f t="shared" ref="H101:H106" si="17">ROUND(F101*G101,0)</f>
        <v>0</v>
      </c>
      <c r="I101" s="23"/>
      <c r="J101" s="152"/>
    </row>
    <row r="102" spans="2:10" ht="66">
      <c r="B102" s="22"/>
      <c r="C102" s="308" t="s">
        <v>462</v>
      </c>
      <c r="D102" s="326" t="s">
        <v>767</v>
      </c>
      <c r="E102" s="313" t="s">
        <v>92</v>
      </c>
      <c r="F102" s="257">
        <f>4*1.15</f>
        <v>4.5999999999999996</v>
      </c>
      <c r="G102" s="310"/>
      <c r="H102" s="141">
        <f t="shared" si="17"/>
        <v>0</v>
      </c>
      <c r="I102" s="23"/>
      <c r="J102" s="152"/>
    </row>
    <row r="103" spans="2:10" ht="79.2">
      <c r="B103" s="22"/>
      <c r="C103" s="313" t="s">
        <v>464</v>
      </c>
      <c r="D103" s="326" t="s">
        <v>768</v>
      </c>
      <c r="E103" s="313" t="s">
        <v>229</v>
      </c>
      <c r="F103" s="257">
        <v>35.4</v>
      </c>
      <c r="G103" s="310"/>
      <c r="H103" s="141">
        <f t="shared" si="17"/>
        <v>0</v>
      </c>
      <c r="I103" s="23"/>
      <c r="J103" s="152"/>
    </row>
    <row r="104" spans="2:10" ht="52.8">
      <c r="B104" s="22"/>
      <c r="C104" s="313" t="s">
        <v>466</v>
      </c>
      <c r="D104" s="326" t="s">
        <v>769</v>
      </c>
      <c r="E104" s="313" t="s">
        <v>89</v>
      </c>
      <c r="F104" s="257">
        <v>1</v>
      </c>
      <c r="G104" s="310"/>
      <c r="H104" s="141">
        <f t="shared" si="17"/>
        <v>0</v>
      </c>
      <c r="I104" s="23"/>
      <c r="J104" s="152"/>
    </row>
    <row r="105" spans="2:10" ht="52.8">
      <c r="B105" s="22"/>
      <c r="C105" s="313" t="s">
        <v>467</v>
      </c>
      <c r="D105" s="326" t="s">
        <v>770</v>
      </c>
      <c r="E105" s="313" t="s">
        <v>89</v>
      </c>
      <c r="F105" s="257">
        <v>1</v>
      </c>
      <c r="G105" s="310"/>
      <c r="H105" s="141">
        <f t="shared" si="17"/>
        <v>0</v>
      </c>
      <c r="I105" s="23"/>
      <c r="J105" s="152"/>
    </row>
    <row r="106" spans="2:10" ht="26.4">
      <c r="B106" s="22"/>
      <c r="C106" s="385" t="s">
        <v>469</v>
      </c>
      <c r="D106" s="369" t="s">
        <v>771</v>
      </c>
      <c r="E106" s="308" t="s">
        <v>229</v>
      </c>
      <c r="F106" s="368">
        <v>48.8</v>
      </c>
      <c r="G106" s="310"/>
      <c r="H106" s="141">
        <f t="shared" si="17"/>
        <v>0</v>
      </c>
      <c r="I106" s="23"/>
      <c r="J106" s="152"/>
    </row>
    <row r="107" spans="2:10" ht="26.4">
      <c r="B107" s="22"/>
      <c r="C107" s="313" t="s">
        <v>471</v>
      </c>
      <c r="D107" s="369" t="s">
        <v>772</v>
      </c>
      <c r="E107" s="313" t="s">
        <v>89</v>
      </c>
      <c r="F107" s="257">
        <v>2</v>
      </c>
      <c r="G107" s="310"/>
      <c r="H107" s="141">
        <f>ROUND(F107*G107,0)</f>
        <v>0</v>
      </c>
      <c r="I107" s="23"/>
      <c r="J107" s="152"/>
    </row>
    <row r="108" spans="2:10">
      <c r="B108" s="22"/>
      <c r="C108" s="322" t="s">
        <v>473</v>
      </c>
      <c r="D108" s="320" t="s">
        <v>618</v>
      </c>
      <c r="E108" s="321"/>
      <c r="F108" s="322"/>
      <c r="G108" s="322"/>
      <c r="H108" s="322"/>
      <c r="I108" s="23"/>
      <c r="J108" s="152"/>
    </row>
    <row r="109" spans="2:10">
      <c r="B109" s="22"/>
      <c r="C109" s="329" t="s">
        <v>475</v>
      </c>
      <c r="D109" s="324" t="s">
        <v>619</v>
      </c>
      <c r="E109" s="312"/>
      <c r="F109" s="325"/>
      <c r="G109" s="325"/>
      <c r="H109" s="325"/>
      <c r="I109" s="23"/>
      <c r="J109" s="152"/>
    </row>
    <row r="110" spans="2:10" ht="66">
      <c r="B110" s="22"/>
      <c r="C110" s="308" t="s">
        <v>477</v>
      </c>
      <c r="D110" s="326" t="s">
        <v>620</v>
      </c>
      <c r="E110" s="313" t="s">
        <v>89</v>
      </c>
      <c r="F110" s="257">
        <v>2</v>
      </c>
      <c r="G110" s="310"/>
      <c r="H110" s="141">
        <f t="shared" ref="H110:H112" si="18">ROUND(F110*G110,0)</f>
        <v>0</v>
      </c>
      <c r="I110" s="23"/>
      <c r="J110" s="152"/>
    </row>
    <row r="111" spans="2:10" ht="79.2">
      <c r="B111" s="22"/>
      <c r="C111" s="313" t="s">
        <v>478</v>
      </c>
      <c r="D111" s="326" t="s">
        <v>773</v>
      </c>
      <c r="E111" s="313" t="s">
        <v>89</v>
      </c>
      <c r="F111" s="257">
        <v>1</v>
      </c>
      <c r="G111" s="310"/>
      <c r="H111" s="141">
        <f t="shared" si="18"/>
        <v>0</v>
      </c>
      <c r="I111" s="23"/>
      <c r="J111" s="152"/>
    </row>
    <row r="112" spans="2:10" ht="66">
      <c r="B112" s="22"/>
      <c r="C112" s="422" t="s">
        <v>480</v>
      </c>
      <c r="D112" s="326" t="s">
        <v>712</v>
      </c>
      <c r="E112" s="313" t="s">
        <v>89</v>
      </c>
      <c r="F112" s="257">
        <v>1</v>
      </c>
      <c r="G112" s="310"/>
      <c r="H112" s="141">
        <f t="shared" si="18"/>
        <v>0</v>
      </c>
      <c r="I112" s="23"/>
      <c r="J112" s="152"/>
    </row>
    <row r="113" spans="2:10" ht="39.6">
      <c r="B113" s="22"/>
      <c r="C113" s="422" t="s">
        <v>482</v>
      </c>
      <c r="D113" s="326" t="s">
        <v>621</v>
      </c>
      <c r="E113" s="313" t="s">
        <v>89</v>
      </c>
      <c r="F113" s="257">
        <v>1</v>
      </c>
      <c r="G113" s="310"/>
      <c r="H113" s="141">
        <f>ROUND(F113*G113,0)</f>
        <v>0</v>
      </c>
      <c r="I113" s="23"/>
      <c r="J113" s="152"/>
    </row>
    <row r="114" spans="2:10">
      <c r="B114" s="22"/>
      <c r="C114" s="325" t="s">
        <v>484</v>
      </c>
      <c r="D114" s="324" t="s">
        <v>622</v>
      </c>
      <c r="E114" s="312"/>
      <c r="F114" s="325"/>
      <c r="G114" s="325"/>
      <c r="H114" s="325"/>
      <c r="I114" s="23"/>
      <c r="J114" s="152"/>
    </row>
    <row r="115" spans="2:10" ht="39.6">
      <c r="B115" s="22"/>
      <c r="C115" s="256" t="s">
        <v>486</v>
      </c>
      <c r="D115" s="326" t="s">
        <v>623</v>
      </c>
      <c r="E115" s="313" t="s">
        <v>89</v>
      </c>
      <c r="F115" s="257">
        <v>3</v>
      </c>
      <c r="G115" s="310"/>
      <c r="H115" s="141">
        <f t="shared" ref="H115:H116" si="19">ROUND(F115*G115,0)</f>
        <v>0</v>
      </c>
      <c r="I115" s="23"/>
      <c r="J115" s="152"/>
    </row>
    <row r="116" spans="2:10" ht="39.6">
      <c r="B116" s="22"/>
      <c r="C116" s="256" t="s">
        <v>488</v>
      </c>
      <c r="D116" s="326" t="s">
        <v>624</v>
      </c>
      <c r="E116" s="313" t="s">
        <v>89</v>
      </c>
      <c r="F116" s="257">
        <v>2</v>
      </c>
      <c r="G116" s="310"/>
      <c r="H116" s="141">
        <f t="shared" si="19"/>
        <v>0</v>
      </c>
      <c r="I116" s="23"/>
      <c r="J116" s="152"/>
    </row>
    <row r="117" spans="2:10" ht="39.6">
      <c r="B117" s="22"/>
      <c r="C117" s="313" t="s">
        <v>490</v>
      </c>
      <c r="D117" s="326" t="s">
        <v>625</v>
      </c>
      <c r="E117" s="313" t="s">
        <v>89</v>
      </c>
      <c r="F117" s="257">
        <v>2</v>
      </c>
      <c r="G117" s="310"/>
      <c r="H117" s="141">
        <f>ROUND(F117*G117,0)</f>
        <v>0</v>
      </c>
      <c r="I117" s="23"/>
      <c r="J117" s="152"/>
    </row>
    <row r="118" spans="2:10" ht="39.6">
      <c r="B118" s="22"/>
      <c r="C118" s="256" t="s">
        <v>492</v>
      </c>
      <c r="D118" s="326" t="s">
        <v>713</v>
      </c>
      <c r="E118" s="313" t="s">
        <v>89</v>
      </c>
      <c r="F118" s="257">
        <v>3</v>
      </c>
      <c r="G118" s="310"/>
      <c r="H118" s="141">
        <f>ROUND(F118*G118,0)</f>
        <v>0</v>
      </c>
      <c r="I118" s="23"/>
      <c r="J118" s="152"/>
    </row>
    <row r="119" spans="2:10" ht="39.6">
      <c r="B119" s="22"/>
      <c r="C119" s="313" t="s">
        <v>494</v>
      </c>
      <c r="D119" s="326" t="s">
        <v>774</v>
      </c>
      <c r="E119" s="313" t="s">
        <v>89</v>
      </c>
      <c r="F119" s="257">
        <v>1</v>
      </c>
      <c r="G119" s="310"/>
      <c r="H119" s="141">
        <f>ROUND(F119*G119,0)</f>
        <v>0</v>
      </c>
      <c r="I119" s="23"/>
      <c r="J119" s="152"/>
    </row>
    <row r="120" spans="2:10" ht="39.6">
      <c r="B120" s="22"/>
      <c r="C120" s="313" t="s">
        <v>496</v>
      </c>
      <c r="D120" s="326" t="s">
        <v>775</v>
      </c>
      <c r="E120" s="313" t="s">
        <v>89</v>
      </c>
      <c r="F120" s="257">
        <v>1</v>
      </c>
      <c r="G120" s="310"/>
      <c r="H120" s="141">
        <f>ROUND(F120*G120,0)</f>
        <v>0</v>
      </c>
      <c r="I120" s="23"/>
      <c r="J120" s="152"/>
    </row>
    <row r="121" spans="2:10">
      <c r="B121" s="22"/>
      <c r="C121" s="312" t="s">
        <v>498</v>
      </c>
      <c r="D121" s="324" t="s">
        <v>626</v>
      </c>
      <c r="E121" s="312"/>
      <c r="F121" s="325"/>
      <c r="G121" s="325"/>
      <c r="H121" s="325"/>
      <c r="I121" s="23"/>
      <c r="J121" s="152"/>
    </row>
    <row r="122" spans="2:10" ht="52.8">
      <c r="B122" s="22"/>
      <c r="C122" s="313" t="s">
        <v>500</v>
      </c>
      <c r="D122" s="326" t="s">
        <v>776</v>
      </c>
      <c r="E122" s="313" t="s">
        <v>89</v>
      </c>
      <c r="F122" s="257">
        <v>1</v>
      </c>
      <c r="G122" s="310"/>
      <c r="H122" s="141">
        <f>ROUND(F122*G122,0)</f>
        <v>0</v>
      </c>
      <c r="I122" s="23"/>
      <c r="J122" s="152"/>
    </row>
    <row r="123" spans="2:10">
      <c r="B123" s="22"/>
      <c r="C123" s="312" t="s">
        <v>502</v>
      </c>
      <c r="D123" s="324" t="s">
        <v>777</v>
      </c>
      <c r="E123" s="312"/>
      <c r="F123" s="325"/>
      <c r="G123" s="325"/>
      <c r="H123" s="325"/>
      <c r="I123" s="23"/>
      <c r="J123" s="152"/>
    </row>
    <row r="124" spans="2:10" ht="39.6">
      <c r="B124" s="22"/>
      <c r="C124" s="256" t="s">
        <v>503</v>
      </c>
      <c r="D124" s="326" t="s">
        <v>778</v>
      </c>
      <c r="E124" s="313" t="s">
        <v>89</v>
      </c>
      <c r="F124" s="257">
        <v>2</v>
      </c>
      <c r="G124" s="310"/>
      <c r="H124" s="141">
        <f t="shared" ref="H124" si="20">ROUND(F124*G124,0)</f>
        <v>0</v>
      </c>
      <c r="I124" s="23"/>
      <c r="J124" s="152"/>
    </row>
    <row r="125" spans="2:10">
      <c r="B125" s="22"/>
      <c r="C125" s="312" t="s">
        <v>505</v>
      </c>
      <c r="D125" s="324" t="s">
        <v>779</v>
      </c>
      <c r="E125" s="312"/>
      <c r="F125" s="325"/>
      <c r="G125" s="325"/>
      <c r="H125" s="325"/>
      <c r="I125" s="23"/>
      <c r="J125" s="152"/>
    </row>
    <row r="126" spans="2:10" ht="118.8">
      <c r="B126" s="22"/>
      <c r="C126" s="308" t="s">
        <v>230</v>
      </c>
      <c r="D126" s="326" t="s">
        <v>435</v>
      </c>
      <c r="E126" s="313" t="s">
        <v>92</v>
      </c>
      <c r="F126" s="257">
        <v>156.6</v>
      </c>
      <c r="G126" s="310"/>
      <c r="H126" s="141">
        <f>ROUND(F126*G126,0)</f>
        <v>0</v>
      </c>
      <c r="I126" s="23"/>
      <c r="J126" s="152"/>
    </row>
    <row r="127" spans="2:10" ht="52.8">
      <c r="B127" s="22"/>
      <c r="C127" s="256" t="s">
        <v>348</v>
      </c>
      <c r="D127" s="326" t="s">
        <v>780</v>
      </c>
      <c r="E127" s="313" t="s">
        <v>92</v>
      </c>
      <c r="F127" s="257">
        <f>53.23/2</f>
        <v>26.614999999999998</v>
      </c>
      <c r="G127" s="310"/>
      <c r="H127" s="141">
        <f t="shared" ref="H127" si="21">ROUND(F127*G127,0)</f>
        <v>0</v>
      </c>
      <c r="I127" s="23"/>
      <c r="J127" s="152"/>
    </row>
    <row r="128" spans="2:10">
      <c r="B128" s="22"/>
      <c r="C128" s="322" t="s">
        <v>509</v>
      </c>
      <c r="D128" s="320" t="s">
        <v>366</v>
      </c>
      <c r="E128" s="321"/>
      <c r="F128" s="322"/>
      <c r="G128" s="322"/>
      <c r="H128" s="322"/>
      <c r="I128" s="23"/>
      <c r="J128" s="152"/>
    </row>
    <row r="129" spans="2:10">
      <c r="B129" s="22"/>
      <c r="C129" s="312" t="s">
        <v>511</v>
      </c>
      <c r="D129" s="324" t="s">
        <v>438</v>
      </c>
      <c r="E129" s="312"/>
      <c r="F129" s="325"/>
      <c r="G129" s="325"/>
      <c r="H129" s="325"/>
      <c r="I129" s="23"/>
      <c r="J129" s="152"/>
    </row>
    <row r="130" spans="2:10" ht="39.6">
      <c r="B130" s="22"/>
      <c r="C130" s="313" t="s">
        <v>513</v>
      </c>
      <c r="D130" s="326" t="s">
        <v>781</v>
      </c>
      <c r="E130" s="313" t="s">
        <v>229</v>
      </c>
      <c r="F130" s="257">
        <v>25</v>
      </c>
      <c r="G130" s="310"/>
      <c r="H130" s="141">
        <f>ROUND(F130*G130,0)</f>
        <v>0</v>
      </c>
      <c r="I130" s="23"/>
      <c r="J130" s="152"/>
    </row>
    <row r="131" spans="2:10" ht="39.6">
      <c r="B131" s="22"/>
      <c r="C131" s="372" t="s">
        <v>515</v>
      </c>
      <c r="D131" s="326" t="s">
        <v>439</v>
      </c>
      <c r="E131" s="313" t="s">
        <v>440</v>
      </c>
      <c r="F131" s="257">
        <v>6</v>
      </c>
      <c r="G131" s="310"/>
      <c r="H131" s="141">
        <f>ROUND(F131*G131,0)</f>
        <v>0</v>
      </c>
      <c r="I131" s="23"/>
      <c r="J131" s="152"/>
    </row>
    <row r="132" spans="2:10" ht="79.2">
      <c r="B132" s="22"/>
      <c r="C132" s="313" t="s">
        <v>349</v>
      </c>
      <c r="D132" s="326" t="s">
        <v>627</v>
      </c>
      <c r="E132" s="313" t="s">
        <v>89</v>
      </c>
      <c r="F132" s="257">
        <v>3</v>
      </c>
      <c r="G132" s="310"/>
      <c r="H132" s="141">
        <f>ROUND(F132*G132,0)</f>
        <v>0</v>
      </c>
      <c r="I132" s="23"/>
      <c r="J132" s="152"/>
    </row>
    <row r="133" spans="2:10">
      <c r="B133" s="22"/>
      <c r="C133" s="322" t="s">
        <v>350</v>
      </c>
      <c r="D133" s="423" t="s">
        <v>782</v>
      </c>
      <c r="E133" s="322"/>
      <c r="F133" s="322"/>
      <c r="G133" s="322"/>
      <c r="H133" s="322"/>
      <c r="I133" s="23"/>
      <c r="J133" s="152"/>
    </row>
    <row r="134" spans="2:10">
      <c r="B134" s="22"/>
      <c r="C134" s="325" t="s">
        <v>519</v>
      </c>
      <c r="D134" s="324" t="s">
        <v>443</v>
      </c>
      <c r="E134" s="312"/>
      <c r="F134" s="325"/>
      <c r="G134" s="325"/>
      <c r="H134" s="325"/>
      <c r="I134" s="23"/>
      <c r="J134" s="152"/>
    </row>
    <row r="135" spans="2:10" ht="105.6">
      <c r="B135" s="22"/>
      <c r="C135" s="256" t="s">
        <v>521</v>
      </c>
      <c r="D135" s="326" t="s">
        <v>444</v>
      </c>
      <c r="E135" s="313" t="s">
        <v>229</v>
      </c>
      <c r="F135" s="368">
        <v>15</v>
      </c>
      <c r="G135" s="310"/>
      <c r="H135" s="141">
        <f t="shared" ref="H135" si="22">ROUND(F135*G135,0)</f>
        <v>0</v>
      </c>
      <c r="I135" s="23"/>
      <c r="J135" s="152"/>
    </row>
    <row r="136" spans="2:10" ht="52.8" customHeight="1">
      <c r="B136" s="22"/>
      <c r="C136" s="313" t="s">
        <v>523</v>
      </c>
      <c r="D136" s="326" t="s">
        <v>634</v>
      </c>
      <c r="E136" s="313" t="s">
        <v>229</v>
      </c>
      <c r="F136" s="368">
        <v>56</v>
      </c>
      <c r="G136" s="310"/>
      <c r="H136" s="141">
        <f>ROUND(F136*G136,0)</f>
        <v>0</v>
      </c>
      <c r="I136" s="23"/>
      <c r="J136" s="152"/>
    </row>
    <row r="137" spans="2:10" ht="105.6">
      <c r="B137" s="22"/>
      <c r="C137" s="313" t="s">
        <v>524</v>
      </c>
      <c r="D137" s="326" t="s">
        <v>635</v>
      </c>
      <c r="E137" s="313" t="s">
        <v>229</v>
      </c>
      <c r="F137" s="368">
        <v>10</v>
      </c>
      <c r="G137" s="310"/>
      <c r="H137" s="141">
        <f>ROUND(F137*G137,0)</f>
        <v>0</v>
      </c>
      <c r="I137" s="23"/>
      <c r="J137" s="152"/>
    </row>
    <row r="138" spans="2:10" ht="105.6">
      <c r="B138" s="22"/>
      <c r="C138" s="313" t="s">
        <v>526</v>
      </c>
      <c r="D138" s="326" t="s">
        <v>783</v>
      </c>
      <c r="E138" s="313" t="s">
        <v>229</v>
      </c>
      <c r="F138" s="368">
        <v>140</v>
      </c>
      <c r="G138" s="310"/>
      <c r="H138" s="141">
        <f>ROUND(F138*G138,0)</f>
        <v>0</v>
      </c>
      <c r="I138" s="23"/>
      <c r="J138" s="152"/>
    </row>
    <row r="139" spans="2:10" ht="66">
      <c r="B139" s="22"/>
      <c r="C139" s="313" t="s">
        <v>528</v>
      </c>
      <c r="D139" s="369" t="s">
        <v>784</v>
      </c>
      <c r="E139" s="368" t="s">
        <v>89</v>
      </c>
      <c r="F139" s="368">
        <v>1</v>
      </c>
      <c r="G139" s="310"/>
      <c r="H139" s="141">
        <f>ROUND(F139*G139,0)</f>
        <v>0</v>
      </c>
      <c r="I139" s="23"/>
      <c r="J139" s="152"/>
    </row>
    <row r="140" spans="2:10" ht="39.6">
      <c r="B140" s="22"/>
      <c r="C140" s="313" t="s">
        <v>530</v>
      </c>
      <c r="D140" s="369" t="s">
        <v>785</v>
      </c>
      <c r="E140" s="368" t="s">
        <v>89</v>
      </c>
      <c r="F140" s="368">
        <v>1</v>
      </c>
      <c r="G140" s="310"/>
      <c r="H140" s="141">
        <f>ROUND(F140*G140,0)</f>
        <v>0</v>
      </c>
      <c r="I140" s="23"/>
      <c r="J140" s="152"/>
    </row>
    <row r="141" spans="2:10">
      <c r="B141" s="22"/>
      <c r="C141" s="325" t="s">
        <v>532</v>
      </c>
      <c r="D141" s="324" t="s">
        <v>714</v>
      </c>
      <c r="E141" s="312"/>
      <c r="F141" s="325"/>
      <c r="G141" s="325"/>
      <c r="H141" s="325"/>
      <c r="I141" s="23"/>
      <c r="J141" s="152"/>
    </row>
    <row r="142" spans="2:10" ht="66">
      <c r="B142" s="22"/>
      <c r="C142" s="313" t="s">
        <v>534</v>
      </c>
      <c r="D142" s="326" t="s">
        <v>636</v>
      </c>
      <c r="E142" s="313" t="s">
        <v>229</v>
      </c>
      <c r="F142" s="368">
        <v>27</v>
      </c>
      <c r="G142" s="310"/>
      <c r="H142" s="141">
        <f>ROUND(F142*G142,0)</f>
        <v>0</v>
      </c>
      <c r="I142" s="23"/>
      <c r="J142" s="152"/>
    </row>
    <row r="143" spans="2:10" ht="66">
      <c r="B143" s="22"/>
      <c r="C143" s="313" t="s">
        <v>535</v>
      </c>
      <c r="D143" s="326" t="s">
        <v>637</v>
      </c>
      <c r="E143" s="313" t="s">
        <v>229</v>
      </c>
      <c r="F143" s="368">
        <v>7</v>
      </c>
      <c r="G143" s="310"/>
      <c r="H143" s="141">
        <f t="shared" ref="H143:H144" si="23">ROUND(F143*G143,0)</f>
        <v>0</v>
      </c>
      <c r="I143" s="23"/>
      <c r="J143" s="152"/>
    </row>
    <row r="144" spans="2:10" ht="66">
      <c r="B144" s="22"/>
      <c r="C144" s="313" t="s">
        <v>536</v>
      </c>
      <c r="D144" s="326" t="s">
        <v>786</v>
      </c>
      <c r="E144" s="313" t="s">
        <v>229</v>
      </c>
      <c r="F144" s="368">
        <v>2.1</v>
      </c>
      <c r="G144" s="310"/>
      <c r="H144" s="141">
        <f t="shared" si="23"/>
        <v>0</v>
      </c>
      <c r="I144" s="23"/>
      <c r="J144" s="152"/>
    </row>
    <row r="145" spans="2:10">
      <c r="B145" s="22"/>
      <c r="C145" s="325" t="s">
        <v>351</v>
      </c>
      <c r="D145" s="324" t="s">
        <v>355</v>
      </c>
      <c r="E145" s="312"/>
      <c r="F145" s="325"/>
      <c r="G145" s="325"/>
      <c r="H145" s="325"/>
      <c r="I145" s="23"/>
      <c r="J145" s="152"/>
    </row>
    <row r="146" spans="2:10" ht="132">
      <c r="B146" s="22"/>
      <c r="C146" s="313" t="s">
        <v>352</v>
      </c>
      <c r="D146" s="326" t="s">
        <v>451</v>
      </c>
      <c r="E146" s="313" t="s">
        <v>89</v>
      </c>
      <c r="F146" s="257">
        <v>1</v>
      </c>
      <c r="G146" s="310"/>
      <c r="H146" s="141">
        <f>ROUND(F146*G146,0)</f>
        <v>0</v>
      </c>
      <c r="I146" s="23"/>
      <c r="J146" s="152"/>
    </row>
    <row r="147" spans="2:10" ht="145.19999999999999">
      <c r="B147" s="22"/>
      <c r="C147" s="256" t="s">
        <v>353</v>
      </c>
      <c r="D147" s="326" t="s">
        <v>787</v>
      </c>
      <c r="E147" s="308" t="s">
        <v>229</v>
      </c>
      <c r="F147" s="328">
        <v>20</v>
      </c>
      <c r="G147" s="310"/>
      <c r="H147" s="141">
        <f>ROUND(F147*G147,0)</f>
        <v>0</v>
      </c>
      <c r="I147" s="23"/>
      <c r="J147" s="152"/>
    </row>
    <row r="148" spans="2:10" ht="52.8">
      <c r="B148" s="22"/>
      <c r="C148" s="313" t="s">
        <v>354</v>
      </c>
      <c r="D148" s="327" t="s">
        <v>715</v>
      </c>
      <c r="E148" s="308" t="s">
        <v>229</v>
      </c>
      <c r="F148" s="328">
        <v>2</v>
      </c>
      <c r="G148" s="310"/>
      <c r="H148" s="141">
        <f>ROUND(F148*G148,0)</f>
        <v>0</v>
      </c>
      <c r="I148" s="23"/>
      <c r="J148" s="152"/>
    </row>
    <row r="149" spans="2:10">
      <c r="B149" s="22"/>
      <c r="C149" s="312" t="s">
        <v>538</v>
      </c>
      <c r="D149" s="324" t="s">
        <v>788</v>
      </c>
      <c r="E149" s="312"/>
      <c r="F149" s="325"/>
      <c r="G149" s="325"/>
      <c r="H149" s="325"/>
      <c r="I149" s="23"/>
      <c r="J149" s="152"/>
    </row>
    <row r="150" spans="2:10" ht="39.6">
      <c r="B150" s="22"/>
      <c r="C150" s="313" t="s">
        <v>539</v>
      </c>
      <c r="D150" s="326" t="s">
        <v>638</v>
      </c>
      <c r="E150" s="313" t="s">
        <v>89</v>
      </c>
      <c r="F150" s="257">
        <v>1</v>
      </c>
      <c r="G150" s="310"/>
      <c r="H150" s="141">
        <f>ROUND(F150*G150,0)</f>
        <v>0</v>
      </c>
      <c r="I150" s="23"/>
      <c r="J150" s="152"/>
    </row>
    <row r="151" spans="2:10" ht="39.6">
      <c r="B151" s="22"/>
      <c r="C151" s="313" t="s">
        <v>541</v>
      </c>
      <c r="D151" s="369" t="s">
        <v>789</v>
      </c>
      <c r="E151" s="308" t="s">
        <v>89</v>
      </c>
      <c r="F151" s="368">
        <v>1</v>
      </c>
      <c r="G151" s="310"/>
      <c r="H151" s="141">
        <f>ROUND(F151*G151,0)</f>
        <v>0</v>
      </c>
      <c r="I151" s="23"/>
      <c r="J151" s="152"/>
    </row>
    <row r="152" spans="2:10">
      <c r="B152" s="22"/>
      <c r="C152" s="312" t="s">
        <v>542</v>
      </c>
      <c r="D152" s="324" t="s">
        <v>790</v>
      </c>
      <c r="E152" s="312"/>
      <c r="F152" s="325"/>
      <c r="G152" s="325"/>
      <c r="H152" s="325"/>
      <c r="I152" s="23"/>
      <c r="J152" s="152"/>
    </row>
    <row r="153" spans="2:10" ht="92.4">
      <c r="B153" s="22"/>
      <c r="C153" s="313" t="s">
        <v>543</v>
      </c>
      <c r="D153" s="327" t="s">
        <v>791</v>
      </c>
      <c r="E153" s="308" t="s">
        <v>229</v>
      </c>
      <c r="F153" s="328">
        <v>25</v>
      </c>
      <c r="G153" s="310"/>
      <c r="H153" s="141">
        <f>ROUND(F153*G153,0)</f>
        <v>0</v>
      </c>
      <c r="I153" s="23"/>
      <c r="J153" s="152"/>
    </row>
    <row r="154" spans="2:10" ht="13.8">
      <c r="B154" s="22"/>
      <c r="C154" s="373" t="s">
        <v>544</v>
      </c>
      <c r="D154" s="320" t="s">
        <v>792</v>
      </c>
      <c r="E154" s="321"/>
      <c r="F154" s="322"/>
      <c r="G154" s="381"/>
      <c r="H154" s="381"/>
      <c r="I154" s="23"/>
      <c r="J154" s="152"/>
    </row>
    <row r="155" spans="2:10">
      <c r="B155" s="22"/>
      <c r="C155" s="325" t="s">
        <v>545</v>
      </c>
      <c r="D155" s="324" t="s">
        <v>454</v>
      </c>
      <c r="E155" s="312"/>
      <c r="F155" s="325"/>
      <c r="G155" s="325"/>
      <c r="H155" s="325"/>
      <c r="I155" s="23"/>
      <c r="J155" s="152"/>
    </row>
    <row r="156" spans="2:10" ht="52.8">
      <c r="B156" s="22"/>
      <c r="C156" s="313" t="s">
        <v>546</v>
      </c>
      <c r="D156" s="327" t="s">
        <v>793</v>
      </c>
      <c r="E156" s="308" t="s">
        <v>229</v>
      </c>
      <c r="F156" s="328">
        <v>25</v>
      </c>
      <c r="G156" s="310"/>
      <c r="H156" s="141">
        <f>ROUND(F156*G156,0)</f>
        <v>0</v>
      </c>
      <c r="I156" s="23"/>
      <c r="J156" s="152"/>
    </row>
    <row r="157" spans="2:10" ht="39.6">
      <c r="B157" s="22"/>
      <c r="C157" s="424" t="s">
        <v>547</v>
      </c>
      <c r="D157" s="327" t="s">
        <v>794</v>
      </c>
      <c r="E157" s="308" t="s">
        <v>229</v>
      </c>
      <c r="F157" s="328">
        <v>24</v>
      </c>
      <c r="G157" s="310"/>
      <c r="H157" s="141">
        <f>ROUND(F157*G157,0)</f>
        <v>0</v>
      </c>
      <c r="I157" s="23"/>
      <c r="J157" s="152"/>
    </row>
    <row r="158" spans="2:10" ht="26.4">
      <c r="B158" s="22"/>
      <c r="C158" s="424" t="s">
        <v>548</v>
      </c>
      <c r="D158" s="327" t="s">
        <v>455</v>
      </c>
      <c r="E158" s="308" t="s">
        <v>229</v>
      </c>
      <c r="F158" s="328">
        <v>350</v>
      </c>
      <c r="G158" s="310"/>
      <c r="H158" s="141">
        <f>ROUND(F158*G158,0)</f>
        <v>0</v>
      </c>
      <c r="I158" s="23"/>
      <c r="J158" s="152"/>
    </row>
    <row r="159" spans="2:10" ht="39.6">
      <c r="B159" s="22"/>
      <c r="C159" s="313" t="s">
        <v>549</v>
      </c>
      <c r="D159" s="327" t="s">
        <v>456</v>
      </c>
      <c r="E159" s="308" t="s">
        <v>89</v>
      </c>
      <c r="F159" s="328">
        <v>24</v>
      </c>
      <c r="G159" s="310"/>
      <c r="H159" s="141">
        <f>ROUND(F159*G159,0)</f>
        <v>0</v>
      </c>
      <c r="I159" s="23"/>
      <c r="J159" s="152"/>
    </row>
    <row r="160" spans="2:10" ht="79.2" customHeight="1">
      <c r="B160" s="22"/>
      <c r="C160" s="313" t="s">
        <v>550</v>
      </c>
      <c r="D160" s="327" t="s">
        <v>457</v>
      </c>
      <c r="E160" s="308" t="s">
        <v>89</v>
      </c>
      <c r="F160" s="328">
        <v>3</v>
      </c>
      <c r="G160" s="310"/>
      <c r="H160" s="141">
        <f>ROUND(F160*G160,0)</f>
        <v>0</v>
      </c>
      <c r="I160" s="23"/>
      <c r="J160" s="152"/>
    </row>
    <row r="161" spans="2:10" ht="39.6">
      <c r="B161" s="22"/>
      <c r="C161" s="256" t="s">
        <v>551</v>
      </c>
      <c r="D161" s="327" t="s">
        <v>458</v>
      </c>
      <c r="E161" s="308" t="s">
        <v>89</v>
      </c>
      <c r="F161" s="328">
        <v>1</v>
      </c>
      <c r="G161" s="310"/>
      <c r="H161" s="141">
        <f t="shared" ref="H161:H162" si="24">ROUND(F161*G161,0)</f>
        <v>0</v>
      </c>
      <c r="I161" s="23"/>
      <c r="J161" s="152"/>
    </row>
    <row r="162" spans="2:10" ht="92.4">
      <c r="B162" s="22"/>
      <c r="C162" s="256" t="s">
        <v>552</v>
      </c>
      <c r="D162" s="327" t="s">
        <v>461</v>
      </c>
      <c r="E162" s="308" t="s">
        <v>89</v>
      </c>
      <c r="F162" s="328">
        <v>52</v>
      </c>
      <c r="G162" s="310"/>
      <c r="H162" s="141">
        <f t="shared" si="24"/>
        <v>0</v>
      </c>
      <c r="I162" s="23"/>
      <c r="J162" s="152"/>
    </row>
    <row r="163" spans="2:10" ht="92.4">
      <c r="B163" s="22"/>
      <c r="C163" s="313" t="s">
        <v>553</v>
      </c>
      <c r="D163" s="327" t="s">
        <v>463</v>
      </c>
      <c r="E163" s="308" t="s">
        <v>89</v>
      </c>
      <c r="F163" s="328">
        <v>7</v>
      </c>
      <c r="G163" s="310"/>
      <c r="H163" s="141">
        <f>ROUND(F163*G163,0)</f>
        <v>0</v>
      </c>
      <c r="I163" s="23"/>
      <c r="J163" s="152"/>
    </row>
    <row r="164" spans="2:10" ht="92.4">
      <c r="B164" s="22"/>
      <c r="C164" s="313" t="s">
        <v>555</v>
      </c>
      <c r="D164" s="327" t="s">
        <v>465</v>
      </c>
      <c r="E164" s="308" t="s">
        <v>89</v>
      </c>
      <c r="F164" s="328">
        <v>8</v>
      </c>
      <c r="G164" s="310"/>
      <c r="H164" s="141">
        <f t="shared" ref="H164:H165" si="25">ROUND(F164*G164,0)</f>
        <v>0</v>
      </c>
      <c r="I164" s="23"/>
      <c r="J164" s="152"/>
    </row>
    <row r="165" spans="2:10" ht="92.4">
      <c r="B165" s="22"/>
      <c r="C165" s="312" t="s">
        <v>556</v>
      </c>
      <c r="D165" s="327" t="s">
        <v>795</v>
      </c>
      <c r="E165" s="308" t="s">
        <v>89</v>
      </c>
      <c r="F165" s="328">
        <v>1</v>
      </c>
      <c r="G165" s="310"/>
      <c r="H165" s="141">
        <f t="shared" si="25"/>
        <v>0</v>
      </c>
      <c r="I165" s="23"/>
      <c r="J165" s="152"/>
    </row>
    <row r="166" spans="2:10" ht="79.2">
      <c r="B166" s="22"/>
      <c r="C166" s="370" t="s">
        <v>557</v>
      </c>
      <c r="D166" s="327" t="s">
        <v>716</v>
      </c>
      <c r="E166" s="308" t="s">
        <v>89</v>
      </c>
      <c r="F166" s="328">
        <v>4</v>
      </c>
      <c r="G166" s="310"/>
      <c r="H166" s="141">
        <f>ROUND(F166*G166,0)</f>
        <v>0</v>
      </c>
      <c r="I166" s="23"/>
      <c r="J166" s="152"/>
    </row>
    <row r="167" spans="2:10" ht="79.2">
      <c r="B167" s="22"/>
      <c r="C167" s="313" t="s">
        <v>559</v>
      </c>
      <c r="D167" s="327" t="s">
        <v>468</v>
      </c>
      <c r="E167" s="308" t="s">
        <v>89</v>
      </c>
      <c r="F167" s="328">
        <v>2</v>
      </c>
      <c r="G167" s="310"/>
      <c r="H167" s="141">
        <f>ROUND(F167*G167,0)</f>
        <v>0</v>
      </c>
      <c r="I167" s="23"/>
      <c r="J167" s="152"/>
    </row>
    <row r="168" spans="2:10" ht="66">
      <c r="B168" s="22"/>
      <c r="C168" s="256" t="s">
        <v>561</v>
      </c>
      <c r="D168" s="327" t="s">
        <v>470</v>
      </c>
      <c r="E168" s="308" t="s">
        <v>89</v>
      </c>
      <c r="F168" s="328">
        <v>6</v>
      </c>
      <c r="G168" s="310"/>
      <c r="H168" s="141">
        <f t="shared" ref="H168:H170" si="26">ROUND(F168*G168,0)</f>
        <v>0</v>
      </c>
      <c r="I168" s="23"/>
      <c r="J168" s="152"/>
    </row>
    <row r="169" spans="2:10" ht="66">
      <c r="B169" s="22"/>
      <c r="C169" s="313" t="s">
        <v>564</v>
      </c>
      <c r="D169" s="327" t="s">
        <v>472</v>
      </c>
      <c r="E169" s="308" t="s">
        <v>89</v>
      </c>
      <c r="F169" s="328">
        <v>3</v>
      </c>
      <c r="G169" s="310"/>
      <c r="H169" s="141">
        <f t="shared" si="26"/>
        <v>0</v>
      </c>
      <c r="I169" s="23"/>
      <c r="J169" s="152"/>
    </row>
    <row r="170" spans="2:10" ht="118.8">
      <c r="B170" s="22"/>
      <c r="C170" s="313" t="s">
        <v>566</v>
      </c>
      <c r="D170" s="327" t="s">
        <v>717</v>
      </c>
      <c r="E170" s="308" t="s">
        <v>89</v>
      </c>
      <c r="F170" s="328">
        <v>4</v>
      </c>
      <c r="G170" s="310"/>
      <c r="H170" s="141">
        <f t="shared" si="26"/>
        <v>0</v>
      </c>
      <c r="I170" s="23"/>
      <c r="J170" s="152"/>
    </row>
    <row r="171" spans="2:10" ht="92.4">
      <c r="B171" s="22"/>
      <c r="C171" s="313" t="s">
        <v>567</v>
      </c>
      <c r="D171" s="327" t="s">
        <v>474</v>
      </c>
      <c r="E171" s="308" t="s">
        <v>89</v>
      </c>
      <c r="F171" s="328">
        <v>35</v>
      </c>
      <c r="G171" s="310"/>
      <c r="H171" s="141">
        <f>ROUND(F171*G171,0)</f>
        <v>0</v>
      </c>
      <c r="I171" s="23"/>
      <c r="J171" s="152"/>
    </row>
    <row r="172" spans="2:10" ht="66">
      <c r="B172" s="22"/>
      <c r="C172" s="313" t="s">
        <v>569</v>
      </c>
      <c r="D172" s="327" t="s">
        <v>476</v>
      </c>
      <c r="E172" s="308" t="s">
        <v>89</v>
      </c>
      <c r="F172" s="328">
        <v>11</v>
      </c>
      <c r="G172" s="310"/>
      <c r="H172" s="141">
        <f>ROUND(F172*G172,0)</f>
        <v>0</v>
      </c>
      <c r="I172" s="23"/>
      <c r="J172" s="152"/>
    </row>
    <row r="173" spans="2:10" ht="92.4">
      <c r="B173" s="22"/>
      <c r="C173" s="313" t="s">
        <v>571</v>
      </c>
      <c r="D173" s="327" t="s">
        <v>499</v>
      </c>
      <c r="E173" s="308" t="s">
        <v>89</v>
      </c>
      <c r="F173" s="328">
        <v>5</v>
      </c>
      <c r="G173" s="310"/>
      <c r="H173" s="141">
        <f t="shared" ref="H173:H175" si="27">ROUND(F173*G173,0)</f>
        <v>0</v>
      </c>
      <c r="I173" s="23"/>
      <c r="J173" s="152"/>
    </row>
    <row r="174" spans="2:10" ht="79.2">
      <c r="B174" s="22"/>
      <c r="C174" s="384" t="s">
        <v>572</v>
      </c>
      <c r="D174" s="327" t="s">
        <v>479</v>
      </c>
      <c r="E174" s="308" t="s">
        <v>89</v>
      </c>
      <c r="F174" s="328">
        <v>8</v>
      </c>
      <c r="G174" s="310"/>
      <c r="H174" s="141">
        <f t="shared" si="27"/>
        <v>0</v>
      </c>
      <c r="I174" s="23"/>
      <c r="J174" s="152"/>
    </row>
    <row r="175" spans="2:10" ht="52.8">
      <c r="B175" s="22"/>
      <c r="C175" s="370" t="s">
        <v>573</v>
      </c>
      <c r="D175" s="327" t="s">
        <v>481</v>
      </c>
      <c r="E175" s="308" t="s">
        <v>229</v>
      </c>
      <c r="F175" s="328">
        <v>31</v>
      </c>
      <c r="G175" s="310"/>
      <c r="H175" s="141">
        <f t="shared" si="27"/>
        <v>0</v>
      </c>
      <c r="I175" s="23"/>
      <c r="J175" s="152"/>
    </row>
    <row r="176" spans="2:10" ht="92.4">
      <c r="B176" s="22"/>
      <c r="C176" s="370" t="s">
        <v>574</v>
      </c>
      <c r="D176" s="327" t="s">
        <v>483</v>
      </c>
      <c r="E176" s="308" t="s">
        <v>229</v>
      </c>
      <c r="F176" s="328">
        <v>16</v>
      </c>
      <c r="G176" s="310"/>
      <c r="H176" s="141">
        <f>ROUND(F176*G176,0)</f>
        <v>0</v>
      </c>
      <c r="I176" s="23"/>
      <c r="J176" s="152"/>
    </row>
    <row r="177" spans="2:10" ht="39.6">
      <c r="B177" s="22"/>
      <c r="C177" s="313" t="s">
        <v>576</v>
      </c>
      <c r="D177" s="327" t="s">
        <v>497</v>
      </c>
      <c r="E177" s="308" t="s">
        <v>89</v>
      </c>
      <c r="F177" s="328">
        <v>1</v>
      </c>
      <c r="G177" s="310"/>
      <c r="H177" s="141">
        <f>ROUND(F177*G177,0)</f>
        <v>0</v>
      </c>
      <c r="I177" s="23"/>
      <c r="J177" s="152"/>
    </row>
    <row r="178" spans="2:10" ht="79.2">
      <c r="B178" s="22"/>
      <c r="C178" s="313" t="s">
        <v>577</v>
      </c>
      <c r="D178" s="327" t="s">
        <v>501</v>
      </c>
      <c r="E178" s="308" t="s">
        <v>89</v>
      </c>
      <c r="F178" s="328">
        <v>1</v>
      </c>
      <c r="G178" s="310"/>
      <c r="H178" s="141">
        <f>ROUND(F178*G178,0)</f>
        <v>0</v>
      </c>
      <c r="I178" s="23"/>
      <c r="J178" s="152"/>
    </row>
    <row r="179" spans="2:10" ht="79.2">
      <c r="B179" s="22"/>
      <c r="C179" s="313" t="s">
        <v>578</v>
      </c>
      <c r="D179" s="327" t="s">
        <v>485</v>
      </c>
      <c r="E179" s="308" t="s">
        <v>89</v>
      </c>
      <c r="F179" s="328">
        <v>1</v>
      </c>
      <c r="G179" s="310"/>
      <c r="H179" s="141">
        <f>ROUND(F179*G179,0)</f>
        <v>0</v>
      </c>
      <c r="I179" s="23"/>
      <c r="J179" s="152"/>
    </row>
    <row r="180" spans="2:10" ht="52.8">
      <c r="B180" s="22"/>
      <c r="C180" s="256" t="s">
        <v>579</v>
      </c>
      <c r="D180" s="327" t="s">
        <v>506</v>
      </c>
      <c r="E180" s="308" t="s">
        <v>89</v>
      </c>
      <c r="F180" s="328">
        <v>1</v>
      </c>
      <c r="G180" s="310"/>
      <c r="H180" s="141">
        <f t="shared" ref="H180:H187" si="28">ROUND(F180*G180,0)</f>
        <v>0</v>
      </c>
      <c r="I180" s="23"/>
      <c r="J180" s="152"/>
    </row>
    <row r="181" spans="2:10" ht="92.4">
      <c r="B181" s="22"/>
      <c r="C181" s="313" t="s">
        <v>580</v>
      </c>
      <c r="D181" s="327" t="s">
        <v>504</v>
      </c>
      <c r="E181" s="308" t="s">
        <v>89</v>
      </c>
      <c r="F181" s="328">
        <v>1</v>
      </c>
      <c r="G181" s="310"/>
      <c r="H181" s="141">
        <f t="shared" si="28"/>
        <v>0</v>
      </c>
      <c r="I181" s="23"/>
      <c r="J181" s="152"/>
    </row>
    <row r="182" spans="2:10" ht="39.6">
      <c r="B182" s="22"/>
      <c r="C182" s="313" t="s">
        <v>581</v>
      </c>
      <c r="D182" s="327" t="s">
        <v>487</v>
      </c>
      <c r="E182" s="308" t="s">
        <v>229</v>
      </c>
      <c r="F182" s="328">
        <v>30</v>
      </c>
      <c r="G182" s="310"/>
      <c r="H182" s="141">
        <f t="shared" si="28"/>
        <v>0</v>
      </c>
      <c r="I182" s="23"/>
      <c r="J182" s="152"/>
    </row>
    <row r="183" spans="2:10" ht="39.6">
      <c r="B183" s="22"/>
      <c r="C183" s="313" t="s">
        <v>582</v>
      </c>
      <c r="D183" s="327" t="s">
        <v>489</v>
      </c>
      <c r="E183" s="308" t="s">
        <v>229</v>
      </c>
      <c r="F183" s="328">
        <v>6</v>
      </c>
      <c r="G183" s="310"/>
      <c r="H183" s="141">
        <f t="shared" si="28"/>
        <v>0</v>
      </c>
      <c r="I183" s="23"/>
      <c r="J183" s="152"/>
    </row>
    <row r="184" spans="2:10" ht="39.6">
      <c r="B184" s="22"/>
      <c r="C184" s="313" t="s">
        <v>583</v>
      </c>
      <c r="D184" s="327" t="s">
        <v>491</v>
      </c>
      <c r="E184" s="308" t="s">
        <v>229</v>
      </c>
      <c r="F184" s="328">
        <v>6</v>
      </c>
      <c r="G184" s="310"/>
      <c r="H184" s="141">
        <f t="shared" si="28"/>
        <v>0</v>
      </c>
      <c r="I184" s="23"/>
      <c r="J184" s="152"/>
    </row>
    <row r="185" spans="2:10" ht="39.6">
      <c r="B185" s="22"/>
      <c r="C185" s="313" t="s">
        <v>584</v>
      </c>
      <c r="D185" s="327" t="s">
        <v>493</v>
      </c>
      <c r="E185" s="308" t="s">
        <v>89</v>
      </c>
      <c r="F185" s="328">
        <v>5</v>
      </c>
      <c r="G185" s="310"/>
      <c r="H185" s="141">
        <f t="shared" si="28"/>
        <v>0</v>
      </c>
      <c r="I185" s="23"/>
      <c r="J185" s="152"/>
    </row>
    <row r="186" spans="2:10" ht="39.6">
      <c r="B186" s="22"/>
      <c r="C186" s="313" t="s">
        <v>585</v>
      </c>
      <c r="D186" s="327" t="s">
        <v>796</v>
      </c>
      <c r="E186" s="308" t="s">
        <v>89</v>
      </c>
      <c r="F186" s="328">
        <v>23</v>
      </c>
      <c r="G186" s="310"/>
      <c r="H186" s="141">
        <f t="shared" si="28"/>
        <v>0</v>
      </c>
      <c r="I186" s="23"/>
      <c r="J186" s="152"/>
    </row>
    <row r="187" spans="2:10" ht="39.6">
      <c r="B187" s="22"/>
      <c r="C187" s="313" t="s">
        <v>586</v>
      </c>
      <c r="D187" s="327" t="s">
        <v>495</v>
      </c>
      <c r="E187" s="308" t="s">
        <v>89</v>
      </c>
      <c r="F187" s="328">
        <v>1</v>
      </c>
      <c r="G187" s="310"/>
      <c r="H187" s="141">
        <f t="shared" si="28"/>
        <v>0</v>
      </c>
      <c r="I187" s="23"/>
      <c r="J187" s="152"/>
    </row>
    <row r="188" spans="2:10">
      <c r="B188" s="22"/>
      <c r="C188" s="319" t="s">
        <v>587</v>
      </c>
      <c r="D188" s="324" t="s">
        <v>507</v>
      </c>
      <c r="E188" s="312"/>
      <c r="F188" s="325"/>
      <c r="G188" s="322"/>
      <c r="H188" s="322"/>
      <c r="I188" s="23"/>
      <c r="J188" s="152"/>
    </row>
    <row r="189" spans="2:10" ht="66">
      <c r="B189" s="22"/>
      <c r="C189" s="257" t="s">
        <v>589</v>
      </c>
      <c r="D189" s="327" t="s">
        <v>797</v>
      </c>
      <c r="E189" s="308" t="s">
        <v>89</v>
      </c>
      <c r="F189" s="328">
        <v>9</v>
      </c>
      <c r="G189" s="310"/>
      <c r="H189" s="141">
        <f t="shared" ref="H189:H190" si="29">ROUND(F189*G189,0)</f>
        <v>0</v>
      </c>
      <c r="I189" s="23"/>
      <c r="J189" s="152"/>
    </row>
    <row r="190" spans="2:10" ht="145.19999999999999">
      <c r="B190" s="22"/>
      <c r="C190" s="257" t="s">
        <v>591</v>
      </c>
      <c r="D190" s="327" t="s">
        <v>510</v>
      </c>
      <c r="E190" s="308" t="s">
        <v>718</v>
      </c>
      <c r="F190" s="328">
        <v>1</v>
      </c>
      <c r="G190" s="310"/>
      <c r="H190" s="141">
        <f t="shared" si="29"/>
        <v>0</v>
      </c>
      <c r="I190" s="23"/>
      <c r="J190" s="152"/>
    </row>
    <row r="191" spans="2:10" ht="79.2">
      <c r="B191" s="22"/>
      <c r="C191" s="256" t="s">
        <v>593</v>
      </c>
      <c r="D191" s="327" t="s">
        <v>512</v>
      </c>
      <c r="E191" s="308" t="s">
        <v>89</v>
      </c>
      <c r="F191" s="328">
        <v>6</v>
      </c>
      <c r="G191" s="310"/>
      <c r="H191" s="141">
        <f>ROUND(F191*G191,0)</f>
        <v>0</v>
      </c>
      <c r="I191" s="23"/>
      <c r="J191" s="152"/>
    </row>
    <row r="192" spans="2:10" ht="52.8">
      <c r="B192" s="22"/>
      <c r="C192" s="256" t="s">
        <v>595</v>
      </c>
      <c r="D192" s="327" t="s">
        <v>798</v>
      </c>
      <c r="E192" s="308" t="s">
        <v>89</v>
      </c>
      <c r="F192" s="328">
        <v>10</v>
      </c>
      <c r="G192" s="310"/>
      <c r="H192" s="141">
        <f t="shared" ref="H192:H197" si="30">ROUND(F192*G192,0)</f>
        <v>0</v>
      </c>
      <c r="I192" s="23"/>
      <c r="J192" s="152"/>
    </row>
    <row r="193" spans="2:10" ht="26.4">
      <c r="B193" s="22"/>
      <c r="C193" s="257" t="s">
        <v>597</v>
      </c>
      <c r="D193" s="327" t="s">
        <v>799</v>
      </c>
      <c r="E193" s="308" t="s">
        <v>89</v>
      </c>
      <c r="F193" s="328">
        <v>8</v>
      </c>
      <c r="G193" s="310"/>
      <c r="H193" s="141">
        <f t="shared" si="30"/>
        <v>0</v>
      </c>
      <c r="I193" s="23"/>
      <c r="J193" s="152"/>
    </row>
    <row r="194" spans="2:10" ht="39.6">
      <c r="B194" s="22"/>
      <c r="C194" s="257" t="s">
        <v>599</v>
      </c>
      <c r="D194" s="327" t="s">
        <v>800</v>
      </c>
      <c r="E194" s="308" t="s">
        <v>89</v>
      </c>
      <c r="F194" s="328">
        <v>3</v>
      </c>
      <c r="G194" s="310"/>
      <c r="H194" s="141">
        <f t="shared" si="30"/>
        <v>0</v>
      </c>
      <c r="I194" s="23"/>
      <c r="J194" s="152"/>
    </row>
    <row r="195" spans="2:10" ht="26.4">
      <c r="B195" s="22"/>
      <c r="C195" s="256" t="s">
        <v>601</v>
      </c>
      <c r="D195" s="327" t="s">
        <v>801</v>
      </c>
      <c r="E195" s="308" t="s">
        <v>89</v>
      </c>
      <c r="F195" s="328">
        <v>6</v>
      </c>
      <c r="G195" s="310"/>
      <c r="H195" s="141">
        <f t="shared" si="30"/>
        <v>0</v>
      </c>
      <c r="I195" s="23"/>
      <c r="J195" s="152"/>
    </row>
    <row r="196" spans="2:10" ht="105.6">
      <c r="B196" s="22"/>
      <c r="C196" s="257" t="s">
        <v>603</v>
      </c>
      <c r="D196" s="327" t="s">
        <v>514</v>
      </c>
      <c r="E196" s="308" t="s">
        <v>89</v>
      </c>
      <c r="F196" s="328">
        <v>7</v>
      </c>
      <c r="G196" s="310"/>
      <c r="H196" s="141">
        <f t="shared" si="30"/>
        <v>0</v>
      </c>
      <c r="I196" s="23"/>
      <c r="J196" s="152"/>
    </row>
    <row r="197" spans="2:10" ht="92.4">
      <c r="B197" s="22"/>
      <c r="C197" s="257" t="s">
        <v>659</v>
      </c>
      <c r="D197" s="327" t="s">
        <v>802</v>
      </c>
      <c r="E197" s="308" t="s">
        <v>89</v>
      </c>
      <c r="F197" s="328">
        <v>8</v>
      </c>
      <c r="G197" s="310"/>
      <c r="H197" s="141">
        <f t="shared" si="30"/>
        <v>0</v>
      </c>
      <c r="I197" s="23"/>
      <c r="J197" s="152"/>
    </row>
    <row r="198" spans="2:10" ht="92.4">
      <c r="B198" s="22"/>
      <c r="C198" s="256" t="s">
        <v>660</v>
      </c>
      <c r="D198" s="327" t="s">
        <v>803</v>
      </c>
      <c r="E198" s="308" t="s">
        <v>89</v>
      </c>
      <c r="F198" s="328">
        <v>10</v>
      </c>
      <c r="G198" s="310"/>
      <c r="H198" s="141">
        <f>ROUND(F198*G198,0)</f>
        <v>0</v>
      </c>
      <c r="I198" s="23"/>
      <c r="J198" s="152"/>
    </row>
    <row r="199" spans="2:10" ht="13.2" customHeight="1">
      <c r="B199" s="22"/>
      <c r="C199" s="325" t="s">
        <v>661</v>
      </c>
      <c r="D199" s="324" t="s">
        <v>516</v>
      </c>
      <c r="E199" s="312"/>
      <c r="F199" s="325"/>
      <c r="G199" s="325"/>
      <c r="H199" s="325"/>
      <c r="I199" s="23"/>
      <c r="J199" s="152"/>
    </row>
    <row r="200" spans="2:10" ht="13.2" customHeight="1">
      <c r="B200" s="22"/>
      <c r="C200" s="256" t="s">
        <v>662</v>
      </c>
      <c r="D200" s="327" t="s">
        <v>517</v>
      </c>
      <c r="E200" s="308" t="s">
        <v>89</v>
      </c>
      <c r="F200" s="328">
        <v>1</v>
      </c>
      <c r="G200" s="310"/>
      <c r="H200" s="141">
        <f>ROUND(F200*G200,0)</f>
        <v>0</v>
      </c>
      <c r="I200" s="23"/>
      <c r="J200" s="152"/>
    </row>
    <row r="201" spans="2:10" ht="66">
      <c r="B201" s="22"/>
      <c r="C201" s="325" t="s">
        <v>663</v>
      </c>
      <c r="D201" s="327" t="s">
        <v>518</v>
      </c>
      <c r="E201" s="308" t="s">
        <v>229</v>
      </c>
      <c r="F201" s="328">
        <v>300</v>
      </c>
      <c r="G201" s="325"/>
      <c r="H201" s="325"/>
      <c r="I201" s="23"/>
      <c r="J201" s="152"/>
    </row>
    <row r="202" spans="2:10" ht="92.4">
      <c r="B202" s="22"/>
      <c r="C202" s="256" t="s">
        <v>664</v>
      </c>
      <c r="D202" s="327" t="s">
        <v>520</v>
      </c>
      <c r="E202" s="308" t="s">
        <v>89</v>
      </c>
      <c r="F202" s="328">
        <v>20</v>
      </c>
      <c r="G202" s="310"/>
      <c r="H202" s="141">
        <f>ROUND(F202*G202,0)</f>
        <v>0</v>
      </c>
      <c r="I202" s="23"/>
      <c r="J202" s="152"/>
    </row>
    <row r="203" spans="2:10" ht="79.2">
      <c r="B203" s="22"/>
      <c r="C203" s="256" t="s">
        <v>665</v>
      </c>
      <c r="D203" s="327" t="s">
        <v>522</v>
      </c>
      <c r="E203" s="308" t="s">
        <v>89</v>
      </c>
      <c r="F203" s="328">
        <v>2</v>
      </c>
      <c r="G203" s="310"/>
      <c r="H203" s="141">
        <f t="shared" ref="H203:H206" si="31">ROUND(F203*G203,0)</f>
        <v>0</v>
      </c>
      <c r="I203" s="23"/>
      <c r="J203" s="152"/>
    </row>
    <row r="204" spans="2:10" ht="26.4">
      <c r="B204" s="22"/>
      <c r="C204" s="256" t="s">
        <v>666</v>
      </c>
      <c r="D204" s="327" t="s">
        <v>529</v>
      </c>
      <c r="E204" s="308" t="s">
        <v>89</v>
      </c>
      <c r="F204" s="328">
        <v>1</v>
      </c>
      <c r="G204" s="310"/>
      <c r="H204" s="141">
        <f t="shared" si="31"/>
        <v>0</v>
      </c>
      <c r="I204" s="23"/>
      <c r="J204" s="152"/>
    </row>
    <row r="205" spans="2:10" ht="26.4">
      <c r="B205" s="22"/>
      <c r="C205" s="256" t="s">
        <v>667</v>
      </c>
      <c r="D205" s="327" t="s">
        <v>525</v>
      </c>
      <c r="E205" s="308" t="s">
        <v>89</v>
      </c>
      <c r="F205" s="328">
        <v>2</v>
      </c>
      <c r="G205" s="310"/>
      <c r="H205" s="141">
        <f t="shared" si="31"/>
        <v>0</v>
      </c>
      <c r="I205" s="23"/>
      <c r="J205" s="152"/>
    </row>
    <row r="206" spans="2:10" ht="39.6">
      <c r="B206" s="22"/>
      <c r="C206" s="256" t="s">
        <v>668</v>
      </c>
      <c r="D206" s="327" t="s">
        <v>527</v>
      </c>
      <c r="E206" s="308" t="s">
        <v>89</v>
      </c>
      <c r="F206" s="328">
        <v>3</v>
      </c>
      <c r="G206" s="310"/>
      <c r="H206" s="141">
        <f t="shared" si="31"/>
        <v>0</v>
      </c>
      <c r="I206" s="23"/>
      <c r="J206" s="152"/>
    </row>
    <row r="207" spans="2:10">
      <c r="B207" s="22"/>
      <c r="C207" s="321" t="s">
        <v>669</v>
      </c>
      <c r="D207" s="324" t="s">
        <v>531</v>
      </c>
      <c r="E207" s="312"/>
      <c r="F207" s="325"/>
      <c r="G207" s="325"/>
      <c r="H207" s="325"/>
      <c r="I207" s="23"/>
      <c r="J207" s="152"/>
    </row>
    <row r="208" spans="2:10" ht="26.4">
      <c r="B208" s="22"/>
      <c r="C208" s="257" t="s">
        <v>670</v>
      </c>
      <c r="D208" s="327" t="s">
        <v>533</v>
      </c>
      <c r="E208" s="308" t="s">
        <v>89</v>
      </c>
      <c r="F208" s="328">
        <v>1</v>
      </c>
      <c r="G208" s="310"/>
      <c r="H208" s="141">
        <f t="shared" ref="H208:H209" si="32">ROUND(F208*G208,0)</f>
        <v>0</v>
      </c>
      <c r="I208" s="23"/>
      <c r="J208" s="152"/>
    </row>
    <row r="209" spans="2:10" ht="26.4">
      <c r="B209" s="22"/>
      <c r="C209" s="256" t="s">
        <v>671</v>
      </c>
      <c r="D209" s="327" t="s">
        <v>682</v>
      </c>
      <c r="E209" s="308" t="s">
        <v>683</v>
      </c>
      <c r="F209" s="328">
        <v>2</v>
      </c>
      <c r="G209" s="310"/>
      <c r="H209" s="141">
        <f t="shared" si="32"/>
        <v>0</v>
      </c>
      <c r="I209" s="23"/>
      <c r="J209" s="152"/>
    </row>
    <row r="210" spans="2:10">
      <c r="B210" s="22"/>
      <c r="C210" s="322" t="s">
        <v>672</v>
      </c>
      <c r="D210" s="320" t="s">
        <v>537</v>
      </c>
      <c r="E210" s="321"/>
      <c r="F210" s="322"/>
      <c r="G210" s="322"/>
      <c r="H210" s="322"/>
      <c r="I210" s="23"/>
      <c r="J210" s="152"/>
    </row>
    <row r="211" spans="2:10">
      <c r="B211" s="22"/>
      <c r="C211" s="325" t="s">
        <v>673</v>
      </c>
      <c r="D211" s="324" t="s">
        <v>804</v>
      </c>
      <c r="E211" s="325"/>
      <c r="F211" s="325"/>
      <c r="G211" s="325"/>
      <c r="H211" s="325"/>
      <c r="I211" s="23"/>
      <c r="J211" s="152"/>
    </row>
    <row r="212" spans="2:10" ht="52.8">
      <c r="B212" s="22"/>
      <c r="C212" s="256" t="s">
        <v>674</v>
      </c>
      <c r="D212" s="327" t="s">
        <v>805</v>
      </c>
      <c r="E212" s="308" t="s">
        <v>89</v>
      </c>
      <c r="F212" s="328">
        <v>1</v>
      </c>
      <c r="G212" s="310"/>
      <c r="H212" s="141">
        <f t="shared" ref="H212:H216" si="33">ROUND(F212*G212,0)</f>
        <v>0</v>
      </c>
      <c r="I212" s="23"/>
      <c r="J212" s="152"/>
    </row>
    <row r="213" spans="2:10" ht="66">
      <c r="B213" s="22"/>
      <c r="C213" s="256" t="s">
        <v>675</v>
      </c>
      <c r="D213" s="327" t="s">
        <v>806</v>
      </c>
      <c r="E213" s="308" t="s">
        <v>89</v>
      </c>
      <c r="F213" s="328">
        <v>1</v>
      </c>
      <c r="G213" s="310"/>
      <c r="H213" s="141">
        <f t="shared" si="33"/>
        <v>0</v>
      </c>
      <c r="I213" s="23"/>
      <c r="J213" s="152"/>
    </row>
    <row r="214" spans="2:10" ht="66">
      <c r="B214" s="22"/>
      <c r="C214" s="256" t="s">
        <v>676</v>
      </c>
      <c r="D214" s="327" t="s">
        <v>807</v>
      </c>
      <c r="E214" s="308" t="s">
        <v>89</v>
      </c>
      <c r="F214" s="328">
        <v>1</v>
      </c>
      <c r="G214" s="310"/>
      <c r="H214" s="141">
        <f t="shared" si="33"/>
        <v>0</v>
      </c>
      <c r="I214" s="23"/>
      <c r="J214" s="152"/>
    </row>
    <row r="215" spans="2:10" ht="66">
      <c r="B215" s="22"/>
      <c r="C215" s="256" t="s">
        <v>677</v>
      </c>
      <c r="D215" s="327" t="s">
        <v>808</v>
      </c>
      <c r="E215" s="308" t="s">
        <v>89</v>
      </c>
      <c r="F215" s="328">
        <v>1</v>
      </c>
      <c r="G215" s="310"/>
      <c r="H215" s="141">
        <f t="shared" si="33"/>
        <v>0</v>
      </c>
      <c r="I215" s="23"/>
      <c r="J215" s="152"/>
    </row>
    <row r="216" spans="2:10">
      <c r="B216" s="22"/>
      <c r="C216" s="256" t="s">
        <v>678</v>
      </c>
      <c r="D216" s="327" t="s">
        <v>809</v>
      </c>
      <c r="E216" s="308" t="s">
        <v>89</v>
      </c>
      <c r="F216" s="328">
        <v>4</v>
      </c>
      <c r="G216" s="310"/>
      <c r="H216" s="141">
        <f t="shared" si="33"/>
        <v>0</v>
      </c>
      <c r="I216" s="23"/>
      <c r="J216" s="152"/>
    </row>
    <row r="217" spans="2:10">
      <c r="B217" s="22"/>
      <c r="C217" s="325" t="s">
        <v>679</v>
      </c>
      <c r="D217" s="324" t="s">
        <v>639</v>
      </c>
      <c r="E217" s="312"/>
      <c r="F217" s="325"/>
      <c r="G217" s="325"/>
      <c r="H217" s="325"/>
      <c r="I217" s="23"/>
      <c r="J217" s="152"/>
    </row>
    <row r="218" spans="2:10" ht="118.8">
      <c r="B218" s="22"/>
      <c r="C218" s="325" t="s">
        <v>680</v>
      </c>
      <c r="D218" s="327" t="s">
        <v>810</v>
      </c>
      <c r="E218" s="308" t="s">
        <v>89</v>
      </c>
      <c r="F218" s="328">
        <v>1</v>
      </c>
      <c r="G218" s="310"/>
      <c r="H218" s="141">
        <f t="shared" ref="H218" si="34">ROUND(F218*G218,0)</f>
        <v>0</v>
      </c>
      <c r="I218" s="23"/>
      <c r="J218" s="152"/>
    </row>
    <row r="219" spans="2:10">
      <c r="B219" s="22"/>
      <c r="C219" s="425" t="s">
        <v>681</v>
      </c>
      <c r="D219" s="389" t="s">
        <v>540</v>
      </c>
      <c r="E219" s="390"/>
      <c r="F219" s="391"/>
      <c r="G219" s="391"/>
      <c r="H219" s="391"/>
      <c r="I219" s="23"/>
      <c r="J219" s="152"/>
    </row>
    <row r="220" spans="2:10">
      <c r="B220" s="22"/>
      <c r="C220" s="256" t="s">
        <v>684</v>
      </c>
      <c r="D220" s="392" t="s">
        <v>811</v>
      </c>
      <c r="E220" s="393" t="s">
        <v>641</v>
      </c>
      <c r="F220" s="394">
        <v>10</v>
      </c>
      <c r="G220" s="310"/>
      <c r="H220" s="141">
        <f t="shared" ref="H220:H232" si="35">ROUND(F220*G220,0)</f>
        <v>0</v>
      </c>
      <c r="I220" s="23"/>
      <c r="J220" s="152"/>
    </row>
    <row r="221" spans="2:10" ht="13.2" customHeight="1">
      <c r="B221" s="22"/>
      <c r="C221" s="256" t="s">
        <v>685</v>
      </c>
      <c r="D221" s="392" t="s">
        <v>812</v>
      </c>
      <c r="E221" s="393" t="s">
        <v>641</v>
      </c>
      <c r="F221" s="394">
        <v>5</v>
      </c>
      <c r="G221" s="310"/>
      <c r="H221" s="141">
        <f t="shared" si="35"/>
        <v>0</v>
      </c>
      <c r="I221" s="23"/>
      <c r="J221" s="152"/>
    </row>
    <row r="222" spans="2:10" ht="13.2" customHeight="1">
      <c r="B222" s="22"/>
      <c r="C222" s="256" t="s">
        <v>686</v>
      </c>
      <c r="D222" s="392" t="s">
        <v>813</v>
      </c>
      <c r="E222" s="393" t="s">
        <v>641</v>
      </c>
      <c r="F222" s="394">
        <v>4</v>
      </c>
      <c r="G222" s="310"/>
      <c r="H222" s="141">
        <f t="shared" si="35"/>
        <v>0</v>
      </c>
      <c r="I222" s="23"/>
      <c r="J222" s="152"/>
    </row>
    <row r="223" spans="2:10" ht="13.2" customHeight="1">
      <c r="B223" s="22"/>
      <c r="C223" s="256" t="s">
        <v>687</v>
      </c>
      <c r="D223" s="392" t="s">
        <v>814</v>
      </c>
      <c r="E223" s="393" t="s">
        <v>641</v>
      </c>
      <c r="F223" s="394">
        <v>11</v>
      </c>
      <c r="G223" s="310"/>
      <c r="H223" s="141">
        <f t="shared" si="35"/>
        <v>0</v>
      </c>
      <c r="I223" s="23"/>
      <c r="J223" s="152"/>
    </row>
    <row r="224" spans="2:10" ht="85.2" customHeight="1">
      <c r="B224" s="22"/>
      <c r="C224" s="256" t="s">
        <v>688</v>
      </c>
      <c r="D224" s="392" t="s">
        <v>640</v>
      </c>
      <c r="E224" s="393" t="s">
        <v>641</v>
      </c>
      <c r="F224" s="394">
        <v>10</v>
      </c>
      <c r="G224" s="310"/>
      <c r="H224" s="141">
        <f t="shared" si="35"/>
        <v>0</v>
      </c>
      <c r="I224" s="23"/>
      <c r="J224" s="152"/>
    </row>
    <row r="225" spans="2:10" ht="13.2" customHeight="1">
      <c r="B225" s="22"/>
      <c r="C225" s="256" t="s">
        <v>689</v>
      </c>
      <c r="D225" s="392" t="s">
        <v>815</v>
      </c>
      <c r="E225" s="393" t="s">
        <v>641</v>
      </c>
      <c r="F225" s="394">
        <v>19</v>
      </c>
      <c r="G225" s="310"/>
      <c r="H225" s="141">
        <f t="shared" si="35"/>
        <v>0</v>
      </c>
      <c r="I225" s="23"/>
      <c r="J225" s="152"/>
    </row>
    <row r="226" spans="2:10" ht="13.2" customHeight="1">
      <c r="B226" s="22"/>
      <c r="C226" s="256" t="s">
        <v>690</v>
      </c>
      <c r="D226" s="392" t="s">
        <v>816</v>
      </c>
      <c r="E226" s="393" t="s">
        <v>89</v>
      </c>
      <c r="F226" s="395">
        <v>4</v>
      </c>
      <c r="G226" s="310"/>
      <c r="H226" s="141">
        <f t="shared" si="35"/>
        <v>0</v>
      </c>
      <c r="I226" s="23"/>
      <c r="J226" s="152"/>
    </row>
    <row r="227" spans="2:10" ht="13.8" customHeight="1">
      <c r="B227" s="22"/>
      <c r="C227" s="256" t="s">
        <v>691</v>
      </c>
      <c r="D227" s="392" t="s">
        <v>817</v>
      </c>
      <c r="E227" s="393" t="s">
        <v>89</v>
      </c>
      <c r="F227" s="395">
        <v>1</v>
      </c>
      <c r="G227" s="310"/>
      <c r="H227" s="141">
        <f t="shared" si="35"/>
        <v>0</v>
      </c>
      <c r="I227" s="23"/>
      <c r="J227" s="152"/>
    </row>
    <row r="228" spans="2:10">
      <c r="B228" s="22"/>
      <c r="C228" s="256" t="s">
        <v>692</v>
      </c>
      <c r="D228" s="392" t="s">
        <v>818</v>
      </c>
      <c r="E228" s="393" t="s">
        <v>89</v>
      </c>
      <c r="F228" s="395">
        <v>1</v>
      </c>
      <c r="G228" s="310"/>
      <c r="H228" s="141">
        <f t="shared" si="35"/>
        <v>0</v>
      </c>
      <c r="I228" s="23"/>
      <c r="J228" s="152"/>
    </row>
    <row r="229" spans="2:10">
      <c r="B229" s="22"/>
      <c r="C229" s="256" t="s">
        <v>693</v>
      </c>
      <c r="D229" s="392" t="s">
        <v>819</v>
      </c>
      <c r="E229" s="393" t="s">
        <v>89</v>
      </c>
      <c r="F229" s="395">
        <v>8</v>
      </c>
      <c r="G229" s="310"/>
      <c r="H229" s="141">
        <f t="shared" si="35"/>
        <v>0</v>
      </c>
      <c r="I229" s="23"/>
      <c r="J229" s="152"/>
    </row>
    <row r="230" spans="2:10">
      <c r="B230" s="22"/>
      <c r="C230" s="256" t="s">
        <v>694</v>
      </c>
      <c r="D230" s="392" t="s">
        <v>643</v>
      </c>
      <c r="E230" s="393" t="s">
        <v>89</v>
      </c>
      <c r="F230" s="395">
        <v>9</v>
      </c>
      <c r="G230" s="310"/>
      <c r="H230" s="141">
        <f t="shared" si="35"/>
        <v>0</v>
      </c>
      <c r="I230" s="23"/>
      <c r="J230" s="152"/>
    </row>
    <row r="231" spans="2:10">
      <c r="B231" s="22"/>
      <c r="C231" s="256" t="s">
        <v>695</v>
      </c>
      <c r="D231" s="392" t="s">
        <v>820</v>
      </c>
      <c r="E231" s="393" t="s">
        <v>89</v>
      </c>
      <c r="F231" s="395">
        <v>5</v>
      </c>
      <c r="G231" s="310"/>
      <c r="H231" s="141">
        <f t="shared" si="35"/>
        <v>0</v>
      </c>
      <c r="I231" s="23"/>
      <c r="J231" s="152"/>
    </row>
    <row r="232" spans="2:10">
      <c r="B232" s="22"/>
      <c r="C232" s="256" t="s">
        <v>696</v>
      </c>
      <c r="D232" s="392" t="s">
        <v>821</v>
      </c>
      <c r="E232" s="393" t="s">
        <v>278</v>
      </c>
      <c r="F232" s="395">
        <v>1</v>
      </c>
      <c r="G232" s="310"/>
      <c r="H232" s="141">
        <f t="shared" si="35"/>
        <v>0</v>
      </c>
      <c r="I232" s="23"/>
      <c r="J232" s="152"/>
    </row>
    <row r="233" spans="2:10">
      <c r="B233" s="22"/>
      <c r="C233" s="390" t="s">
        <v>697</v>
      </c>
      <c r="D233" s="389" t="s">
        <v>645</v>
      </c>
      <c r="E233" s="390"/>
      <c r="F233" s="391"/>
      <c r="G233" s="391"/>
      <c r="H233" s="391"/>
      <c r="I233" s="23"/>
      <c r="J233" s="152"/>
    </row>
    <row r="234" spans="2:10">
      <c r="B234" s="22"/>
      <c r="C234" s="256" t="s">
        <v>698</v>
      </c>
      <c r="D234" s="396" t="s">
        <v>822</v>
      </c>
      <c r="E234" s="393" t="s">
        <v>641</v>
      </c>
      <c r="F234" s="394">
        <v>10</v>
      </c>
      <c r="G234" s="310"/>
      <c r="H234" s="141">
        <f t="shared" ref="H234:H239" si="36">ROUND(F234*G234,0)</f>
        <v>0</v>
      </c>
      <c r="I234" s="23"/>
      <c r="J234" s="152"/>
    </row>
    <row r="235" spans="2:10">
      <c r="B235" s="22"/>
      <c r="C235" s="256" t="s">
        <v>699</v>
      </c>
      <c r="D235" s="396" t="s">
        <v>823</v>
      </c>
      <c r="E235" s="393" t="s">
        <v>641</v>
      </c>
      <c r="F235" s="394">
        <v>5</v>
      </c>
      <c r="G235" s="310"/>
      <c r="H235" s="141">
        <f t="shared" si="36"/>
        <v>0</v>
      </c>
      <c r="I235" s="23"/>
      <c r="J235" s="152"/>
    </row>
    <row r="236" spans="2:10">
      <c r="B236" s="22"/>
      <c r="C236" s="256" t="s">
        <v>700</v>
      </c>
      <c r="D236" s="396" t="s">
        <v>824</v>
      </c>
      <c r="E236" s="393" t="s">
        <v>641</v>
      </c>
      <c r="F236" s="394">
        <v>4</v>
      </c>
      <c r="G236" s="310"/>
      <c r="H236" s="141">
        <f t="shared" si="36"/>
        <v>0</v>
      </c>
      <c r="I236" s="23"/>
      <c r="J236" s="152"/>
    </row>
    <row r="237" spans="2:10">
      <c r="B237" s="22"/>
      <c r="C237" s="256" t="s">
        <v>701</v>
      </c>
      <c r="D237" s="396" t="s">
        <v>825</v>
      </c>
      <c r="E237" s="393" t="s">
        <v>641</v>
      </c>
      <c r="F237" s="394">
        <v>11</v>
      </c>
      <c r="G237" s="310"/>
      <c r="H237" s="141">
        <f t="shared" si="36"/>
        <v>0</v>
      </c>
      <c r="I237" s="23"/>
      <c r="J237" s="152"/>
    </row>
    <row r="238" spans="2:10">
      <c r="B238" s="22"/>
      <c r="C238" s="256" t="s">
        <v>702</v>
      </c>
      <c r="D238" s="396" t="s">
        <v>646</v>
      </c>
      <c r="E238" s="393" t="s">
        <v>641</v>
      </c>
      <c r="F238" s="394">
        <v>10</v>
      </c>
      <c r="G238" s="310"/>
      <c r="H238" s="141">
        <f t="shared" si="36"/>
        <v>0</v>
      </c>
      <c r="I238" s="23"/>
      <c r="J238" s="152"/>
    </row>
    <row r="239" spans="2:10">
      <c r="B239" s="22"/>
      <c r="C239" s="256" t="s">
        <v>703</v>
      </c>
      <c r="D239" s="396" t="s">
        <v>826</v>
      </c>
      <c r="E239" s="393" t="s">
        <v>641</v>
      </c>
      <c r="F239" s="394">
        <v>19</v>
      </c>
      <c r="G239" s="310"/>
      <c r="H239" s="141">
        <f t="shared" si="36"/>
        <v>0</v>
      </c>
      <c r="I239" s="23"/>
      <c r="J239" s="152"/>
    </row>
    <row r="240" spans="2:10">
      <c r="B240" s="22"/>
      <c r="C240" s="425" t="s">
        <v>704</v>
      </c>
      <c r="D240" s="397" t="s">
        <v>554</v>
      </c>
      <c r="E240" s="390"/>
      <c r="F240" s="391"/>
      <c r="G240" s="391"/>
      <c r="H240" s="391"/>
      <c r="I240" s="23"/>
      <c r="J240" s="152"/>
    </row>
    <row r="241" spans="2:11">
      <c r="B241" s="22"/>
      <c r="C241" s="256" t="s">
        <v>705</v>
      </c>
      <c r="D241" s="330" t="s">
        <v>827</v>
      </c>
      <c r="E241" s="398" t="s">
        <v>89</v>
      </c>
      <c r="F241" s="399">
        <v>1</v>
      </c>
      <c r="G241" s="310"/>
      <c r="H241" s="141">
        <f t="shared" ref="H241:H242" si="37">ROUND(F241*G241,0)</f>
        <v>0</v>
      </c>
      <c r="I241" s="23"/>
      <c r="J241" s="152"/>
    </row>
    <row r="242" spans="2:11">
      <c r="B242" s="22"/>
      <c r="C242" s="256" t="s">
        <v>706</v>
      </c>
      <c r="D242" s="330" t="s">
        <v>828</v>
      </c>
      <c r="E242" s="398" t="s">
        <v>641</v>
      </c>
      <c r="F242" s="399">
        <v>35</v>
      </c>
      <c r="G242" s="310"/>
      <c r="H242" s="141">
        <f t="shared" si="37"/>
        <v>0</v>
      </c>
      <c r="I242" s="23"/>
      <c r="J242" s="152"/>
    </row>
    <row r="243" spans="2:11">
      <c r="B243" s="22"/>
      <c r="C243" s="425" t="s">
        <v>707</v>
      </c>
      <c r="D243" s="397" t="s">
        <v>558</v>
      </c>
      <c r="E243" s="390"/>
      <c r="F243" s="391"/>
      <c r="G243" s="391"/>
      <c r="H243" s="391"/>
      <c r="I243" s="23"/>
      <c r="J243" s="152"/>
    </row>
    <row r="244" spans="2:11">
      <c r="B244" s="22"/>
      <c r="C244" s="256" t="s">
        <v>708</v>
      </c>
      <c r="D244" s="330" t="s">
        <v>560</v>
      </c>
      <c r="E244" s="398" t="s">
        <v>89</v>
      </c>
      <c r="F244" s="400">
        <v>1</v>
      </c>
      <c r="G244" s="310"/>
      <c r="H244" s="141">
        <f t="shared" ref="H244:H245" si="38">ROUND(F244*G244,0)</f>
        <v>0</v>
      </c>
      <c r="I244" s="23"/>
      <c r="J244" s="152"/>
    </row>
    <row r="245" spans="2:11">
      <c r="B245" s="22"/>
      <c r="C245" s="256" t="s">
        <v>709</v>
      </c>
      <c r="D245" s="330" t="s">
        <v>562</v>
      </c>
      <c r="E245" s="398" t="s">
        <v>563</v>
      </c>
      <c r="F245" s="401">
        <v>4</v>
      </c>
      <c r="G245" s="310"/>
      <c r="H245" s="141">
        <f t="shared" si="38"/>
        <v>0</v>
      </c>
      <c r="I245" s="23"/>
      <c r="J245" s="152"/>
    </row>
    <row r="246" spans="2:11">
      <c r="B246" s="22"/>
      <c r="C246" s="256" t="s">
        <v>710</v>
      </c>
      <c r="D246" s="397" t="s">
        <v>565</v>
      </c>
      <c r="E246" s="390"/>
      <c r="F246" s="391"/>
      <c r="G246" s="391"/>
      <c r="H246" s="391"/>
      <c r="I246" s="23"/>
      <c r="J246" s="152"/>
    </row>
    <row r="247" spans="2:11">
      <c r="B247" s="22"/>
      <c r="C247" s="256" t="s">
        <v>711</v>
      </c>
      <c r="D247" s="330" t="s">
        <v>648</v>
      </c>
      <c r="E247" s="398" t="s">
        <v>278</v>
      </c>
      <c r="F247" s="400">
        <v>1</v>
      </c>
      <c r="G247" s="310"/>
      <c r="H247" s="141">
        <f t="shared" ref="H247" si="39">ROUND(F247*G247,0)</f>
        <v>0</v>
      </c>
      <c r="I247" s="23"/>
      <c r="J247" s="152"/>
    </row>
    <row r="248" spans="2:11">
      <c r="B248" s="22"/>
      <c r="C248" s="425" t="s">
        <v>840</v>
      </c>
      <c r="D248" s="397" t="s">
        <v>829</v>
      </c>
      <c r="E248" s="390"/>
      <c r="F248" s="390"/>
      <c r="G248" s="390"/>
      <c r="H248" s="390"/>
      <c r="I248" s="23"/>
      <c r="J248" s="152"/>
    </row>
    <row r="249" spans="2:11">
      <c r="B249" s="22"/>
      <c r="C249" s="425" t="s">
        <v>841</v>
      </c>
      <c r="D249" s="389" t="s">
        <v>649</v>
      </c>
      <c r="E249" s="390"/>
      <c r="F249" s="390"/>
      <c r="G249" s="390"/>
      <c r="H249" s="390"/>
      <c r="I249" s="23"/>
      <c r="J249" s="152"/>
      <c r="K249" s="154"/>
    </row>
    <row r="250" spans="2:11" ht="132">
      <c r="B250" s="22"/>
      <c r="C250" s="256" t="s">
        <v>842</v>
      </c>
      <c r="D250" s="327" t="s">
        <v>830</v>
      </c>
      <c r="E250" s="331" t="s">
        <v>89</v>
      </c>
      <c r="F250" s="331">
        <v>1</v>
      </c>
      <c r="G250" s="310"/>
      <c r="H250" s="141">
        <f t="shared" ref="H250:H251" si="40">ROUND(F250*G250,0)</f>
        <v>0</v>
      </c>
      <c r="I250" s="23"/>
      <c r="J250" s="152"/>
    </row>
    <row r="251" spans="2:11">
      <c r="B251" s="22"/>
      <c r="C251" s="256" t="s">
        <v>843</v>
      </c>
      <c r="D251" s="402" t="s">
        <v>650</v>
      </c>
      <c r="E251" s="403" t="s">
        <v>278</v>
      </c>
      <c r="F251" s="403">
        <v>2</v>
      </c>
      <c r="G251" s="310"/>
      <c r="H251" s="141">
        <f t="shared" si="40"/>
        <v>0</v>
      </c>
      <c r="I251" s="23"/>
      <c r="J251" s="152"/>
    </row>
    <row r="252" spans="2:11" ht="18.600000000000001" customHeight="1">
      <c r="B252" s="22"/>
      <c r="C252" s="426" t="s">
        <v>844</v>
      </c>
      <c r="D252" s="397" t="s">
        <v>651</v>
      </c>
      <c r="E252" s="390"/>
      <c r="F252" s="404"/>
      <c r="G252" s="404"/>
      <c r="H252" s="404"/>
      <c r="I252" s="23"/>
      <c r="J252" s="152"/>
    </row>
    <row r="253" spans="2:11" ht="92.4">
      <c r="B253" s="22"/>
      <c r="C253" s="256" t="s">
        <v>845</v>
      </c>
      <c r="D253" s="405" t="s">
        <v>831</v>
      </c>
      <c r="E253" s="406" t="s">
        <v>652</v>
      </c>
      <c r="F253" s="407">
        <v>70</v>
      </c>
      <c r="G253" s="310"/>
      <c r="H253" s="141">
        <f t="shared" ref="H253" si="41">ROUND(F253*G253,0)</f>
        <v>0</v>
      </c>
      <c r="I253" s="23"/>
      <c r="J253" s="155"/>
    </row>
    <row r="254" spans="2:11">
      <c r="B254" s="22"/>
      <c r="C254" s="390" t="s">
        <v>846</v>
      </c>
      <c r="D254" s="397" t="s">
        <v>653</v>
      </c>
      <c r="E254" s="390"/>
      <c r="F254" s="391"/>
      <c r="G254" s="391"/>
      <c r="H254" s="391"/>
      <c r="I254" s="23"/>
    </row>
    <row r="255" spans="2:11">
      <c r="B255" s="22"/>
      <c r="C255" s="256" t="s">
        <v>847</v>
      </c>
      <c r="D255" s="408" t="s">
        <v>832</v>
      </c>
      <c r="E255" s="409" t="s">
        <v>89</v>
      </c>
      <c r="F255" s="410">
        <v>4</v>
      </c>
      <c r="G255" s="310"/>
      <c r="H255" s="141">
        <f t="shared" ref="H255" si="42">ROUND(F255*G255,0)</f>
        <v>0</v>
      </c>
      <c r="I255" s="23"/>
    </row>
    <row r="256" spans="2:11" ht="12" customHeight="1">
      <c r="B256" s="22"/>
      <c r="C256" s="390" t="s">
        <v>848</v>
      </c>
      <c r="D256" s="397" t="s">
        <v>654</v>
      </c>
      <c r="E256" s="390"/>
      <c r="F256" s="391"/>
      <c r="G256" s="391"/>
      <c r="H256" s="391"/>
      <c r="I256" s="23"/>
    </row>
    <row r="257" spans="2:9" ht="21.75" customHeight="1">
      <c r="B257" s="22"/>
      <c r="C257" s="256" t="s">
        <v>849</v>
      </c>
      <c r="D257" s="392" t="s">
        <v>833</v>
      </c>
      <c r="E257" s="411" t="s">
        <v>89</v>
      </c>
      <c r="F257" s="412">
        <v>1</v>
      </c>
      <c r="G257" s="310"/>
      <c r="H257" s="141">
        <f t="shared" ref="H257" si="43">ROUND(F257*G257,0)</f>
        <v>0</v>
      </c>
      <c r="I257" s="23"/>
    </row>
    <row r="258" spans="2:9" ht="19.2" customHeight="1">
      <c r="B258" s="22"/>
      <c r="C258" s="391" t="s">
        <v>850</v>
      </c>
      <c r="D258" s="397" t="s">
        <v>655</v>
      </c>
      <c r="E258" s="390"/>
      <c r="F258" s="391"/>
      <c r="G258" s="391"/>
      <c r="H258" s="391"/>
      <c r="I258" s="23"/>
    </row>
    <row r="259" spans="2:9" ht="79.5" customHeight="1">
      <c r="B259" s="22"/>
      <c r="C259" s="256" t="s">
        <v>851</v>
      </c>
      <c r="D259" s="413" t="s">
        <v>656</v>
      </c>
      <c r="E259" s="406" t="s">
        <v>89</v>
      </c>
      <c r="F259" s="414">
        <v>1</v>
      </c>
      <c r="G259" s="310"/>
      <c r="H259" s="141">
        <f t="shared" ref="H259" si="44">ROUND(F259*G259,0)</f>
        <v>0</v>
      </c>
      <c r="I259" s="23"/>
    </row>
    <row r="260" spans="2:9" ht="16.8" customHeight="1">
      <c r="B260" s="22"/>
      <c r="C260" s="390" t="s">
        <v>852</v>
      </c>
      <c r="D260" s="397" t="s">
        <v>657</v>
      </c>
      <c r="E260" s="390"/>
      <c r="F260" s="391"/>
      <c r="G260" s="391"/>
      <c r="H260" s="391"/>
      <c r="I260" s="23"/>
    </row>
    <row r="261" spans="2:9" ht="36" customHeight="1">
      <c r="B261" s="22"/>
      <c r="C261" s="256" t="s">
        <v>853</v>
      </c>
      <c r="D261" s="330" t="s">
        <v>658</v>
      </c>
      <c r="E261" s="398" t="s">
        <v>278</v>
      </c>
      <c r="F261" s="400">
        <v>1</v>
      </c>
      <c r="G261" s="310"/>
      <c r="H261" s="141">
        <f t="shared" ref="H261" si="45">ROUND(F261*G261,0)</f>
        <v>0</v>
      </c>
      <c r="I261" s="23"/>
    </row>
    <row r="262" spans="2:9" ht="15.75" customHeight="1">
      <c r="B262" s="22"/>
      <c r="C262" s="391" t="s">
        <v>854</v>
      </c>
      <c r="D262" s="397" t="s">
        <v>565</v>
      </c>
      <c r="E262" s="390"/>
      <c r="F262" s="391"/>
      <c r="G262" s="391"/>
      <c r="H262" s="391"/>
      <c r="I262" s="23"/>
    </row>
    <row r="263" spans="2:9">
      <c r="B263" s="22"/>
      <c r="C263" s="256" t="s">
        <v>855</v>
      </c>
      <c r="D263" s="330" t="s">
        <v>648</v>
      </c>
      <c r="E263" s="398" t="s">
        <v>278</v>
      </c>
      <c r="F263" s="400">
        <v>1</v>
      </c>
      <c r="G263" s="310"/>
      <c r="H263" s="141">
        <f t="shared" ref="H263" si="46">ROUND(F263*G263,0)</f>
        <v>0</v>
      </c>
      <c r="I263" s="23"/>
    </row>
    <row r="264" spans="2:9">
      <c r="B264" s="22"/>
      <c r="C264" s="425" t="s">
        <v>856</v>
      </c>
      <c r="D264" s="428" t="s">
        <v>568</v>
      </c>
      <c r="E264" s="390"/>
      <c r="F264" s="390"/>
      <c r="G264" s="390"/>
      <c r="H264" s="390"/>
      <c r="I264" s="23"/>
    </row>
    <row r="265" spans="2:9">
      <c r="B265" s="22"/>
      <c r="C265" s="425" t="s">
        <v>857</v>
      </c>
      <c r="D265" s="389" t="s">
        <v>570</v>
      </c>
      <c r="E265" s="390"/>
      <c r="F265" s="391"/>
      <c r="G265" s="391"/>
      <c r="H265" s="391"/>
      <c r="I265" s="23"/>
    </row>
    <row r="266" spans="2:9" ht="26.4">
      <c r="B266" s="22"/>
      <c r="C266" s="256" t="s">
        <v>858</v>
      </c>
      <c r="D266" s="413" t="s">
        <v>834</v>
      </c>
      <c r="E266" s="406" t="s">
        <v>89</v>
      </c>
      <c r="F266" s="414">
        <v>1</v>
      </c>
      <c r="G266" s="310"/>
      <c r="H266" s="141">
        <f t="shared" ref="H266:H268" si="47">ROUND(F266*G266,0)</f>
        <v>0</v>
      </c>
      <c r="I266" s="23"/>
    </row>
    <row r="267" spans="2:9">
      <c r="B267" s="22"/>
      <c r="C267" s="256" t="s">
        <v>859</v>
      </c>
      <c r="D267" s="415" t="s">
        <v>809</v>
      </c>
      <c r="E267" s="393" t="s">
        <v>89</v>
      </c>
      <c r="F267" s="395">
        <v>1</v>
      </c>
      <c r="G267" s="310"/>
      <c r="H267" s="141">
        <f t="shared" si="47"/>
        <v>0</v>
      </c>
      <c r="I267" s="23"/>
    </row>
    <row r="268" spans="2:9" ht="79.2">
      <c r="B268" s="22"/>
      <c r="C268" s="256" t="s">
        <v>860</v>
      </c>
      <c r="D268" s="405" t="s">
        <v>835</v>
      </c>
      <c r="E268" s="406" t="s">
        <v>89</v>
      </c>
      <c r="F268" s="414">
        <v>1</v>
      </c>
      <c r="G268" s="310"/>
      <c r="H268" s="141">
        <f t="shared" si="47"/>
        <v>0</v>
      </c>
      <c r="I268" s="23"/>
    </row>
    <row r="269" spans="2:9">
      <c r="B269" s="22"/>
      <c r="C269" s="425" t="s">
        <v>861</v>
      </c>
      <c r="D269" s="389" t="s">
        <v>575</v>
      </c>
      <c r="E269" s="390"/>
      <c r="F269" s="391"/>
      <c r="G269" s="391"/>
      <c r="H269" s="391"/>
      <c r="I269" s="23"/>
    </row>
    <row r="270" spans="2:9" ht="13.8" thickBot="1">
      <c r="B270" s="32"/>
      <c r="C270" s="256" t="s">
        <v>862</v>
      </c>
      <c r="D270" s="330" t="s">
        <v>640</v>
      </c>
      <c r="E270" s="331" t="s">
        <v>641</v>
      </c>
      <c r="F270" s="382">
        <v>20</v>
      </c>
      <c r="G270" s="310"/>
      <c r="H270" s="141">
        <f t="shared" ref="H270" si="48">ROUND(F270*G270,0)</f>
        <v>0</v>
      </c>
      <c r="I270" s="34"/>
    </row>
    <row r="271" spans="2:9" ht="13.8" thickTop="1">
      <c r="B271" s="36"/>
      <c r="C271" s="256" t="s">
        <v>863</v>
      </c>
      <c r="D271" s="330" t="s">
        <v>642</v>
      </c>
      <c r="E271" s="331" t="s">
        <v>641</v>
      </c>
      <c r="F271" s="382">
        <v>20</v>
      </c>
      <c r="G271" s="310"/>
      <c r="H271" s="141">
        <f t="shared" ref="H271:H275" si="49">ROUND(F271*G271,0)</f>
        <v>0</v>
      </c>
    </row>
    <row r="272" spans="2:9">
      <c r="B272" s="36"/>
      <c r="C272" s="256" t="s">
        <v>864</v>
      </c>
      <c r="D272" s="330" t="s">
        <v>643</v>
      </c>
      <c r="E272" s="331" t="s">
        <v>89</v>
      </c>
      <c r="F272" s="382">
        <v>6</v>
      </c>
      <c r="G272" s="310"/>
      <c r="H272" s="141">
        <f t="shared" si="49"/>
        <v>0</v>
      </c>
    </row>
    <row r="273" spans="2:8">
      <c r="B273" s="36"/>
      <c r="C273" s="256" t="s">
        <v>865</v>
      </c>
      <c r="D273" s="330" t="s">
        <v>644</v>
      </c>
      <c r="E273" s="331" t="s">
        <v>89</v>
      </c>
      <c r="F273" s="382">
        <v>6</v>
      </c>
      <c r="G273" s="310"/>
      <c r="H273" s="141">
        <f t="shared" si="49"/>
        <v>0</v>
      </c>
    </row>
    <row r="274" spans="2:8">
      <c r="B274" s="36"/>
      <c r="C274" s="256" t="s">
        <v>866</v>
      </c>
      <c r="D274" s="330" t="s">
        <v>646</v>
      </c>
      <c r="E274" s="331" t="s">
        <v>641</v>
      </c>
      <c r="F274" s="382">
        <v>20</v>
      </c>
      <c r="G274" s="310"/>
      <c r="H274" s="141">
        <f t="shared" si="49"/>
        <v>0</v>
      </c>
    </row>
    <row r="275" spans="2:8">
      <c r="B275" s="36"/>
      <c r="C275" s="256" t="s">
        <v>867</v>
      </c>
      <c r="D275" s="330" t="s">
        <v>647</v>
      </c>
      <c r="E275" s="331" t="s">
        <v>641</v>
      </c>
      <c r="F275" s="382">
        <v>20</v>
      </c>
      <c r="G275" s="310"/>
      <c r="H275" s="141">
        <f t="shared" si="49"/>
        <v>0</v>
      </c>
    </row>
    <row r="276" spans="2:8">
      <c r="B276" s="36"/>
      <c r="C276" s="425" t="s">
        <v>868</v>
      </c>
      <c r="D276" s="397" t="s">
        <v>558</v>
      </c>
      <c r="E276" s="390"/>
      <c r="F276" s="391"/>
      <c r="G276" s="391"/>
      <c r="H276" s="391"/>
    </row>
    <row r="277" spans="2:8">
      <c r="B277" s="36"/>
      <c r="C277" s="256" t="s">
        <v>869</v>
      </c>
      <c r="D277" s="330" t="s">
        <v>560</v>
      </c>
      <c r="E277" s="331" t="s">
        <v>89</v>
      </c>
      <c r="F277" s="382">
        <v>1</v>
      </c>
      <c r="G277" s="310"/>
      <c r="H277" s="141">
        <f t="shared" ref="H277:H278" si="50">ROUND(F277*G277,0)</f>
        <v>0</v>
      </c>
    </row>
    <row r="278" spans="2:8">
      <c r="B278" s="36"/>
      <c r="C278" s="256" t="s">
        <v>870</v>
      </c>
      <c r="D278" s="330" t="s">
        <v>562</v>
      </c>
      <c r="E278" s="331" t="s">
        <v>563</v>
      </c>
      <c r="F278" s="382">
        <v>3</v>
      </c>
      <c r="G278" s="310"/>
      <c r="H278" s="141">
        <f t="shared" si="50"/>
        <v>0</v>
      </c>
    </row>
    <row r="279" spans="2:8">
      <c r="B279" s="36"/>
      <c r="C279" s="427" t="s">
        <v>871</v>
      </c>
      <c r="D279" s="397" t="s">
        <v>565</v>
      </c>
      <c r="E279" s="390"/>
      <c r="F279" s="391"/>
      <c r="G279" s="391"/>
      <c r="H279" s="391"/>
    </row>
    <row r="280" spans="2:8">
      <c r="B280" s="36"/>
      <c r="C280" s="256" t="s">
        <v>872</v>
      </c>
      <c r="D280" s="330" t="s">
        <v>648</v>
      </c>
      <c r="E280" s="331" t="s">
        <v>278</v>
      </c>
      <c r="F280" s="382">
        <v>1</v>
      </c>
      <c r="G280" s="310"/>
      <c r="H280" s="141">
        <f t="shared" ref="H280" si="51">ROUND(F280*G280,0)</f>
        <v>0</v>
      </c>
    </row>
    <row r="281" spans="2:8">
      <c r="B281" s="36"/>
      <c r="C281" s="321" t="s">
        <v>873</v>
      </c>
      <c r="D281" s="320" t="s">
        <v>588</v>
      </c>
      <c r="E281" s="321"/>
      <c r="F281" s="322"/>
      <c r="G281" s="322"/>
      <c r="H281" s="322"/>
    </row>
    <row r="282" spans="2:8" ht="66">
      <c r="C282" s="256" t="s">
        <v>874</v>
      </c>
      <c r="D282" s="330" t="s">
        <v>590</v>
      </c>
      <c r="E282" s="331" t="s">
        <v>89</v>
      </c>
      <c r="F282" s="382">
        <f>10</f>
        <v>10</v>
      </c>
      <c r="G282" s="310"/>
      <c r="H282" s="141">
        <f t="shared" ref="H282:H292" si="52">ROUND(F282*G282,0)</f>
        <v>0</v>
      </c>
    </row>
    <row r="283" spans="2:8" ht="66">
      <c r="C283" s="256" t="s">
        <v>875</v>
      </c>
      <c r="D283" s="330" t="s">
        <v>592</v>
      </c>
      <c r="E283" s="331" t="s">
        <v>89</v>
      </c>
      <c r="F283" s="382">
        <v>8</v>
      </c>
      <c r="G283" s="310"/>
      <c r="H283" s="141">
        <f t="shared" si="52"/>
        <v>0</v>
      </c>
    </row>
    <row r="284" spans="2:8" ht="66">
      <c r="C284" s="256" t="s">
        <v>876</v>
      </c>
      <c r="D284" s="330" t="s">
        <v>594</v>
      </c>
      <c r="E284" s="331" t="s">
        <v>89</v>
      </c>
      <c r="F284" s="382">
        <v>8</v>
      </c>
      <c r="G284" s="310"/>
      <c r="H284" s="141">
        <f t="shared" si="52"/>
        <v>0</v>
      </c>
    </row>
    <row r="285" spans="2:8" ht="66">
      <c r="C285" s="256" t="s">
        <v>877</v>
      </c>
      <c r="D285" s="330" t="s">
        <v>596</v>
      </c>
      <c r="E285" s="331" t="s">
        <v>89</v>
      </c>
      <c r="F285" s="382">
        <f>10+4</f>
        <v>14</v>
      </c>
      <c r="G285" s="310"/>
      <c r="H285" s="141">
        <f t="shared" si="52"/>
        <v>0</v>
      </c>
    </row>
    <row r="286" spans="2:8" ht="66">
      <c r="C286" s="256" t="s">
        <v>878</v>
      </c>
      <c r="D286" s="330" t="s">
        <v>598</v>
      </c>
      <c r="E286" s="331" t="s">
        <v>89</v>
      </c>
      <c r="F286" s="382">
        <v>4</v>
      </c>
      <c r="G286" s="310"/>
      <c r="H286" s="141">
        <f t="shared" si="52"/>
        <v>0</v>
      </c>
    </row>
    <row r="287" spans="2:8" ht="66">
      <c r="C287" s="256" t="s">
        <v>879</v>
      </c>
      <c r="D287" s="332" t="s">
        <v>600</v>
      </c>
      <c r="E287" s="333" t="s">
        <v>89</v>
      </c>
      <c r="F287" s="333">
        <f>8+6</f>
        <v>14</v>
      </c>
      <c r="G287" s="310"/>
      <c r="H287" s="141">
        <f t="shared" si="52"/>
        <v>0</v>
      </c>
    </row>
    <row r="288" spans="2:8" ht="66">
      <c r="C288" s="256" t="s">
        <v>880</v>
      </c>
      <c r="D288" s="332" t="s">
        <v>602</v>
      </c>
      <c r="E288" s="331" t="s">
        <v>89</v>
      </c>
      <c r="F288" s="331">
        <f>8+6</f>
        <v>14</v>
      </c>
      <c r="G288" s="310"/>
      <c r="H288" s="141">
        <f t="shared" si="52"/>
        <v>0</v>
      </c>
    </row>
    <row r="289" spans="3:8" ht="66">
      <c r="C289" s="256" t="s">
        <v>881</v>
      </c>
      <c r="D289" s="332" t="s">
        <v>604</v>
      </c>
      <c r="E289" s="331" t="s">
        <v>89</v>
      </c>
      <c r="F289" s="331">
        <f>8+6</f>
        <v>14</v>
      </c>
      <c r="G289" s="310"/>
      <c r="H289" s="141">
        <f t="shared" si="52"/>
        <v>0</v>
      </c>
    </row>
    <row r="290" spans="3:8" ht="66">
      <c r="C290" s="256" t="s">
        <v>882</v>
      </c>
      <c r="D290" s="330" t="s">
        <v>836</v>
      </c>
      <c r="E290" s="331" t="s">
        <v>89</v>
      </c>
      <c r="F290" s="382">
        <v>30</v>
      </c>
      <c r="G290" s="310"/>
      <c r="H290" s="141">
        <f t="shared" si="52"/>
        <v>0</v>
      </c>
    </row>
    <row r="291" spans="3:8" ht="66">
      <c r="C291" s="256" t="s">
        <v>883</v>
      </c>
      <c r="D291" s="330" t="s">
        <v>837</v>
      </c>
      <c r="E291" s="331" t="s">
        <v>89</v>
      </c>
      <c r="F291" s="382">
        <v>30</v>
      </c>
      <c r="G291" s="310"/>
      <c r="H291" s="141">
        <f t="shared" si="52"/>
        <v>0</v>
      </c>
    </row>
    <row r="292" spans="3:8" ht="66">
      <c r="C292" s="256" t="s">
        <v>884</v>
      </c>
      <c r="D292" s="332" t="s">
        <v>838</v>
      </c>
      <c r="E292" s="331" t="s">
        <v>89</v>
      </c>
      <c r="F292" s="331">
        <v>30</v>
      </c>
      <c r="G292" s="310"/>
      <c r="H292" s="141">
        <f t="shared" si="52"/>
        <v>0</v>
      </c>
    </row>
    <row r="293" spans="3:8" ht="13.2" customHeight="1">
      <c r="C293" s="256" t="s">
        <v>885</v>
      </c>
      <c r="D293" s="332" t="s">
        <v>839</v>
      </c>
      <c r="E293" s="331" t="s">
        <v>89</v>
      </c>
      <c r="F293" s="331">
        <v>30</v>
      </c>
      <c r="G293" s="310"/>
      <c r="H293" s="141">
        <f t="shared" ref="H293:H297" si="53">ROUND(F293*G293,0)</f>
        <v>0</v>
      </c>
    </row>
    <row r="294" spans="3:8" ht="13.2" customHeight="1">
      <c r="C294" s="256" t="s">
        <v>886</v>
      </c>
      <c r="D294" s="330" t="s">
        <v>719</v>
      </c>
      <c r="E294" s="331" t="s">
        <v>92</v>
      </c>
      <c r="F294" s="382">
        <f>SUM(F282:F291)/3</f>
        <v>48.666666666666664</v>
      </c>
      <c r="G294" s="310"/>
      <c r="H294" s="141">
        <f t="shared" si="53"/>
        <v>0</v>
      </c>
    </row>
    <row r="295" spans="3:8" ht="52.8">
      <c r="C295" s="256" t="s">
        <v>887</v>
      </c>
      <c r="D295" s="416" t="s">
        <v>720</v>
      </c>
      <c r="E295" s="417" t="s">
        <v>89</v>
      </c>
      <c r="F295" s="417">
        <v>10</v>
      </c>
      <c r="G295" s="310"/>
      <c r="H295" s="141">
        <f t="shared" si="53"/>
        <v>0</v>
      </c>
    </row>
    <row r="296" spans="3:8" ht="26.4">
      <c r="C296" s="256" t="s">
        <v>888</v>
      </c>
      <c r="D296" s="332" t="s">
        <v>721</v>
      </c>
      <c r="E296" s="331" t="s">
        <v>92</v>
      </c>
      <c r="F296" s="333">
        <v>60</v>
      </c>
      <c r="G296" s="310"/>
      <c r="H296" s="141">
        <f t="shared" si="53"/>
        <v>0</v>
      </c>
    </row>
    <row r="297" spans="3:8" ht="118.8">
      <c r="C297" s="256" t="s">
        <v>889</v>
      </c>
      <c r="D297" s="383" t="s">
        <v>722</v>
      </c>
      <c r="E297" s="418" t="s">
        <v>723</v>
      </c>
      <c r="F297" s="418">
        <v>60</v>
      </c>
      <c r="G297" s="310"/>
      <c r="H297" s="141">
        <f t="shared" si="53"/>
        <v>0</v>
      </c>
    </row>
    <row r="298" spans="3:8">
      <c r="C298" s="531"/>
      <c r="D298" s="532"/>
      <c r="E298" s="139"/>
      <c r="F298" s="139"/>
      <c r="G298" s="139"/>
      <c r="H298" s="140">
        <f>SUM(H15:H202)</f>
        <v>0</v>
      </c>
    </row>
    <row r="299" spans="3:8">
      <c r="C299" s="523"/>
      <c r="D299" s="524"/>
      <c r="E299" s="142"/>
      <c r="F299" s="143"/>
      <c r="G299" s="153">
        <f>+H309</f>
        <v>0</v>
      </c>
      <c r="H299" s="144">
        <f>ROUND(H298*G299,0)</f>
        <v>0</v>
      </c>
    </row>
    <row r="300" spans="3:8">
      <c r="C300" s="523" t="s">
        <v>356</v>
      </c>
      <c r="D300" s="524"/>
      <c r="E300" s="142"/>
      <c r="F300" s="367" t="s">
        <v>367</v>
      </c>
      <c r="G300" s="145"/>
      <c r="H300" s="144">
        <v>986653</v>
      </c>
    </row>
    <row r="301" spans="3:8">
      <c r="C301" s="523" t="s">
        <v>357</v>
      </c>
      <c r="D301" s="524"/>
      <c r="E301" s="142"/>
      <c r="F301" s="367" t="s">
        <v>367</v>
      </c>
      <c r="G301" s="145"/>
      <c r="H301" s="144">
        <v>42879411</v>
      </c>
    </row>
    <row r="302" spans="3:8">
      <c r="C302" s="525" t="s">
        <v>231</v>
      </c>
      <c r="D302" s="526"/>
      <c r="E302" s="139"/>
      <c r="F302" s="139"/>
      <c r="G302" s="139"/>
      <c r="H302" s="140">
        <f>H298+H299+H300+H301</f>
        <v>43866064</v>
      </c>
    </row>
    <row r="303" spans="3:8" ht="13.8" thickBot="1">
      <c r="C303" s="36"/>
      <c r="D303" s="36"/>
      <c r="E303" s="36"/>
      <c r="F303" s="36"/>
      <c r="G303" s="36"/>
      <c r="H303" s="36"/>
    </row>
    <row r="304" spans="3:8">
      <c r="C304" s="156"/>
      <c r="D304" s="157"/>
      <c r="E304" s="157"/>
      <c r="F304" s="157"/>
      <c r="G304" s="157"/>
      <c r="H304" s="158"/>
    </row>
    <row r="305" spans="3:8">
      <c r="C305" s="527"/>
      <c r="D305" s="528"/>
      <c r="E305" s="533" t="s">
        <v>118</v>
      </c>
      <c r="F305" s="534"/>
      <c r="G305" s="535"/>
      <c r="H305" s="159" t="s">
        <v>233</v>
      </c>
    </row>
    <row r="306" spans="3:8">
      <c r="C306" s="529" t="s">
        <v>252</v>
      </c>
      <c r="D306" s="530"/>
      <c r="E306" s="515" t="s">
        <v>234</v>
      </c>
      <c r="F306" s="516"/>
      <c r="G306" s="160" t="s">
        <v>235</v>
      </c>
      <c r="H306" s="161"/>
    </row>
    <row r="307" spans="3:8">
      <c r="C307" s="529" t="s">
        <v>253</v>
      </c>
      <c r="D307" s="530"/>
      <c r="E307" s="536" t="s">
        <v>240</v>
      </c>
      <c r="F307" s="537"/>
      <c r="G307" s="160" t="s">
        <v>236</v>
      </c>
      <c r="H307" s="161"/>
    </row>
    <row r="308" spans="3:8">
      <c r="C308" s="529" t="s">
        <v>254</v>
      </c>
      <c r="D308" s="530"/>
      <c r="E308" s="533" t="s">
        <v>85</v>
      </c>
      <c r="F308" s="535"/>
      <c r="G308" s="160" t="s">
        <v>237</v>
      </c>
      <c r="H308" s="161"/>
    </row>
    <row r="309" spans="3:8">
      <c r="C309" s="529" t="s">
        <v>255</v>
      </c>
      <c r="D309" s="530"/>
      <c r="E309" s="515" t="s">
        <v>238</v>
      </c>
      <c r="F309" s="516"/>
      <c r="G309" s="160" t="s">
        <v>239</v>
      </c>
      <c r="H309" s="153">
        <f>SUM(H306:H308)</f>
        <v>0</v>
      </c>
    </row>
    <row r="310" spans="3:8">
      <c r="C310" s="517" t="s">
        <v>256</v>
      </c>
      <c r="D310" s="518"/>
      <c r="E310" s="162"/>
      <c r="F310" s="162"/>
      <c r="G310" s="162"/>
      <c r="H310" s="163"/>
    </row>
    <row r="311" spans="3:8" ht="13.8" thickBot="1">
      <c r="C311" s="519" t="s">
        <v>257</v>
      </c>
      <c r="D311" s="520"/>
      <c r="E311" s="162"/>
      <c r="F311" s="162"/>
      <c r="G311" s="162"/>
      <c r="H311" s="163"/>
    </row>
    <row r="312" spans="3:8" ht="13.8" thickBot="1">
      <c r="C312" s="521"/>
      <c r="D312" s="522"/>
      <c r="E312" s="164"/>
      <c r="F312" s="164"/>
      <c r="G312" s="165"/>
      <c r="H312" s="166"/>
    </row>
    <row r="313" spans="3:8">
      <c r="C313" s="36"/>
      <c r="D313" s="36"/>
      <c r="E313" s="36"/>
      <c r="F313" s="36"/>
      <c r="G313" s="36"/>
      <c r="H313" s="36"/>
    </row>
    <row r="314" spans="3:8">
      <c r="C314" s="36"/>
      <c r="D314" s="36"/>
      <c r="E314" s="36"/>
      <c r="F314" s="36"/>
      <c r="G314" s="36"/>
      <c r="H314" s="36"/>
    </row>
    <row r="315" spans="3:8">
      <c r="C315" s="36"/>
      <c r="D315" s="226" t="s">
        <v>12</v>
      </c>
      <c r="E315" s="36"/>
      <c r="F315" s="36"/>
      <c r="G315" s="36"/>
      <c r="H315" s="36"/>
    </row>
    <row r="316" spans="3:8">
      <c r="C316" s="36"/>
      <c r="D316" s="226" t="s">
        <v>14</v>
      </c>
      <c r="E316" s="36"/>
      <c r="F316" s="36"/>
      <c r="G316" s="36"/>
      <c r="H316" s="36"/>
    </row>
    <row r="317" spans="3:8">
      <c r="C317" s="36"/>
      <c r="D317" s="226" t="s">
        <v>15</v>
      </c>
      <c r="E317" s="36"/>
      <c r="F317" s="36"/>
      <c r="G317" s="36"/>
      <c r="H317" s="36"/>
    </row>
    <row r="318" spans="3:8">
      <c r="C318" s="36"/>
      <c r="D318" s="226" t="s">
        <v>16</v>
      </c>
      <c r="E318" s="36"/>
      <c r="F318" s="36"/>
      <c r="G318" s="36"/>
      <c r="H318" s="36"/>
    </row>
    <row r="319" spans="3:8">
      <c r="C319" s="36"/>
      <c r="D319" s="208"/>
      <c r="E319" s="36"/>
      <c r="F319" s="36"/>
      <c r="G319" s="36"/>
      <c r="H319" s="36"/>
    </row>
    <row r="320" spans="3:8" ht="13.8" thickBot="1">
      <c r="C320" s="33"/>
      <c r="D320" s="33"/>
      <c r="E320" s="33"/>
      <c r="F320" s="33"/>
      <c r="G320" s="33"/>
      <c r="H320" s="33"/>
    </row>
    <row r="321" spans="3:8" ht="13.8" thickTop="1">
      <c r="C321" s="36"/>
      <c r="D321" s="36"/>
      <c r="E321" s="36"/>
      <c r="F321" s="36"/>
      <c r="G321" s="36"/>
      <c r="H321" s="36"/>
    </row>
    <row r="322" spans="3:8">
      <c r="C322" s="36"/>
      <c r="D322" s="36"/>
      <c r="E322" s="36"/>
      <c r="F322" s="36"/>
      <c r="G322" s="36"/>
      <c r="H322" s="36"/>
    </row>
    <row r="323" spans="3:8">
      <c r="C323" s="36"/>
      <c r="D323" s="36"/>
      <c r="E323" s="36"/>
      <c r="F323" s="36"/>
      <c r="G323" s="36"/>
      <c r="H323" s="36"/>
    </row>
    <row r="324" spans="3:8">
      <c r="C324" s="36"/>
      <c r="D324" s="36"/>
      <c r="E324" s="36"/>
      <c r="F324" s="36"/>
      <c r="G324" s="36"/>
      <c r="H324" s="36"/>
    </row>
    <row r="325" spans="3:8">
      <c r="C325" s="36"/>
      <c r="D325" s="36"/>
      <c r="E325" s="36"/>
      <c r="F325" s="36"/>
      <c r="G325" s="36"/>
      <c r="H325" s="36"/>
    </row>
    <row r="326" spans="3:8">
      <c r="C326" s="36"/>
      <c r="D326" s="36"/>
      <c r="E326" s="36"/>
      <c r="F326" s="36"/>
      <c r="G326" s="36"/>
      <c r="H326" s="36"/>
    </row>
    <row r="327" spans="3:8">
      <c r="C327" s="36"/>
      <c r="D327" s="36"/>
      <c r="E327" s="36"/>
      <c r="F327" s="36"/>
      <c r="G327" s="36"/>
      <c r="H327" s="36"/>
    </row>
    <row r="328" spans="3:8">
      <c r="C328" s="36"/>
      <c r="D328" s="36"/>
      <c r="E328" s="36"/>
      <c r="F328" s="36"/>
      <c r="G328" s="36"/>
      <c r="H328" s="36"/>
    </row>
    <row r="329" spans="3:8">
      <c r="C329" s="36"/>
      <c r="D329" s="36"/>
      <c r="E329" s="36"/>
      <c r="F329" s="36"/>
      <c r="G329" s="36"/>
      <c r="H329" s="36"/>
    </row>
    <row r="330" spans="3:8">
      <c r="C330" s="36"/>
      <c r="D330" s="36"/>
      <c r="E330" s="36"/>
      <c r="F330" s="36"/>
      <c r="G330" s="36"/>
      <c r="H330" s="36"/>
    </row>
    <row r="331" spans="3:8">
      <c r="C331" s="36"/>
      <c r="D331" s="36"/>
      <c r="E331" s="36"/>
      <c r="F331" s="36"/>
      <c r="G331" s="36"/>
      <c r="H331" s="36"/>
    </row>
  </sheetData>
  <mergeCells count="24">
    <mergeCell ref="C298:D298"/>
    <mergeCell ref="E305:G305"/>
    <mergeCell ref="E306:F306"/>
    <mergeCell ref="E307:F307"/>
    <mergeCell ref="E308:F308"/>
    <mergeCell ref="E309:F309"/>
    <mergeCell ref="C310:D310"/>
    <mergeCell ref="C311:D311"/>
    <mergeCell ref="C312:D312"/>
    <mergeCell ref="C299:D299"/>
    <mergeCell ref="C300:D300"/>
    <mergeCell ref="C301:D301"/>
    <mergeCell ref="C302:D302"/>
    <mergeCell ref="C305:D305"/>
    <mergeCell ref="C306:D306"/>
    <mergeCell ref="C307:D307"/>
    <mergeCell ref="C308:D308"/>
    <mergeCell ref="C309:D309"/>
    <mergeCell ref="C11:H11"/>
    <mergeCell ref="C8:H8"/>
    <mergeCell ref="C9:H9"/>
    <mergeCell ref="C5:H5"/>
    <mergeCell ref="C6:H6"/>
    <mergeCell ref="C7:H7"/>
  </mergeCells>
  <phoneticPr fontId="68" type="noConversion"/>
  <pageMargins left="0.7" right="0.7" top="0.75" bottom="0.75" header="0.3" footer="0.3"/>
  <pageSetup scale="40" orientation="portrait" r:id="rId1"/>
  <ignoredErrors>
    <ignoredError sqref="C13:D13 C141 C15 G15 C16 C17 C18 C19 G19 C20 G21 G22 C24 G24 C25 G25 C26 C27 G27 C28 C29 C30 C31 C32 C33 C34 C35 G35 C36 C37 C38 C39 C40 C41 G41 C42 C43 C44 C45 G45 C46 C47 C48 C49 G49 C50 G50 C51 C52 C53 G53 C54 G54 C55 C56 C57 C58 G58 C59 G59 C60 G60 C61 C62 C63 G63 C64 C65 C66 G66 C67 C68 C69 C70 C71 C72 C73 C74 G74 C75 C76 C77 C78 C79 G79 C80 C81 C82 C83 C84 G84 C85 G85 C86 G86 C87 C88 C89 C90 C91 C92 C93 C94 C95 G95 C96 C97 G97 C98 C99 C100 G100 C101 C102 C103 C104 C105 C106 C107 G107 C108 C109 C110 C111 C112 C113 C114 C115 C116 C117 G117 C118 C119 G119 C120 G120 C121 C122 G122 C123 C124 C125 C126 C127 C128 C129 C130 G130 C131 C132 G132 C133 C134 C135 C136 G136 C137 G137 C138 G138 C139 G139 C140 C301:G342 C142 G142 C143 C144 C145 C146 G146 C147 C148 G148 C149 C150 C151 C152 C153 G153 C154 C155 C156 G156 C157 C158 C159 C160 G160 C161 C162 C163 C164 C165 C166 C167 G167 C168 C169 C170 C171 C172 C173 C174 C175 C176 C177 G177 C178 G178 C179 G179 C180 C181 C182 C183 C184 C185 C186 C187 C188 G188 C189 C190 C191 G191 G198 G200 G202 D298:G298 D299:G299 D300:G300 C14:D14 F14:G14 F13:G13"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L71"/>
  <sheetViews>
    <sheetView view="pageBreakPreview" zoomScale="90" zoomScaleNormal="100" zoomScaleSheetLayoutView="90" workbookViewId="0">
      <selection activeCell="E1" sqref="E1"/>
    </sheetView>
  </sheetViews>
  <sheetFormatPr baseColWidth="10" defaultColWidth="11.44140625" defaultRowHeight="13.2"/>
  <cols>
    <col min="1" max="2" width="3.109375" style="36" customWidth="1"/>
    <col min="3" max="3" width="16.33203125" style="36" customWidth="1"/>
    <col min="4" max="4" width="14.33203125" style="36" customWidth="1"/>
    <col min="5" max="5" width="9.44140625" style="36" customWidth="1"/>
    <col min="6" max="6" width="13.44140625" style="36" customWidth="1"/>
    <col min="7" max="7" width="14" style="36" customWidth="1"/>
    <col min="8" max="8" width="22.88671875" style="36"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538" t="str">
        <f>+'Formulario 1'!C5</f>
        <v>Secretaria Suministros y Servicios</v>
      </c>
      <c r="D5" s="538"/>
      <c r="E5" s="538"/>
      <c r="F5" s="538"/>
      <c r="G5" s="538"/>
      <c r="H5" s="538"/>
      <c r="I5" s="23"/>
    </row>
    <row r="6" spans="2:12">
      <c r="B6" s="22"/>
      <c r="C6" s="539" t="str">
        <f>+'Formulario 1'!C6</f>
        <v>Modalidad: licitación Pública</v>
      </c>
      <c r="D6" s="539"/>
      <c r="E6" s="539"/>
      <c r="F6" s="539"/>
      <c r="G6" s="539"/>
      <c r="H6" s="539"/>
      <c r="I6" s="23"/>
    </row>
    <row r="7" spans="2:12" ht="31.5" customHeight="1">
      <c r="B7" s="22"/>
      <c r="C7" s="472" t="str">
        <f>+'Formulario 1'!C7</f>
        <v>Adecuación y mantenimiento de obras civiles, eléctricas, de voz y datos y redes hidrosanitarias de los centros del valle del software.</v>
      </c>
      <c r="D7" s="472"/>
      <c r="E7" s="472"/>
      <c r="F7" s="472"/>
      <c r="G7" s="472"/>
      <c r="H7" s="472"/>
      <c r="I7" s="23"/>
    </row>
    <row r="8" spans="2:12" ht="20.25" customHeight="1">
      <c r="B8" s="22"/>
      <c r="C8" s="456" t="s">
        <v>260</v>
      </c>
      <c r="D8" s="456"/>
      <c r="E8" s="456"/>
      <c r="F8" s="456"/>
      <c r="G8" s="456"/>
      <c r="H8" s="456"/>
      <c r="I8" s="23"/>
      <c r="J8" s="132"/>
      <c r="K8" s="132"/>
      <c r="L8" s="132"/>
    </row>
    <row r="9" spans="2:12">
      <c r="B9" s="22"/>
      <c r="C9" s="471" t="s">
        <v>55</v>
      </c>
      <c r="D9" s="471"/>
      <c r="E9" s="471"/>
      <c r="F9" s="471"/>
      <c r="G9" s="471"/>
      <c r="H9" s="471"/>
      <c r="I9" s="23"/>
    </row>
    <row r="10" spans="2:12" ht="12" customHeight="1" thickBot="1">
      <c r="B10" s="22"/>
      <c r="C10" s="472"/>
      <c r="D10" s="472"/>
      <c r="E10" s="472"/>
      <c r="F10" s="472"/>
      <c r="G10" s="472"/>
      <c r="H10" s="472"/>
      <c r="I10" s="23"/>
    </row>
    <row r="11" spans="2:12">
      <c r="B11" s="22"/>
      <c r="C11" s="552" t="s">
        <v>56</v>
      </c>
      <c r="D11" s="554"/>
      <c r="E11" s="554"/>
      <c r="F11" s="554"/>
      <c r="G11" s="554"/>
      <c r="H11" s="555"/>
      <c r="I11" s="23"/>
    </row>
    <row r="12" spans="2:12">
      <c r="B12" s="22"/>
      <c r="C12" s="553"/>
      <c r="D12" s="556"/>
      <c r="E12" s="556"/>
      <c r="F12" s="556"/>
      <c r="G12" s="556"/>
      <c r="H12" s="557"/>
      <c r="I12" s="23"/>
    </row>
    <row r="13" spans="2:12">
      <c r="B13" s="22"/>
      <c r="C13" s="546" t="s">
        <v>57</v>
      </c>
      <c r="D13" s="548"/>
      <c r="E13" s="548"/>
      <c r="F13" s="548"/>
      <c r="G13" s="168" t="s">
        <v>58</v>
      </c>
      <c r="H13" s="169"/>
      <c r="I13" s="23"/>
    </row>
    <row r="14" spans="2:12" ht="13.8" thickBot="1">
      <c r="B14" s="22"/>
      <c r="C14" s="547"/>
      <c r="D14" s="549"/>
      <c r="E14" s="549"/>
      <c r="F14" s="549"/>
      <c r="G14" s="170" t="s">
        <v>59</v>
      </c>
      <c r="H14" s="171"/>
      <c r="I14" s="23"/>
    </row>
    <row r="15" spans="2:12">
      <c r="B15" s="22"/>
      <c r="C15" s="53"/>
      <c r="D15" s="172"/>
      <c r="E15" s="53"/>
      <c r="F15" s="53"/>
      <c r="G15" s="172"/>
      <c r="H15" s="172"/>
      <c r="I15" s="23"/>
    </row>
    <row r="16" spans="2:12" ht="13.8" thickBot="1">
      <c r="B16" s="22"/>
      <c r="C16" s="53" t="s">
        <v>60</v>
      </c>
      <c r="D16" s="172"/>
      <c r="E16" s="172"/>
      <c r="F16" s="172"/>
      <c r="G16" s="172"/>
      <c r="H16" s="172"/>
      <c r="I16" s="23"/>
    </row>
    <row r="17" spans="2:9">
      <c r="B17" s="22"/>
      <c r="C17" s="173" t="s">
        <v>61</v>
      </c>
      <c r="D17" s="174"/>
      <c r="E17" s="175" t="s">
        <v>62</v>
      </c>
      <c r="F17" s="175" t="s">
        <v>63</v>
      </c>
      <c r="G17" s="175" t="s">
        <v>64</v>
      </c>
      <c r="H17" s="176" t="s">
        <v>65</v>
      </c>
      <c r="I17" s="23"/>
    </row>
    <row r="18" spans="2:9">
      <c r="B18" s="22"/>
      <c r="C18" s="177"/>
      <c r="D18" s="178"/>
      <c r="E18" s="178"/>
      <c r="F18" s="179"/>
      <c r="G18" s="179"/>
      <c r="H18" s="180"/>
      <c r="I18" s="23"/>
    </row>
    <row r="19" spans="2:9">
      <c r="B19" s="22"/>
      <c r="C19" s="177"/>
      <c r="D19" s="178"/>
      <c r="E19" s="178"/>
      <c r="F19" s="179"/>
      <c r="G19" s="179"/>
      <c r="H19" s="180"/>
      <c r="I19" s="23"/>
    </row>
    <row r="20" spans="2:9">
      <c r="B20" s="22"/>
      <c r="C20" s="177"/>
      <c r="D20" s="178"/>
      <c r="E20" s="178"/>
      <c r="F20" s="179"/>
      <c r="G20" s="179"/>
      <c r="H20" s="180"/>
      <c r="I20" s="23"/>
    </row>
    <row r="21" spans="2:9" ht="13.8" thickBot="1">
      <c r="B21" s="22"/>
      <c r="C21" s="181"/>
      <c r="D21" s="182"/>
      <c r="E21" s="182"/>
      <c r="F21" s="183"/>
      <c r="G21" s="183"/>
      <c r="H21" s="184"/>
      <c r="I21" s="23"/>
    </row>
    <row r="22" spans="2:9" ht="13.8" thickBot="1">
      <c r="B22" s="22"/>
      <c r="C22" s="172"/>
      <c r="D22" s="172"/>
      <c r="E22" s="172"/>
      <c r="F22" s="172"/>
      <c r="G22" s="167" t="s">
        <v>66</v>
      </c>
      <c r="H22" s="185"/>
      <c r="I22" s="23"/>
    </row>
    <row r="23" spans="2:9" ht="13.8" thickBot="1">
      <c r="B23" s="22"/>
      <c r="C23" s="53" t="s">
        <v>67</v>
      </c>
      <c r="D23" s="172"/>
      <c r="E23" s="172"/>
      <c r="F23" s="172"/>
      <c r="G23" s="172"/>
      <c r="H23" s="172"/>
      <c r="I23" s="23"/>
    </row>
    <row r="24" spans="2:9">
      <c r="B24" s="22"/>
      <c r="C24" s="173" t="s">
        <v>61</v>
      </c>
      <c r="D24" s="174"/>
      <c r="E24" s="186" t="s">
        <v>68</v>
      </c>
      <c r="F24" s="186" t="s">
        <v>69</v>
      </c>
      <c r="G24" s="186" t="s">
        <v>70</v>
      </c>
      <c r="H24" s="187" t="s">
        <v>65</v>
      </c>
      <c r="I24" s="23"/>
    </row>
    <row r="25" spans="2:9">
      <c r="B25" s="22"/>
      <c r="C25" s="177"/>
      <c r="D25" s="178"/>
      <c r="E25" s="179"/>
      <c r="F25" s="179"/>
      <c r="G25" s="179"/>
      <c r="H25" s="180"/>
      <c r="I25" s="23"/>
    </row>
    <row r="26" spans="2:9">
      <c r="B26" s="22"/>
      <c r="C26" s="177"/>
      <c r="D26" s="178"/>
      <c r="E26" s="179"/>
      <c r="F26" s="179"/>
      <c r="G26" s="179"/>
      <c r="H26" s="180"/>
      <c r="I26" s="23"/>
    </row>
    <row r="27" spans="2:9">
      <c r="B27" s="22"/>
      <c r="C27" s="177"/>
      <c r="D27" s="178"/>
      <c r="E27" s="179"/>
      <c r="F27" s="179"/>
      <c r="G27" s="179"/>
      <c r="H27" s="180"/>
      <c r="I27" s="23"/>
    </row>
    <row r="28" spans="2:9" ht="13.8" thickBot="1">
      <c r="B28" s="22"/>
      <c r="C28" s="188"/>
      <c r="D28" s="189"/>
      <c r="E28" s="189"/>
      <c r="F28" s="189"/>
      <c r="G28" s="189"/>
      <c r="H28" s="190"/>
      <c r="I28" s="23"/>
    </row>
    <row r="29" spans="2:9" ht="13.8" thickBot="1">
      <c r="B29" s="22"/>
      <c r="C29" s="172"/>
      <c r="D29" s="172"/>
      <c r="E29" s="172"/>
      <c r="F29" s="172"/>
      <c r="G29" s="167" t="s">
        <v>66</v>
      </c>
      <c r="H29" s="185"/>
      <c r="I29" s="23"/>
    </row>
    <row r="30" spans="2:9" ht="13.8" thickBot="1">
      <c r="B30" s="22"/>
      <c r="C30" s="53" t="s">
        <v>71</v>
      </c>
      <c r="D30" s="172"/>
      <c r="E30" s="172"/>
      <c r="F30" s="172"/>
      <c r="G30" s="172"/>
      <c r="H30" s="172"/>
      <c r="I30" s="23"/>
    </row>
    <row r="31" spans="2:9" ht="18" customHeight="1">
      <c r="B31" s="22"/>
      <c r="C31" s="191" t="s">
        <v>72</v>
      </c>
      <c r="D31" s="192" t="s">
        <v>73</v>
      </c>
      <c r="E31" s="175" t="s">
        <v>74</v>
      </c>
      <c r="F31" s="175" t="s">
        <v>259</v>
      </c>
      <c r="G31" s="175" t="s">
        <v>75</v>
      </c>
      <c r="H31" s="176" t="s">
        <v>65</v>
      </c>
      <c r="I31" s="23"/>
    </row>
    <row r="32" spans="2:9">
      <c r="B32" s="22"/>
      <c r="C32" s="193"/>
      <c r="D32" s="179"/>
      <c r="E32" s="179"/>
      <c r="F32" s="179"/>
      <c r="G32" s="179"/>
      <c r="H32" s="180"/>
      <c r="I32" s="23"/>
    </row>
    <row r="33" spans="2:9">
      <c r="B33" s="22"/>
      <c r="C33" s="193"/>
      <c r="D33" s="179"/>
      <c r="E33" s="179"/>
      <c r="F33" s="179"/>
      <c r="G33" s="179"/>
      <c r="H33" s="180"/>
      <c r="I33" s="23"/>
    </row>
    <row r="34" spans="2:9" ht="13.8" thickBot="1">
      <c r="B34" s="22"/>
      <c r="C34" s="194"/>
      <c r="D34" s="183"/>
      <c r="E34" s="183"/>
      <c r="F34" s="183"/>
      <c r="G34" s="183"/>
      <c r="H34" s="184"/>
      <c r="I34" s="23"/>
    </row>
    <row r="35" spans="2:9" ht="13.8" thickBot="1">
      <c r="B35" s="22"/>
      <c r="C35" s="172"/>
      <c r="D35" s="172"/>
      <c r="E35" s="172"/>
      <c r="F35" s="172"/>
      <c r="G35" s="167" t="s">
        <v>66</v>
      </c>
      <c r="H35" s="185"/>
      <c r="I35" s="23"/>
    </row>
    <row r="36" spans="2:9" ht="13.8" thickBot="1">
      <c r="B36" s="22"/>
      <c r="C36" s="53" t="s">
        <v>76</v>
      </c>
      <c r="D36" s="172"/>
      <c r="E36" s="172"/>
      <c r="F36" s="172"/>
      <c r="G36" s="172"/>
      <c r="H36" s="172"/>
      <c r="I36" s="23"/>
    </row>
    <row r="37" spans="2:9">
      <c r="B37" s="22"/>
      <c r="C37" s="550" t="s">
        <v>77</v>
      </c>
      <c r="D37" s="551"/>
      <c r="E37" s="175" t="s">
        <v>78</v>
      </c>
      <c r="F37" s="175" t="s">
        <v>79</v>
      </c>
      <c r="G37" s="175" t="s">
        <v>64</v>
      </c>
      <c r="H37" s="176" t="s">
        <v>65</v>
      </c>
      <c r="I37" s="23"/>
    </row>
    <row r="38" spans="2:9">
      <c r="B38" s="22"/>
      <c r="C38" s="177"/>
      <c r="D38" s="178"/>
      <c r="E38" s="179"/>
      <c r="F38" s="179"/>
      <c r="G38" s="179"/>
      <c r="H38" s="180"/>
      <c r="I38" s="23"/>
    </row>
    <row r="39" spans="2:9">
      <c r="B39" s="22"/>
      <c r="C39" s="177"/>
      <c r="D39" s="178"/>
      <c r="E39" s="179"/>
      <c r="F39" s="179"/>
      <c r="G39" s="179"/>
      <c r="H39" s="180"/>
      <c r="I39" s="23"/>
    </row>
    <row r="40" spans="2:9">
      <c r="B40" s="22"/>
      <c r="C40" s="177"/>
      <c r="D40" s="178"/>
      <c r="E40" s="179"/>
      <c r="F40" s="179"/>
      <c r="G40" s="179"/>
      <c r="H40" s="180"/>
      <c r="I40" s="23"/>
    </row>
    <row r="41" spans="2:9" ht="13.8" thickBot="1">
      <c r="B41" s="22"/>
      <c r="C41" s="181"/>
      <c r="D41" s="182"/>
      <c r="E41" s="183"/>
      <c r="F41" s="183"/>
      <c r="G41" s="183"/>
      <c r="H41" s="184"/>
      <c r="I41" s="23"/>
    </row>
    <row r="42" spans="2:9" ht="13.8" thickBot="1">
      <c r="B42" s="22"/>
      <c r="C42" s="172"/>
      <c r="D42" s="172"/>
      <c r="E42" s="172"/>
      <c r="F42" s="172"/>
      <c r="G42" s="167" t="s">
        <v>66</v>
      </c>
      <c r="H42" s="185"/>
      <c r="I42" s="23"/>
    </row>
    <row r="43" spans="2:9" ht="13.8" thickBot="1">
      <c r="B43" s="22"/>
      <c r="C43" s="172"/>
      <c r="D43" s="172"/>
      <c r="E43" s="172"/>
      <c r="F43" s="172"/>
      <c r="G43" s="172"/>
      <c r="H43" s="195"/>
      <c r="I43" s="23"/>
    </row>
    <row r="44" spans="2:9" ht="13.8" thickBot="1">
      <c r="B44" s="22"/>
      <c r="C44" s="172"/>
      <c r="D44" s="172"/>
      <c r="E44" s="172"/>
      <c r="F44" s="196" t="s">
        <v>80</v>
      </c>
      <c r="G44" s="197"/>
      <c r="H44" s="198"/>
      <c r="I44" s="23"/>
    </row>
    <row r="45" spans="2:9" ht="13.8" thickBot="1">
      <c r="B45" s="22"/>
      <c r="C45" s="53" t="s">
        <v>81</v>
      </c>
      <c r="D45" s="172"/>
      <c r="E45" s="172"/>
      <c r="F45" s="172"/>
      <c r="G45" s="172"/>
      <c r="H45" s="172"/>
      <c r="I45" s="23"/>
    </row>
    <row r="46" spans="2:9">
      <c r="B46" s="22"/>
      <c r="C46" s="173" t="s">
        <v>61</v>
      </c>
      <c r="D46" s="174"/>
      <c r="E46" s="174"/>
      <c r="F46" s="199"/>
      <c r="G46" s="200" t="s">
        <v>82</v>
      </c>
      <c r="H46" s="201" t="s">
        <v>83</v>
      </c>
      <c r="I46" s="23"/>
    </row>
    <row r="47" spans="2:9">
      <c r="B47" s="22"/>
      <c r="C47" s="177" t="s">
        <v>84</v>
      </c>
      <c r="D47" s="202"/>
      <c r="E47" s="202"/>
      <c r="F47" s="178"/>
      <c r="G47" s="179"/>
      <c r="H47" s="180"/>
      <c r="I47" s="23"/>
    </row>
    <row r="48" spans="2:9">
      <c r="B48" s="22"/>
      <c r="C48" s="203" t="s">
        <v>85</v>
      </c>
      <c r="D48" s="172"/>
      <c r="E48" s="172"/>
      <c r="F48" s="204"/>
      <c r="G48" s="204"/>
      <c r="H48" s="205"/>
      <c r="I48" s="23"/>
    </row>
    <row r="49" spans="2:9">
      <c r="B49" s="22"/>
      <c r="C49" s="206" t="s">
        <v>162</v>
      </c>
      <c r="D49" s="202"/>
      <c r="E49" s="202"/>
      <c r="F49" s="202"/>
      <c r="G49" s="202"/>
      <c r="H49" s="178"/>
      <c r="I49" s="23"/>
    </row>
    <row r="50" spans="2:9" ht="13.8" thickBot="1">
      <c r="B50" s="22"/>
      <c r="C50" s="172"/>
      <c r="D50" s="172"/>
      <c r="E50" s="172"/>
      <c r="F50" s="172"/>
      <c r="G50" s="167" t="s">
        <v>66</v>
      </c>
      <c r="H50" s="185"/>
      <c r="I50" s="23"/>
    </row>
    <row r="51" spans="2:9" ht="13.8" thickBot="1">
      <c r="B51" s="22"/>
      <c r="C51" s="172"/>
      <c r="D51" s="172"/>
      <c r="E51" s="172"/>
      <c r="F51" s="172"/>
      <c r="G51" s="172"/>
      <c r="H51" s="172"/>
      <c r="I51" s="23"/>
    </row>
    <row r="52" spans="2:9" ht="13.8" thickBot="1">
      <c r="B52" s="22"/>
      <c r="C52" s="172"/>
      <c r="D52" s="196" t="s">
        <v>86</v>
      </c>
      <c r="E52" s="196"/>
      <c r="F52" s="196"/>
      <c r="G52" s="196"/>
      <c r="H52" s="198"/>
      <c r="I52" s="23"/>
    </row>
    <row r="53" spans="2:9">
      <c r="B53" s="22"/>
      <c r="I53" s="23"/>
    </row>
    <row r="54" spans="2:9">
      <c r="B54" s="22"/>
      <c r="I54" s="23"/>
    </row>
    <row r="55" spans="2:9">
      <c r="B55" s="22"/>
      <c r="I55" s="23"/>
    </row>
    <row r="56" spans="2:9">
      <c r="B56" s="22"/>
      <c r="C56" s="210" t="s">
        <v>271</v>
      </c>
      <c r="I56" s="23"/>
    </row>
    <row r="57" spans="2:9">
      <c r="B57" s="22"/>
      <c r="C57" s="209" t="s">
        <v>14</v>
      </c>
      <c r="I57" s="23"/>
    </row>
    <row r="58" spans="2:9">
      <c r="B58" s="22"/>
      <c r="C58" s="209" t="s">
        <v>272</v>
      </c>
      <c r="I58" s="23"/>
    </row>
    <row r="59" spans="2:9">
      <c r="B59" s="22"/>
      <c r="C59" s="209" t="s">
        <v>273</v>
      </c>
      <c r="I59" s="23"/>
    </row>
    <row r="60" spans="2:9" ht="13.8" thickBot="1">
      <c r="B60" s="22"/>
      <c r="I60" s="23"/>
    </row>
    <row r="61" spans="2:9">
      <c r="B61" s="22"/>
      <c r="C61" s="211" t="s">
        <v>274</v>
      </c>
      <c r="D61" s="157"/>
      <c r="E61" s="157"/>
      <c r="F61" s="157"/>
      <c r="G61" s="157"/>
      <c r="H61" s="158"/>
      <c r="I61" s="23"/>
    </row>
    <row r="62" spans="2:9">
      <c r="B62" s="22"/>
      <c r="C62" s="212"/>
      <c r="H62" s="213"/>
      <c r="I62" s="23"/>
    </row>
    <row r="63" spans="2:9" ht="53.25" customHeight="1">
      <c r="B63" s="22"/>
      <c r="C63" s="540" t="s">
        <v>275</v>
      </c>
      <c r="D63" s="541"/>
      <c r="E63" s="541"/>
      <c r="F63" s="541"/>
      <c r="G63" s="541"/>
      <c r="H63" s="542"/>
      <c r="I63" s="23"/>
    </row>
    <row r="64" spans="2:9" ht="63" customHeight="1" thickBot="1">
      <c r="B64" s="22"/>
      <c r="C64" s="543" t="s">
        <v>276</v>
      </c>
      <c r="D64" s="544"/>
      <c r="E64" s="544"/>
      <c r="F64" s="544"/>
      <c r="G64" s="544"/>
      <c r="H64" s="545"/>
      <c r="I64" s="23"/>
    </row>
    <row r="65" spans="2:9">
      <c r="B65" s="22"/>
      <c r="I65" s="23"/>
    </row>
    <row r="66" spans="2:9">
      <c r="B66" s="22"/>
      <c r="C66" s="226" t="s">
        <v>12</v>
      </c>
      <c r="I66" s="23"/>
    </row>
    <row r="67" spans="2:9">
      <c r="B67" s="22"/>
      <c r="C67" s="226" t="s">
        <v>14</v>
      </c>
      <c r="I67" s="23"/>
    </row>
    <row r="68" spans="2:9">
      <c r="B68" s="22"/>
      <c r="C68" s="226" t="s">
        <v>15</v>
      </c>
      <c r="I68" s="23"/>
    </row>
    <row r="69" spans="2:9">
      <c r="B69" s="22"/>
      <c r="C69" s="226" t="s">
        <v>16</v>
      </c>
      <c r="I69" s="23"/>
    </row>
    <row r="70" spans="2:9" ht="13.8" thickBot="1">
      <c r="B70" s="32"/>
      <c r="C70" s="33"/>
      <c r="D70" s="33"/>
      <c r="E70" s="33"/>
      <c r="F70" s="33"/>
      <c r="G70" s="33"/>
      <c r="H70" s="33"/>
      <c r="I70" s="34"/>
    </row>
    <row r="71" spans="2:9" ht="13.8" thickTop="1"/>
  </sheetData>
  <protectedRanges>
    <protectedRange sqref="H52 H50 H44 H42 H29 H22 E12:F12 D11:D13 F13:F14 C12:C14 D14:E14 E18:H21 H32:H35 C19:C21 C32:F34 C38:H41 H11:H14 G12:G14 C47:H49 C25:C28 E25:H28" name="Rango1_1"/>
  </protectedRanges>
  <mergeCells count="13">
    <mergeCell ref="C5:H5"/>
    <mergeCell ref="C6:H6"/>
    <mergeCell ref="C9:H9"/>
    <mergeCell ref="C63:H63"/>
    <mergeCell ref="C64:H64"/>
    <mergeCell ref="C13:C14"/>
    <mergeCell ref="D13:F14"/>
    <mergeCell ref="C37:D37"/>
    <mergeCell ref="C7:H7"/>
    <mergeCell ref="C8:H8"/>
    <mergeCell ref="C11:C12"/>
    <mergeCell ref="D11:H12"/>
    <mergeCell ref="C10:H10"/>
  </mergeCell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5229B-14D8-4489-91B7-019FDE43D1BB}">
  <sheetPr codeName="Hoja1">
    <tabColor rgb="FF00B0F0"/>
  </sheetPr>
  <dimension ref="A1:K77"/>
  <sheetViews>
    <sheetView showGridLines="0" view="pageBreakPreview" zoomScaleNormal="85" zoomScaleSheetLayoutView="100" workbookViewId="0">
      <selection activeCell="J31" sqref="J31"/>
    </sheetView>
  </sheetViews>
  <sheetFormatPr baseColWidth="10" defaultRowHeight="14.4"/>
  <cols>
    <col min="1" max="1" width="5.33203125" style="334" customWidth="1"/>
    <col min="2" max="2" width="69.33203125" style="364" customWidth="1"/>
    <col min="3" max="3" width="8.88671875" style="334" bestFit="1" customWidth="1"/>
    <col min="4" max="4" width="10.109375" style="334" customWidth="1"/>
    <col min="5" max="5" width="17.6640625" style="365" customWidth="1"/>
    <col min="6" max="6" width="9.5546875" style="334" customWidth="1"/>
    <col min="7" max="7" width="9" style="334" bestFit="1" customWidth="1"/>
    <col min="8" max="8" width="16" style="361" customWidth="1"/>
    <col min="9" max="9" width="5.44140625" customWidth="1"/>
    <col min="10" max="10" width="25.109375" customWidth="1"/>
    <col min="11" max="11" width="18.88671875" customWidth="1"/>
    <col min="12" max="13" width="5.44140625" customWidth="1"/>
    <col min="14" max="14" width="17.44140625" customWidth="1"/>
    <col min="15" max="16" width="7" customWidth="1"/>
  </cols>
  <sheetData>
    <row r="1" spans="1:8" ht="91.5" customHeight="1">
      <c r="A1"/>
      <c r="B1" s="559"/>
      <c r="C1" s="559"/>
      <c r="D1" s="559"/>
      <c r="E1" s="559"/>
      <c r="F1" s="559"/>
      <c r="G1" s="559"/>
      <c r="H1" s="559"/>
    </row>
    <row r="2" spans="1:8" ht="51" customHeight="1">
      <c r="B2" s="560" t="str">
        <f>+CONCATENATE("OBJETO:"," ",'[47]Paso 1'!C6)</f>
        <v xml:space="preserve">OBJETO: Adecuación y mantenimiento de obras civiles, eléctricas, de voz y datos y redes hidrosanitarias  de los centros del valle del software. Lote 5 Laureles Estadio.
</v>
      </c>
      <c r="C2" s="561"/>
      <c r="D2" s="561"/>
      <c r="E2" s="561"/>
      <c r="F2" s="561"/>
      <c r="G2" s="561"/>
      <c r="H2" s="562"/>
    </row>
    <row r="3" spans="1:8" ht="21.75" customHeight="1">
      <c r="A3" s="335"/>
      <c r="B3" s="563" t="s">
        <v>606</v>
      </c>
      <c r="C3" s="563"/>
      <c r="D3" s="563"/>
      <c r="E3" s="563"/>
      <c r="F3" s="563"/>
      <c r="G3" s="563"/>
      <c r="H3" s="563"/>
    </row>
    <row r="4" spans="1:8">
      <c r="A4" s="336"/>
      <c r="B4" s="564"/>
      <c r="C4" s="564"/>
      <c r="D4" s="564"/>
      <c r="E4" s="564"/>
      <c r="F4" s="564"/>
      <c r="G4" s="564"/>
      <c r="H4" s="564"/>
    </row>
    <row r="5" spans="1:8">
      <c r="A5"/>
      <c r="B5" s="214" t="str">
        <f>+'[47]Paso 1'!B20:J20</f>
        <v>Recurso Humano</v>
      </c>
      <c r="C5" s="337" t="s">
        <v>70</v>
      </c>
      <c r="D5" s="337" t="s">
        <v>121</v>
      </c>
      <c r="E5" s="338" t="s">
        <v>122</v>
      </c>
      <c r="F5" s="337" t="s">
        <v>123</v>
      </c>
      <c r="G5" s="337" t="s">
        <v>124</v>
      </c>
      <c r="H5" s="339" t="s">
        <v>125</v>
      </c>
    </row>
    <row r="6" spans="1:8" ht="26.4">
      <c r="A6"/>
      <c r="B6" s="121" t="str">
        <f>+IF('[47]Paso 1'!B22="","",'[47]Paso 1'!B22&amp;" "&amp;'[47]Paso 1'!C22)</f>
        <v>Residente. Ingeniero Civil, Arquitecto, Arquitecto Constructor. Experiencia igual o mayor 4 años.</v>
      </c>
      <c r="C6" s="340">
        <f>+'[47]Paso 1'!E22</f>
        <v>1</v>
      </c>
      <c r="D6" s="341">
        <f>+'[47]Paso 1'!F22</f>
        <v>1</v>
      </c>
      <c r="E6" s="366"/>
      <c r="F6" s="343">
        <f>+'[47]Paso 1'!H22</f>
        <v>1.45</v>
      </c>
      <c r="G6" s="344">
        <f>+'[47]Paso 1'!I22</f>
        <v>4</v>
      </c>
      <c r="H6" s="366"/>
    </row>
    <row r="7" spans="1:8" ht="39.6">
      <c r="A7"/>
      <c r="B7" s="121" t="str">
        <f>+IF('[47]Paso 1'!B23="","",'[47]Paso 1'!B23&amp;" "&amp;'[47]Paso 1'!C23)</f>
        <v>Tecnólogo seguridad y salud en el trabajo – SST. Tecnologo en seguridad industrial, salud ocupacional o del nucleo básico del conocimiento. Experiencia igual o superio a 2 años.</v>
      </c>
      <c r="C7" s="340">
        <f>+'[47]Paso 1'!E23</f>
        <v>1</v>
      </c>
      <c r="D7" s="341">
        <f>+'[47]Paso 1'!F23</f>
        <v>1</v>
      </c>
      <c r="E7" s="366"/>
      <c r="F7" s="343">
        <f>+'[47]Paso 1'!H23</f>
        <v>1.45</v>
      </c>
      <c r="G7" s="344">
        <f>+'[47]Paso 1'!I23</f>
        <v>4</v>
      </c>
      <c r="H7" s="366"/>
    </row>
    <row r="8" spans="1:8" ht="26.4">
      <c r="A8"/>
      <c r="B8" s="121" t="str">
        <f>+IF('[47]Paso 1'!B24="","",'[47]Paso 1'!B24&amp;" "&amp;'[47]Paso 1'!C24)</f>
        <v>Profesional social. Sociologo, antropologo, sicologo o trabajdor social, o en el nucleo basico de conocimento Experiencia igual o mayor 4 años.</v>
      </c>
      <c r="C8" s="340">
        <f>+'[47]Paso 1'!E24</f>
        <v>1</v>
      </c>
      <c r="D8" s="341">
        <f>+'[47]Paso 1'!F24</f>
        <v>0.25</v>
      </c>
      <c r="E8" s="366"/>
      <c r="F8" s="343">
        <f>+'[47]Paso 1'!H24</f>
        <v>1.45</v>
      </c>
      <c r="G8" s="344">
        <f>+'[47]Paso 1'!I24</f>
        <v>4</v>
      </c>
      <c r="H8" s="366"/>
    </row>
    <row r="9" spans="1:8" ht="26.4">
      <c r="A9"/>
      <c r="B9" s="121" t="str">
        <f>+IF('[47]Paso 1'!B25="","",'[47]Paso 1'!B25&amp;" "&amp;'[47]Paso 1'!C25)</f>
        <v>Profesional ambiental. Ingeniero ambiental o ingeniero ambiental y sanitario. Experiencia igual o mayor 4 años.</v>
      </c>
      <c r="C9" s="340">
        <f>+'[47]Paso 1'!E25</f>
        <v>1</v>
      </c>
      <c r="D9" s="341">
        <f>+'[47]Paso 1'!F25</f>
        <v>0.25</v>
      </c>
      <c r="E9" s="366"/>
      <c r="F9" s="343">
        <f>+'[47]Paso 1'!H25</f>
        <v>1.45</v>
      </c>
      <c r="G9" s="344">
        <f>+'[47]Paso 1'!I25</f>
        <v>4</v>
      </c>
      <c r="H9" s="366"/>
    </row>
    <row r="10" spans="1:8" ht="26.4">
      <c r="A10"/>
      <c r="B10" s="121" t="str">
        <f>+IF('[47]Paso 1'!B26="","",'[47]Paso 1'!B26&amp;" "&amp;'[47]Paso 1'!C26)</f>
        <v>Profesional. Ingeniero Civil, Arquitecto, Arquitecto  Constructor con certificación BIM. Experiencia igual o mayor a 1 año luego de la certificaíon BIM.</v>
      </c>
      <c r="C10" s="340">
        <f>+'[47]Paso 1'!E26</f>
        <v>1</v>
      </c>
      <c r="D10" s="341">
        <f>+'[47]Paso 1'!F26</f>
        <v>0.1</v>
      </c>
      <c r="E10" s="366"/>
      <c r="F10" s="343">
        <f>+'[47]Paso 1'!H26</f>
        <v>1.45</v>
      </c>
      <c r="G10" s="344">
        <f>+'[47]Paso 1'!I26</f>
        <v>4</v>
      </c>
      <c r="H10" s="366"/>
    </row>
    <row r="11" spans="1:8" ht="26.4">
      <c r="A11"/>
      <c r="B11" s="121" t="str">
        <f>+IF('[47]Paso 1'!B27="","",'[47]Paso 1'!B27&amp;" "&amp;'[47]Paso 1'!C27)</f>
        <v>Profesional Ingeniero electricista. Ingeniero electricista, ingeniero eléctrico o ingeniero electromecánico. Experiencia igual o mayor 4 años.</v>
      </c>
      <c r="C11" s="340">
        <f>+'[47]Paso 1'!E27</f>
        <v>1</v>
      </c>
      <c r="D11" s="341">
        <f>+'[47]Paso 1'!F27</f>
        <v>0.5</v>
      </c>
      <c r="E11" s="366"/>
      <c r="F11" s="343">
        <f>+'[47]Paso 1'!H27</f>
        <v>1.45</v>
      </c>
      <c r="G11" s="344">
        <f>+'[47]Paso 1'!I27</f>
        <v>4</v>
      </c>
      <c r="H11" s="366"/>
    </row>
    <row r="12" spans="1:8">
      <c r="A12"/>
      <c r="B12" s="215" t="str">
        <f>+'[47]Paso 1'!B48:J48</f>
        <v>Otros gastos de Administración</v>
      </c>
      <c r="C12" s="345"/>
      <c r="D12" s="346"/>
      <c r="E12" s="375"/>
      <c r="F12" s="345"/>
      <c r="G12" s="374"/>
      <c r="H12" s="366"/>
    </row>
    <row r="13" spans="1:8">
      <c r="A13"/>
      <c r="B13" s="121" t="str">
        <f>+IF('[47]Paso 1'!B50="","",'[47]Paso 1'!B50&amp;" "&amp;'[47]Paso 1'!C50)</f>
        <v xml:space="preserve">Auxilio de transporte. </v>
      </c>
      <c r="C13" s="340">
        <f>+'[47]Paso 1'!E50</f>
        <v>1</v>
      </c>
      <c r="D13" s="341" t="str">
        <f>+'[47]Paso 1'!D50</f>
        <v>mes</v>
      </c>
      <c r="E13" s="366"/>
      <c r="F13" s="340"/>
      <c r="G13" s="344">
        <f>+'[47]Paso 1'!I50</f>
        <v>4</v>
      </c>
      <c r="H13" s="366"/>
    </row>
    <row r="14" spans="1:8">
      <c r="A14"/>
      <c r="B14" s="121" t="str">
        <f>+IF('[47]Paso 1'!B51="","",'[47]Paso 1'!B51&amp;" "&amp;'[47]Paso 1'!C51)</f>
        <v xml:space="preserve">Auxilio para gastos de papeleria, fotocopias y otros </v>
      </c>
      <c r="C14" s="340">
        <f>+'[47]Paso 1'!E51</f>
        <v>1</v>
      </c>
      <c r="D14" s="341" t="str">
        <f>+'[47]Paso 1'!D51</f>
        <v>mes</v>
      </c>
      <c r="E14" s="366"/>
      <c r="F14" s="340"/>
      <c r="G14" s="344">
        <f>+'[47]Paso 1'!I51</f>
        <v>4</v>
      </c>
      <c r="H14" s="366"/>
    </row>
    <row r="15" spans="1:8">
      <c r="A15"/>
      <c r="B15" s="121" t="str">
        <f>+IF('[47]Paso 1'!B52="","",'[47]Paso 1'!B52&amp;" "&amp;'[47]Paso 1'!C52)</f>
        <v xml:space="preserve">Auxilio por celulares - equipo y  consumo- </v>
      </c>
      <c r="C15" s="340">
        <f>+'[47]Paso 1'!E52</f>
        <v>6</v>
      </c>
      <c r="D15" s="341" t="str">
        <f>+'[47]Paso 1'!D52</f>
        <v>mes</v>
      </c>
      <c r="E15" s="366"/>
      <c r="F15" s="340"/>
      <c r="G15" s="344">
        <f>+'[47]Paso 1'!I52</f>
        <v>4</v>
      </c>
      <c r="H15" s="366"/>
    </row>
    <row r="16" spans="1:8">
      <c r="A16"/>
      <c r="B16" s="121" t="str">
        <f>+IF('[47]Paso 1'!B53="","",'[47]Paso 1'!B53&amp;" "&amp;'[47]Paso 1'!C53)</f>
        <v xml:space="preserve">Computadores licenciados, incluye impresora y conexión a internet </v>
      </c>
      <c r="C16" s="340">
        <f>+'[47]Paso 1'!E53</f>
        <v>4</v>
      </c>
      <c r="D16" s="341" t="str">
        <f>+'[47]Paso 1'!D53</f>
        <v>mes</v>
      </c>
      <c r="E16" s="366"/>
      <c r="F16" s="340"/>
      <c r="G16" s="344">
        <f>+'[47]Paso 1'!I53</f>
        <v>4</v>
      </c>
      <c r="H16" s="366"/>
    </row>
    <row r="17" spans="1:8">
      <c r="A17"/>
      <c r="B17" s="121" t="str">
        <f>+IF('[47]Paso 1'!B54="","",'[47]Paso 1'!B54&amp;" "&amp;'[47]Paso 1'!C54)</f>
        <v xml:space="preserve">Muebles y dotación de oficina del proyecto. </v>
      </c>
      <c r="C17" s="340">
        <f>+'[47]Paso 1'!E54</f>
        <v>6</v>
      </c>
      <c r="D17" s="341" t="str">
        <f>+'[47]Paso 1'!D54</f>
        <v>mes</v>
      </c>
      <c r="E17" s="366"/>
      <c r="F17" s="340"/>
      <c r="G17" s="344">
        <f>+'[47]Paso 1'!I54</f>
        <v>4</v>
      </c>
      <c r="H17" s="366"/>
    </row>
    <row r="18" spans="1:8">
      <c r="A18"/>
      <c r="B18" s="216" t="s">
        <v>126</v>
      </c>
      <c r="C18" s="345"/>
      <c r="D18" s="346"/>
      <c r="E18" s="347"/>
      <c r="F18" s="345"/>
      <c r="G18" s="346"/>
      <c r="H18" s="366"/>
    </row>
    <row r="19" spans="1:8">
      <c r="A19"/>
      <c r="B19" s="224" t="s">
        <v>127</v>
      </c>
      <c r="C19" s="348">
        <v>2E-3</v>
      </c>
      <c r="D19" s="349"/>
      <c r="E19" s="350"/>
      <c r="F19" s="340"/>
      <c r="G19" s="351"/>
      <c r="H19" s="366"/>
    </row>
    <row r="20" spans="1:8">
      <c r="A20"/>
      <c r="B20" s="217" t="s">
        <v>128</v>
      </c>
      <c r="C20" s="352">
        <v>5.0000000000000001E-3</v>
      </c>
      <c r="D20" s="349"/>
      <c r="E20" s="350"/>
      <c r="F20" s="340"/>
      <c r="G20" s="353"/>
      <c r="H20" s="366"/>
    </row>
    <row r="21" spans="1:8">
      <c r="A21"/>
      <c r="B21" s="217" t="s">
        <v>129</v>
      </c>
      <c r="C21" s="352">
        <v>0.02</v>
      </c>
      <c r="D21" s="349"/>
      <c r="E21" s="350"/>
      <c r="F21" s="340"/>
      <c r="G21" s="351"/>
      <c r="H21" s="366"/>
    </row>
    <row r="22" spans="1:8">
      <c r="A22"/>
      <c r="B22" s="217" t="s">
        <v>130</v>
      </c>
      <c r="C22" s="352">
        <v>0.01</v>
      </c>
      <c r="D22" s="349"/>
      <c r="E22" s="350"/>
      <c r="F22" s="340"/>
      <c r="G22" s="351"/>
      <c r="H22" s="366"/>
    </row>
    <row r="23" spans="1:8">
      <c r="A23"/>
      <c r="B23" s="218" t="str">
        <f>+'[47]Paso 1'!B82</f>
        <v>Pro Deporte y Recreación</v>
      </c>
      <c r="C23" s="352">
        <f>+'[47]Paso 1'!I82</f>
        <v>1.2999999999999999E-2</v>
      </c>
      <c r="D23" s="349"/>
      <c r="E23" s="350"/>
      <c r="F23" s="340"/>
      <c r="G23" s="351"/>
      <c r="H23" s="366"/>
    </row>
    <row r="24" spans="1:8" ht="26.4">
      <c r="A24"/>
      <c r="B24" s="219" t="s">
        <v>131</v>
      </c>
      <c r="C24" s="352">
        <v>0.05</v>
      </c>
      <c r="D24" s="349"/>
      <c r="E24" s="350"/>
      <c r="F24" s="340"/>
      <c r="G24" s="351"/>
      <c r="H24" s="366"/>
    </row>
    <row r="25" spans="1:8">
      <c r="A25"/>
      <c r="B25" s="220" t="s">
        <v>132</v>
      </c>
      <c r="C25" s="345"/>
      <c r="D25" s="346"/>
      <c r="E25" s="347"/>
      <c r="F25" s="345"/>
      <c r="G25" s="345"/>
      <c r="H25" s="345"/>
    </row>
    <row r="26" spans="1:8">
      <c r="A26"/>
      <c r="B26" s="221" t="s">
        <v>133</v>
      </c>
      <c r="C26" s="340"/>
      <c r="D26" s="343"/>
      <c r="E26" s="350"/>
      <c r="F26" s="340"/>
      <c r="G26" s="345"/>
      <c r="H26" s="366"/>
    </row>
    <row r="27" spans="1:8">
      <c r="A27"/>
      <c r="B27" s="121" t="s">
        <v>134</v>
      </c>
      <c r="C27" s="340"/>
      <c r="D27" s="343"/>
      <c r="E27" s="350"/>
      <c r="F27" s="340"/>
      <c r="G27" s="366"/>
      <c r="H27" s="366"/>
    </row>
    <row r="28" spans="1:8">
      <c r="A28"/>
      <c r="B28" s="121" t="s">
        <v>135</v>
      </c>
      <c r="C28" s="340"/>
      <c r="D28" s="343"/>
      <c r="E28" s="350"/>
      <c r="F28" s="340"/>
      <c r="G28" s="366"/>
      <c r="H28" s="366"/>
    </row>
    <row r="29" spans="1:8">
      <c r="A29"/>
      <c r="B29" s="121" t="s">
        <v>136</v>
      </c>
      <c r="C29" s="340"/>
      <c r="D29" s="343"/>
      <c r="E29" s="350"/>
      <c r="F29" s="340"/>
      <c r="G29" s="366"/>
      <c r="H29" s="366"/>
    </row>
    <row r="30" spans="1:8">
      <c r="A30"/>
      <c r="B30" s="220" t="s">
        <v>137</v>
      </c>
      <c r="C30" s="340"/>
      <c r="D30" s="343"/>
      <c r="E30" s="350" t="s">
        <v>138</v>
      </c>
      <c r="F30" s="340"/>
      <c r="G30" s="366"/>
      <c r="H30" s="366"/>
    </row>
    <row r="31" spans="1:8">
      <c r="A31"/>
      <c r="B31" s="216" t="s">
        <v>139</v>
      </c>
      <c r="C31" s="340"/>
      <c r="D31" s="343"/>
      <c r="E31" s="350"/>
      <c r="F31" s="340"/>
      <c r="G31" s="366"/>
      <c r="H31" s="366"/>
    </row>
    <row r="32" spans="1:8">
      <c r="A32"/>
      <c r="B32" s="222" t="s">
        <v>140</v>
      </c>
      <c r="C32" s="340"/>
      <c r="D32" s="343"/>
      <c r="E32" s="354"/>
      <c r="F32" s="340"/>
      <c r="G32" s="340"/>
      <c r="H32" s="342"/>
    </row>
    <row r="33" spans="1:8">
      <c r="A33"/>
      <c r="B33" s="121" t="str">
        <f>+'[47]Paso 1'!B91</f>
        <v>Pólizas - Gasto estimado comprobable -</v>
      </c>
      <c r="C33" s="340"/>
      <c r="D33" s="343"/>
      <c r="E33" s="354"/>
      <c r="F33" s="340"/>
      <c r="G33" s="340"/>
      <c r="H33" s="342">
        <f>+'[47]Paso 1'!J109</f>
        <v>986653</v>
      </c>
    </row>
    <row r="34" spans="1:8">
      <c r="A34"/>
      <c r="B34" s="221" t="s">
        <v>141</v>
      </c>
      <c r="C34" s="340"/>
      <c r="D34" s="343"/>
      <c r="E34" s="354"/>
      <c r="F34" s="340"/>
      <c r="G34" s="340"/>
      <c r="H34" s="342"/>
    </row>
    <row r="35" spans="1:8">
      <c r="A35"/>
      <c r="B35" s="311" t="str">
        <f>+'[47]Paso 1'!B92</f>
        <v>Inversión Ambiental - Social - Implementación PMT - Valor estimado demostrable -</v>
      </c>
      <c r="C35" s="340"/>
      <c r="D35" s="343"/>
      <c r="E35" s="354"/>
      <c r="F35" s="340"/>
      <c r="G35" s="340"/>
      <c r="H35" s="342">
        <f>+'[47]Paso 1'!C14</f>
        <v>42879411</v>
      </c>
    </row>
    <row r="36" spans="1:8">
      <c r="A36"/>
      <c r="B36" s="223" t="s">
        <v>142</v>
      </c>
      <c r="C36" s="340"/>
      <c r="D36" s="343"/>
      <c r="E36" s="350"/>
      <c r="F36" s="340"/>
      <c r="G36" s="343"/>
      <c r="H36" s="342">
        <f>H26+H30+H33+H35</f>
        <v>43866064</v>
      </c>
    </row>
    <row r="37" spans="1:8">
      <c r="A37"/>
      <c r="B37" s="334"/>
      <c r="D37" s="355"/>
      <c r="E37" s="356"/>
      <c r="G37" s="355"/>
      <c r="H37" s="357"/>
    </row>
    <row r="38" spans="1:8">
      <c r="A38"/>
      <c r="B38" s="565" t="s">
        <v>363</v>
      </c>
      <c r="C38" s="565"/>
      <c r="D38" s="565"/>
      <c r="E38" s="565"/>
      <c r="F38" s="565"/>
      <c r="G38" s="565"/>
      <c r="H38" s="565"/>
    </row>
    <row r="39" spans="1:8">
      <c r="A39"/>
      <c r="B39" s="566" t="s">
        <v>358</v>
      </c>
      <c r="C39" s="566"/>
      <c r="D39" s="566"/>
      <c r="E39" s="566"/>
      <c r="F39" s="566"/>
      <c r="G39" s="566"/>
      <c r="H39" s="566"/>
    </row>
    <row r="40" spans="1:8">
      <c r="A40"/>
      <c r="B40" s="566" t="s">
        <v>607</v>
      </c>
      <c r="C40" s="566"/>
      <c r="D40" s="566"/>
      <c r="E40" s="566"/>
      <c r="F40" s="566"/>
      <c r="G40" s="566"/>
      <c r="H40" s="566"/>
    </row>
    <row r="41" spans="1:8">
      <c r="A41"/>
      <c r="B41" s="567" t="s">
        <v>359</v>
      </c>
      <c r="C41" s="567"/>
      <c r="D41" s="567"/>
      <c r="E41" s="567"/>
      <c r="F41" s="567"/>
      <c r="G41" s="567"/>
      <c r="H41" s="567"/>
    </row>
    <row r="42" spans="1:8">
      <c r="A42"/>
      <c r="B42" s="567" t="s">
        <v>360</v>
      </c>
      <c r="C42" s="567"/>
      <c r="D42" s="567"/>
      <c r="E42" s="567"/>
      <c r="F42" s="567"/>
      <c r="G42" s="567"/>
      <c r="H42" s="567"/>
    </row>
    <row r="43" spans="1:8">
      <c r="A43"/>
      <c r="B43" s="567" t="s">
        <v>361</v>
      </c>
      <c r="C43" s="567"/>
      <c r="D43" s="567"/>
      <c r="E43" s="567"/>
      <c r="F43" s="567"/>
      <c r="G43" s="567"/>
      <c r="H43" s="567"/>
    </row>
    <row r="44" spans="1:8">
      <c r="A44"/>
      <c r="B44" s="567" t="s">
        <v>362</v>
      </c>
      <c r="C44" s="567"/>
      <c r="D44" s="567"/>
      <c r="E44" s="567"/>
      <c r="F44" s="567"/>
      <c r="G44" s="567"/>
      <c r="H44" s="567"/>
    </row>
    <row r="45" spans="1:8">
      <c r="A45"/>
      <c r="B45" s="360"/>
      <c r="C45" s="360"/>
      <c r="D45" s="360"/>
      <c r="E45" s="360"/>
      <c r="F45" s="360"/>
    </row>
    <row r="46" spans="1:8">
      <c r="A46"/>
    </row>
    <row r="47" spans="1:8">
      <c r="A47"/>
    </row>
    <row r="48" spans="1:8">
      <c r="A48"/>
      <c r="B48" s="364" t="s">
        <v>608</v>
      </c>
      <c r="C48" s="334" t="s">
        <v>609</v>
      </c>
    </row>
    <row r="49" spans="1:4">
      <c r="A49"/>
    </row>
    <row r="50" spans="1:4">
      <c r="A50"/>
      <c r="C50" s="558"/>
      <c r="D50" s="558"/>
    </row>
    <row r="51" spans="1:4">
      <c r="A51"/>
    </row>
    <row r="52" spans="1:4">
      <c r="A52"/>
    </row>
    <row r="53" spans="1:4">
      <c r="A53"/>
    </row>
    <row r="54" spans="1:4">
      <c r="A54"/>
    </row>
    <row r="55" spans="1:4">
      <c r="A55"/>
    </row>
    <row r="56" spans="1:4" ht="27" customHeight="1">
      <c r="A56"/>
    </row>
    <row r="57" spans="1:4">
      <c r="A57"/>
    </row>
    <row r="58" spans="1:4">
      <c r="A58"/>
    </row>
    <row r="59" spans="1:4">
      <c r="A59"/>
    </row>
    <row r="60" spans="1:4">
      <c r="A60"/>
    </row>
    <row r="61" spans="1:4">
      <c r="A61"/>
    </row>
    <row r="62" spans="1:4">
      <c r="A62"/>
    </row>
    <row r="63" spans="1:4">
      <c r="A63"/>
    </row>
    <row r="64" spans="1:4">
      <c r="A64"/>
    </row>
    <row r="65" spans="1:11">
      <c r="A65"/>
    </row>
    <row r="66" spans="1:11">
      <c r="A66"/>
    </row>
    <row r="67" spans="1:11">
      <c r="A67"/>
    </row>
    <row r="68" spans="1:11">
      <c r="A68"/>
    </row>
    <row r="69" spans="1:11">
      <c r="A69"/>
    </row>
    <row r="71" spans="1:11" ht="40.5" customHeight="1">
      <c r="A71" s="358"/>
    </row>
    <row r="72" spans="1:11" ht="43.5" customHeight="1">
      <c r="A72" s="358"/>
      <c r="J72" s="359"/>
    </row>
    <row r="73" spans="1:11" ht="128.25" customHeight="1"/>
    <row r="74" spans="1:11" ht="27" customHeight="1"/>
    <row r="75" spans="1:11" ht="27" customHeight="1"/>
    <row r="76" spans="1:11" ht="225.75" customHeight="1"/>
    <row r="77" spans="1:11" ht="18.75" customHeight="1">
      <c r="J77" s="362"/>
      <c r="K77" s="363"/>
    </row>
  </sheetData>
  <autoFilter ref="B5:H50" xr:uid="{00000000-0001-0000-0100-000000000000}"/>
  <mergeCells count="12">
    <mergeCell ref="C50:D50"/>
    <mergeCell ref="B1:H1"/>
    <mergeCell ref="B2:H2"/>
    <mergeCell ref="B3:H3"/>
    <mergeCell ref="B4:H4"/>
    <mergeCell ref="B38:H38"/>
    <mergeCell ref="B39:H39"/>
    <mergeCell ref="B40:H40"/>
    <mergeCell ref="B41:H41"/>
    <mergeCell ref="B42:H42"/>
    <mergeCell ref="B43:H43"/>
    <mergeCell ref="B44:H44"/>
  </mergeCells>
  <conditionalFormatting sqref="C50:D50">
    <cfRule type="cellIs" dxfId="2" priority="2" operator="lessThan">
      <formula>-1</formula>
    </cfRule>
    <cfRule type="cellIs" dxfId="1" priority="3" operator="greaterThan">
      <formula>1</formula>
    </cfRule>
  </conditionalFormatting>
  <conditionalFormatting sqref="H37">
    <cfRule type="cellIs" dxfId="0" priority="1" operator="lessThan">
      <formula>0</formula>
    </cfRule>
  </conditionalFormatting>
  <dataValidations count="1">
    <dataValidation allowBlank="1" showInputMessage="1" showErrorMessage="1" promptTitle="Validador" prompt="Si la celda se encuentra de color rojo, se debe revisar que falta por incluir de la hoja anterior." sqref="C50:D50" xr:uid="{3E6061AD-652F-4348-AAE7-55F967B8F630}"/>
  </dataValidations>
  <pageMargins left="0.7" right="0.7" top="0.75" bottom="0.75" header="0.3" footer="0.3"/>
  <pageSetup scale="38"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FCEA6-F8A9-42B3-B58E-A477308A698A}">
  <dimension ref="B1:IW111"/>
  <sheetViews>
    <sheetView tabSelected="1" view="pageBreakPreview" topLeftCell="A15" zoomScale="90" zoomScaleNormal="80" zoomScaleSheetLayoutView="90" workbookViewId="0">
      <selection activeCell="C26" sqref="C26"/>
    </sheetView>
  </sheetViews>
  <sheetFormatPr baseColWidth="10" defaultColWidth="11.44140625" defaultRowHeight="13.2"/>
  <cols>
    <col min="1" max="2" width="3.109375" style="36" customWidth="1"/>
    <col min="3" max="3" width="68.88671875" style="36" customWidth="1"/>
    <col min="4" max="4" width="11.109375" style="36" customWidth="1"/>
    <col min="5" max="5" width="12" style="36" customWidth="1"/>
    <col min="6" max="6" width="17.6640625" style="36" bestFit="1" customWidth="1"/>
    <col min="7" max="7" width="15.6640625" style="36" customWidth="1"/>
    <col min="8" max="8" width="3.109375" style="245" customWidth="1"/>
    <col min="9" max="9" width="3.109375" style="36" customWidth="1"/>
    <col min="10" max="16384" width="11.44140625" style="36"/>
  </cols>
  <sheetData>
    <row r="1" spans="2:257" ht="13.8" thickBot="1">
      <c r="C1" s="577"/>
      <c r="D1" s="577"/>
      <c r="E1" s="577"/>
      <c r="F1" s="577"/>
      <c r="G1" s="577"/>
      <c r="H1" s="230"/>
      <c r="I1" s="227"/>
      <c r="J1" s="227"/>
      <c r="K1" s="227"/>
      <c r="L1" s="227"/>
      <c r="M1" s="227"/>
      <c r="N1" s="227"/>
      <c r="O1" s="227"/>
      <c r="P1" s="227"/>
      <c r="Q1" s="227"/>
      <c r="R1" s="227"/>
      <c r="S1" s="227"/>
      <c r="T1" s="227"/>
      <c r="U1" s="227"/>
      <c r="V1" s="227"/>
      <c r="W1" s="227"/>
      <c r="X1" s="227"/>
      <c r="Y1" s="227"/>
      <c r="Z1" s="227"/>
      <c r="AA1" s="227"/>
      <c r="AB1" s="227"/>
      <c r="AC1" s="227"/>
      <c r="AD1" s="227"/>
      <c r="AE1" s="227"/>
      <c r="AF1" s="227"/>
      <c r="AG1" s="227"/>
      <c r="AH1" s="227"/>
      <c r="AI1" s="227"/>
      <c r="AJ1" s="227"/>
      <c r="AK1" s="227"/>
      <c r="AL1" s="227"/>
      <c r="AM1" s="227"/>
      <c r="AN1" s="227"/>
      <c r="AO1" s="227"/>
      <c r="AP1" s="227"/>
      <c r="AQ1" s="227"/>
      <c r="AR1" s="227"/>
      <c r="AS1" s="227"/>
      <c r="AT1" s="227"/>
      <c r="AU1" s="227"/>
      <c r="AV1" s="227"/>
      <c r="AW1" s="227"/>
      <c r="AX1" s="227"/>
      <c r="AY1" s="227"/>
      <c r="AZ1" s="227"/>
      <c r="BA1" s="227"/>
      <c r="BB1" s="227"/>
      <c r="BC1" s="227"/>
      <c r="BD1" s="227"/>
      <c r="BE1" s="227"/>
      <c r="BF1" s="227"/>
      <c r="BG1" s="227"/>
      <c r="BH1" s="227"/>
      <c r="BI1" s="227"/>
      <c r="BJ1" s="227"/>
      <c r="BK1" s="227"/>
      <c r="BL1" s="227"/>
      <c r="BM1" s="227"/>
      <c r="BN1" s="227"/>
      <c r="BO1" s="227"/>
      <c r="BP1" s="227"/>
      <c r="BQ1" s="227"/>
      <c r="BR1" s="227"/>
      <c r="BS1" s="227"/>
      <c r="BT1" s="227"/>
      <c r="BU1" s="227"/>
      <c r="BV1" s="227"/>
      <c r="BW1" s="227"/>
      <c r="BX1" s="227"/>
      <c r="BY1" s="227"/>
      <c r="BZ1" s="227"/>
      <c r="CA1" s="227"/>
      <c r="CB1" s="227"/>
      <c r="CC1" s="227"/>
      <c r="CD1" s="227"/>
      <c r="CE1" s="227"/>
      <c r="CF1" s="227"/>
      <c r="CG1" s="227"/>
      <c r="CH1" s="227"/>
      <c r="CI1" s="227"/>
      <c r="CJ1" s="227"/>
      <c r="CK1" s="227"/>
      <c r="CL1" s="227"/>
      <c r="CM1" s="227"/>
      <c r="CN1" s="227"/>
      <c r="CO1" s="227"/>
      <c r="CP1" s="227"/>
      <c r="CQ1" s="227"/>
      <c r="CR1" s="227"/>
      <c r="CS1" s="227"/>
      <c r="CT1" s="227"/>
      <c r="CU1" s="227"/>
      <c r="CV1" s="227"/>
      <c r="CW1" s="227"/>
      <c r="CX1" s="227"/>
      <c r="CY1" s="227"/>
      <c r="CZ1" s="227"/>
      <c r="DA1" s="227"/>
      <c r="DB1" s="227"/>
      <c r="DC1" s="227"/>
      <c r="DD1" s="227"/>
      <c r="DE1" s="227"/>
      <c r="DF1" s="227"/>
      <c r="DG1" s="227"/>
      <c r="DH1" s="227"/>
      <c r="DI1" s="227"/>
      <c r="DJ1" s="227"/>
      <c r="DK1" s="227"/>
      <c r="DL1" s="227"/>
      <c r="DM1" s="227"/>
      <c r="DN1" s="227"/>
      <c r="DO1" s="227"/>
      <c r="DP1" s="227"/>
      <c r="DQ1" s="227"/>
      <c r="DR1" s="227"/>
      <c r="DS1" s="227"/>
      <c r="DT1" s="227"/>
      <c r="DU1" s="227"/>
      <c r="DV1" s="227"/>
      <c r="DW1" s="227"/>
      <c r="DX1" s="227"/>
      <c r="DY1" s="227"/>
      <c r="DZ1" s="227"/>
      <c r="EA1" s="227"/>
      <c r="EB1" s="227"/>
      <c r="EC1" s="227"/>
      <c r="ED1" s="227"/>
      <c r="EE1" s="227"/>
      <c r="EF1" s="227"/>
      <c r="EG1" s="227"/>
      <c r="EH1" s="227"/>
      <c r="EI1" s="227"/>
      <c r="EJ1" s="227"/>
      <c r="EK1" s="227"/>
      <c r="EL1" s="227"/>
      <c r="EM1" s="227"/>
      <c r="EN1" s="227"/>
      <c r="EO1" s="227"/>
      <c r="EP1" s="227"/>
      <c r="EQ1" s="227"/>
      <c r="ER1" s="227"/>
      <c r="ES1" s="227"/>
      <c r="ET1" s="227"/>
      <c r="EU1" s="227"/>
      <c r="EV1" s="227"/>
      <c r="EW1" s="227"/>
      <c r="EX1" s="227"/>
      <c r="EY1" s="227"/>
      <c r="EZ1" s="227"/>
      <c r="FA1" s="227"/>
      <c r="FB1" s="227"/>
      <c r="FC1" s="227"/>
      <c r="FD1" s="227"/>
      <c r="FE1" s="227"/>
      <c r="FF1" s="227"/>
      <c r="FG1" s="227"/>
      <c r="FH1" s="227"/>
      <c r="FI1" s="227"/>
      <c r="FJ1" s="227"/>
      <c r="FK1" s="227"/>
      <c r="FL1" s="227"/>
      <c r="FM1" s="227"/>
      <c r="FN1" s="227"/>
      <c r="FO1" s="227"/>
      <c r="FP1" s="227"/>
      <c r="FQ1" s="227"/>
      <c r="FR1" s="227"/>
      <c r="FS1" s="227"/>
      <c r="FT1" s="227"/>
      <c r="FU1" s="227"/>
      <c r="FV1" s="227"/>
      <c r="FW1" s="227"/>
      <c r="FX1" s="227"/>
      <c r="FY1" s="227"/>
      <c r="FZ1" s="227"/>
      <c r="GA1" s="227"/>
      <c r="GB1" s="227"/>
      <c r="GC1" s="227"/>
      <c r="GD1" s="227"/>
      <c r="GE1" s="227"/>
      <c r="GF1" s="227"/>
      <c r="GG1" s="227"/>
      <c r="GH1" s="227"/>
      <c r="GI1" s="227"/>
      <c r="GJ1" s="227"/>
      <c r="GK1" s="227"/>
      <c r="GL1" s="227"/>
      <c r="GM1" s="227"/>
      <c r="GN1" s="227"/>
      <c r="GO1" s="227"/>
      <c r="GP1" s="227"/>
      <c r="GQ1" s="227"/>
      <c r="GR1" s="227"/>
      <c r="GS1" s="227"/>
      <c r="GT1" s="227"/>
      <c r="GU1" s="227"/>
      <c r="GV1" s="227"/>
      <c r="GW1" s="227"/>
      <c r="GX1" s="227"/>
      <c r="GY1" s="227"/>
      <c r="GZ1" s="227"/>
      <c r="HA1" s="227"/>
      <c r="HB1" s="227"/>
      <c r="HC1" s="227"/>
      <c r="HD1" s="227"/>
      <c r="HE1" s="227"/>
      <c r="HF1" s="227"/>
      <c r="HG1" s="227"/>
      <c r="HH1" s="227"/>
      <c r="HI1" s="227"/>
      <c r="HJ1" s="227"/>
      <c r="HK1" s="227"/>
      <c r="HL1" s="227"/>
      <c r="HM1" s="227"/>
      <c r="HN1" s="227"/>
      <c r="HO1" s="227"/>
      <c r="HP1" s="227"/>
      <c r="HQ1" s="227"/>
      <c r="HR1" s="227"/>
      <c r="HS1" s="227"/>
      <c r="HT1" s="227"/>
      <c r="HU1" s="227"/>
      <c r="HV1" s="227"/>
      <c r="HW1" s="227"/>
      <c r="HX1" s="227"/>
      <c r="HY1" s="227"/>
      <c r="HZ1" s="227"/>
      <c r="IA1" s="227"/>
      <c r="IB1" s="227"/>
      <c r="IC1" s="227"/>
      <c r="ID1" s="227"/>
      <c r="IE1" s="227"/>
      <c r="IF1" s="227"/>
      <c r="IG1" s="227"/>
      <c r="IH1" s="227"/>
      <c r="II1" s="227"/>
      <c r="IJ1" s="227"/>
      <c r="IK1" s="227"/>
      <c r="IL1" s="227"/>
      <c r="IM1" s="227"/>
      <c r="IN1" s="227"/>
      <c r="IO1" s="227"/>
      <c r="IP1" s="227"/>
      <c r="IQ1" s="227"/>
      <c r="IR1" s="227"/>
      <c r="IS1" s="227"/>
      <c r="IT1" s="227"/>
      <c r="IU1" s="227"/>
      <c r="IV1" s="227"/>
      <c r="IW1" s="227"/>
    </row>
    <row r="2" spans="2:257" ht="31.5" customHeight="1" thickTop="1">
      <c r="B2" s="19"/>
      <c r="C2" s="20"/>
      <c r="D2" s="20"/>
      <c r="E2" s="20"/>
      <c r="F2" s="20"/>
      <c r="G2" s="20"/>
      <c r="H2" s="21"/>
      <c r="I2" s="227"/>
      <c r="J2" s="227"/>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7"/>
      <c r="AV2" s="227"/>
      <c r="AW2" s="227"/>
      <c r="AX2" s="227"/>
      <c r="AY2" s="227"/>
      <c r="AZ2" s="227"/>
      <c r="BA2" s="227"/>
      <c r="BB2" s="227"/>
      <c r="BC2" s="227"/>
      <c r="BD2" s="227"/>
      <c r="BE2" s="227"/>
      <c r="BF2" s="227"/>
      <c r="BG2" s="227"/>
      <c r="BH2" s="227"/>
      <c r="BI2" s="227"/>
      <c r="BJ2" s="227"/>
      <c r="BK2" s="227"/>
      <c r="BL2" s="227"/>
      <c r="BM2" s="227"/>
      <c r="BN2" s="227"/>
      <c r="BO2" s="227"/>
      <c r="BP2" s="227"/>
      <c r="BQ2" s="227"/>
      <c r="BR2" s="227"/>
      <c r="BS2" s="227"/>
      <c r="BT2" s="227"/>
      <c r="BU2" s="227"/>
      <c r="BV2" s="227"/>
      <c r="BW2" s="227"/>
      <c r="BX2" s="227"/>
      <c r="BY2" s="227"/>
      <c r="BZ2" s="227"/>
      <c r="CA2" s="227"/>
      <c r="CB2" s="227"/>
      <c r="CC2" s="227"/>
      <c r="CD2" s="227"/>
      <c r="CE2" s="227"/>
      <c r="CF2" s="227"/>
      <c r="CG2" s="227"/>
      <c r="CH2" s="227"/>
      <c r="CI2" s="227"/>
      <c r="CJ2" s="227"/>
      <c r="CK2" s="227"/>
      <c r="CL2" s="227"/>
      <c r="CM2" s="227"/>
      <c r="CN2" s="227"/>
      <c r="CO2" s="227"/>
      <c r="CP2" s="227"/>
      <c r="CQ2" s="227"/>
      <c r="CR2" s="227"/>
      <c r="CS2" s="227"/>
      <c r="CT2" s="227"/>
      <c r="CU2" s="227"/>
      <c r="CV2" s="227"/>
      <c r="CW2" s="227"/>
      <c r="CX2" s="227"/>
      <c r="CY2" s="227"/>
      <c r="CZ2" s="227"/>
      <c r="DA2" s="227"/>
      <c r="DB2" s="227"/>
      <c r="DC2" s="227"/>
      <c r="DD2" s="227"/>
      <c r="DE2" s="227"/>
      <c r="DF2" s="227"/>
      <c r="DG2" s="227"/>
      <c r="DH2" s="227"/>
      <c r="DI2" s="227"/>
      <c r="DJ2" s="227"/>
      <c r="DK2" s="227"/>
      <c r="DL2" s="227"/>
      <c r="DM2" s="227"/>
      <c r="DN2" s="227"/>
      <c r="DO2" s="227"/>
      <c r="DP2" s="227"/>
      <c r="DQ2" s="227"/>
      <c r="DR2" s="227"/>
      <c r="DS2" s="227"/>
      <c r="DT2" s="227"/>
      <c r="DU2" s="227"/>
      <c r="DV2" s="227"/>
      <c r="DW2" s="227"/>
      <c r="DX2" s="227"/>
      <c r="DY2" s="227"/>
      <c r="DZ2" s="227"/>
      <c r="EA2" s="227"/>
      <c r="EB2" s="227"/>
      <c r="EC2" s="227"/>
      <c r="ED2" s="227"/>
      <c r="EE2" s="227"/>
      <c r="EF2" s="227"/>
      <c r="EG2" s="227"/>
      <c r="EH2" s="227"/>
      <c r="EI2" s="227"/>
      <c r="EJ2" s="227"/>
      <c r="EK2" s="227"/>
      <c r="EL2" s="227"/>
      <c r="EM2" s="227"/>
      <c r="EN2" s="227"/>
      <c r="EO2" s="227"/>
      <c r="EP2" s="227"/>
      <c r="EQ2" s="227"/>
      <c r="ER2" s="227"/>
      <c r="ES2" s="227"/>
      <c r="ET2" s="227"/>
      <c r="EU2" s="227"/>
      <c r="EV2" s="227"/>
      <c r="EW2" s="227"/>
      <c r="EX2" s="227"/>
      <c r="EY2" s="227"/>
      <c r="EZ2" s="227"/>
      <c r="FA2" s="227"/>
      <c r="FB2" s="227"/>
      <c r="FC2" s="227"/>
      <c r="FD2" s="227"/>
      <c r="FE2" s="227"/>
      <c r="FF2" s="227"/>
      <c r="FG2" s="227"/>
      <c r="FH2" s="227"/>
      <c r="FI2" s="227"/>
      <c r="FJ2" s="227"/>
      <c r="FK2" s="227"/>
      <c r="FL2" s="227"/>
      <c r="FM2" s="227"/>
      <c r="FN2" s="227"/>
      <c r="FO2" s="227"/>
      <c r="FP2" s="227"/>
      <c r="FQ2" s="227"/>
      <c r="FR2" s="227"/>
      <c r="FS2" s="227"/>
      <c r="FT2" s="227"/>
      <c r="FU2" s="227"/>
      <c r="FV2" s="227"/>
      <c r="FW2" s="227"/>
      <c r="FX2" s="227"/>
      <c r="FY2" s="227"/>
      <c r="FZ2" s="227"/>
      <c r="GA2" s="227"/>
      <c r="GB2" s="227"/>
      <c r="GC2" s="227"/>
      <c r="GD2" s="227"/>
      <c r="GE2" s="227"/>
      <c r="GF2" s="227"/>
      <c r="GG2" s="227"/>
      <c r="GH2" s="227"/>
      <c r="GI2" s="227"/>
      <c r="GJ2" s="227"/>
      <c r="GK2" s="227"/>
      <c r="GL2" s="227"/>
      <c r="GM2" s="227"/>
      <c r="GN2" s="227"/>
      <c r="GO2" s="227"/>
      <c r="GP2" s="227"/>
      <c r="GQ2" s="227"/>
      <c r="GR2" s="227"/>
      <c r="GS2" s="227"/>
      <c r="GT2" s="227"/>
      <c r="GU2" s="227"/>
      <c r="GV2" s="227"/>
      <c r="GW2" s="227"/>
      <c r="GX2" s="227"/>
      <c r="GY2" s="227"/>
      <c r="GZ2" s="227"/>
      <c r="HA2" s="227"/>
      <c r="HB2" s="227"/>
      <c r="HC2" s="227"/>
      <c r="HD2" s="227"/>
      <c r="HE2" s="227"/>
      <c r="HF2" s="227"/>
      <c r="HG2" s="227"/>
      <c r="HH2" s="227"/>
      <c r="HI2" s="227"/>
      <c r="HJ2" s="227"/>
      <c r="HK2" s="227"/>
      <c r="HL2" s="227"/>
      <c r="HM2" s="227"/>
      <c r="HN2" s="227"/>
      <c r="HO2" s="227"/>
      <c r="HP2" s="227"/>
      <c r="HQ2" s="227"/>
      <c r="HR2" s="227"/>
      <c r="HS2" s="227"/>
      <c r="HT2" s="227"/>
      <c r="HU2" s="227"/>
      <c r="HV2" s="227"/>
      <c r="HW2" s="227"/>
      <c r="HX2" s="227"/>
      <c r="HY2" s="227"/>
      <c r="HZ2" s="227"/>
      <c r="IA2" s="227"/>
      <c r="IB2" s="227"/>
      <c r="IC2" s="227"/>
      <c r="ID2" s="227"/>
      <c r="IE2" s="227"/>
      <c r="IF2" s="227"/>
      <c r="IG2" s="227"/>
      <c r="IH2" s="227"/>
      <c r="II2" s="227"/>
      <c r="IJ2" s="227"/>
      <c r="IK2" s="227"/>
      <c r="IL2" s="227"/>
      <c r="IM2" s="227"/>
      <c r="IN2" s="227"/>
      <c r="IO2" s="227"/>
      <c r="IP2" s="227"/>
      <c r="IQ2" s="227"/>
      <c r="IR2" s="227"/>
      <c r="IS2" s="227"/>
      <c r="IT2" s="227"/>
      <c r="IU2" s="227"/>
      <c r="IV2" s="227"/>
      <c r="IW2" s="227"/>
    </row>
    <row r="3" spans="2:257" ht="31.5" customHeight="1">
      <c r="B3" s="22"/>
      <c r="C3" s="568"/>
      <c r="D3" s="568"/>
      <c r="E3" s="568"/>
      <c r="F3" s="568"/>
      <c r="G3" s="568"/>
      <c r="H3" s="23"/>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227"/>
    </row>
    <row r="4" spans="2:257" ht="21.75" customHeight="1">
      <c r="B4" s="22"/>
      <c r="C4" s="568"/>
      <c r="D4" s="568"/>
      <c r="E4" s="568"/>
      <c r="F4" s="568"/>
      <c r="G4" s="568"/>
      <c r="H4" s="23"/>
      <c r="I4" s="227"/>
      <c r="J4" s="227"/>
      <c r="K4" s="227"/>
      <c r="L4" s="227"/>
      <c r="M4" s="227"/>
      <c r="N4" s="227"/>
      <c r="O4" s="227"/>
      <c r="P4" s="227"/>
      <c r="Q4" s="227"/>
      <c r="R4" s="227"/>
      <c r="S4" s="227"/>
      <c r="T4" s="227"/>
      <c r="U4" s="227"/>
      <c r="V4" s="227"/>
      <c r="W4" s="227"/>
      <c r="X4" s="227"/>
      <c r="Y4" s="227"/>
      <c r="Z4" s="227"/>
      <c r="AA4" s="227"/>
      <c r="AB4" s="227"/>
      <c r="AC4" s="227"/>
      <c r="AD4" s="227"/>
      <c r="AE4" s="227"/>
      <c r="AF4" s="227"/>
      <c r="AG4" s="227"/>
      <c r="AH4" s="227"/>
      <c r="AI4" s="227"/>
      <c r="AJ4" s="227"/>
      <c r="AK4" s="227"/>
      <c r="AL4" s="227"/>
      <c r="AM4" s="227"/>
      <c r="AN4" s="227"/>
      <c r="AO4" s="227"/>
      <c r="AP4" s="227"/>
      <c r="AQ4" s="227"/>
      <c r="AR4" s="227"/>
      <c r="AS4" s="227"/>
      <c r="AT4" s="227"/>
      <c r="AU4" s="227"/>
      <c r="AV4" s="227"/>
      <c r="AW4" s="227"/>
      <c r="AX4" s="227"/>
      <c r="AY4" s="227"/>
      <c r="AZ4" s="227"/>
      <c r="BA4" s="227"/>
      <c r="BB4" s="227"/>
      <c r="BC4" s="227"/>
      <c r="BD4" s="227"/>
      <c r="BE4" s="227"/>
      <c r="BF4" s="227"/>
      <c r="BG4" s="227"/>
      <c r="BH4" s="227"/>
      <c r="BI4" s="227"/>
      <c r="BJ4" s="227"/>
      <c r="BK4" s="227"/>
      <c r="BL4" s="227"/>
      <c r="BM4" s="227"/>
      <c r="BN4" s="227"/>
      <c r="BO4" s="227"/>
      <c r="BP4" s="227"/>
      <c r="BQ4" s="227"/>
      <c r="BR4" s="227"/>
      <c r="BS4" s="227"/>
      <c r="BT4" s="227"/>
      <c r="BU4" s="227"/>
      <c r="BV4" s="227"/>
      <c r="BW4" s="227"/>
      <c r="BX4" s="227"/>
      <c r="BY4" s="227"/>
      <c r="BZ4" s="227"/>
      <c r="CA4" s="227"/>
      <c r="CB4" s="227"/>
      <c r="CC4" s="227"/>
      <c r="CD4" s="227"/>
      <c r="CE4" s="227"/>
      <c r="CF4" s="227"/>
      <c r="CG4" s="227"/>
      <c r="CH4" s="227"/>
      <c r="CI4" s="227"/>
      <c r="CJ4" s="227"/>
      <c r="CK4" s="227"/>
      <c r="CL4" s="227"/>
      <c r="CM4" s="227"/>
      <c r="CN4" s="227"/>
      <c r="CO4" s="227"/>
      <c r="CP4" s="227"/>
      <c r="CQ4" s="227"/>
      <c r="CR4" s="227"/>
      <c r="CS4" s="227"/>
      <c r="CT4" s="227"/>
      <c r="CU4" s="227"/>
      <c r="CV4" s="227"/>
      <c r="CW4" s="227"/>
      <c r="CX4" s="227"/>
      <c r="CY4" s="227"/>
      <c r="CZ4" s="227"/>
      <c r="DA4" s="227"/>
      <c r="DB4" s="227"/>
      <c r="DC4" s="227"/>
      <c r="DD4" s="227"/>
      <c r="DE4" s="227"/>
      <c r="DF4" s="227"/>
      <c r="DG4" s="227"/>
      <c r="DH4" s="227"/>
      <c r="DI4" s="227"/>
      <c r="DJ4" s="227"/>
      <c r="DK4" s="227"/>
      <c r="DL4" s="227"/>
      <c r="DM4" s="227"/>
      <c r="DN4" s="227"/>
      <c r="DO4" s="227"/>
      <c r="DP4" s="227"/>
      <c r="DQ4" s="227"/>
      <c r="DR4" s="227"/>
      <c r="DS4" s="227"/>
      <c r="DT4" s="227"/>
      <c r="DU4" s="227"/>
      <c r="DV4" s="227"/>
      <c r="DW4" s="227"/>
      <c r="DX4" s="227"/>
      <c r="DY4" s="227"/>
      <c r="DZ4" s="227"/>
      <c r="EA4" s="227"/>
      <c r="EB4" s="227"/>
      <c r="EC4" s="227"/>
      <c r="ED4" s="227"/>
      <c r="EE4" s="227"/>
      <c r="EF4" s="227"/>
      <c r="EG4" s="227"/>
      <c r="EH4" s="227"/>
      <c r="EI4" s="227"/>
      <c r="EJ4" s="227"/>
      <c r="EK4" s="227"/>
      <c r="EL4" s="227"/>
      <c r="EM4" s="227"/>
      <c r="EN4" s="227"/>
      <c r="EO4" s="227"/>
      <c r="EP4" s="227"/>
      <c r="EQ4" s="227"/>
      <c r="ER4" s="227"/>
      <c r="ES4" s="227"/>
      <c r="ET4" s="227"/>
      <c r="EU4" s="227"/>
      <c r="EV4" s="227"/>
      <c r="EW4" s="227"/>
      <c r="EX4" s="227"/>
      <c r="EY4" s="227"/>
      <c r="EZ4" s="227"/>
      <c r="FA4" s="227"/>
      <c r="FB4" s="227"/>
      <c r="FC4" s="227"/>
      <c r="FD4" s="227"/>
      <c r="FE4" s="227"/>
      <c r="FF4" s="227"/>
      <c r="FG4" s="227"/>
      <c r="FH4" s="227"/>
      <c r="FI4" s="227"/>
      <c r="FJ4" s="227"/>
      <c r="FK4" s="227"/>
      <c r="FL4" s="227"/>
      <c r="FM4" s="227"/>
      <c r="FN4" s="227"/>
      <c r="FO4" s="227"/>
      <c r="FP4" s="227"/>
      <c r="FQ4" s="227"/>
      <c r="FR4" s="227"/>
      <c r="FS4" s="227"/>
      <c r="FT4" s="227"/>
      <c r="FU4" s="227"/>
      <c r="FV4" s="227"/>
      <c r="FW4" s="227"/>
      <c r="FX4" s="227"/>
      <c r="FY4" s="227"/>
      <c r="FZ4" s="227"/>
      <c r="GA4" s="227"/>
      <c r="GB4" s="227"/>
      <c r="GC4" s="227"/>
      <c r="GD4" s="227"/>
      <c r="GE4" s="227"/>
      <c r="GF4" s="227"/>
      <c r="GG4" s="227"/>
      <c r="GH4" s="227"/>
      <c r="GI4" s="227"/>
      <c r="GJ4" s="227"/>
      <c r="GK4" s="227"/>
      <c r="GL4" s="227"/>
      <c r="GM4" s="227"/>
      <c r="GN4" s="227"/>
      <c r="GO4" s="227"/>
      <c r="GP4" s="227"/>
      <c r="GQ4" s="227"/>
      <c r="GR4" s="227"/>
      <c r="GS4" s="227"/>
      <c r="GT4" s="227"/>
      <c r="GU4" s="227"/>
      <c r="GV4" s="227"/>
      <c r="GW4" s="227"/>
      <c r="GX4" s="227"/>
      <c r="GY4" s="227"/>
      <c r="GZ4" s="227"/>
      <c r="HA4" s="227"/>
      <c r="HB4" s="227"/>
      <c r="HC4" s="227"/>
      <c r="HD4" s="227"/>
      <c r="HE4" s="227"/>
      <c r="HF4" s="227"/>
      <c r="HG4" s="227"/>
      <c r="HH4" s="227"/>
      <c r="HI4" s="227"/>
      <c r="HJ4" s="227"/>
      <c r="HK4" s="227"/>
      <c r="HL4" s="227"/>
      <c r="HM4" s="227"/>
      <c r="HN4" s="227"/>
      <c r="HO4" s="227"/>
      <c r="HP4" s="227"/>
      <c r="HQ4" s="227"/>
      <c r="HR4" s="227"/>
      <c r="HS4" s="227"/>
      <c r="HT4" s="227"/>
      <c r="HU4" s="227"/>
      <c r="HV4" s="227"/>
      <c r="HW4" s="227"/>
      <c r="HX4" s="227"/>
      <c r="HY4" s="227"/>
      <c r="HZ4" s="227"/>
      <c r="IA4" s="227"/>
      <c r="IB4" s="227"/>
      <c r="IC4" s="227"/>
      <c r="ID4" s="227"/>
      <c r="IE4" s="227"/>
      <c r="IF4" s="227"/>
      <c r="IG4" s="227"/>
      <c r="IH4" s="227"/>
      <c r="II4" s="227"/>
      <c r="IJ4" s="227"/>
      <c r="IK4" s="227"/>
      <c r="IL4" s="227"/>
      <c r="IM4" s="227"/>
      <c r="IN4" s="227"/>
      <c r="IO4" s="227"/>
      <c r="IP4" s="227"/>
      <c r="IQ4" s="227"/>
      <c r="IR4" s="227"/>
      <c r="IS4" s="227"/>
      <c r="IT4" s="227"/>
      <c r="IU4" s="227"/>
      <c r="IV4" s="227"/>
      <c r="IW4" s="227"/>
    </row>
    <row r="5" spans="2:257">
      <c r="B5" s="22"/>
      <c r="C5" s="568" t="str">
        <f>+'[48]Formulario 1'!C5</f>
        <v>Secretaria Suministros y Servicios</v>
      </c>
      <c r="D5" s="568"/>
      <c r="E5" s="568"/>
      <c r="F5" s="568"/>
      <c r="G5" s="568"/>
      <c r="H5" s="23"/>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7"/>
      <c r="AS5" s="227"/>
      <c r="AT5" s="227"/>
      <c r="AU5" s="227"/>
      <c r="AV5" s="227"/>
      <c r="AW5" s="227"/>
      <c r="AX5" s="227"/>
      <c r="AY5" s="227"/>
      <c r="AZ5" s="227"/>
      <c r="BA5" s="227"/>
      <c r="BB5" s="227"/>
      <c r="BC5" s="227"/>
      <c r="BD5" s="227"/>
      <c r="BE5" s="227"/>
      <c r="BF5" s="227"/>
      <c r="BG5" s="227"/>
      <c r="BH5" s="227"/>
      <c r="BI5" s="227"/>
      <c r="BJ5" s="227"/>
      <c r="BK5" s="227"/>
      <c r="BL5" s="227"/>
      <c r="BM5" s="227"/>
      <c r="BN5" s="227"/>
      <c r="BO5" s="227"/>
      <c r="BP5" s="227"/>
      <c r="BQ5" s="227"/>
      <c r="BR5" s="227"/>
      <c r="BS5" s="227"/>
      <c r="BT5" s="227"/>
      <c r="BU5" s="227"/>
      <c r="BV5" s="227"/>
      <c r="BW5" s="227"/>
      <c r="BX5" s="227"/>
      <c r="BY5" s="227"/>
      <c r="BZ5" s="227"/>
      <c r="CA5" s="227"/>
      <c r="CB5" s="227"/>
      <c r="CC5" s="227"/>
      <c r="CD5" s="227"/>
      <c r="CE5" s="227"/>
      <c r="CF5" s="227"/>
      <c r="CG5" s="227"/>
      <c r="CH5" s="227"/>
      <c r="CI5" s="227"/>
      <c r="CJ5" s="227"/>
      <c r="CK5" s="227"/>
      <c r="CL5" s="227"/>
      <c r="CM5" s="227"/>
      <c r="CN5" s="227"/>
      <c r="CO5" s="227"/>
      <c r="CP5" s="227"/>
      <c r="CQ5" s="227"/>
      <c r="CR5" s="227"/>
      <c r="CS5" s="227"/>
      <c r="CT5" s="227"/>
      <c r="CU5" s="227"/>
      <c r="CV5" s="227"/>
      <c r="CW5" s="227"/>
      <c r="CX5" s="227"/>
      <c r="CY5" s="227"/>
      <c r="CZ5" s="227"/>
      <c r="DA5" s="227"/>
      <c r="DB5" s="227"/>
      <c r="DC5" s="227"/>
      <c r="DD5" s="227"/>
      <c r="DE5" s="227"/>
      <c r="DF5" s="227"/>
      <c r="DG5" s="227"/>
      <c r="DH5" s="227"/>
      <c r="DI5" s="227"/>
      <c r="DJ5" s="227"/>
      <c r="DK5" s="227"/>
      <c r="DL5" s="227"/>
      <c r="DM5" s="227"/>
      <c r="DN5" s="227"/>
      <c r="DO5" s="227"/>
      <c r="DP5" s="227"/>
      <c r="DQ5" s="227"/>
      <c r="DR5" s="227"/>
      <c r="DS5" s="227"/>
      <c r="DT5" s="227"/>
      <c r="DU5" s="227"/>
      <c r="DV5" s="227"/>
      <c r="DW5" s="227"/>
      <c r="DX5" s="227"/>
      <c r="DY5" s="227"/>
      <c r="DZ5" s="227"/>
      <c r="EA5" s="227"/>
      <c r="EB5" s="227"/>
      <c r="EC5" s="227"/>
      <c r="ED5" s="227"/>
      <c r="EE5" s="227"/>
      <c r="EF5" s="227"/>
      <c r="EG5" s="227"/>
      <c r="EH5" s="227"/>
      <c r="EI5" s="227"/>
      <c r="EJ5" s="227"/>
      <c r="EK5" s="227"/>
      <c r="EL5" s="227"/>
      <c r="EM5" s="227"/>
      <c r="EN5" s="227"/>
      <c r="EO5" s="227"/>
      <c r="EP5" s="227"/>
      <c r="EQ5" s="227"/>
      <c r="ER5" s="227"/>
      <c r="ES5" s="227"/>
      <c r="ET5" s="227"/>
      <c r="EU5" s="227"/>
      <c r="EV5" s="227"/>
      <c r="EW5" s="227"/>
      <c r="EX5" s="227"/>
      <c r="EY5" s="227"/>
      <c r="EZ5" s="227"/>
      <c r="FA5" s="227"/>
      <c r="FB5" s="227"/>
      <c r="FC5" s="227"/>
      <c r="FD5" s="227"/>
      <c r="FE5" s="227"/>
      <c r="FF5" s="227"/>
      <c r="FG5" s="227"/>
      <c r="FH5" s="227"/>
      <c r="FI5" s="227"/>
      <c r="FJ5" s="227"/>
      <c r="FK5" s="227"/>
      <c r="FL5" s="227"/>
      <c r="FM5" s="227"/>
      <c r="FN5" s="227"/>
      <c r="FO5" s="227"/>
      <c r="FP5" s="227"/>
      <c r="FQ5" s="227"/>
      <c r="FR5" s="227"/>
      <c r="FS5" s="227"/>
      <c r="FT5" s="227"/>
      <c r="FU5" s="227"/>
      <c r="FV5" s="227"/>
      <c r="FW5" s="227"/>
      <c r="FX5" s="227"/>
      <c r="FY5" s="227"/>
      <c r="FZ5" s="227"/>
      <c r="GA5" s="227"/>
      <c r="GB5" s="227"/>
      <c r="GC5" s="227"/>
      <c r="GD5" s="227"/>
      <c r="GE5" s="227"/>
      <c r="GF5" s="227"/>
      <c r="GG5" s="227"/>
      <c r="GH5" s="227"/>
      <c r="GI5" s="227"/>
      <c r="GJ5" s="227"/>
      <c r="GK5" s="227"/>
      <c r="GL5" s="227"/>
      <c r="GM5" s="227"/>
      <c r="GN5" s="227"/>
      <c r="GO5" s="227"/>
      <c r="GP5" s="227"/>
      <c r="GQ5" s="227"/>
      <c r="GR5" s="227"/>
      <c r="GS5" s="227"/>
      <c r="GT5" s="227"/>
      <c r="GU5" s="227"/>
      <c r="GV5" s="227"/>
      <c r="GW5" s="227"/>
      <c r="GX5" s="227"/>
      <c r="GY5" s="227"/>
      <c r="GZ5" s="227"/>
      <c r="HA5" s="227"/>
      <c r="HB5" s="227"/>
      <c r="HC5" s="227"/>
      <c r="HD5" s="227"/>
      <c r="HE5" s="227"/>
      <c r="HF5" s="227"/>
      <c r="HG5" s="227"/>
      <c r="HH5" s="227"/>
      <c r="HI5" s="227"/>
      <c r="HJ5" s="227"/>
      <c r="HK5" s="227"/>
      <c r="HL5" s="227"/>
      <c r="HM5" s="227"/>
      <c r="HN5" s="227"/>
      <c r="HO5" s="227"/>
      <c r="HP5" s="227"/>
      <c r="HQ5" s="227"/>
      <c r="HR5" s="227"/>
      <c r="HS5" s="227"/>
      <c r="HT5" s="227"/>
      <c r="HU5" s="227"/>
      <c r="HV5" s="227"/>
      <c r="HW5" s="227"/>
      <c r="HX5" s="227"/>
      <c r="HY5" s="227"/>
      <c r="HZ5" s="227"/>
      <c r="IA5" s="227"/>
      <c r="IB5" s="227"/>
      <c r="IC5" s="227"/>
      <c r="ID5" s="227"/>
      <c r="IE5" s="227"/>
      <c r="IF5" s="227"/>
      <c r="IG5" s="227"/>
      <c r="IH5" s="227"/>
      <c r="II5" s="227"/>
      <c r="IJ5" s="227"/>
      <c r="IK5" s="227"/>
      <c r="IL5" s="227"/>
      <c r="IM5" s="227"/>
      <c r="IN5" s="227"/>
      <c r="IO5" s="227"/>
      <c r="IP5" s="227"/>
      <c r="IQ5" s="227"/>
      <c r="IR5" s="227"/>
      <c r="IS5" s="227"/>
      <c r="IT5" s="227"/>
      <c r="IU5" s="227"/>
      <c r="IV5" s="227"/>
      <c r="IW5" s="227"/>
    </row>
    <row r="6" spans="2:257">
      <c r="B6" s="22"/>
      <c r="C6" s="568" t="str">
        <f>+'[48]Formulario 1'!C6</f>
        <v>Modalidad: licitación Pública</v>
      </c>
      <c r="D6" s="568"/>
      <c r="E6" s="568"/>
      <c r="F6" s="568"/>
      <c r="G6" s="568"/>
      <c r="H6" s="23"/>
      <c r="I6" s="227"/>
      <c r="J6" s="227"/>
      <c r="K6" s="227"/>
      <c r="L6" s="227"/>
      <c r="M6" s="227"/>
      <c r="N6" s="227"/>
      <c r="O6" s="227"/>
      <c r="P6" s="227"/>
      <c r="Q6" s="227"/>
      <c r="R6" s="227"/>
      <c r="S6" s="227"/>
      <c r="T6" s="227"/>
      <c r="U6" s="227"/>
      <c r="V6" s="227"/>
      <c r="W6" s="227"/>
      <c r="X6" s="227"/>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c r="GD6" s="227"/>
      <c r="GE6" s="227"/>
      <c r="GF6" s="227"/>
      <c r="GG6" s="227"/>
      <c r="GH6" s="227"/>
      <c r="GI6" s="227"/>
      <c r="GJ6" s="227"/>
      <c r="GK6" s="227"/>
      <c r="GL6" s="227"/>
      <c r="GM6" s="227"/>
      <c r="GN6" s="227"/>
      <c r="GO6" s="227"/>
      <c r="GP6" s="227"/>
      <c r="GQ6" s="227"/>
      <c r="GR6" s="227"/>
      <c r="GS6" s="227"/>
      <c r="GT6" s="227"/>
      <c r="GU6" s="227"/>
      <c r="GV6" s="227"/>
      <c r="GW6" s="227"/>
      <c r="GX6" s="227"/>
      <c r="GY6" s="227"/>
      <c r="GZ6" s="227"/>
      <c r="HA6" s="227"/>
      <c r="HB6" s="227"/>
      <c r="HC6" s="227"/>
      <c r="HD6" s="227"/>
      <c r="HE6" s="227"/>
      <c r="HF6" s="227"/>
      <c r="HG6" s="227"/>
      <c r="HH6" s="227"/>
      <c r="HI6" s="227"/>
      <c r="HJ6" s="227"/>
      <c r="HK6" s="227"/>
      <c r="HL6" s="227"/>
      <c r="HM6" s="227"/>
      <c r="HN6" s="227"/>
      <c r="HO6" s="227"/>
      <c r="HP6" s="227"/>
      <c r="HQ6" s="227"/>
      <c r="HR6" s="227"/>
      <c r="HS6" s="227"/>
      <c r="HT6" s="227"/>
      <c r="HU6" s="227"/>
      <c r="HV6" s="227"/>
      <c r="HW6" s="227"/>
      <c r="HX6" s="227"/>
      <c r="HY6" s="227"/>
      <c r="HZ6" s="227"/>
      <c r="IA6" s="227"/>
      <c r="IB6" s="227"/>
      <c r="IC6" s="227"/>
      <c r="ID6" s="227"/>
      <c r="IE6" s="227"/>
      <c r="IF6" s="227"/>
      <c r="IG6" s="227"/>
      <c r="IH6" s="227"/>
      <c r="II6" s="227"/>
      <c r="IJ6" s="227"/>
      <c r="IK6" s="227"/>
      <c r="IL6" s="227"/>
      <c r="IM6" s="227"/>
      <c r="IN6" s="227"/>
      <c r="IO6" s="227"/>
      <c r="IP6" s="227"/>
      <c r="IQ6" s="227"/>
      <c r="IR6" s="227"/>
      <c r="IS6" s="227"/>
      <c r="IT6" s="227"/>
      <c r="IU6" s="227"/>
      <c r="IV6" s="227"/>
      <c r="IW6" s="227"/>
    </row>
    <row r="7" spans="2:257" ht="30" customHeight="1">
      <c r="B7" s="22"/>
      <c r="C7" s="568" t="str">
        <f>+'[48]Formulario 1'!C7</f>
        <v>Adecuación y mantenimiento de obras civiles, eléctricas, de voz y datos y redes hidrosanitarias de los centros del valle del software.</v>
      </c>
      <c r="D7" s="568"/>
      <c r="E7" s="568"/>
      <c r="F7" s="568"/>
      <c r="G7" s="568"/>
      <c r="H7" s="23"/>
      <c r="I7" s="227"/>
      <c r="J7" s="227"/>
      <c r="K7" s="227"/>
      <c r="L7" s="227"/>
      <c r="M7" s="227"/>
      <c r="N7" s="227"/>
      <c r="O7" s="227"/>
      <c r="P7" s="227"/>
      <c r="Q7" s="227"/>
      <c r="R7" s="227"/>
      <c r="S7" s="227"/>
      <c r="T7" s="227"/>
      <c r="U7" s="227"/>
      <c r="V7" s="227"/>
      <c r="W7" s="227"/>
      <c r="X7" s="227"/>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c r="GA7" s="227"/>
      <c r="GB7" s="227"/>
      <c r="GC7" s="227"/>
      <c r="GD7" s="227"/>
      <c r="GE7" s="227"/>
      <c r="GF7" s="227"/>
      <c r="GG7" s="227"/>
      <c r="GH7" s="227"/>
      <c r="GI7" s="227"/>
      <c r="GJ7" s="227"/>
      <c r="GK7" s="227"/>
      <c r="GL7" s="227"/>
      <c r="GM7" s="227"/>
      <c r="GN7" s="227"/>
      <c r="GO7" s="227"/>
      <c r="GP7" s="227"/>
      <c r="GQ7" s="227"/>
      <c r="GR7" s="227"/>
      <c r="GS7" s="227"/>
      <c r="GT7" s="227"/>
      <c r="GU7" s="227"/>
      <c r="GV7" s="227"/>
      <c r="GW7" s="227"/>
      <c r="GX7" s="227"/>
      <c r="GY7" s="227"/>
      <c r="GZ7" s="227"/>
      <c r="HA7" s="227"/>
      <c r="HB7" s="227"/>
      <c r="HC7" s="227"/>
      <c r="HD7" s="227"/>
      <c r="HE7" s="227"/>
      <c r="HF7" s="227"/>
      <c r="HG7" s="227"/>
      <c r="HH7" s="227"/>
      <c r="HI7" s="227"/>
      <c r="HJ7" s="227"/>
      <c r="HK7" s="227"/>
      <c r="HL7" s="227"/>
      <c r="HM7" s="227"/>
      <c r="HN7" s="227"/>
      <c r="HO7" s="227"/>
      <c r="HP7" s="227"/>
      <c r="HQ7" s="227"/>
      <c r="HR7" s="227"/>
      <c r="HS7" s="227"/>
      <c r="HT7" s="227"/>
      <c r="HU7" s="227"/>
      <c r="HV7" s="227"/>
      <c r="HW7" s="227"/>
      <c r="HX7" s="227"/>
      <c r="HY7" s="227"/>
      <c r="HZ7" s="227"/>
      <c r="IA7" s="227"/>
      <c r="IB7" s="227"/>
      <c r="IC7" s="227"/>
      <c r="ID7" s="227"/>
      <c r="IE7" s="227"/>
      <c r="IF7" s="227"/>
      <c r="IG7" s="227"/>
      <c r="IH7" s="227"/>
      <c r="II7" s="227"/>
      <c r="IJ7" s="227"/>
      <c r="IK7" s="227"/>
      <c r="IL7" s="227"/>
      <c r="IM7" s="227"/>
      <c r="IN7" s="227"/>
      <c r="IO7" s="227"/>
      <c r="IP7" s="227"/>
      <c r="IQ7" s="227"/>
      <c r="IR7" s="227"/>
      <c r="IS7" s="227"/>
      <c r="IT7" s="227"/>
      <c r="IU7" s="227"/>
      <c r="IV7" s="227"/>
      <c r="IW7" s="227"/>
    </row>
    <row r="8" spans="2:257">
      <c r="B8" s="22"/>
      <c r="C8" s="568" t="s">
        <v>120</v>
      </c>
      <c r="D8" s="568"/>
      <c r="E8" s="568"/>
      <c r="F8" s="568"/>
      <c r="G8" s="568"/>
      <c r="H8" s="23"/>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A8" s="227"/>
      <c r="BB8" s="227"/>
      <c r="BC8" s="227"/>
      <c r="BD8" s="227"/>
      <c r="BE8" s="227"/>
      <c r="BF8" s="227"/>
      <c r="BG8" s="227"/>
      <c r="BH8" s="227"/>
      <c r="BI8" s="227"/>
      <c r="BJ8" s="227"/>
      <c r="BK8" s="227"/>
      <c r="BL8" s="227"/>
      <c r="BM8" s="227"/>
      <c r="BN8" s="227"/>
      <c r="BO8" s="227"/>
      <c r="BP8" s="227"/>
      <c r="BQ8" s="227"/>
      <c r="BR8" s="227"/>
      <c r="BS8" s="227"/>
      <c r="BT8" s="227"/>
      <c r="BU8" s="227"/>
      <c r="BV8" s="227"/>
      <c r="BW8" s="227"/>
      <c r="BX8" s="227"/>
      <c r="BY8" s="227"/>
      <c r="BZ8" s="227"/>
      <c r="CA8" s="227"/>
      <c r="CB8" s="227"/>
      <c r="CC8" s="227"/>
      <c r="CD8" s="227"/>
      <c r="CE8" s="227"/>
      <c r="CF8" s="227"/>
      <c r="CG8" s="227"/>
      <c r="CH8" s="227"/>
      <c r="CI8" s="227"/>
      <c r="CJ8" s="227"/>
      <c r="CK8" s="227"/>
      <c r="CL8" s="227"/>
      <c r="CM8" s="227"/>
      <c r="CN8" s="227"/>
      <c r="CO8" s="227"/>
      <c r="CP8" s="227"/>
      <c r="CQ8" s="227"/>
      <c r="CR8" s="227"/>
      <c r="CS8" s="227"/>
      <c r="CT8" s="227"/>
      <c r="CU8" s="227"/>
      <c r="CV8" s="227"/>
      <c r="CW8" s="227"/>
      <c r="CX8" s="227"/>
      <c r="CY8" s="227"/>
      <c r="CZ8" s="227"/>
      <c r="DA8" s="227"/>
      <c r="DB8" s="227"/>
      <c r="DC8" s="227"/>
      <c r="DD8" s="227"/>
      <c r="DE8" s="227"/>
      <c r="DF8" s="227"/>
      <c r="DG8" s="227"/>
      <c r="DH8" s="227"/>
      <c r="DI8" s="227"/>
      <c r="DJ8" s="227"/>
      <c r="DK8" s="227"/>
      <c r="DL8" s="227"/>
      <c r="DM8" s="227"/>
      <c r="DN8" s="227"/>
      <c r="DO8" s="227"/>
      <c r="DP8" s="227"/>
      <c r="DQ8" s="227"/>
      <c r="DR8" s="227"/>
      <c r="DS8" s="227"/>
      <c r="DT8" s="227"/>
      <c r="DU8" s="227"/>
      <c r="DV8" s="227"/>
      <c r="DW8" s="227"/>
      <c r="DX8" s="227"/>
      <c r="DY8" s="227"/>
      <c r="DZ8" s="227"/>
      <c r="EA8" s="227"/>
      <c r="EB8" s="227"/>
      <c r="EC8" s="227"/>
      <c r="ED8" s="227"/>
      <c r="EE8" s="227"/>
      <c r="EF8" s="227"/>
      <c r="EG8" s="227"/>
      <c r="EH8" s="227"/>
      <c r="EI8" s="227"/>
      <c r="EJ8" s="227"/>
      <c r="EK8" s="227"/>
      <c r="EL8" s="227"/>
      <c r="EM8" s="227"/>
      <c r="EN8" s="227"/>
      <c r="EO8" s="227"/>
      <c r="EP8" s="227"/>
      <c r="EQ8" s="227"/>
      <c r="ER8" s="227"/>
      <c r="ES8" s="227"/>
      <c r="ET8" s="227"/>
      <c r="EU8" s="227"/>
      <c r="EV8" s="227"/>
      <c r="EW8" s="227"/>
      <c r="EX8" s="227"/>
      <c r="EY8" s="227"/>
      <c r="EZ8" s="227"/>
      <c r="FA8" s="227"/>
      <c r="FB8" s="227"/>
      <c r="FC8" s="227"/>
      <c r="FD8" s="227"/>
      <c r="FE8" s="227"/>
      <c r="FF8" s="227"/>
      <c r="FG8" s="227"/>
      <c r="FH8" s="227"/>
      <c r="FI8" s="227"/>
      <c r="FJ8" s="227"/>
      <c r="FK8" s="227"/>
      <c r="FL8" s="227"/>
      <c r="FM8" s="227"/>
      <c r="FN8" s="227"/>
      <c r="FO8" s="227"/>
      <c r="FP8" s="227"/>
      <c r="FQ8" s="227"/>
      <c r="FR8" s="227"/>
      <c r="FS8" s="227"/>
      <c r="FT8" s="227"/>
      <c r="FU8" s="227"/>
      <c r="FV8" s="227"/>
      <c r="FW8" s="227"/>
      <c r="FX8" s="227"/>
      <c r="FY8" s="227"/>
      <c r="FZ8" s="227"/>
      <c r="GA8" s="227"/>
      <c r="GB8" s="227"/>
      <c r="GC8" s="227"/>
      <c r="GD8" s="227"/>
      <c r="GE8" s="227"/>
      <c r="GF8" s="227"/>
      <c r="GG8" s="227"/>
      <c r="GH8" s="227"/>
      <c r="GI8" s="227"/>
      <c r="GJ8" s="227"/>
      <c r="GK8" s="227"/>
      <c r="GL8" s="227"/>
      <c r="GM8" s="227"/>
      <c r="GN8" s="227"/>
      <c r="GO8" s="227"/>
      <c r="GP8" s="227"/>
      <c r="GQ8" s="227"/>
      <c r="GR8" s="227"/>
      <c r="GS8" s="227"/>
      <c r="GT8" s="227"/>
      <c r="GU8" s="227"/>
      <c r="GV8" s="227"/>
      <c r="GW8" s="227"/>
      <c r="GX8" s="227"/>
      <c r="GY8" s="227"/>
      <c r="GZ8" s="227"/>
      <c r="HA8" s="227"/>
      <c r="HB8" s="227"/>
      <c r="HC8" s="227"/>
      <c r="HD8" s="227"/>
      <c r="HE8" s="227"/>
      <c r="HF8" s="227"/>
      <c r="HG8" s="227"/>
      <c r="HH8" s="227"/>
      <c r="HI8" s="227"/>
      <c r="HJ8" s="227"/>
      <c r="HK8" s="227"/>
      <c r="HL8" s="227"/>
      <c r="HM8" s="227"/>
      <c r="HN8" s="227"/>
      <c r="HO8" s="227"/>
      <c r="HP8" s="227"/>
      <c r="HQ8" s="227"/>
      <c r="HR8" s="227"/>
      <c r="HS8" s="227"/>
      <c r="HT8" s="227"/>
      <c r="HU8" s="227"/>
      <c r="HV8" s="227"/>
      <c r="HW8" s="227"/>
      <c r="HX8" s="227"/>
      <c r="HY8" s="227"/>
      <c r="HZ8" s="227"/>
      <c r="IA8" s="227"/>
      <c r="IB8" s="227"/>
      <c r="IC8" s="227"/>
      <c r="ID8" s="227"/>
      <c r="IE8" s="227"/>
      <c r="IF8" s="227"/>
      <c r="IG8" s="227"/>
      <c r="IH8" s="227"/>
      <c r="II8" s="227"/>
      <c r="IJ8" s="227"/>
      <c r="IK8" s="227"/>
      <c r="IL8" s="227"/>
      <c r="IM8" s="227"/>
      <c r="IN8" s="227"/>
      <c r="IO8" s="227"/>
      <c r="IP8" s="227"/>
      <c r="IQ8" s="227"/>
      <c r="IR8" s="227"/>
      <c r="IS8" s="227"/>
      <c r="IT8" s="227"/>
      <c r="IU8" s="227"/>
      <c r="IV8" s="227"/>
      <c r="IW8" s="227"/>
    </row>
    <row r="9" spans="2:257">
      <c r="B9" s="22"/>
      <c r="C9" s="568" t="s">
        <v>281</v>
      </c>
      <c r="D9" s="568"/>
      <c r="E9" s="568"/>
      <c r="F9" s="568"/>
      <c r="G9" s="568"/>
      <c r="H9" s="23"/>
      <c r="I9" s="227"/>
      <c r="J9" s="227"/>
      <c r="K9" s="227"/>
      <c r="L9" s="227"/>
      <c r="M9" s="227"/>
      <c r="N9" s="227"/>
      <c r="O9" s="227"/>
      <c r="P9" s="227"/>
      <c r="Q9" s="227"/>
      <c r="R9" s="227"/>
      <c r="S9" s="227"/>
      <c r="T9" s="227"/>
      <c r="U9" s="227"/>
      <c r="V9" s="227"/>
      <c r="W9" s="227"/>
      <c r="X9" s="227"/>
      <c r="Y9" s="227"/>
      <c r="Z9" s="227"/>
      <c r="AA9" s="227"/>
      <c r="AB9" s="227"/>
      <c r="AC9" s="227"/>
      <c r="AD9" s="227"/>
      <c r="AE9" s="227"/>
      <c r="AF9" s="227"/>
      <c r="AG9" s="227"/>
      <c r="AH9" s="227"/>
      <c r="AI9" s="227"/>
      <c r="AJ9" s="227"/>
      <c r="AK9" s="227"/>
      <c r="AL9" s="227"/>
      <c r="AM9" s="227"/>
      <c r="AN9" s="227"/>
      <c r="AO9" s="227"/>
      <c r="AP9" s="227"/>
      <c r="AQ9" s="227"/>
      <c r="AR9" s="227"/>
      <c r="AS9" s="227"/>
      <c r="AT9" s="227"/>
      <c r="AU9" s="227"/>
      <c r="AV9" s="227"/>
      <c r="AW9" s="227"/>
      <c r="AX9" s="227"/>
      <c r="AY9" s="227"/>
      <c r="AZ9" s="227"/>
      <c r="BA9" s="227"/>
      <c r="BB9" s="227"/>
      <c r="BC9" s="227"/>
      <c r="BD9" s="227"/>
      <c r="BE9" s="227"/>
      <c r="BF9" s="227"/>
      <c r="BG9" s="227"/>
      <c r="BH9" s="227"/>
      <c r="BI9" s="227"/>
      <c r="BJ9" s="227"/>
      <c r="BK9" s="227"/>
      <c r="BL9" s="227"/>
      <c r="BM9" s="227"/>
      <c r="BN9" s="227"/>
      <c r="BO9" s="227"/>
      <c r="BP9" s="227"/>
      <c r="BQ9" s="227"/>
      <c r="BR9" s="227"/>
      <c r="BS9" s="227"/>
      <c r="BT9" s="227"/>
      <c r="BU9" s="227"/>
      <c r="BV9" s="227"/>
      <c r="BW9" s="227"/>
      <c r="BX9" s="227"/>
      <c r="BY9" s="227"/>
      <c r="BZ9" s="227"/>
      <c r="CA9" s="227"/>
      <c r="CB9" s="227"/>
      <c r="CC9" s="227"/>
      <c r="CD9" s="227"/>
      <c r="CE9" s="227"/>
      <c r="CF9" s="227"/>
      <c r="CG9" s="227"/>
      <c r="CH9" s="227"/>
      <c r="CI9" s="227"/>
      <c r="CJ9" s="227"/>
      <c r="CK9" s="227"/>
      <c r="CL9" s="227"/>
      <c r="CM9" s="227"/>
      <c r="CN9" s="227"/>
      <c r="CO9" s="227"/>
      <c r="CP9" s="227"/>
      <c r="CQ9" s="227"/>
      <c r="CR9" s="227"/>
      <c r="CS9" s="227"/>
      <c r="CT9" s="227"/>
      <c r="CU9" s="227"/>
      <c r="CV9" s="227"/>
      <c r="CW9" s="227"/>
      <c r="CX9" s="227"/>
      <c r="CY9" s="227"/>
      <c r="CZ9" s="227"/>
      <c r="DA9" s="227"/>
      <c r="DB9" s="227"/>
      <c r="DC9" s="227"/>
      <c r="DD9" s="227"/>
      <c r="DE9" s="227"/>
      <c r="DF9" s="227"/>
      <c r="DG9" s="227"/>
      <c r="DH9" s="227"/>
      <c r="DI9" s="227"/>
      <c r="DJ9" s="227"/>
      <c r="DK9" s="227"/>
      <c r="DL9" s="227"/>
      <c r="DM9" s="227"/>
      <c r="DN9" s="227"/>
      <c r="DO9" s="227"/>
      <c r="DP9" s="227"/>
      <c r="DQ9" s="227"/>
      <c r="DR9" s="227"/>
      <c r="DS9" s="227"/>
      <c r="DT9" s="227"/>
      <c r="DU9" s="227"/>
      <c r="DV9" s="227"/>
      <c r="DW9" s="227"/>
      <c r="DX9" s="227"/>
      <c r="DY9" s="227"/>
      <c r="DZ9" s="227"/>
      <c r="EA9" s="227"/>
      <c r="EB9" s="227"/>
      <c r="EC9" s="227"/>
      <c r="ED9" s="227"/>
      <c r="EE9" s="227"/>
      <c r="EF9" s="227"/>
      <c r="EG9" s="227"/>
      <c r="EH9" s="227"/>
      <c r="EI9" s="227"/>
      <c r="EJ9" s="227"/>
      <c r="EK9" s="227"/>
      <c r="EL9" s="227"/>
      <c r="EM9" s="227"/>
      <c r="EN9" s="227"/>
      <c r="EO9" s="227"/>
      <c r="EP9" s="227"/>
      <c r="EQ9" s="227"/>
      <c r="ER9" s="227"/>
      <c r="ES9" s="227"/>
      <c r="ET9" s="227"/>
      <c r="EU9" s="227"/>
      <c r="EV9" s="227"/>
      <c r="EW9" s="227"/>
      <c r="EX9" s="227"/>
      <c r="EY9" s="227"/>
      <c r="EZ9" s="227"/>
      <c r="FA9" s="227"/>
      <c r="FB9" s="227"/>
      <c r="FC9" s="227"/>
      <c r="FD9" s="227"/>
      <c r="FE9" s="227"/>
      <c r="FF9" s="227"/>
      <c r="FG9" s="227"/>
      <c r="FH9" s="227"/>
      <c r="FI9" s="227"/>
      <c r="FJ9" s="227"/>
      <c r="FK9" s="227"/>
      <c r="FL9" s="227"/>
      <c r="FM9" s="227"/>
      <c r="FN9" s="227"/>
      <c r="FO9" s="227"/>
      <c r="FP9" s="227"/>
      <c r="FQ9" s="227"/>
      <c r="FR9" s="227"/>
      <c r="FS9" s="227"/>
      <c r="FT9" s="227"/>
      <c r="FU9" s="227"/>
      <c r="FV9" s="227"/>
      <c r="FW9" s="227"/>
      <c r="FX9" s="227"/>
      <c r="FY9" s="227"/>
      <c r="FZ9" s="227"/>
      <c r="GA9" s="227"/>
      <c r="GB9" s="227"/>
      <c r="GC9" s="227"/>
      <c r="GD9" s="227"/>
      <c r="GE9" s="227"/>
      <c r="GF9" s="227"/>
      <c r="GG9" s="227"/>
      <c r="GH9" s="227"/>
      <c r="GI9" s="227"/>
      <c r="GJ9" s="227"/>
      <c r="GK9" s="227"/>
      <c r="GL9" s="227"/>
      <c r="GM9" s="227"/>
      <c r="GN9" s="227"/>
      <c r="GO9" s="227"/>
      <c r="GP9" s="227"/>
      <c r="GQ9" s="227"/>
      <c r="GR9" s="227"/>
      <c r="GS9" s="227"/>
      <c r="GT9" s="227"/>
      <c r="GU9" s="227"/>
      <c r="GV9" s="227"/>
      <c r="GW9" s="227"/>
      <c r="GX9" s="227"/>
      <c r="GY9" s="227"/>
      <c r="GZ9" s="227"/>
      <c r="HA9" s="227"/>
      <c r="HB9" s="227"/>
      <c r="HC9" s="227"/>
      <c r="HD9" s="227"/>
      <c r="HE9" s="227"/>
      <c r="HF9" s="227"/>
      <c r="HG9" s="227"/>
      <c r="HH9" s="227"/>
      <c r="HI9" s="227"/>
      <c r="HJ9" s="227"/>
      <c r="HK9" s="227"/>
      <c r="HL9" s="227"/>
      <c r="HM9" s="227"/>
      <c r="HN9" s="227"/>
      <c r="HO9" s="227"/>
      <c r="HP9" s="227"/>
      <c r="HQ9" s="227"/>
      <c r="HR9" s="227"/>
      <c r="HS9" s="227"/>
      <c r="HT9" s="227"/>
      <c r="HU9" s="227"/>
      <c r="HV9" s="227"/>
      <c r="HW9" s="227"/>
      <c r="HX9" s="227"/>
      <c r="HY9" s="227"/>
      <c r="HZ9" s="227"/>
      <c r="IA9" s="227"/>
      <c r="IB9" s="227"/>
      <c r="IC9" s="227"/>
      <c r="ID9" s="227"/>
      <c r="IE9" s="227"/>
      <c r="IF9" s="227"/>
      <c r="IG9" s="227"/>
      <c r="IH9" s="227"/>
      <c r="II9" s="227"/>
      <c r="IJ9" s="227"/>
      <c r="IK9" s="227"/>
      <c r="IL9" s="227"/>
      <c r="IM9" s="227"/>
      <c r="IN9" s="227"/>
      <c r="IO9" s="227"/>
      <c r="IP9" s="227"/>
      <c r="IQ9" s="227"/>
      <c r="IR9" s="227"/>
      <c r="IS9" s="227"/>
      <c r="IT9" s="227"/>
      <c r="IU9" s="227"/>
      <c r="IV9" s="227"/>
      <c r="IW9" s="227"/>
    </row>
    <row r="10" spans="2:257" ht="10.5" customHeight="1" thickBot="1">
      <c r="B10" s="22"/>
      <c r="C10" s="568"/>
      <c r="D10" s="568"/>
      <c r="E10" s="568"/>
      <c r="F10" s="568"/>
      <c r="G10" s="568"/>
      <c r="H10" s="23"/>
      <c r="I10" s="227"/>
      <c r="J10" s="227"/>
      <c r="K10" s="227"/>
      <c r="L10" s="227"/>
      <c r="M10" s="227"/>
      <c r="N10" s="227"/>
      <c r="O10" s="227"/>
      <c r="P10" s="227"/>
      <c r="Q10" s="227"/>
      <c r="R10" s="227"/>
      <c r="S10" s="227"/>
      <c r="T10" s="227"/>
      <c r="U10" s="227"/>
      <c r="V10" s="227"/>
      <c r="W10" s="227"/>
      <c r="X10" s="227"/>
      <c r="Y10" s="227"/>
      <c r="Z10" s="227"/>
      <c r="AA10" s="227"/>
      <c r="AB10" s="227"/>
      <c r="AC10" s="227"/>
      <c r="AD10" s="227"/>
      <c r="AE10" s="227"/>
      <c r="AF10" s="227"/>
      <c r="AG10" s="227"/>
      <c r="AH10" s="227"/>
      <c r="AI10" s="227"/>
      <c r="AJ10" s="227"/>
      <c r="AK10" s="227"/>
      <c r="AL10" s="227"/>
      <c r="AM10" s="227"/>
      <c r="AN10" s="227"/>
      <c r="AO10" s="227"/>
      <c r="AP10" s="227"/>
      <c r="AQ10" s="227"/>
      <c r="AR10" s="227"/>
      <c r="AS10" s="227"/>
      <c r="AT10" s="227"/>
      <c r="AU10" s="227"/>
      <c r="AV10" s="227"/>
      <c r="AW10" s="227"/>
      <c r="AX10" s="227"/>
      <c r="AY10" s="227"/>
      <c r="AZ10" s="227"/>
      <c r="BA10" s="227"/>
      <c r="BB10" s="227"/>
      <c r="BC10" s="227"/>
      <c r="BD10" s="227"/>
      <c r="BE10" s="227"/>
      <c r="BF10" s="227"/>
      <c r="BG10" s="227"/>
      <c r="BH10" s="227"/>
      <c r="BI10" s="227"/>
      <c r="BJ10" s="227"/>
      <c r="BK10" s="227"/>
      <c r="BL10" s="227"/>
      <c r="BM10" s="227"/>
      <c r="BN10" s="227"/>
      <c r="BO10" s="227"/>
      <c r="BP10" s="227"/>
      <c r="BQ10" s="227"/>
      <c r="BR10" s="227"/>
      <c r="BS10" s="227"/>
      <c r="BT10" s="227"/>
      <c r="BU10" s="227"/>
      <c r="BV10" s="227"/>
      <c r="BW10" s="227"/>
      <c r="BX10" s="227"/>
      <c r="BY10" s="227"/>
      <c r="BZ10" s="227"/>
      <c r="CA10" s="227"/>
      <c r="CB10" s="227"/>
      <c r="CC10" s="227"/>
      <c r="CD10" s="227"/>
      <c r="CE10" s="227"/>
      <c r="CF10" s="227"/>
      <c r="CG10" s="227"/>
      <c r="CH10" s="227"/>
      <c r="CI10" s="227"/>
      <c r="CJ10" s="227"/>
      <c r="CK10" s="227"/>
      <c r="CL10" s="227"/>
      <c r="CM10" s="227"/>
      <c r="CN10" s="227"/>
      <c r="CO10" s="227"/>
      <c r="CP10" s="227"/>
      <c r="CQ10" s="227"/>
      <c r="CR10" s="227"/>
      <c r="CS10" s="227"/>
      <c r="CT10" s="227"/>
      <c r="CU10" s="227"/>
      <c r="CV10" s="227"/>
      <c r="CW10" s="227"/>
      <c r="CX10" s="227"/>
      <c r="CY10" s="227"/>
      <c r="CZ10" s="227"/>
      <c r="DA10" s="227"/>
      <c r="DB10" s="227"/>
      <c r="DC10" s="227"/>
      <c r="DD10" s="227"/>
      <c r="DE10" s="227"/>
      <c r="DF10" s="227"/>
      <c r="DG10" s="227"/>
      <c r="DH10" s="227"/>
      <c r="DI10" s="227"/>
      <c r="DJ10" s="227"/>
      <c r="DK10" s="227"/>
      <c r="DL10" s="227"/>
      <c r="DM10" s="227"/>
      <c r="DN10" s="227"/>
      <c r="DO10" s="227"/>
      <c r="DP10" s="227"/>
      <c r="DQ10" s="227"/>
      <c r="DR10" s="227"/>
      <c r="DS10" s="227"/>
      <c r="DT10" s="227"/>
      <c r="DU10" s="227"/>
      <c r="DV10" s="227"/>
      <c r="DW10" s="227"/>
      <c r="DX10" s="227"/>
      <c r="DY10" s="227"/>
      <c r="DZ10" s="227"/>
      <c r="EA10" s="227"/>
      <c r="EB10" s="227"/>
      <c r="EC10" s="227"/>
      <c r="ED10" s="227"/>
      <c r="EE10" s="227"/>
      <c r="EF10" s="227"/>
      <c r="EG10" s="227"/>
      <c r="EH10" s="227"/>
      <c r="EI10" s="227"/>
      <c r="EJ10" s="227"/>
      <c r="EK10" s="227"/>
      <c r="EL10" s="227"/>
      <c r="EM10" s="227"/>
      <c r="EN10" s="227"/>
      <c r="EO10" s="227"/>
      <c r="EP10" s="227"/>
      <c r="EQ10" s="227"/>
      <c r="ER10" s="227"/>
      <c r="ES10" s="227"/>
      <c r="ET10" s="227"/>
      <c r="EU10" s="227"/>
      <c r="EV10" s="227"/>
      <c r="EW10" s="227"/>
      <c r="EX10" s="227"/>
      <c r="EY10" s="227"/>
      <c r="EZ10" s="227"/>
      <c r="FA10" s="227"/>
      <c r="FB10" s="227"/>
      <c r="FC10" s="227"/>
      <c r="FD10" s="227"/>
      <c r="FE10" s="227"/>
      <c r="FF10" s="227"/>
      <c r="FG10" s="227"/>
      <c r="FH10" s="227"/>
      <c r="FI10" s="227"/>
      <c r="FJ10" s="227"/>
      <c r="FK10" s="227"/>
      <c r="FL10" s="227"/>
      <c r="FM10" s="227"/>
      <c r="FN10" s="227"/>
      <c r="FO10" s="227"/>
      <c r="FP10" s="227"/>
      <c r="FQ10" s="227"/>
      <c r="FR10" s="227"/>
      <c r="FS10" s="227"/>
      <c r="FT10" s="227"/>
      <c r="FU10" s="227"/>
      <c r="FV10" s="227"/>
      <c r="FW10" s="227"/>
      <c r="FX10" s="227"/>
      <c r="FY10" s="227"/>
      <c r="FZ10" s="227"/>
      <c r="GA10" s="227"/>
      <c r="GB10" s="227"/>
      <c r="GC10" s="227"/>
      <c r="GD10" s="227"/>
      <c r="GE10" s="227"/>
      <c r="GF10" s="227"/>
      <c r="GG10" s="227"/>
      <c r="GH10" s="227"/>
      <c r="GI10" s="227"/>
      <c r="GJ10" s="227"/>
      <c r="GK10" s="227"/>
      <c r="GL10" s="227"/>
      <c r="GM10" s="227"/>
      <c r="GN10" s="227"/>
      <c r="GO10" s="227"/>
      <c r="GP10" s="227"/>
      <c r="GQ10" s="227"/>
      <c r="GR10" s="227"/>
      <c r="GS10" s="227"/>
      <c r="GT10" s="227"/>
      <c r="GU10" s="227"/>
      <c r="GV10" s="227"/>
      <c r="GW10" s="227"/>
      <c r="GX10" s="227"/>
      <c r="GY10" s="227"/>
      <c r="GZ10" s="227"/>
      <c r="HA10" s="227"/>
      <c r="HB10" s="227"/>
      <c r="HC10" s="227"/>
      <c r="HD10" s="227"/>
      <c r="HE10" s="227"/>
      <c r="HF10" s="227"/>
      <c r="HG10" s="227"/>
      <c r="HH10" s="227"/>
      <c r="HI10" s="227"/>
      <c r="HJ10" s="227"/>
      <c r="HK10" s="227"/>
      <c r="HL10" s="227"/>
      <c r="HM10" s="227"/>
      <c r="HN10" s="227"/>
      <c r="HO10" s="227"/>
      <c r="HP10" s="227"/>
      <c r="HQ10" s="227"/>
      <c r="HR10" s="227"/>
      <c r="HS10" s="227"/>
      <c r="HT10" s="227"/>
      <c r="HU10" s="227"/>
      <c r="HV10" s="227"/>
      <c r="HW10" s="227"/>
      <c r="HX10" s="227"/>
      <c r="HY10" s="227"/>
      <c r="HZ10" s="227"/>
      <c r="IA10" s="227"/>
      <c r="IB10" s="227"/>
      <c r="IC10" s="227"/>
      <c r="ID10" s="227"/>
      <c r="IE10" s="227"/>
      <c r="IF10" s="227"/>
      <c r="IG10" s="227"/>
      <c r="IH10" s="227"/>
      <c r="II10" s="227"/>
      <c r="IJ10" s="227"/>
      <c r="IK10" s="227"/>
      <c r="IL10" s="227"/>
      <c r="IM10" s="227"/>
      <c r="IN10" s="227"/>
      <c r="IO10" s="227"/>
      <c r="IP10" s="227"/>
      <c r="IQ10" s="227"/>
      <c r="IR10" s="227"/>
      <c r="IS10" s="227"/>
      <c r="IT10" s="227"/>
      <c r="IU10" s="227"/>
      <c r="IV10" s="227"/>
      <c r="IW10" s="227"/>
    </row>
    <row r="11" spans="2:257">
      <c r="B11" s="22"/>
      <c r="C11" s="569" t="s">
        <v>277</v>
      </c>
      <c r="D11" s="570"/>
      <c r="E11" s="570"/>
      <c r="F11" s="570"/>
      <c r="G11" s="571"/>
      <c r="H11" s="23"/>
      <c r="I11" s="227"/>
      <c r="J11" s="227"/>
      <c r="K11" s="227"/>
      <c r="L11" s="227"/>
      <c r="M11" s="227"/>
      <c r="N11" s="227"/>
      <c r="O11" s="227"/>
      <c r="P11" s="227"/>
      <c r="Q11" s="227"/>
      <c r="R11" s="227"/>
      <c r="S11" s="227"/>
      <c r="T11" s="227"/>
      <c r="U11" s="227"/>
      <c r="V11" s="227"/>
      <c r="W11" s="227"/>
      <c r="X11" s="227"/>
      <c r="Y11" s="227"/>
      <c r="Z11" s="227"/>
      <c r="AA11" s="227"/>
      <c r="AB11" s="227"/>
      <c r="AC11" s="227"/>
      <c r="AD11" s="227"/>
      <c r="AE11" s="227"/>
      <c r="AF11" s="227"/>
      <c r="AG11" s="227"/>
      <c r="AH11" s="227"/>
      <c r="AI11" s="227"/>
      <c r="AJ11" s="227"/>
      <c r="AK11" s="227"/>
      <c r="AL11" s="227"/>
      <c r="AM11" s="227"/>
      <c r="AN11" s="227"/>
      <c r="AO11" s="227"/>
      <c r="AP11" s="227"/>
      <c r="AQ11" s="227"/>
      <c r="AR11" s="227"/>
      <c r="AS11" s="227"/>
      <c r="AT11" s="227"/>
      <c r="AU11" s="227"/>
      <c r="AV11" s="227"/>
      <c r="AW11" s="227"/>
      <c r="AX11" s="227"/>
      <c r="AY11" s="227"/>
      <c r="AZ11" s="227"/>
      <c r="BA11" s="227"/>
      <c r="BB11" s="227"/>
      <c r="BC11" s="227"/>
      <c r="BD11" s="227"/>
      <c r="BE11" s="227"/>
      <c r="BF11" s="227"/>
      <c r="BG11" s="227"/>
      <c r="BH11" s="227"/>
      <c r="BI11" s="227"/>
      <c r="BJ11" s="227"/>
      <c r="BK11" s="227"/>
      <c r="BL11" s="227"/>
      <c r="BM11" s="227"/>
      <c r="BN11" s="227"/>
      <c r="BO11" s="227"/>
      <c r="BP11" s="227"/>
      <c r="BQ11" s="227"/>
      <c r="BR11" s="227"/>
      <c r="BS11" s="227"/>
      <c r="BT11" s="227"/>
      <c r="BU11" s="227"/>
      <c r="BV11" s="227"/>
      <c r="BW11" s="227"/>
      <c r="BX11" s="227"/>
      <c r="BY11" s="227"/>
      <c r="BZ11" s="227"/>
      <c r="CA11" s="227"/>
      <c r="CB11" s="227"/>
      <c r="CC11" s="227"/>
      <c r="CD11" s="227"/>
      <c r="CE11" s="227"/>
      <c r="CF11" s="227"/>
      <c r="CG11" s="227"/>
      <c r="CH11" s="227"/>
      <c r="CI11" s="227"/>
      <c r="CJ11" s="227"/>
      <c r="CK11" s="227"/>
      <c r="CL11" s="227"/>
      <c r="CM11" s="227"/>
      <c r="CN11" s="227"/>
      <c r="CO11" s="227"/>
      <c r="CP11" s="227"/>
      <c r="CQ11" s="227"/>
      <c r="CR11" s="227"/>
      <c r="CS11" s="227"/>
      <c r="CT11" s="227"/>
      <c r="CU11" s="227"/>
      <c r="CV11" s="227"/>
      <c r="CW11" s="227"/>
      <c r="CX11" s="227"/>
      <c r="CY11" s="227"/>
      <c r="CZ11" s="227"/>
      <c r="DA11" s="227"/>
      <c r="DB11" s="227"/>
      <c r="DC11" s="227"/>
      <c r="DD11" s="227"/>
      <c r="DE11" s="227"/>
      <c r="DF11" s="227"/>
      <c r="DG11" s="227"/>
      <c r="DH11" s="227"/>
      <c r="DI11" s="227"/>
      <c r="DJ11" s="227"/>
      <c r="DK11" s="227"/>
      <c r="DL11" s="227"/>
      <c r="DM11" s="227"/>
      <c r="DN11" s="227"/>
      <c r="DO11" s="227"/>
      <c r="DP11" s="227"/>
      <c r="DQ11" s="227"/>
      <c r="DR11" s="227"/>
      <c r="DS11" s="227"/>
      <c r="DT11" s="227"/>
      <c r="DU11" s="227"/>
      <c r="DV11" s="227"/>
      <c r="DW11" s="227"/>
      <c r="DX11" s="227"/>
      <c r="DY11" s="227"/>
      <c r="DZ11" s="227"/>
      <c r="EA11" s="227"/>
      <c r="EB11" s="227"/>
      <c r="EC11" s="227"/>
      <c r="ED11" s="227"/>
      <c r="EE11" s="227"/>
      <c r="EF11" s="227"/>
      <c r="EG11" s="227"/>
      <c r="EH11" s="227"/>
      <c r="EI11" s="227"/>
      <c r="EJ11" s="227"/>
      <c r="EK11" s="227"/>
      <c r="EL11" s="227"/>
      <c r="EM11" s="227"/>
      <c r="EN11" s="227"/>
      <c r="EO11" s="227"/>
      <c r="EP11" s="227"/>
      <c r="EQ11" s="227"/>
      <c r="ER11" s="227"/>
      <c r="ES11" s="227"/>
      <c r="ET11" s="227"/>
      <c r="EU11" s="227"/>
      <c r="EV11" s="227"/>
      <c r="EW11" s="227"/>
      <c r="EX11" s="227"/>
      <c r="EY11" s="227"/>
      <c r="EZ11" s="227"/>
      <c r="FA11" s="227"/>
      <c r="FB11" s="227"/>
      <c r="FC11" s="227"/>
      <c r="FD11" s="227"/>
      <c r="FE11" s="227"/>
      <c r="FF11" s="227"/>
      <c r="FG11" s="227"/>
      <c r="FH11" s="227"/>
      <c r="FI11" s="227"/>
      <c r="FJ11" s="227"/>
      <c r="FK11" s="227"/>
      <c r="FL11" s="227"/>
      <c r="FM11" s="227"/>
      <c r="FN11" s="227"/>
      <c r="FO11" s="227"/>
      <c r="FP11" s="227"/>
      <c r="FQ11" s="227"/>
      <c r="FR11" s="227"/>
      <c r="FS11" s="227"/>
      <c r="FT11" s="227"/>
      <c r="FU11" s="227"/>
      <c r="FV11" s="227"/>
      <c r="FW11" s="227"/>
      <c r="FX11" s="227"/>
      <c r="FY11" s="227"/>
      <c r="FZ11" s="227"/>
      <c r="GA11" s="227"/>
      <c r="GB11" s="227"/>
      <c r="GC11" s="227"/>
      <c r="GD11" s="227"/>
      <c r="GE11" s="227"/>
      <c r="GF11" s="227"/>
      <c r="GG11" s="227"/>
      <c r="GH11" s="227"/>
      <c r="GI11" s="227"/>
      <c r="GJ11" s="227"/>
      <c r="GK11" s="227"/>
      <c r="GL11" s="227"/>
      <c r="GM11" s="227"/>
      <c r="GN11" s="227"/>
      <c r="GO11" s="227"/>
      <c r="GP11" s="227"/>
      <c r="GQ11" s="227"/>
      <c r="GR11" s="227"/>
      <c r="GS11" s="227"/>
      <c r="GT11" s="227"/>
      <c r="GU11" s="227"/>
      <c r="GV11" s="227"/>
      <c r="GW11" s="227"/>
      <c r="GX11" s="227"/>
      <c r="GY11" s="227"/>
      <c r="GZ11" s="227"/>
      <c r="HA11" s="227"/>
      <c r="HB11" s="227"/>
      <c r="HC11" s="227"/>
      <c r="HD11" s="227"/>
      <c r="HE11" s="227"/>
      <c r="HF11" s="227"/>
      <c r="HG11" s="227"/>
      <c r="HH11" s="227"/>
      <c r="HI11" s="227"/>
      <c r="HJ11" s="227"/>
      <c r="HK11" s="227"/>
      <c r="HL11" s="227"/>
      <c r="HM11" s="227"/>
      <c r="HN11" s="227"/>
      <c r="HO11" s="227"/>
      <c r="HP11" s="227"/>
      <c r="HQ11" s="227"/>
      <c r="HR11" s="227"/>
      <c r="HS11" s="227"/>
      <c r="HT11" s="227"/>
      <c r="HU11" s="227"/>
      <c r="HV11" s="227"/>
      <c r="HW11" s="227"/>
      <c r="HX11" s="227"/>
      <c r="HY11" s="227"/>
      <c r="HZ11" s="227"/>
      <c r="IA11" s="227"/>
      <c r="IB11" s="227"/>
      <c r="IC11" s="227"/>
      <c r="ID11" s="227"/>
      <c r="IE11" s="227"/>
      <c r="IF11" s="227"/>
      <c r="IG11" s="227"/>
      <c r="IH11" s="227"/>
      <c r="II11" s="227"/>
      <c r="IJ11" s="227"/>
      <c r="IK11" s="227"/>
      <c r="IL11" s="227"/>
      <c r="IM11" s="227"/>
      <c r="IN11" s="227"/>
      <c r="IO11" s="227"/>
      <c r="IP11" s="227"/>
      <c r="IQ11" s="227"/>
      <c r="IR11" s="227"/>
      <c r="IS11" s="227"/>
      <c r="IT11" s="227"/>
      <c r="IU11" s="227"/>
      <c r="IV11" s="227"/>
      <c r="IW11" s="227"/>
    </row>
    <row r="12" spans="2:257">
      <c r="B12" s="22"/>
      <c r="C12" s="231" t="s">
        <v>88</v>
      </c>
      <c r="D12" s="232" t="s">
        <v>158</v>
      </c>
      <c r="E12" s="232" t="s">
        <v>159</v>
      </c>
      <c r="F12" s="233" t="s">
        <v>225</v>
      </c>
      <c r="G12" s="234" t="s">
        <v>226</v>
      </c>
      <c r="H12" s="23"/>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8"/>
      <c r="AL12" s="228"/>
      <c r="AM12" s="228"/>
      <c r="AN12" s="228"/>
      <c r="AO12" s="228"/>
      <c r="AP12" s="228"/>
      <c r="AQ12" s="228"/>
      <c r="AR12" s="228"/>
      <c r="AS12" s="228"/>
      <c r="AT12" s="228"/>
      <c r="AU12" s="228"/>
      <c r="AV12" s="228"/>
      <c r="AW12" s="228"/>
      <c r="AX12" s="228"/>
      <c r="AY12" s="228"/>
      <c r="AZ12" s="228"/>
      <c r="BA12" s="228"/>
      <c r="BB12" s="228"/>
      <c r="BC12" s="228"/>
      <c r="BD12" s="228"/>
      <c r="BE12" s="228"/>
      <c r="BF12" s="228"/>
      <c r="BG12" s="228"/>
      <c r="BH12" s="228"/>
      <c r="BI12" s="228"/>
      <c r="BJ12" s="228"/>
      <c r="BK12" s="228"/>
      <c r="BL12" s="228"/>
      <c r="BM12" s="228"/>
      <c r="BN12" s="228"/>
      <c r="BO12" s="228"/>
      <c r="BP12" s="228"/>
      <c r="BQ12" s="228"/>
      <c r="BR12" s="228"/>
      <c r="BS12" s="228"/>
      <c r="BT12" s="228"/>
      <c r="BU12" s="228"/>
      <c r="BV12" s="228"/>
      <c r="BW12" s="228"/>
      <c r="BX12" s="228"/>
      <c r="BY12" s="228"/>
      <c r="BZ12" s="228"/>
      <c r="CA12" s="228"/>
      <c r="CB12" s="228"/>
      <c r="CC12" s="228"/>
      <c r="CD12" s="228"/>
      <c r="CE12" s="228"/>
      <c r="CF12" s="228"/>
      <c r="CG12" s="228"/>
      <c r="CH12" s="228"/>
      <c r="CI12" s="228"/>
      <c r="CJ12" s="228"/>
      <c r="CK12" s="228"/>
      <c r="CL12" s="228"/>
      <c r="CM12" s="228"/>
      <c r="CN12" s="228"/>
      <c r="CO12" s="228"/>
      <c r="CP12" s="228"/>
      <c r="CQ12" s="228"/>
      <c r="CR12" s="228"/>
      <c r="CS12" s="228"/>
      <c r="CT12" s="228"/>
      <c r="CU12" s="228"/>
      <c r="CV12" s="228"/>
      <c r="CW12" s="228"/>
      <c r="CX12" s="228"/>
      <c r="CY12" s="228"/>
      <c r="CZ12" s="228"/>
      <c r="DA12" s="228"/>
      <c r="DB12" s="228"/>
      <c r="DC12" s="228"/>
      <c r="DD12" s="228"/>
      <c r="DE12" s="228"/>
      <c r="DF12" s="228"/>
      <c r="DG12" s="228"/>
      <c r="DH12" s="228"/>
      <c r="DI12" s="228"/>
      <c r="DJ12" s="228"/>
      <c r="DK12" s="228"/>
      <c r="DL12" s="228"/>
      <c r="DM12" s="228"/>
      <c r="DN12" s="228"/>
      <c r="DO12" s="228"/>
      <c r="DP12" s="228"/>
      <c r="DQ12" s="228"/>
      <c r="DR12" s="228"/>
      <c r="DS12" s="228"/>
      <c r="DT12" s="228"/>
      <c r="DU12" s="228"/>
      <c r="DV12" s="228"/>
      <c r="DW12" s="228"/>
      <c r="DX12" s="228"/>
      <c r="DY12" s="228"/>
      <c r="DZ12" s="228"/>
      <c r="EA12" s="228"/>
      <c r="EB12" s="228"/>
      <c r="EC12" s="228"/>
      <c r="ED12" s="228"/>
      <c r="EE12" s="228"/>
      <c r="EF12" s="228"/>
      <c r="EG12" s="228"/>
      <c r="EH12" s="228"/>
      <c r="EI12" s="228"/>
      <c r="EJ12" s="228"/>
      <c r="EK12" s="228"/>
      <c r="EL12" s="228"/>
      <c r="EM12" s="228"/>
      <c r="EN12" s="228"/>
      <c r="EO12" s="228"/>
      <c r="EP12" s="228"/>
      <c r="EQ12" s="228"/>
      <c r="ER12" s="228"/>
      <c r="ES12" s="228"/>
      <c r="ET12" s="228"/>
      <c r="EU12" s="228"/>
      <c r="EV12" s="228"/>
      <c r="EW12" s="228"/>
      <c r="EX12" s="228"/>
      <c r="EY12" s="228"/>
      <c r="EZ12" s="228"/>
      <c r="FA12" s="228"/>
      <c r="FB12" s="228"/>
      <c r="FC12" s="228"/>
      <c r="FD12" s="228"/>
      <c r="FE12" s="228"/>
      <c r="FF12" s="228"/>
      <c r="FG12" s="228"/>
      <c r="FH12" s="228"/>
      <c r="FI12" s="228"/>
      <c r="FJ12" s="228"/>
      <c r="FK12" s="228"/>
      <c r="FL12" s="228"/>
      <c r="FM12" s="228"/>
      <c r="FN12" s="228"/>
      <c r="FO12" s="228"/>
      <c r="FP12" s="228"/>
      <c r="FQ12" s="228"/>
      <c r="FR12" s="228"/>
      <c r="FS12" s="228"/>
      <c r="FT12" s="228"/>
      <c r="FU12" s="228"/>
      <c r="FV12" s="228"/>
      <c r="FW12" s="228"/>
      <c r="FX12" s="228"/>
      <c r="FY12" s="228"/>
      <c r="FZ12" s="228"/>
      <c r="GA12" s="228"/>
      <c r="GB12" s="228"/>
      <c r="GC12" s="228"/>
      <c r="GD12" s="228"/>
      <c r="GE12" s="228"/>
      <c r="GF12" s="228"/>
      <c r="GG12" s="228"/>
      <c r="GH12" s="228"/>
      <c r="GI12" s="228"/>
      <c r="GJ12" s="228"/>
      <c r="GK12" s="228"/>
      <c r="GL12" s="228"/>
      <c r="GM12" s="228"/>
      <c r="GN12" s="228"/>
      <c r="GO12" s="228"/>
      <c r="GP12" s="228"/>
      <c r="GQ12" s="228"/>
      <c r="GR12" s="228"/>
      <c r="GS12" s="228"/>
      <c r="GT12" s="228"/>
      <c r="GU12" s="228"/>
      <c r="GV12" s="228"/>
      <c r="GW12" s="228"/>
      <c r="GX12" s="228"/>
      <c r="GY12" s="228"/>
      <c r="GZ12" s="228"/>
      <c r="HA12" s="228"/>
      <c r="HB12" s="228"/>
      <c r="HC12" s="228"/>
      <c r="HD12" s="228"/>
      <c r="HE12" s="228"/>
      <c r="HF12" s="228"/>
      <c r="HG12" s="228"/>
      <c r="HH12" s="228"/>
      <c r="HI12" s="228"/>
      <c r="HJ12" s="228"/>
      <c r="HK12" s="228"/>
      <c r="HL12" s="228"/>
      <c r="HM12" s="228"/>
      <c r="HN12" s="228"/>
      <c r="HO12" s="228"/>
      <c r="HP12" s="228"/>
      <c r="HQ12" s="228"/>
      <c r="HR12" s="228"/>
      <c r="HS12" s="228"/>
      <c r="HT12" s="228"/>
      <c r="HU12" s="228"/>
      <c r="HV12" s="228"/>
      <c r="HW12" s="228"/>
      <c r="HX12" s="228"/>
      <c r="HY12" s="228"/>
      <c r="HZ12" s="228"/>
      <c r="IA12" s="228"/>
      <c r="IB12" s="228"/>
      <c r="IC12" s="228"/>
      <c r="ID12" s="228"/>
      <c r="IE12" s="228"/>
      <c r="IF12" s="228"/>
      <c r="IG12" s="228"/>
      <c r="IH12" s="228"/>
      <c r="II12" s="228"/>
      <c r="IJ12" s="228"/>
      <c r="IK12" s="228"/>
      <c r="IL12" s="228"/>
      <c r="IM12" s="228"/>
      <c r="IN12" s="228"/>
      <c r="IO12" s="228"/>
      <c r="IP12" s="228"/>
      <c r="IQ12" s="228"/>
      <c r="IR12" s="228"/>
      <c r="IS12" s="228"/>
      <c r="IT12" s="228"/>
      <c r="IU12" s="228"/>
      <c r="IV12" s="228"/>
      <c r="IW12" s="228"/>
    </row>
    <row r="13" spans="2:257">
      <c r="B13" s="22"/>
      <c r="C13" s="235"/>
      <c r="D13" s="236"/>
      <c r="E13" s="236"/>
      <c r="F13" s="236"/>
      <c r="G13" s="237"/>
      <c r="H13" s="23"/>
      <c r="I13" s="227"/>
      <c r="J13" s="227"/>
      <c r="K13" s="227"/>
      <c r="L13" s="227"/>
      <c r="M13" s="227"/>
      <c r="N13" s="227"/>
      <c r="O13" s="227"/>
      <c r="P13" s="227"/>
      <c r="Q13" s="227"/>
      <c r="R13" s="227"/>
      <c r="S13" s="227"/>
      <c r="T13" s="227"/>
      <c r="U13" s="227"/>
      <c r="V13" s="227"/>
      <c r="W13" s="227"/>
      <c r="X13" s="227"/>
      <c r="Y13" s="227"/>
      <c r="Z13" s="227"/>
      <c r="AA13" s="227"/>
      <c r="AB13" s="227"/>
      <c r="AC13" s="227"/>
      <c r="AD13" s="227"/>
      <c r="AE13" s="227"/>
      <c r="AF13" s="227"/>
      <c r="AG13" s="227"/>
      <c r="AH13" s="227"/>
      <c r="AI13" s="227"/>
      <c r="AJ13" s="227"/>
      <c r="AK13" s="227"/>
      <c r="AL13" s="227"/>
      <c r="AM13" s="227"/>
      <c r="AN13" s="227"/>
      <c r="AO13" s="227"/>
      <c r="AP13" s="227"/>
      <c r="AQ13" s="227"/>
      <c r="AR13" s="227"/>
      <c r="AS13" s="227"/>
      <c r="AT13" s="227"/>
      <c r="AU13" s="227"/>
      <c r="AV13" s="227"/>
      <c r="AW13" s="227"/>
      <c r="AX13" s="227"/>
      <c r="AY13" s="227"/>
      <c r="AZ13" s="227"/>
      <c r="BA13" s="227"/>
      <c r="BB13" s="227"/>
      <c r="BC13" s="227"/>
      <c r="BD13" s="227"/>
      <c r="BE13" s="227"/>
      <c r="BF13" s="227"/>
      <c r="BG13" s="227"/>
      <c r="BH13" s="227"/>
      <c r="BI13" s="227"/>
      <c r="BJ13" s="227"/>
      <c r="BK13" s="227"/>
      <c r="BL13" s="227"/>
      <c r="BM13" s="227"/>
      <c r="BN13" s="227"/>
      <c r="BO13" s="227"/>
      <c r="BP13" s="227"/>
      <c r="BQ13" s="227"/>
      <c r="BR13" s="227"/>
      <c r="BS13" s="227"/>
      <c r="BT13" s="227"/>
      <c r="BU13" s="227"/>
      <c r="BV13" s="227"/>
      <c r="BW13" s="227"/>
      <c r="BX13" s="227"/>
      <c r="BY13" s="227"/>
      <c r="BZ13" s="227"/>
      <c r="CA13" s="227"/>
      <c r="CB13" s="227"/>
      <c r="CC13" s="227"/>
      <c r="CD13" s="227"/>
      <c r="CE13" s="227"/>
      <c r="CF13" s="227"/>
      <c r="CG13" s="227"/>
      <c r="CH13" s="227"/>
      <c r="CI13" s="227"/>
      <c r="CJ13" s="227"/>
      <c r="CK13" s="227"/>
      <c r="CL13" s="227"/>
      <c r="CM13" s="227"/>
      <c r="CN13" s="227"/>
      <c r="CO13" s="227"/>
      <c r="CP13" s="227"/>
      <c r="CQ13" s="227"/>
      <c r="CR13" s="227"/>
      <c r="CS13" s="227"/>
      <c r="CT13" s="227"/>
      <c r="CU13" s="227"/>
      <c r="CV13" s="227"/>
      <c r="CW13" s="227"/>
      <c r="CX13" s="227"/>
      <c r="CY13" s="227"/>
      <c r="CZ13" s="227"/>
      <c r="DA13" s="227"/>
      <c r="DB13" s="227"/>
      <c r="DC13" s="227"/>
      <c r="DD13" s="227"/>
      <c r="DE13" s="227"/>
      <c r="DF13" s="227"/>
      <c r="DG13" s="227"/>
      <c r="DH13" s="227"/>
      <c r="DI13" s="227"/>
      <c r="DJ13" s="227"/>
      <c r="DK13" s="227"/>
      <c r="DL13" s="227"/>
      <c r="DM13" s="227"/>
      <c r="DN13" s="227"/>
      <c r="DO13" s="227"/>
      <c r="DP13" s="227"/>
      <c r="DQ13" s="227"/>
      <c r="DR13" s="227"/>
      <c r="DS13" s="227"/>
      <c r="DT13" s="227"/>
      <c r="DU13" s="227"/>
      <c r="DV13" s="227"/>
      <c r="DW13" s="227"/>
      <c r="DX13" s="227"/>
      <c r="DY13" s="227"/>
      <c r="DZ13" s="227"/>
      <c r="EA13" s="227"/>
      <c r="EB13" s="227"/>
      <c r="EC13" s="227"/>
      <c r="ED13" s="227"/>
      <c r="EE13" s="227"/>
      <c r="EF13" s="227"/>
      <c r="EG13" s="227"/>
      <c r="EH13" s="227"/>
      <c r="EI13" s="227"/>
      <c r="EJ13" s="227"/>
      <c r="EK13" s="227"/>
      <c r="EL13" s="227"/>
      <c r="EM13" s="227"/>
      <c r="EN13" s="227"/>
      <c r="EO13" s="227"/>
      <c r="EP13" s="227"/>
      <c r="EQ13" s="227"/>
      <c r="ER13" s="227"/>
      <c r="ES13" s="227"/>
      <c r="ET13" s="227"/>
      <c r="EU13" s="227"/>
      <c r="EV13" s="227"/>
      <c r="EW13" s="227"/>
      <c r="EX13" s="227"/>
      <c r="EY13" s="227"/>
      <c r="EZ13" s="227"/>
      <c r="FA13" s="227"/>
      <c r="FB13" s="227"/>
      <c r="FC13" s="227"/>
      <c r="FD13" s="227"/>
      <c r="FE13" s="227"/>
      <c r="FF13" s="227"/>
      <c r="FG13" s="227"/>
      <c r="FH13" s="227"/>
      <c r="FI13" s="227"/>
      <c r="FJ13" s="227"/>
      <c r="FK13" s="227"/>
      <c r="FL13" s="227"/>
      <c r="FM13" s="227"/>
      <c r="FN13" s="227"/>
      <c r="FO13" s="227"/>
      <c r="FP13" s="227"/>
      <c r="FQ13" s="227"/>
      <c r="FR13" s="227"/>
      <c r="FS13" s="227"/>
      <c r="FT13" s="227"/>
      <c r="FU13" s="227"/>
      <c r="FV13" s="227"/>
      <c r="FW13" s="227"/>
      <c r="FX13" s="227"/>
      <c r="FY13" s="227"/>
      <c r="FZ13" s="227"/>
      <c r="GA13" s="227"/>
      <c r="GB13" s="227"/>
      <c r="GC13" s="227"/>
      <c r="GD13" s="227"/>
      <c r="GE13" s="227"/>
      <c r="GF13" s="227"/>
      <c r="GG13" s="227"/>
      <c r="GH13" s="227"/>
      <c r="GI13" s="227"/>
      <c r="GJ13" s="227"/>
      <c r="GK13" s="227"/>
      <c r="GL13" s="227"/>
      <c r="GM13" s="227"/>
      <c r="GN13" s="227"/>
      <c r="GO13" s="227"/>
      <c r="GP13" s="227"/>
      <c r="GQ13" s="227"/>
      <c r="GR13" s="227"/>
      <c r="GS13" s="227"/>
      <c r="GT13" s="227"/>
      <c r="GU13" s="227"/>
      <c r="GV13" s="227"/>
      <c r="GW13" s="227"/>
      <c r="GX13" s="227"/>
      <c r="GY13" s="227"/>
      <c r="GZ13" s="227"/>
      <c r="HA13" s="227"/>
      <c r="HB13" s="227"/>
      <c r="HC13" s="227"/>
      <c r="HD13" s="227"/>
      <c r="HE13" s="227"/>
      <c r="HF13" s="227"/>
      <c r="HG13" s="227"/>
      <c r="HH13" s="227"/>
      <c r="HI13" s="227"/>
      <c r="HJ13" s="227"/>
      <c r="HK13" s="227"/>
      <c r="HL13" s="227"/>
      <c r="HM13" s="227"/>
      <c r="HN13" s="227"/>
      <c r="HO13" s="227"/>
      <c r="HP13" s="227"/>
      <c r="HQ13" s="227"/>
      <c r="HR13" s="227"/>
      <c r="HS13" s="227"/>
      <c r="HT13" s="227"/>
      <c r="HU13" s="227"/>
      <c r="HV13" s="227"/>
      <c r="HW13" s="227"/>
      <c r="HX13" s="227"/>
      <c r="HY13" s="227"/>
      <c r="HZ13" s="227"/>
      <c r="IA13" s="227"/>
      <c r="IB13" s="227"/>
      <c r="IC13" s="227"/>
      <c r="ID13" s="227"/>
      <c r="IE13" s="227"/>
      <c r="IF13" s="227"/>
      <c r="IG13" s="227"/>
      <c r="IH13" s="227"/>
      <c r="II13" s="227"/>
      <c r="IJ13" s="227"/>
      <c r="IK13" s="227"/>
      <c r="IL13" s="227"/>
      <c r="IM13" s="227"/>
      <c r="IN13" s="227"/>
      <c r="IO13" s="227"/>
      <c r="IP13" s="227"/>
      <c r="IQ13" s="227"/>
      <c r="IR13" s="227"/>
      <c r="IS13" s="227"/>
      <c r="IT13" s="227"/>
      <c r="IU13" s="227"/>
      <c r="IV13" s="227"/>
      <c r="IW13" s="227"/>
    </row>
    <row r="14" spans="2:257" ht="13.8">
      <c r="B14" s="22"/>
      <c r="C14" s="429" t="s">
        <v>890</v>
      </c>
      <c r="D14" s="430" t="s">
        <v>89</v>
      </c>
      <c r="E14" s="431">
        <v>2</v>
      </c>
      <c r="F14" s="432"/>
      <c r="G14" s="432"/>
      <c r="H14" s="23"/>
      <c r="I14" s="227"/>
      <c r="J14" s="227"/>
      <c r="K14" s="227"/>
      <c r="L14" s="227"/>
      <c r="M14" s="227"/>
      <c r="N14" s="227"/>
      <c r="O14" s="227"/>
      <c r="P14" s="227"/>
      <c r="Q14" s="227"/>
      <c r="R14" s="227"/>
      <c r="S14" s="227"/>
      <c r="T14" s="227"/>
      <c r="U14" s="227"/>
      <c r="V14" s="227"/>
      <c r="W14" s="227"/>
      <c r="X14" s="227"/>
      <c r="Y14" s="227"/>
      <c r="Z14" s="227"/>
      <c r="AA14" s="227"/>
      <c r="AB14" s="227"/>
      <c r="AC14" s="227"/>
      <c r="AD14" s="227"/>
      <c r="AE14" s="227"/>
      <c r="AF14" s="227"/>
      <c r="AG14" s="227"/>
      <c r="AH14" s="227"/>
      <c r="AI14" s="227"/>
      <c r="AJ14" s="227"/>
      <c r="AK14" s="227"/>
      <c r="AL14" s="227"/>
      <c r="AM14" s="227"/>
      <c r="AN14" s="227"/>
      <c r="AO14" s="227"/>
      <c r="AP14" s="227"/>
      <c r="AQ14" s="227"/>
      <c r="AR14" s="227"/>
      <c r="AS14" s="227"/>
      <c r="AT14" s="227"/>
      <c r="AU14" s="227"/>
      <c r="AV14" s="227"/>
      <c r="AW14" s="227"/>
      <c r="AX14" s="227"/>
      <c r="AY14" s="227"/>
      <c r="AZ14" s="227"/>
      <c r="BA14" s="227"/>
      <c r="BB14" s="227"/>
      <c r="BC14" s="227"/>
      <c r="BD14" s="227"/>
      <c r="BE14" s="227"/>
      <c r="BF14" s="227"/>
      <c r="BG14" s="227"/>
      <c r="BH14" s="227"/>
      <c r="BI14" s="227"/>
      <c r="BJ14" s="227"/>
      <c r="BK14" s="227"/>
      <c r="BL14" s="227"/>
      <c r="BM14" s="227"/>
      <c r="BN14" s="227"/>
      <c r="BO14" s="227"/>
      <c r="BP14" s="227"/>
      <c r="BQ14" s="227"/>
      <c r="BR14" s="227"/>
      <c r="BS14" s="227"/>
      <c r="BT14" s="227"/>
      <c r="BU14" s="227"/>
      <c r="BV14" s="227"/>
      <c r="BW14" s="227"/>
      <c r="BX14" s="227"/>
      <c r="BY14" s="227"/>
      <c r="BZ14" s="227"/>
      <c r="CA14" s="227"/>
      <c r="CB14" s="227"/>
      <c r="CC14" s="227"/>
      <c r="CD14" s="227"/>
      <c r="CE14" s="227"/>
      <c r="CF14" s="227"/>
      <c r="CG14" s="227"/>
      <c r="CH14" s="227"/>
      <c r="CI14" s="227"/>
      <c r="CJ14" s="227"/>
      <c r="CK14" s="227"/>
      <c r="CL14" s="227"/>
      <c r="CM14" s="227"/>
      <c r="CN14" s="227"/>
      <c r="CO14" s="227"/>
      <c r="CP14" s="227"/>
      <c r="CQ14" s="227"/>
      <c r="CR14" s="227"/>
      <c r="CS14" s="227"/>
      <c r="CT14" s="227"/>
      <c r="CU14" s="227"/>
      <c r="CV14" s="227"/>
      <c r="CW14" s="227"/>
      <c r="CX14" s="227"/>
      <c r="CY14" s="227"/>
      <c r="CZ14" s="227"/>
      <c r="DA14" s="227"/>
      <c r="DB14" s="227"/>
      <c r="DC14" s="227"/>
      <c r="DD14" s="227"/>
      <c r="DE14" s="227"/>
      <c r="DF14" s="227"/>
      <c r="DG14" s="227"/>
      <c r="DH14" s="227"/>
      <c r="DI14" s="227"/>
      <c r="DJ14" s="227"/>
      <c r="DK14" s="227"/>
      <c r="DL14" s="227"/>
      <c r="DM14" s="227"/>
      <c r="DN14" s="227"/>
      <c r="DO14" s="227"/>
      <c r="DP14" s="227"/>
      <c r="DQ14" s="227"/>
      <c r="DR14" s="227"/>
      <c r="DS14" s="227"/>
      <c r="DT14" s="227"/>
      <c r="DU14" s="227"/>
      <c r="DV14" s="227"/>
      <c r="DW14" s="227"/>
      <c r="DX14" s="227"/>
      <c r="DY14" s="227"/>
      <c r="DZ14" s="227"/>
      <c r="EA14" s="227"/>
      <c r="EB14" s="227"/>
      <c r="EC14" s="227"/>
      <c r="ED14" s="227"/>
      <c r="EE14" s="227"/>
      <c r="EF14" s="227"/>
      <c r="EG14" s="227"/>
      <c r="EH14" s="227"/>
      <c r="EI14" s="227"/>
      <c r="EJ14" s="227"/>
      <c r="EK14" s="227"/>
      <c r="EL14" s="227"/>
      <c r="EM14" s="227"/>
      <c r="EN14" s="227"/>
      <c r="EO14" s="227"/>
      <c r="EP14" s="227"/>
      <c r="EQ14" s="227"/>
      <c r="ER14" s="227"/>
      <c r="ES14" s="227"/>
      <c r="ET14" s="227"/>
      <c r="EU14" s="227"/>
      <c r="EV14" s="227"/>
      <c r="EW14" s="227"/>
      <c r="EX14" s="227"/>
      <c r="EY14" s="227"/>
      <c r="EZ14" s="227"/>
      <c r="FA14" s="227"/>
      <c r="FB14" s="227"/>
      <c r="FC14" s="227"/>
      <c r="FD14" s="227"/>
      <c r="FE14" s="227"/>
      <c r="FF14" s="227"/>
      <c r="FG14" s="227"/>
      <c r="FH14" s="227"/>
      <c r="FI14" s="227"/>
      <c r="FJ14" s="227"/>
      <c r="FK14" s="227"/>
      <c r="FL14" s="227"/>
      <c r="FM14" s="227"/>
      <c r="FN14" s="227"/>
      <c r="FO14" s="227"/>
      <c r="FP14" s="227"/>
      <c r="FQ14" s="227"/>
      <c r="FR14" s="227"/>
      <c r="FS14" s="227"/>
      <c r="FT14" s="227"/>
      <c r="FU14" s="227"/>
      <c r="FV14" s="227"/>
      <c r="FW14" s="227"/>
      <c r="FX14" s="227"/>
      <c r="FY14" s="227"/>
      <c r="FZ14" s="227"/>
      <c r="GA14" s="227"/>
      <c r="GB14" s="227"/>
      <c r="GC14" s="227"/>
      <c r="GD14" s="227"/>
      <c r="GE14" s="227"/>
      <c r="GF14" s="227"/>
      <c r="GG14" s="227"/>
      <c r="GH14" s="227"/>
      <c r="GI14" s="227"/>
      <c r="GJ14" s="227"/>
      <c r="GK14" s="227"/>
      <c r="GL14" s="227"/>
      <c r="GM14" s="227"/>
      <c r="GN14" s="227"/>
      <c r="GO14" s="227"/>
      <c r="GP14" s="227"/>
      <c r="GQ14" s="227"/>
      <c r="GR14" s="227"/>
      <c r="GS14" s="227"/>
      <c r="GT14" s="227"/>
      <c r="GU14" s="227"/>
      <c r="GV14" s="227"/>
      <c r="GW14" s="227"/>
      <c r="GX14" s="227"/>
      <c r="GY14" s="227"/>
      <c r="GZ14" s="227"/>
      <c r="HA14" s="227"/>
      <c r="HB14" s="227"/>
      <c r="HC14" s="227"/>
      <c r="HD14" s="227"/>
      <c r="HE14" s="227"/>
      <c r="HF14" s="227"/>
      <c r="HG14" s="227"/>
      <c r="HH14" s="227"/>
      <c r="HI14" s="227"/>
      <c r="HJ14" s="227"/>
      <c r="HK14" s="227"/>
      <c r="HL14" s="227"/>
      <c r="HM14" s="227"/>
      <c r="HN14" s="227"/>
      <c r="HO14" s="227"/>
      <c r="HP14" s="227"/>
      <c r="HQ14" s="227"/>
      <c r="HR14" s="227"/>
      <c r="HS14" s="227"/>
      <c r="HT14" s="227"/>
      <c r="HU14" s="227"/>
      <c r="HV14" s="227"/>
      <c r="HW14" s="227"/>
      <c r="HX14" s="227"/>
      <c r="HY14" s="227"/>
      <c r="HZ14" s="227"/>
      <c r="IA14" s="227"/>
      <c r="IB14" s="227"/>
      <c r="IC14" s="227"/>
      <c r="ID14" s="227"/>
      <c r="IE14" s="227"/>
      <c r="IF14" s="227"/>
      <c r="IG14" s="227"/>
      <c r="IH14" s="227"/>
      <c r="II14" s="227"/>
      <c r="IJ14" s="227"/>
      <c r="IK14" s="227"/>
      <c r="IL14" s="227"/>
      <c r="IM14" s="227"/>
      <c r="IN14" s="227"/>
      <c r="IO14" s="227"/>
      <c r="IP14" s="227"/>
      <c r="IQ14" s="227"/>
      <c r="IR14" s="227"/>
      <c r="IS14" s="227"/>
      <c r="IT14" s="227"/>
      <c r="IU14" s="227"/>
      <c r="IV14" s="227"/>
      <c r="IW14" s="227"/>
    </row>
    <row r="15" spans="2:257" ht="27.6">
      <c r="B15" s="22"/>
      <c r="C15" s="429" t="s">
        <v>891</v>
      </c>
      <c r="D15" s="430" t="s">
        <v>89</v>
      </c>
      <c r="E15" s="431">
        <v>2</v>
      </c>
      <c r="F15" s="432"/>
      <c r="G15" s="432"/>
      <c r="H15" s="23"/>
      <c r="I15" s="229"/>
      <c r="J15" s="227"/>
      <c r="K15" s="227"/>
      <c r="L15" s="227"/>
      <c r="M15" s="227"/>
      <c r="N15" s="227"/>
      <c r="O15" s="227"/>
      <c r="P15" s="227"/>
      <c r="Q15" s="227"/>
      <c r="R15" s="227"/>
      <c r="S15" s="227"/>
      <c r="T15" s="227"/>
      <c r="U15" s="227"/>
      <c r="V15" s="227"/>
      <c r="W15" s="227"/>
      <c r="X15" s="227"/>
      <c r="Y15" s="227"/>
      <c r="Z15" s="227"/>
      <c r="AA15" s="227"/>
      <c r="AB15" s="227"/>
      <c r="AC15" s="227"/>
      <c r="AD15" s="227"/>
      <c r="AE15" s="227"/>
      <c r="AF15" s="227"/>
      <c r="AG15" s="227"/>
      <c r="AH15" s="227"/>
      <c r="AI15" s="227"/>
      <c r="AJ15" s="227"/>
      <c r="AK15" s="227"/>
      <c r="AL15" s="227"/>
      <c r="AM15" s="227"/>
      <c r="AN15" s="227"/>
      <c r="AO15" s="227"/>
      <c r="AP15" s="227"/>
      <c r="AQ15" s="227"/>
      <c r="AR15" s="227"/>
      <c r="AS15" s="227"/>
      <c r="AT15" s="227"/>
      <c r="AU15" s="227"/>
      <c r="AV15" s="227"/>
      <c r="AW15" s="227"/>
      <c r="AX15" s="227"/>
      <c r="AY15" s="227"/>
      <c r="AZ15" s="227"/>
      <c r="BA15" s="227"/>
      <c r="BB15" s="227"/>
      <c r="BC15" s="227"/>
      <c r="BD15" s="227"/>
      <c r="BE15" s="227"/>
      <c r="BF15" s="227"/>
      <c r="BG15" s="227"/>
      <c r="BH15" s="227"/>
      <c r="BI15" s="227"/>
      <c r="BJ15" s="227"/>
      <c r="BK15" s="227"/>
      <c r="BL15" s="227"/>
      <c r="BM15" s="227"/>
      <c r="BN15" s="227"/>
      <c r="BO15" s="227"/>
      <c r="BP15" s="227"/>
      <c r="BQ15" s="227"/>
      <c r="BR15" s="227"/>
      <c r="BS15" s="227"/>
      <c r="BT15" s="227"/>
      <c r="BU15" s="227"/>
      <c r="BV15" s="227"/>
      <c r="BW15" s="227"/>
      <c r="BX15" s="227"/>
      <c r="BY15" s="227"/>
      <c r="BZ15" s="227"/>
      <c r="CA15" s="227"/>
      <c r="CB15" s="227"/>
      <c r="CC15" s="227"/>
      <c r="CD15" s="227"/>
      <c r="CE15" s="227"/>
      <c r="CF15" s="227"/>
      <c r="CG15" s="227"/>
      <c r="CH15" s="227"/>
      <c r="CI15" s="227"/>
      <c r="CJ15" s="227"/>
      <c r="CK15" s="227"/>
      <c r="CL15" s="227"/>
      <c r="CM15" s="227"/>
      <c r="CN15" s="227"/>
      <c r="CO15" s="227"/>
      <c r="CP15" s="227"/>
      <c r="CQ15" s="227"/>
      <c r="CR15" s="227"/>
      <c r="CS15" s="227"/>
      <c r="CT15" s="227"/>
      <c r="CU15" s="227"/>
      <c r="CV15" s="227"/>
      <c r="CW15" s="227"/>
      <c r="CX15" s="227"/>
      <c r="CY15" s="227"/>
      <c r="CZ15" s="227"/>
      <c r="DA15" s="227"/>
      <c r="DB15" s="227"/>
      <c r="DC15" s="227"/>
      <c r="DD15" s="227"/>
      <c r="DE15" s="227"/>
      <c r="DF15" s="227"/>
      <c r="DG15" s="227"/>
      <c r="DH15" s="227"/>
      <c r="DI15" s="227"/>
      <c r="DJ15" s="227"/>
      <c r="DK15" s="227"/>
      <c r="DL15" s="227"/>
      <c r="DM15" s="227"/>
      <c r="DN15" s="227"/>
      <c r="DO15" s="227"/>
      <c r="DP15" s="227"/>
      <c r="DQ15" s="227"/>
      <c r="DR15" s="227"/>
      <c r="DS15" s="227"/>
      <c r="DT15" s="227"/>
      <c r="DU15" s="227"/>
      <c r="DV15" s="227"/>
      <c r="DW15" s="227"/>
      <c r="DX15" s="227"/>
      <c r="DY15" s="227"/>
      <c r="DZ15" s="227"/>
      <c r="EA15" s="227"/>
      <c r="EB15" s="227"/>
      <c r="EC15" s="227"/>
      <c r="ED15" s="227"/>
      <c r="EE15" s="227"/>
      <c r="EF15" s="227"/>
      <c r="EG15" s="227"/>
      <c r="EH15" s="227"/>
      <c r="EI15" s="227"/>
      <c r="EJ15" s="227"/>
      <c r="EK15" s="227"/>
      <c r="EL15" s="227"/>
      <c r="EM15" s="227"/>
      <c r="EN15" s="227"/>
      <c r="EO15" s="227"/>
      <c r="EP15" s="227"/>
      <c r="EQ15" s="227"/>
      <c r="ER15" s="227"/>
      <c r="ES15" s="227"/>
      <c r="ET15" s="227"/>
      <c r="EU15" s="227"/>
      <c r="EV15" s="227"/>
      <c r="EW15" s="227"/>
      <c r="EX15" s="227"/>
      <c r="EY15" s="227"/>
      <c r="EZ15" s="227"/>
      <c r="FA15" s="227"/>
      <c r="FB15" s="227"/>
      <c r="FC15" s="227"/>
      <c r="FD15" s="227"/>
      <c r="FE15" s="227"/>
      <c r="FF15" s="227"/>
      <c r="FG15" s="227"/>
      <c r="FH15" s="227"/>
      <c r="FI15" s="227"/>
      <c r="FJ15" s="227"/>
      <c r="FK15" s="227"/>
      <c r="FL15" s="227"/>
      <c r="FM15" s="227"/>
      <c r="FN15" s="227"/>
      <c r="FO15" s="227"/>
      <c r="FP15" s="227"/>
      <c r="FQ15" s="227"/>
      <c r="FR15" s="227"/>
      <c r="FS15" s="227"/>
      <c r="FT15" s="227"/>
      <c r="FU15" s="227"/>
      <c r="FV15" s="227"/>
      <c r="FW15" s="227"/>
      <c r="FX15" s="227"/>
      <c r="FY15" s="227"/>
      <c r="FZ15" s="227"/>
      <c r="GA15" s="227"/>
      <c r="GB15" s="227"/>
      <c r="GC15" s="227"/>
      <c r="GD15" s="227"/>
      <c r="GE15" s="227"/>
      <c r="GF15" s="227"/>
      <c r="GG15" s="227"/>
      <c r="GH15" s="227"/>
      <c r="GI15" s="227"/>
      <c r="GJ15" s="227"/>
      <c r="GK15" s="227"/>
      <c r="GL15" s="227"/>
      <c r="GM15" s="227"/>
      <c r="GN15" s="227"/>
      <c r="GO15" s="227"/>
      <c r="GP15" s="227"/>
      <c r="GQ15" s="227"/>
      <c r="GR15" s="227"/>
      <c r="GS15" s="227"/>
      <c r="GT15" s="227"/>
      <c r="GU15" s="227"/>
      <c r="GV15" s="227"/>
      <c r="GW15" s="227"/>
      <c r="GX15" s="227"/>
      <c r="GY15" s="227"/>
      <c r="GZ15" s="227"/>
      <c r="HA15" s="227"/>
      <c r="HB15" s="227"/>
      <c r="HC15" s="227"/>
      <c r="HD15" s="227"/>
      <c r="HE15" s="227"/>
      <c r="HF15" s="227"/>
      <c r="HG15" s="227"/>
      <c r="HH15" s="227"/>
      <c r="HI15" s="227"/>
      <c r="HJ15" s="227"/>
      <c r="HK15" s="227"/>
      <c r="HL15" s="227"/>
      <c r="HM15" s="227"/>
      <c r="HN15" s="227"/>
      <c r="HO15" s="227"/>
      <c r="HP15" s="227"/>
      <c r="HQ15" s="227"/>
      <c r="HR15" s="227"/>
      <c r="HS15" s="227"/>
      <c r="HT15" s="227"/>
      <c r="HU15" s="227"/>
      <c r="HV15" s="227"/>
      <c r="HW15" s="227"/>
      <c r="HX15" s="227"/>
      <c r="HY15" s="227"/>
      <c r="HZ15" s="227"/>
      <c r="IA15" s="227"/>
      <c r="IB15" s="227"/>
      <c r="IC15" s="227"/>
      <c r="ID15" s="227"/>
      <c r="IE15" s="227"/>
      <c r="IF15" s="227"/>
      <c r="IG15" s="227"/>
      <c r="IH15" s="227"/>
      <c r="II15" s="227"/>
      <c r="IJ15" s="227"/>
      <c r="IK15" s="227"/>
      <c r="IL15" s="227"/>
      <c r="IM15" s="227"/>
      <c r="IN15" s="227"/>
      <c r="IO15" s="227"/>
      <c r="IP15" s="227"/>
      <c r="IQ15" s="227"/>
      <c r="IR15" s="227"/>
      <c r="IS15" s="227"/>
      <c r="IT15" s="227"/>
      <c r="IU15" s="227"/>
      <c r="IV15" s="227"/>
      <c r="IW15" s="227"/>
    </row>
    <row r="16" spans="2:257" ht="13.8">
      <c r="B16" s="22"/>
      <c r="C16" s="433" t="s">
        <v>892</v>
      </c>
      <c r="D16" s="433"/>
      <c r="E16" s="433"/>
      <c r="F16" s="432"/>
      <c r="G16" s="432"/>
      <c r="H16" s="23"/>
      <c r="I16" s="229"/>
      <c r="J16" s="227"/>
      <c r="K16" s="227"/>
      <c r="L16" s="227"/>
      <c r="M16" s="227"/>
      <c r="N16" s="227"/>
      <c r="O16" s="227"/>
      <c r="P16" s="227"/>
      <c r="Q16" s="227"/>
      <c r="R16" s="227"/>
      <c r="S16" s="227"/>
      <c r="T16" s="227"/>
      <c r="U16" s="227"/>
      <c r="V16" s="227"/>
      <c r="W16" s="227"/>
      <c r="X16" s="227"/>
      <c r="Y16" s="227"/>
      <c r="Z16" s="227"/>
      <c r="AA16" s="227"/>
      <c r="AB16" s="227"/>
      <c r="AC16" s="227"/>
      <c r="AD16" s="227"/>
      <c r="AE16" s="227"/>
      <c r="AF16" s="227"/>
      <c r="AG16" s="227"/>
      <c r="AH16" s="227"/>
      <c r="AI16" s="227"/>
      <c r="AJ16" s="227"/>
      <c r="AK16" s="227"/>
      <c r="AL16" s="227"/>
      <c r="AM16" s="227"/>
      <c r="AN16" s="227"/>
      <c r="AO16" s="227"/>
      <c r="AP16" s="227"/>
      <c r="AQ16" s="227"/>
      <c r="AR16" s="227"/>
      <c r="AS16" s="227"/>
      <c r="AT16" s="227"/>
      <c r="AU16" s="227"/>
      <c r="AV16" s="227"/>
      <c r="AW16" s="227"/>
      <c r="AX16" s="227"/>
      <c r="AY16" s="227"/>
      <c r="AZ16" s="227"/>
      <c r="BA16" s="227"/>
      <c r="BB16" s="227"/>
      <c r="BC16" s="227"/>
      <c r="BD16" s="227"/>
      <c r="BE16" s="227"/>
      <c r="BF16" s="227"/>
      <c r="BG16" s="227"/>
      <c r="BH16" s="227"/>
      <c r="BI16" s="227"/>
      <c r="BJ16" s="227"/>
      <c r="BK16" s="227"/>
      <c r="BL16" s="227"/>
      <c r="BM16" s="227"/>
      <c r="BN16" s="227"/>
      <c r="BO16" s="227"/>
      <c r="BP16" s="227"/>
      <c r="BQ16" s="227"/>
      <c r="BR16" s="227"/>
      <c r="BS16" s="227"/>
      <c r="BT16" s="227"/>
      <c r="BU16" s="227"/>
      <c r="BV16" s="227"/>
      <c r="BW16" s="227"/>
      <c r="BX16" s="227"/>
      <c r="BY16" s="227"/>
      <c r="BZ16" s="227"/>
      <c r="CA16" s="227"/>
      <c r="CB16" s="227"/>
      <c r="CC16" s="227"/>
      <c r="CD16" s="227"/>
      <c r="CE16" s="227"/>
      <c r="CF16" s="227"/>
      <c r="CG16" s="227"/>
      <c r="CH16" s="227"/>
      <c r="CI16" s="227"/>
      <c r="CJ16" s="227"/>
      <c r="CK16" s="227"/>
      <c r="CL16" s="227"/>
      <c r="CM16" s="227"/>
      <c r="CN16" s="227"/>
      <c r="CO16" s="227"/>
      <c r="CP16" s="227"/>
      <c r="CQ16" s="227"/>
      <c r="CR16" s="227"/>
      <c r="CS16" s="227"/>
      <c r="CT16" s="227"/>
      <c r="CU16" s="227"/>
      <c r="CV16" s="227"/>
      <c r="CW16" s="227"/>
      <c r="CX16" s="227"/>
      <c r="CY16" s="227"/>
      <c r="CZ16" s="227"/>
      <c r="DA16" s="227"/>
      <c r="DB16" s="227"/>
      <c r="DC16" s="227"/>
      <c r="DD16" s="227"/>
      <c r="DE16" s="227"/>
      <c r="DF16" s="227"/>
      <c r="DG16" s="227"/>
      <c r="DH16" s="227"/>
      <c r="DI16" s="227"/>
      <c r="DJ16" s="227"/>
      <c r="DK16" s="227"/>
      <c r="DL16" s="227"/>
      <c r="DM16" s="227"/>
      <c r="DN16" s="227"/>
      <c r="DO16" s="227"/>
      <c r="DP16" s="227"/>
      <c r="DQ16" s="227"/>
      <c r="DR16" s="227"/>
      <c r="DS16" s="227"/>
      <c r="DT16" s="227"/>
      <c r="DU16" s="227"/>
      <c r="DV16" s="227"/>
      <c r="DW16" s="227"/>
      <c r="DX16" s="227"/>
      <c r="DY16" s="227"/>
      <c r="DZ16" s="227"/>
      <c r="EA16" s="227"/>
      <c r="EB16" s="227"/>
      <c r="EC16" s="227"/>
      <c r="ED16" s="227"/>
      <c r="EE16" s="227"/>
      <c r="EF16" s="227"/>
      <c r="EG16" s="227"/>
      <c r="EH16" s="227"/>
      <c r="EI16" s="227"/>
      <c r="EJ16" s="227"/>
      <c r="EK16" s="227"/>
      <c r="EL16" s="227"/>
      <c r="EM16" s="227"/>
      <c r="EN16" s="227"/>
      <c r="EO16" s="227"/>
      <c r="EP16" s="227"/>
      <c r="EQ16" s="227"/>
      <c r="ER16" s="227"/>
      <c r="ES16" s="227"/>
      <c r="ET16" s="227"/>
      <c r="EU16" s="227"/>
      <c r="EV16" s="227"/>
      <c r="EW16" s="227"/>
      <c r="EX16" s="227"/>
      <c r="EY16" s="227"/>
      <c r="EZ16" s="227"/>
      <c r="FA16" s="227"/>
      <c r="FB16" s="227"/>
      <c r="FC16" s="227"/>
      <c r="FD16" s="227"/>
      <c r="FE16" s="227"/>
      <c r="FF16" s="227"/>
      <c r="FG16" s="227"/>
      <c r="FH16" s="227"/>
      <c r="FI16" s="227"/>
      <c r="FJ16" s="227"/>
      <c r="FK16" s="227"/>
      <c r="FL16" s="227"/>
      <c r="FM16" s="227"/>
      <c r="FN16" s="227"/>
      <c r="FO16" s="227"/>
      <c r="FP16" s="227"/>
      <c r="FQ16" s="227"/>
      <c r="FR16" s="227"/>
      <c r="FS16" s="227"/>
      <c r="FT16" s="227"/>
      <c r="FU16" s="227"/>
      <c r="FV16" s="227"/>
      <c r="FW16" s="227"/>
      <c r="FX16" s="227"/>
      <c r="FY16" s="227"/>
      <c r="FZ16" s="227"/>
      <c r="GA16" s="227"/>
      <c r="GB16" s="227"/>
      <c r="GC16" s="227"/>
      <c r="GD16" s="227"/>
      <c r="GE16" s="227"/>
      <c r="GF16" s="227"/>
      <c r="GG16" s="227"/>
      <c r="GH16" s="227"/>
      <c r="GI16" s="227"/>
      <c r="GJ16" s="227"/>
      <c r="GK16" s="227"/>
      <c r="GL16" s="227"/>
      <c r="GM16" s="227"/>
      <c r="GN16" s="227"/>
      <c r="GO16" s="227"/>
      <c r="GP16" s="227"/>
      <c r="GQ16" s="227"/>
      <c r="GR16" s="227"/>
      <c r="GS16" s="227"/>
      <c r="GT16" s="227"/>
      <c r="GU16" s="227"/>
      <c r="GV16" s="227"/>
      <c r="GW16" s="227"/>
      <c r="GX16" s="227"/>
      <c r="GY16" s="227"/>
      <c r="GZ16" s="227"/>
      <c r="HA16" s="227"/>
      <c r="HB16" s="227"/>
      <c r="HC16" s="227"/>
      <c r="HD16" s="227"/>
      <c r="HE16" s="227"/>
      <c r="HF16" s="227"/>
      <c r="HG16" s="227"/>
      <c r="HH16" s="227"/>
      <c r="HI16" s="227"/>
      <c r="HJ16" s="227"/>
      <c r="HK16" s="227"/>
      <c r="HL16" s="227"/>
      <c r="HM16" s="227"/>
      <c r="HN16" s="227"/>
      <c r="HO16" s="227"/>
      <c r="HP16" s="227"/>
      <c r="HQ16" s="227"/>
      <c r="HR16" s="227"/>
      <c r="HS16" s="227"/>
      <c r="HT16" s="227"/>
      <c r="HU16" s="227"/>
      <c r="HV16" s="227"/>
      <c r="HW16" s="227"/>
      <c r="HX16" s="227"/>
      <c r="HY16" s="227"/>
      <c r="HZ16" s="227"/>
      <c r="IA16" s="227"/>
      <c r="IB16" s="227"/>
      <c r="IC16" s="227"/>
      <c r="ID16" s="227"/>
      <c r="IE16" s="227"/>
      <c r="IF16" s="227"/>
      <c r="IG16" s="227"/>
      <c r="IH16" s="227"/>
      <c r="II16" s="227"/>
      <c r="IJ16" s="227"/>
      <c r="IK16" s="227"/>
      <c r="IL16" s="227"/>
      <c r="IM16" s="227"/>
      <c r="IN16" s="227"/>
      <c r="IO16" s="227"/>
      <c r="IP16" s="227"/>
      <c r="IQ16" s="227"/>
      <c r="IR16" s="227"/>
      <c r="IS16" s="227"/>
      <c r="IT16" s="227"/>
      <c r="IU16" s="227"/>
      <c r="IV16" s="227"/>
      <c r="IW16" s="227"/>
    </row>
    <row r="17" spans="2:257" ht="27.6">
      <c r="B17" s="22"/>
      <c r="C17" s="434" t="s">
        <v>893</v>
      </c>
      <c r="D17" s="430" t="s">
        <v>89</v>
      </c>
      <c r="E17" s="435">
        <v>70</v>
      </c>
      <c r="F17" s="432"/>
      <c r="G17" s="432"/>
      <c r="H17" s="23"/>
      <c r="I17" s="229"/>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c r="BI17" s="227"/>
      <c r="BJ17" s="227"/>
      <c r="BK17" s="227"/>
      <c r="BL17" s="227"/>
      <c r="BM17" s="227"/>
      <c r="BN17" s="227"/>
      <c r="BO17" s="227"/>
      <c r="BP17" s="227"/>
      <c r="BQ17" s="227"/>
      <c r="BR17" s="227"/>
      <c r="BS17" s="227"/>
      <c r="BT17" s="227"/>
      <c r="BU17" s="227"/>
      <c r="BV17" s="227"/>
      <c r="BW17" s="227"/>
      <c r="BX17" s="227"/>
      <c r="BY17" s="227"/>
      <c r="BZ17" s="227"/>
      <c r="CA17" s="227"/>
      <c r="CB17" s="227"/>
      <c r="CC17" s="227"/>
      <c r="CD17" s="227"/>
      <c r="CE17" s="227"/>
      <c r="CF17" s="227"/>
      <c r="CG17" s="227"/>
      <c r="CH17" s="227"/>
      <c r="CI17" s="227"/>
      <c r="CJ17" s="227"/>
      <c r="CK17" s="227"/>
      <c r="CL17" s="227"/>
      <c r="CM17" s="227"/>
      <c r="CN17" s="227"/>
      <c r="CO17" s="227"/>
      <c r="CP17" s="227"/>
      <c r="CQ17" s="227"/>
      <c r="CR17" s="227"/>
      <c r="CS17" s="227"/>
      <c r="CT17" s="227"/>
      <c r="CU17" s="227"/>
      <c r="CV17" s="227"/>
      <c r="CW17" s="227"/>
      <c r="CX17" s="227"/>
      <c r="CY17" s="227"/>
      <c r="CZ17" s="227"/>
      <c r="DA17" s="227"/>
      <c r="DB17" s="227"/>
      <c r="DC17" s="227"/>
      <c r="DD17" s="227"/>
      <c r="DE17" s="227"/>
      <c r="DF17" s="227"/>
      <c r="DG17" s="227"/>
      <c r="DH17" s="227"/>
      <c r="DI17" s="227"/>
      <c r="DJ17" s="227"/>
      <c r="DK17" s="227"/>
      <c r="DL17" s="227"/>
      <c r="DM17" s="227"/>
      <c r="DN17" s="227"/>
      <c r="DO17" s="227"/>
      <c r="DP17" s="227"/>
      <c r="DQ17" s="227"/>
      <c r="DR17" s="227"/>
      <c r="DS17" s="227"/>
      <c r="DT17" s="227"/>
      <c r="DU17" s="227"/>
      <c r="DV17" s="227"/>
      <c r="DW17" s="227"/>
      <c r="DX17" s="227"/>
      <c r="DY17" s="227"/>
      <c r="DZ17" s="227"/>
      <c r="EA17" s="227"/>
      <c r="EB17" s="227"/>
      <c r="EC17" s="227"/>
      <c r="ED17" s="227"/>
      <c r="EE17" s="227"/>
      <c r="EF17" s="227"/>
      <c r="EG17" s="227"/>
      <c r="EH17" s="227"/>
      <c r="EI17" s="227"/>
      <c r="EJ17" s="227"/>
      <c r="EK17" s="227"/>
      <c r="EL17" s="227"/>
      <c r="EM17" s="227"/>
      <c r="EN17" s="227"/>
      <c r="EO17" s="227"/>
      <c r="EP17" s="227"/>
      <c r="EQ17" s="227"/>
      <c r="ER17" s="227"/>
      <c r="ES17" s="227"/>
      <c r="ET17" s="227"/>
      <c r="EU17" s="227"/>
      <c r="EV17" s="227"/>
      <c r="EW17" s="227"/>
      <c r="EX17" s="227"/>
      <c r="EY17" s="227"/>
      <c r="EZ17" s="227"/>
      <c r="FA17" s="227"/>
      <c r="FB17" s="227"/>
      <c r="FC17" s="227"/>
      <c r="FD17" s="227"/>
      <c r="FE17" s="227"/>
      <c r="FF17" s="227"/>
      <c r="FG17" s="227"/>
      <c r="FH17" s="227"/>
      <c r="FI17" s="227"/>
      <c r="FJ17" s="227"/>
      <c r="FK17" s="227"/>
      <c r="FL17" s="227"/>
      <c r="FM17" s="227"/>
      <c r="FN17" s="227"/>
      <c r="FO17" s="227"/>
      <c r="FP17" s="227"/>
      <c r="FQ17" s="227"/>
      <c r="FR17" s="227"/>
      <c r="FS17" s="227"/>
      <c r="FT17" s="227"/>
      <c r="FU17" s="227"/>
      <c r="FV17" s="227"/>
      <c r="FW17" s="227"/>
      <c r="FX17" s="227"/>
      <c r="FY17" s="227"/>
      <c r="FZ17" s="227"/>
      <c r="GA17" s="227"/>
      <c r="GB17" s="227"/>
      <c r="GC17" s="227"/>
      <c r="GD17" s="227"/>
      <c r="GE17" s="227"/>
      <c r="GF17" s="227"/>
      <c r="GG17" s="227"/>
      <c r="GH17" s="227"/>
      <c r="GI17" s="227"/>
      <c r="GJ17" s="227"/>
      <c r="GK17" s="227"/>
      <c r="GL17" s="227"/>
      <c r="GM17" s="227"/>
      <c r="GN17" s="227"/>
      <c r="GO17" s="227"/>
      <c r="GP17" s="227"/>
      <c r="GQ17" s="227"/>
      <c r="GR17" s="227"/>
      <c r="GS17" s="227"/>
      <c r="GT17" s="227"/>
      <c r="GU17" s="227"/>
      <c r="GV17" s="227"/>
      <c r="GW17" s="227"/>
      <c r="GX17" s="227"/>
      <c r="GY17" s="227"/>
      <c r="GZ17" s="227"/>
      <c r="HA17" s="227"/>
      <c r="HB17" s="227"/>
      <c r="HC17" s="227"/>
      <c r="HD17" s="227"/>
      <c r="HE17" s="227"/>
      <c r="HF17" s="227"/>
      <c r="HG17" s="227"/>
      <c r="HH17" s="227"/>
      <c r="HI17" s="227"/>
      <c r="HJ17" s="227"/>
      <c r="HK17" s="227"/>
      <c r="HL17" s="227"/>
      <c r="HM17" s="227"/>
      <c r="HN17" s="227"/>
      <c r="HO17" s="227"/>
      <c r="HP17" s="227"/>
      <c r="HQ17" s="227"/>
      <c r="HR17" s="227"/>
      <c r="HS17" s="227"/>
      <c r="HT17" s="227"/>
      <c r="HU17" s="227"/>
      <c r="HV17" s="227"/>
      <c r="HW17" s="227"/>
      <c r="HX17" s="227"/>
      <c r="HY17" s="227"/>
      <c r="HZ17" s="227"/>
      <c r="IA17" s="227"/>
      <c r="IB17" s="227"/>
      <c r="IC17" s="227"/>
      <c r="ID17" s="227"/>
      <c r="IE17" s="227"/>
      <c r="IF17" s="227"/>
      <c r="IG17" s="227"/>
      <c r="IH17" s="227"/>
      <c r="II17" s="227"/>
      <c r="IJ17" s="227"/>
      <c r="IK17" s="227"/>
      <c r="IL17" s="227"/>
      <c r="IM17" s="227"/>
      <c r="IN17" s="227"/>
      <c r="IO17" s="227"/>
      <c r="IP17" s="227"/>
      <c r="IQ17" s="227"/>
      <c r="IR17" s="227"/>
      <c r="IS17" s="227"/>
      <c r="IT17" s="227"/>
      <c r="IU17" s="227"/>
      <c r="IV17" s="227"/>
      <c r="IW17" s="227"/>
    </row>
    <row r="18" spans="2:257" ht="27.6">
      <c r="B18" s="22"/>
      <c r="C18" s="434" t="s">
        <v>894</v>
      </c>
      <c r="D18" s="430" t="s">
        <v>89</v>
      </c>
      <c r="E18" s="435">
        <v>1500</v>
      </c>
      <c r="F18" s="432"/>
      <c r="G18" s="432"/>
      <c r="H18" s="23"/>
      <c r="I18" s="229"/>
      <c r="J18" s="227"/>
      <c r="K18" s="227"/>
      <c r="L18" s="227"/>
      <c r="M18" s="227"/>
      <c r="N18" s="227"/>
      <c r="O18" s="227"/>
      <c r="P18" s="227"/>
      <c r="Q18" s="227"/>
      <c r="R18" s="227"/>
      <c r="S18" s="227"/>
      <c r="T18" s="227"/>
      <c r="U18" s="227"/>
      <c r="V18" s="227"/>
      <c r="W18" s="227"/>
      <c r="X18" s="227"/>
      <c r="Y18" s="227"/>
      <c r="Z18" s="227"/>
      <c r="AA18" s="227"/>
      <c r="AB18" s="227"/>
      <c r="AC18" s="227"/>
      <c r="AD18" s="227"/>
      <c r="AE18" s="227"/>
      <c r="AF18" s="227"/>
      <c r="AG18" s="227"/>
      <c r="AH18" s="227"/>
      <c r="AI18" s="227"/>
      <c r="AJ18" s="227"/>
      <c r="AK18" s="227"/>
      <c r="AL18" s="227"/>
      <c r="AM18" s="227"/>
      <c r="AN18" s="227"/>
      <c r="AO18" s="227"/>
      <c r="AP18" s="227"/>
      <c r="AQ18" s="227"/>
      <c r="AR18" s="227"/>
      <c r="AS18" s="227"/>
      <c r="AT18" s="227"/>
      <c r="AU18" s="227"/>
      <c r="AV18" s="227"/>
      <c r="AW18" s="227"/>
      <c r="AX18" s="227"/>
      <c r="AY18" s="227"/>
      <c r="AZ18" s="227"/>
      <c r="BA18" s="227"/>
      <c r="BB18" s="227"/>
      <c r="BC18" s="227"/>
      <c r="BD18" s="227"/>
      <c r="BE18" s="227"/>
      <c r="BF18" s="227"/>
      <c r="BG18" s="227"/>
      <c r="BH18" s="227"/>
      <c r="BI18" s="227"/>
      <c r="BJ18" s="227"/>
      <c r="BK18" s="227"/>
      <c r="BL18" s="227"/>
      <c r="BM18" s="227"/>
      <c r="BN18" s="227"/>
      <c r="BO18" s="227"/>
      <c r="BP18" s="227"/>
      <c r="BQ18" s="227"/>
      <c r="BR18" s="227"/>
      <c r="BS18" s="227"/>
      <c r="BT18" s="227"/>
      <c r="BU18" s="227"/>
      <c r="BV18" s="227"/>
      <c r="BW18" s="227"/>
      <c r="BX18" s="227"/>
      <c r="BY18" s="227"/>
      <c r="BZ18" s="227"/>
      <c r="CA18" s="227"/>
      <c r="CB18" s="227"/>
      <c r="CC18" s="227"/>
      <c r="CD18" s="227"/>
      <c r="CE18" s="227"/>
      <c r="CF18" s="227"/>
      <c r="CG18" s="227"/>
      <c r="CH18" s="227"/>
      <c r="CI18" s="227"/>
      <c r="CJ18" s="227"/>
      <c r="CK18" s="227"/>
      <c r="CL18" s="227"/>
      <c r="CM18" s="227"/>
      <c r="CN18" s="227"/>
      <c r="CO18" s="227"/>
      <c r="CP18" s="227"/>
      <c r="CQ18" s="227"/>
      <c r="CR18" s="227"/>
      <c r="CS18" s="227"/>
      <c r="CT18" s="227"/>
      <c r="CU18" s="227"/>
      <c r="CV18" s="227"/>
      <c r="CW18" s="227"/>
      <c r="CX18" s="227"/>
      <c r="CY18" s="227"/>
      <c r="CZ18" s="227"/>
      <c r="DA18" s="227"/>
      <c r="DB18" s="227"/>
      <c r="DC18" s="227"/>
      <c r="DD18" s="227"/>
      <c r="DE18" s="227"/>
      <c r="DF18" s="227"/>
      <c r="DG18" s="227"/>
      <c r="DH18" s="227"/>
      <c r="DI18" s="227"/>
      <c r="DJ18" s="227"/>
      <c r="DK18" s="227"/>
      <c r="DL18" s="227"/>
      <c r="DM18" s="227"/>
      <c r="DN18" s="227"/>
      <c r="DO18" s="227"/>
      <c r="DP18" s="227"/>
      <c r="DQ18" s="227"/>
      <c r="DR18" s="227"/>
      <c r="DS18" s="227"/>
      <c r="DT18" s="227"/>
      <c r="DU18" s="227"/>
      <c r="DV18" s="227"/>
      <c r="DW18" s="227"/>
      <c r="DX18" s="227"/>
      <c r="DY18" s="227"/>
      <c r="DZ18" s="227"/>
      <c r="EA18" s="227"/>
      <c r="EB18" s="227"/>
      <c r="EC18" s="227"/>
      <c r="ED18" s="227"/>
      <c r="EE18" s="227"/>
      <c r="EF18" s="227"/>
      <c r="EG18" s="227"/>
      <c r="EH18" s="227"/>
      <c r="EI18" s="227"/>
      <c r="EJ18" s="227"/>
      <c r="EK18" s="227"/>
      <c r="EL18" s="227"/>
      <c r="EM18" s="227"/>
      <c r="EN18" s="227"/>
      <c r="EO18" s="227"/>
      <c r="EP18" s="227"/>
      <c r="EQ18" s="227"/>
      <c r="ER18" s="227"/>
      <c r="ES18" s="227"/>
      <c r="ET18" s="227"/>
      <c r="EU18" s="227"/>
      <c r="EV18" s="227"/>
      <c r="EW18" s="227"/>
      <c r="EX18" s="227"/>
      <c r="EY18" s="227"/>
      <c r="EZ18" s="227"/>
      <c r="FA18" s="227"/>
      <c r="FB18" s="227"/>
      <c r="FC18" s="227"/>
      <c r="FD18" s="227"/>
      <c r="FE18" s="227"/>
      <c r="FF18" s="227"/>
      <c r="FG18" s="227"/>
      <c r="FH18" s="227"/>
      <c r="FI18" s="227"/>
      <c r="FJ18" s="227"/>
      <c r="FK18" s="227"/>
      <c r="FL18" s="227"/>
      <c r="FM18" s="227"/>
      <c r="FN18" s="227"/>
      <c r="FO18" s="227"/>
      <c r="FP18" s="227"/>
      <c r="FQ18" s="227"/>
      <c r="FR18" s="227"/>
      <c r="FS18" s="227"/>
      <c r="FT18" s="227"/>
      <c r="FU18" s="227"/>
      <c r="FV18" s="227"/>
      <c r="FW18" s="227"/>
      <c r="FX18" s="227"/>
      <c r="FY18" s="227"/>
      <c r="FZ18" s="227"/>
      <c r="GA18" s="227"/>
      <c r="GB18" s="227"/>
      <c r="GC18" s="227"/>
      <c r="GD18" s="227"/>
      <c r="GE18" s="227"/>
      <c r="GF18" s="227"/>
      <c r="GG18" s="227"/>
      <c r="GH18" s="227"/>
      <c r="GI18" s="227"/>
      <c r="GJ18" s="227"/>
      <c r="GK18" s="227"/>
      <c r="GL18" s="227"/>
      <c r="GM18" s="227"/>
      <c r="GN18" s="227"/>
      <c r="GO18" s="227"/>
      <c r="GP18" s="227"/>
      <c r="GQ18" s="227"/>
      <c r="GR18" s="227"/>
      <c r="GS18" s="227"/>
      <c r="GT18" s="227"/>
      <c r="GU18" s="227"/>
      <c r="GV18" s="227"/>
      <c r="GW18" s="227"/>
      <c r="GX18" s="227"/>
      <c r="GY18" s="227"/>
      <c r="GZ18" s="227"/>
      <c r="HA18" s="227"/>
      <c r="HB18" s="227"/>
      <c r="HC18" s="227"/>
      <c r="HD18" s="227"/>
      <c r="HE18" s="227"/>
      <c r="HF18" s="227"/>
      <c r="HG18" s="227"/>
      <c r="HH18" s="227"/>
      <c r="HI18" s="227"/>
      <c r="HJ18" s="227"/>
      <c r="HK18" s="227"/>
      <c r="HL18" s="227"/>
      <c r="HM18" s="227"/>
      <c r="HN18" s="227"/>
      <c r="HO18" s="227"/>
      <c r="HP18" s="227"/>
      <c r="HQ18" s="227"/>
      <c r="HR18" s="227"/>
      <c r="HS18" s="227"/>
      <c r="HT18" s="227"/>
      <c r="HU18" s="227"/>
      <c r="HV18" s="227"/>
      <c r="HW18" s="227"/>
      <c r="HX18" s="227"/>
      <c r="HY18" s="227"/>
      <c r="HZ18" s="227"/>
      <c r="IA18" s="227"/>
      <c r="IB18" s="227"/>
      <c r="IC18" s="227"/>
      <c r="ID18" s="227"/>
      <c r="IE18" s="227"/>
      <c r="IF18" s="227"/>
      <c r="IG18" s="227"/>
      <c r="IH18" s="227"/>
      <c r="II18" s="227"/>
      <c r="IJ18" s="227"/>
      <c r="IK18" s="227"/>
      <c r="IL18" s="227"/>
      <c r="IM18" s="227"/>
      <c r="IN18" s="227"/>
      <c r="IO18" s="227"/>
      <c r="IP18" s="227"/>
      <c r="IQ18" s="227"/>
      <c r="IR18" s="227"/>
      <c r="IS18" s="227"/>
      <c r="IT18" s="227"/>
      <c r="IU18" s="227"/>
      <c r="IV18" s="227"/>
      <c r="IW18" s="227"/>
    </row>
    <row r="19" spans="2:257" ht="96.6">
      <c r="B19" s="22"/>
      <c r="C19" s="429" t="s">
        <v>895</v>
      </c>
      <c r="D19" s="430" t="s">
        <v>896</v>
      </c>
      <c r="E19" s="435">
        <v>1</v>
      </c>
      <c r="F19" s="432"/>
      <c r="G19" s="432"/>
      <c r="H19" s="23"/>
      <c r="I19" s="229"/>
      <c r="J19" s="227"/>
      <c r="K19" s="227"/>
      <c r="L19" s="227"/>
      <c r="M19" s="227"/>
      <c r="N19" s="227"/>
      <c r="O19" s="227"/>
      <c r="P19" s="227"/>
      <c r="Q19" s="227"/>
      <c r="R19" s="227"/>
      <c r="S19" s="227"/>
      <c r="T19" s="227"/>
      <c r="U19" s="227"/>
      <c r="V19" s="227"/>
      <c r="W19" s="227"/>
      <c r="X19" s="227"/>
      <c r="Y19" s="227"/>
      <c r="Z19" s="227"/>
      <c r="AA19" s="227"/>
      <c r="AB19" s="227"/>
      <c r="AC19" s="227"/>
      <c r="AD19" s="227"/>
      <c r="AE19" s="227"/>
      <c r="AF19" s="227"/>
      <c r="AG19" s="227"/>
      <c r="AH19" s="227"/>
      <c r="AI19" s="227"/>
      <c r="AJ19" s="227"/>
      <c r="AK19" s="227"/>
      <c r="AL19" s="227"/>
      <c r="AM19" s="227"/>
      <c r="AN19" s="227"/>
      <c r="AO19" s="227"/>
      <c r="AP19" s="227"/>
      <c r="AQ19" s="227"/>
      <c r="AR19" s="227"/>
      <c r="AS19" s="227"/>
      <c r="AT19" s="227"/>
      <c r="AU19" s="227"/>
      <c r="AV19" s="227"/>
      <c r="AW19" s="227"/>
      <c r="AX19" s="227"/>
      <c r="AY19" s="227"/>
      <c r="AZ19" s="227"/>
      <c r="BA19" s="227"/>
      <c r="BB19" s="227"/>
      <c r="BC19" s="227"/>
      <c r="BD19" s="227"/>
      <c r="BE19" s="227"/>
      <c r="BF19" s="227"/>
      <c r="BG19" s="227"/>
      <c r="BH19" s="227"/>
      <c r="BI19" s="227"/>
      <c r="BJ19" s="227"/>
      <c r="BK19" s="227"/>
      <c r="BL19" s="227"/>
      <c r="BM19" s="227"/>
      <c r="BN19" s="227"/>
      <c r="BO19" s="227"/>
      <c r="BP19" s="227"/>
      <c r="BQ19" s="227"/>
      <c r="BR19" s="227"/>
      <c r="BS19" s="227"/>
      <c r="BT19" s="227"/>
      <c r="BU19" s="227"/>
      <c r="BV19" s="227"/>
      <c r="BW19" s="227"/>
      <c r="BX19" s="227"/>
      <c r="BY19" s="227"/>
      <c r="BZ19" s="227"/>
      <c r="CA19" s="227"/>
      <c r="CB19" s="227"/>
      <c r="CC19" s="227"/>
      <c r="CD19" s="227"/>
      <c r="CE19" s="227"/>
      <c r="CF19" s="227"/>
      <c r="CG19" s="227"/>
      <c r="CH19" s="227"/>
      <c r="CI19" s="227"/>
      <c r="CJ19" s="227"/>
      <c r="CK19" s="227"/>
      <c r="CL19" s="227"/>
      <c r="CM19" s="227"/>
      <c r="CN19" s="227"/>
      <c r="CO19" s="227"/>
      <c r="CP19" s="227"/>
      <c r="CQ19" s="227"/>
      <c r="CR19" s="227"/>
      <c r="CS19" s="227"/>
      <c r="CT19" s="227"/>
      <c r="CU19" s="227"/>
      <c r="CV19" s="227"/>
      <c r="CW19" s="227"/>
      <c r="CX19" s="227"/>
      <c r="CY19" s="227"/>
      <c r="CZ19" s="227"/>
      <c r="DA19" s="227"/>
      <c r="DB19" s="227"/>
      <c r="DC19" s="227"/>
      <c r="DD19" s="227"/>
      <c r="DE19" s="227"/>
      <c r="DF19" s="227"/>
      <c r="DG19" s="227"/>
      <c r="DH19" s="227"/>
      <c r="DI19" s="227"/>
      <c r="DJ19" s="227"/>
      <c r="DK19" s="227"/>
      <c r="DL19" s="227"/>
      <c r="DM19" s="227"/>
      <c r="DN19" s="227"/>
      <c r="DO19" s="227"/>
      <c r="DP19" s="227"/>
      <c r="DQ19" s="227"/>
      <c r="DR19" s="227"/>
      <c r="DS19" s="227"/>
      <c r="DT19" s="227"/>
      <c r="DU19" s="227"/>
      <c r="DV19" s="227"/>
      <c r="DW19" s="227"/>
      <c r="DX19" s="227"/>
      <c r="DY19" s="227"/>
      <c r="DZ19" s="227"/>
      <c r="EA19" s="227"/>
      <c r="EB19" s="227"/>
      <c r="EC19" s="227"/>
      <c r="ED19" s="227"/>
      <c r="EE19" s="227"/>
      <c r="EF19" s="227"/>
      <c r="EG19" s="227"/>
      <c r="EH19" s="227"/>
      <c r="EI19" s="227"/>
      <c r="EJ19" s="227"/>
      <c r="EK19" s="227"/>
      <c r="EL19" s="227"/>
      <c r="EM19" s="227"/>
      <c r="EN19" s="227"/>
      <c r="EO19" s="227"/>
      <c r="EP19" s="227"/>
      <c r="EQ19" s="227"/>
      <c r="ER19" s="227"/>
      <c r="ES19" s="227"/>
      <c r="ET19" s="227"/>
      <c r="EU19" s="227"/>
      <c r="EV19" s="227"/>
      <c r="EW19" s="227"/>
      <c r="EX19" s="227"/>
      <c r="EY19" s="227"/>
      <c r="EZ19" s="227"/>
      <c r="FA19" s="227"/>
      <c r="FB19" s="227"/>
      <c r="FC19" s="227"/>
      <c r="FD19" s="227"/>
      <c r="FE19" s="227"/>
      <c r="FF19" s="227"/>
      <c r="FG19" s="227"/>
      <c r="FH19" s="227"/>
      <c r="FI19" s="227"/>
      <c r="FJ19" s="227"/>
      <c r="FK19" s="227"/>
      <c r="FL19" s="227"/>
      <c r="FM19" s="227"/>
      <c r="FN19" s="227"/>
      <c r="FO19" s="227"/>
      <c r="FP19" s="227"/>
      <c r="FQ19" s="227"/>
      <c r="FR19" s="227"/>
      <c r="FS19" s="227"/>
      <c r="FT19" s="227"/>
      <c r="FU19" s="227"/>
      <c r="FV19" s="227"/>
      <c r="FW19" s="227"/>
      <c r="FX19" s="227"/>
      <c r="FY19" s="227"/>
      <c r="FZ19" s="227"/>
      <c r="GA19" s="227"/>
      <c r="GB19" s="227"/>
      <c r="GC19" s="227"/>
      <c r="GD19" s="227"/>
      <c r="GE19" s="227"/>
      <c r="GF19" s="227"/>
      <c r="GG19" s="227"/>
      <c r="GH19" s="227"/>
      <c r="GI19" s="227"/>
      <c r="GJ19" s="227"/>
      <c r="GK19" s="227"/>
      <c r="GL19" s="227"/>
      <c r="GM19" s="227"/>
      <c r="GN19" s="227"/>
      <c r="GO19" s="227"/>
      <c r="GP19" s="227"/>
      <c r="GQ19" s="227"/>
      <c r="GR19" s="227"/>
      <c r="GS19" s="227"/>
      <c r="GT19" s="227"/>
      <c r="GU19" s="227"/>
      <c r="GV19" s="227"/>
      <c r="GW19" s="227"/>
      <c r="GX19" s="227"/>
      <c r="GY19" s="227"/>
      <c r="GZ19" s="227"/>
      <c r="HA19" s="227"/>
      <c r="HB19" s="227"/>
      <c r="HC19" s="227"/>
      <c r="HD19" s="227"/>
      <c r="HE19" s="227"/>
      <c r="HF19" s="227"/>
      <c r="HG19" s="227"/>
      <c r="HH19" s="227"/>
      <c r="HI19" s="227"/>
      <c r="HJ19" s="227"/>
      <c r="HK19" s="227"/>
      <c r="HL19" s="227"/>
      <c r="HM19" s="227"/>
      <c r="HN19" s="227"/>
      <c r="HO19" s="227"/>
      <c r="HP19" s="227"/>
      <c r="HQ19" s="227"/>
      <c r="HR19" s="227"/>
      <c r="HS19" s="227"/>
      <c r="HT19" s="227"/>
      <c r="HU19" s="227"/>
      <c r="HV19" s="227"/>
      <c r="HW19" s="227"/>
      <c r="HX19" s="227"/>
      <c r="HY19" s="227"/>
      <c r="HZ19" s="227"/>
      <c r="IA19" s="227"/>
      <c r="IB19" s="227"/>
      <c r="IC19" s="227"/>
      <c r="ID19" s="227"/>
      <c r="IE19" s="227"/>
      <c r="IF19" s="227"/>
      <c r="IG19" s="227"/>
      <c r="IH19" s="227"/>
      <c r="II19" s="227"/>
      <c r="IJ19" s="227"/>
      <c r="IK19" s="227"/>
      <c r="IL19" s="227"/>
      <c r="IM19" s="227"/>
      <c r="IN19" s="227"/>
      <c r="IO19" s="227"/>
      <c r="IP19" s="227"/>
      <c r="IQ19" s="227"/>
      <c r="IR19" s="227"/>
      <c r="IS19" s="227"/>
      <c r="IT19" s="227"/>
      <c r="IU19" s="227"/>
      <c r="IV19" s="227"/>
      <c r="IW19" s="227"/>
    </row>
    <row r="20" spans="2:257" ht="27.6">
      <c r="B20" s="22"/>
      <c r="C20" s="434" t="s">
        <v>897</v>
      </c>
      <c r="D20" s="430" t="s">
        <v>89</v>
      </c>
      <c r="E20" s="435">
        <v>10</v>
      </c>
      <c r="F20" s="432"/>
      <c r="G20" s="432"/>
      <c r="H20" s="23"/>
      <c r="I20" s="229"/>
      <c r="J20" s="227"/>
      <c r="K20" s="227"/>
      <c r="L20" s="227"/>
      <c r="M20" s="227"/>
      <c r="N20" s="227"/>
      <c r="O20" s="227"/>
      <c r="P20" s="227"/>
      <c r="Q20" s="227"/>
      <c r="R20" s="227"/>
      <c r="S20" s="227"/>
      <c r="T20" s="227"/>
      <c r="U20" s="227"/>
      <c r="V20" s="227"/>
      <c r="W20" s="227"/>
      <c r="X20" s="227"/>
      <c r="Y20" s="227"/>
      <c r="Z20" s="227"/>
      <c r="AA20" s="227"/>
      <c r="AB20" s="227"/>
      <c r="AC20" s="227"/>
      <c r="AD20" s="227"/>
      <c r="AE20" s="227"/>
      <c r="AF20" s="227"/>
      <c r="AG20" s="227"/>
      <c r="AH20" s="227"/>
      <c r="AI20" s="227"/>
      <c r="AJ20" s="227"/>
      <c r="AK20" s="227"/>
      <c r="AL20" s="227"/>
      <c r="AM20" s="227"/>
      <c r="AN20" s="227"/>
      <c r="AO20" s="227"/>
      <c r="AP20" s="227"/>
      <c r="AQ20" s="227"/>
      <c r="AR20" s="227"/>
      <c r="AS20" s="227"/>
      <c r="AT20" s="227"/>
      <c r="AU20" s="227"/>
      <c r="AV20" s="227"/>
      <c r="AW20" s="227"/>
      <c r="AX20" s="227"/>
      <c r="AY20" s="227"/>
      <c r="AZ20" s="227"/>
      <c r="BA20" s="227"/>
      <c r="BB20" s="227"/>
      <c r="BC20" s="227"/>
      <c r="BD20" s="227"/>
      <c r="BE20" s="227"/>
      <c r="BF20" s="227"/>
      <c r="BG20" s="227"/>
      <c r="BH20" s="227"/>
      <c r="BI20" s="227"/>
      <c r="BJ20" s="227"/>
      <c r="BK20" s="227"/>
      <c r="BL20" s="227"/>
      <c r="BM20" s="227"/>
      <c r="BN20" s="227"/>
      <c r="BO20" s="227"/>
      <c r="BP20" s="227"/>
      <c r="BQ20" s="227"/>
      <c r="BR20" s="227"/>
      <c r="BS20" s="227"/>
      <c r="BT20" s="227"/>
      <c r="BU20" s="227"/>
      <c r="BV20" s="227"/>
      <c r="BW20" s="227"/>
      <c r="BX20" s="227"/>
      <c r="BY20" s="227"/>
      <c r="BZ20" s="227"/>
      <c r="CA20" s="227"/>
      <c r="CB20" s="227"/>
      <c r="CC20" s="227"/>
      <c r="CD20" s="227"/>
      <c r="CE20" s="227"/>
      <c r="CF20" s="227"/>
      <c r="CG20" s="227"/>
      <c r="CH20" s="227"/>
      <c r="CI20" s="227"/>
      <c r="CJ20" s="227"/>
      <c r="CK20" s="227"/>
      <c r="CL20" s="227"/>
      <c r="CM20" s="227"/>
      <c r="CN20" s="227"/>
      <c r="CO20" s="227"/>
      <c r="CP20" s="227"/>
      <c r="CQ20" s="227"/>
      <c r="CR20" s="227"/>
      <c r="CS20" s="227"/>
      <c r="CT20" s="227"/>
      <c r="CU20" s="227"/>
      <c r="CV20" s="227"/>
      <c r="CW20" s="227"/>
      <c r="CX20" s="227"/>
      <c r="CY20" s="227"/>
      <c r="CZ20" s="227"/>
      <c r="DA20" s="227"/>
      <c r="DB20" s="227"/>
      <c r="DC20" s="227"/>
      <c r="DD20" s="227"/>
      <c r="DE20" s="227"/>
      <c r="DF20" s="227"/>
      <c r="DG20" s="227"/>
      <c r="DH20" s="227"/>
      <c r="DI20" s="227"/>
      <c r="DJ20" s="227"/>
      <c r="DK20" s="227"/>
      <c r="DL20" s="227"/>
      <c r="DM20" s="227"/>
      <c r="DN20" s="227"/>
      <c r="DO20" s="227"/>
      <c r="DP20" s="227"/>
      <c r="DQ20" s="227"/>
      <c r="DR20" s="227"/>
      <c r="DS20" s="227"/>
      <c r="DT20" s="227"/>
      <c r="DU20" s="227"/>
      <c r="DV20" s="227"/>
      <c r="DW20" s="227"/>
      <c r="DX20" s="227"/>
      <c r="DY20" s="227"/>
      <c r="DZ20" s="227"/>
      <c r="EA20" s="227"/>
      <c r="EB20" s="227"/>
      <c r="EC20" s="227"/>
      <c r="ED20" s="227"/>
      <c r="EE20" s="227"/>
      <c r="EF20" s="227"/>
      <c r="EG20" s="227"/>
      <c r="EH20" s="227"/>
      <c r="EI20" s="227"/>
      <c r="EJ20" s="227"/>
      <c r="EK20" s="227"/>
      <c r="EL20" s="227"/>
      <c r="EM20" s="227"/>
      <c r="EN20" s="227"/>
      <c r="EO20" s="227"/>
      <c r="EP20" s="227"/>
      <c r="EQ20" s="227"/>
      <c r="ER20" s="227"/>
      <c r="ES20" s="227"/>
      <c r="ET20" s="227"/>
      <c r="EU20" s="227"/>
      <c r="EV20" s="227"/>
      <c r="EW20" s="227"/>
      <c r="EX20" s="227"/>
      <c r="EY20" s="227"/>
      <c r="EZ20" s="227"/>
      <c r="FA20" s="227"/>
      <c r="FB20" s="227"/>
      <c r="FC20" s="227"/>
      <c r="FD20" s="227"/>
      <c r="FE20" s="227"/>
      <c r="FF20" s="227"/>
      <c r="FG20" s="227"/>
      <c r="FH20" s="227"/>
      <c r="FI20" s="227"/>
      <c r="FJ20" s="227"/>
      <c r="FK20" s="227"/>
      <c r="FL20" s="227"/>
      <c r="FM20" s="227"/>
      <c r="FN20" s="227"/>
      <c r="FO20" s="227"/>
      <c r="FP20" s="227"/>
      <c r="FQ20" s="227"/>
      <c r="FR20" s="227"/>
      <c r="FS20" s="227"/>
      <c r="FT20" s="227"/>
      <c r="FU20" s="227"/>
      <c r="FV20" s="227"/>
      <c r="FW20" s="227"/>
      <c r="FX20" s="227"/>
      <c r="FY20" s="227"/>
      <c r="FZ20" s="227"/>
      <c r="GA20" s="227"/>
      <c r="GB20" s="227"/>
      <c r="GC20" s="227"/>
      <c r="GD20" s="227"/>
      <c r="GE20" s="227"/>
      <c r="GF20" s="227"/>
      <c r="GG20" s="227"/>
      <c r="GH20" s="227"/>
      <c r="GI20" s="227"/>
      <c r="GJ20" s="227"/>
      <c r="GK20" s="227"/>
      <c r="GL20" s="227"/>
      <c r="GM20" s="227"/>
      <c r="GN20" s="227"/>
      <c r="GO20" s="227"/>
      <c r="GP20" s="227"/>
      <c r="GQ20" s="227"/>
      <c r="GR20" s="227"/>
      <c r="GS20" s="227"/>
      <c r="GT20" s="227"/>
      <c r="GU20" s="227"/>
      <c r="GV20" s="227"/>
      <c r="GW20" s="227"/>
      <c r="GX20" s="227"/>
      <c r="GY20" s="227"/>
      <c r="GZ20" s="227"/>
      <c r="HA20" s="227"/>
      <c r="HB20" s="227"/>
      <c r="HC20" s="227"/>
      <c r="HD20" s="227"/>
      <c r="HE20" s="227"/>
      <c r="HF20" s="227"/>
      <c r="HG20" s="227"/>
      <c r="HH20" s="227"/>
      <c r="HI20" s="227"/>
      <c r="HJ20" s="227"/>
      <c r="HK20" s="227"/>
      <c r="HL20" s="227"/>
      <c r="HM20" s="227"/>
      <c r="HN20" s="227"/>
      <c r="HO20" s="227"/>
      <c r="HP20" s="227"/>
      <c r="HQ20" s="227"/>
      <c r="HR20" s="227"/>
      <c r="HS20" s="227"/>
      <c r="HT20" s="227"/>
      <c r="HU20" s="227"/>
      <c r="HV20" s="227"/>
      <c r="HW20" s="227"/>
      <c r="HX20" s="227"/>
      <c r="HY20" s="227"/>
      <c r="HZ20" s="227"/>
      <c r="IA20" s="227"/>
      <c r="IB20" s="227"/>
      <c r="IC20" s="227"/>
      <c r="ID20" s="227"/>
      <c r="IE20" s="227"/>
      <c r="IF20" s="227"/>
      <c r="IG20" s="227"/>
      <c r="IH20" s="227"/>
      <c r="II20" s="227"/>
      <c r="IJ20" s="227"/>
      <c r="IK20" s="227"/>
      <c r="IL20" s="227"/>
      <c r="IM20" s="227"/>
      <c r="IN20" s="227"/>
      <c r="IO20" s="227"/>
      <c r="IP20" s="227"/>
      <c r="IQ20" s="227"/>
      <c r="IR20" s="227"/>
      <c r="IS20" s="227"/>
      <c r="IT20" s="227"/>
      <c r="IU20" s="227"/>
      <c r="IV20" s="227"/>
      <c r="IW20" s="227"/>
    </row>
    <row r="21" spans="2:257" ht="27.6">
      <c r="B21" s="22"/>
      <c r="C21" s="434" t="s">
        <v>898</v>
      </c>
      <c r="D21" s="430" t="s">
        <v>89</v>
      </c>
      <c r="E21" s="435">
        <v>1</v>
      </c>
      <c r="F21" s="432"/>
      <c r="G21" s="432"/>
      <c r="H21" s="23"/>
      <c r="I21" s="229"/>
      <c r="J21" s="227"/>
      <c r="K21" s="227"/>
      <c r="L21" s="227"/>
      <c r="M21" s="227"/>
      <c r="N21" s="227"/>
      <c r="O21" s="227"/>
      <c r="P21" s="227"/>
      <c r="Q21" s="227"/>
      <c r="R21" s="227"/>
      <c r="S21" s="227"/>
      <c r="T21" s="227"/>
      <c r="U21" s="227"/>
      <c r="V21" s="227"/>
      <c r="W21" s="227"/>
      <c r="X21" s="227"/>
      <c r="Y21" s="227"/>
      <c r="Z21" s="227"/>
      <c r="AA21" s="227"/>
      <c r="AB21" s="227"/>
      <c r="AC21" s="227"/>
      <c r="AD21" s="227"/>
      <c r="AE21" s="227"/>
      <c r="AF21" s="227"/>
      <c r="AG21" s="227"/>
      <c r="AH21" s="227"/>
      <c r="AI21" s="227"/>
      <c r="AJ21" s="227"/>
      <c r="AK21" s="227"/>
      <c r="AL21" s="227"/>
      <c r="AM21" s="227"/>
      <c r="AN21" s="227"/>
      <c r="AO21" s="227"/>
      <c r="AP21" s="227"/>
      <c r="AQ21" s="227"/>
      <c r="AR21" s="227"/>
      <c r="AS21" s="227"/>
      <c r="AT21" s="227"/>
      <c r="AU21" s="227"/>
      <c r="AV21" s="227"/>
      <c r="AW21" s="227"/>
      <c r="AX21" s="227"/>
      <c r="AY21" s="227"/>
      <c r="AZ21" s="227"/>
      <c r="BA21" s="227"/>
      <c r="BB21" s="227"/>
      <c r="BC21" s="227"/>
      <c r="BD21" s="227"/>
      <c r="BE21" s="227"/>
      <c r="BF21" s="227"/>
      <c r="BG21" s="227"/>
      <c r="BH21" s="227"/>
      <c r="BI21" s="227"/>
      <c r="BJ21" s="227"/>
      <c r="BK21" s="227"/>
      <c r="BL21" s="227"/>
      <c r="BM21" s="227"/>
      <c r="BN21" s="227"/>
      <c r="BO21" s="227"/>
      <c r="BP21" s="227"/>
      <c r="BQ21" s="227"/>
      <c r="BR21" s="227"/>
      <c r="BS21" s="227"/>
      <c r="BT21" s="227"/>
      <c r="BU21" s="227"/>
      <c r="BV21" s="227"/>
      <c r="BW21" s="227"/>
      <c r="BX21" s="227"/>
      <c r="BY21" s="227"/>
      <c r="BZ21" s="227"/>
      <c r="CA21" s="227"/>
      <c r="CB21" s="227"/>
      <c r="CC21" s="227"/>
      <c r="CD21" s="227"/>
      <c r="CE21" s="227"/>
      <c r="CF21" s="227"/>
      <c r="CG21" s="227"/>
      <c r="CH21" s="227"/>
      <c r="CI21" s="227"/>
      <c r="CJ21" s="227"/>
      <c r="CK21" s="227"/>
      <c r="CL21" s="227"/>
      <c r="CM21" s="227"/>
      <c r="CN21" s="227"/>
      <c r="CO21" s="227"/>
      <c r="CP21" s="227"/>
      <c r="CQ21" s="227"/>
      <c r="CR21" s="227"/>
      <c r="CS21" s="227"/>
      <c r="CT21" s="227"/>
      <c r="CU21" s="227"/>
      <c r="CV21" s="227"/>
      <c r="CW21" s="227"/>
      <c r="CX21" s="227"/>
      <c r="CY21" s="227"/>
      <c r="CZ21" s="227"/>
      <c r="DA21" s="227"/>
      <c r="DB21" s="227"/>
      <c r="DC21" s="227"/>
      <c r="DD21" s="227"/>
      <c r="DE21" s="227"/>
      <c r="DF21" s="227"/>
      <c r="DG21" s="227"/>
      <c r="DH21" s="227"/>
      <c r="DI21" s="227"/>
      <c r="DJ21" s="227"/>
      <c r="DK21" s="227"/>
      <c r="DL21" s="227"/>
      <c r="DM21" s="227"/>
      <c r="DN21" s="227"/>
      <c r="DO21" s="227"/>
      <c r="DP21" s="227"/>
      <c r="DQ21" s="227"/>
      <c r="DR21" s="227"/>
      <c r="DS21" s="227"/>
      <c r="DT21" s="227"/>
      <c r="DU21" s="227"/>
      <c r="DV21" s="227"/>
      <c r="DW21" s="227"/>
      <c r="DX21" s="227"/>
      <c r="DY21" s="227"/>
      <c r="DZ21" s="227"/>
      <c r="EA21" s="227"/>
      <c r="EB21" s="227"/>
      <c r="EC21" s="227"/>
      <c r="ED21" s="227"/>
      <c r="EE21" s="227"/>
      <c r="EF21" s="227"/>
      <c r="EG21" s="227"/>
      <c r="EH21" s="227"/>
      <c r="EI21" s="227"/>
      <c r="EJ21" s="227"/>
      <c r="EK21" s="227"/>
      <c r="EL21" s="227"/>
      <c r="EM21" s="227"/>
      <c r="EN21" s="227"/>
      <c r="EO21" s="227"/>
      <c r="EP21" s="227"/>
      <c r="EQ21" s="227"/>
      <c r="ER21" s="227"/>
      <c r="ES21" s="227"/>
      <c r="ET21" s="227"/>
      <c r="EU21" s="227"/>
      <c r="EV21" s="227"/>
      <c r="EW21" s="227"/>
      <c r="EX21" s="227"/>
      <c r="EY21" s="227"/>
      <c r="EZ21" s="227"/>
      <c r="FA21" s="227"/>
      <c r="FB21" s="227"/>
      <c r="FC21" s="227"/>
      <c r="FD21" s="227"/>
      <c r="FE21" s="227"/>
      <c r="FF21" s="227"/>
      <c r="FG21" s="227"/>
      <c r="FH21" s="227"/>
      <c r="FI21" s="227"/>
      <c r="FJ21" s="227"/>
      <c r="FK21" s="227"/>
      <c r="FL21" s="227"/>
      <c r="FM21" s="227"/>
      <c r="FN21" s="227"/>
      <c r="FO21" s="227"/>
      <c r="FP21" s="227"/>
      <c r="FQ21" s="227"/>
      <c r="FR21" s="227"/>
      <c r="FS21" s="227"/>
      <c r="FT21" s="227"/>
      <c r="FU21" s="227"/>
      <c r="FV21" s="227"/>
      <c r="FW21" s="227"/>
      <c r="FX21" s="227"/>
      <c r="FY21" s="227"/>
      <c r="FZ21" s="227"/>
      <c r="GA21" s="227"/>
      <c r="GB21" s="227"/>
      <c r="GC21" s="227"/>
      <c r="GD21" s="227"/>
      <c r="GE21" s="227"/>
      <c r="GF21" s="227"/>
      <c r="GG21" s="227"/>
      <c r="GH21" s="227"/>
      <c r="GI21" s="227"/>
      <c r="GJ21" s="227"/>
      <c r="GK21" s="227"/>
      <c r="GL21" s="227"/>
      <c r="GM21" s="227"/>
      <c r="GN21" s="227"/>
      <c r="GO21" s="227"/>
      <c r="GP21" s="227"/>
      <c r="GQ21" s="227"/>
      <c r="GR21" s="227"/>
      <c r="GS21" s="227"/>
      <c r="GT21" s="227"/>
      <c r="GU21" s="227"/>
      <c r="GV21" s="227"/>
      <c r="GW21" s="227"/>
      <c r="GX21" s="227"/>
      <c r="GY21" s="227"/>
      <c r="GZ21" s="227"/>
      <c r="HA21" s="227"/>
      <c r="HB21" s="227"/>
      <c r="HC21" s="227"/>
      <c r="HD21" s="227"/>
      <c r="HE21" s="227"/>
      <c r="HF21" s="227"/>
      <c r="HG21" s="227"/>
      <c r="HH21" s="227"/>
      <c r="HI21" s="227"/>
      <c r="HJ21" s="227"/>
      <c r="HK21" s="227"/>
      <c r="HL21" s="227"/>
      <c r="HM21" s="227"/>
      <c r="HN21" s="227"/>
      <c r="HO21" s="227"/>
      <c r="HP21" s="227"/>
      <c r="HQ21" s="227"/>
      <c r="HR21" s="227"/>
      <c r="HS21" s="227"/>
      <c r="HT21" s="227"/>
      <c r="HU21" s="227"/>
      <c r="HV21" s="227"/>
      <c r="HW21" s="227"/>
      <c r="HX21" s="227"/>
      <c r="HY21" s="227"/>
      <c r="HZ21" s="227"/>
      <c r="IA21" s="227"/>
      <c r="IB21" s="227"/>
      <c r="IC21" s="227"/>
      <c r="ID21" s="227"/>
      <c r="IE21" s="227"/>
      <c r="IF21" s="227"/>
      <c r="IG21" s="227"/>
      <c r="IH21" s="227"/>
      <c r="II21" s="227"/>
      <c r="IJ21" s="227"/>
      <c r="IK21" s="227"/>
      <c r="IL21" s="227"/>
      <c r="IM21" s="227"/>
      <c r="IN21" s="227"/>
      <c r="IO21" s="227"/>
      <c r="IP21" s="227"/>
      <c r="IQ21" s="227"/>
      <c r="IR21" s="227"/>
      <c r="IS21" s="227"/>
      <c r="IT21" s="227"/>
      <c r="IU21" s="227"/>
      <c r="IV21" s="227"/>
      <c r="IW21" s="227"/>
    </row>
    <row r="22" spans="2:257" ht="13.8">
      <c r="B22" s="22"/>
      <c r="C22" s="434" t="s">
        <v>899</v>
      </c>
      <c r="D22" s="430" t="s">
        <v>89</v>
      </c>
      <c r="E22" s="435">
        <v>1</v>
      </c>
      <c r="F22" s="432"/>
      <c r="G22" s="432"/>
      <c r="H22" s="23"/>
      <c r="I22" s="229"/>
      <c r="J22" s="227"/>
      <c r="K22" s="227"/>
      <c r="L22" s="227"/>
      <c r="M22" s="227"/>
      <c r="N22" s="227"/>
      <c r="O22" s="227"/>
      <c r="P22" s="227"/>
      <c r="Q22" s="227"/>
      <c r="R22" s="227"/>
      <c r="S22" s="227"/>
      <c r="T22" s="227"/>
      <c r="U22" s="227"/>
      <c r="V22" s="227"/>
      <c r="W22" s="227"/>
      <c r="X22" s="227"/>
      <c r="Y22" s="227"/>
      <c r="Z22" s="227"/>
      <c r="AA22" s="227"/>
      <c r="AB22" s="227"/>
      <c r="AC22" s="227"/>
      <c r="AD22" s="227"/>
      <c r="AE22" s="227"/>
      <c r="AF22" s="227"/>
      <c r="AG22" s="227"/>
      <c r="AH22" s="227"/>
      <c r="AI22" s="227"/>
      <c r="AJ22" s="227"/>
      <c r="AK22" s="227"/>
      <c r="AL22" s="227"/>
      <c r="AM22" s="227"/>
      <c r="AN22" s="227"/>
      <c r="AO22" s="227"/>
      <c r="AP22" s="227"/>
      <c r="AQ22" s="227"/>
      <c r="AR22" s="227"/>
      <c r="AS22" s="227"/>
      <c r="AT22" s="227"/>
      <c r="AU22" s="227"/>
      <c r="AV22" s="227"/>
      <c r="AW22" s="227"/>
      <c r="AX22" s="227"/>
      <c r="AY22" s="227"/>
      <c r="AZ22" s="227"/>
      <c r="BA22" s="227"/>
      <c r="BB22" s="227"/>
      <c r="BC22" s="227"/>
      <c r="BD22" s="227"/>
      <c r="BE22" s="227"/>
      <c r="BF22" s="227"/>
      <c r="BG22" s="227"/>
      <c r="BH22" s="227"/>
      <c r="BI22" s="227"/>
      <c r="BJ22" s="227"/>
      <c r="BK22" s="227"/>
      <c r="BL22" s="227"/>
      <c r="BM22" s="227"/>
      <c r="BN22" s="227"/>
      <c r="BO22" s="227"/>
      <c r="BP22" s="227"/>
      <c r="BQ22" s="227"/>
      <c r="BR22" s="227"/>
      <c r="BS22" s="227"/>
      <c r="BT22" s="227"/>
      <c r="BU22" s="227"/>
      <c r="BV22" s="227"/>
      <c r="BW22" s="227"/>
      <c r="BX22" s="227"/>
      <c r="BY22" s="227"/>
      <c r="BZ22" s="227"/>
      <c r="CA22" s="227"/>
      <c r="CB22" s="227"/>
      <c r="CC22" s="227"/>
      <c r="CD22" s="227"/>
      <c r="CE22" s="227"/>
      <c r="CF22" s="227"/>
      <c r="CG22" s="227"/>
      <c r="CH22" s="227"/>
      <c r="CI22" s="227"/>
      <c r="CJ22" s="227"/>
      <c r="CK22" s="227"/>
      <c r="CL22" s="227"/>
      <c r="CM22" s="227"/>
      <c r="CN22" s="227"/>
      <c r="CO22" s="227"/>
      <c r="CP22" s="227"/>
      <c r="CQ22" s="227"/>
      <c r="CR22" s="227"/>
      <c r="CS22" s="227"/>
      <c r="CT22" s="227"/>
      <c r="CU22" s="227"/>
      <c r="CV22" s="227"/>
      <c r="CW22" s="227"/>
      <c r="CX22" s="227"/>
      <c r="CY22" s="227"/>
      <c r="CZ22" s="227"/>
      <c r="DA22" s="227"/>
      <c r="DB22" s="227"/>
      <c r="DC22" s="227"/>
      <c r="DD22" s="227"/>
      <c r="DE22" s="227"/>
      <c r="DF22" s="227"/>
      <c r="DG22" s="227"/>
      <c r="DH22" s="227"/>
      <c r="DI22" s="227"/>
      <c r="DJ22" s="227"/>
      <c r="DK22" s="227"/>
      <c r="DL22" s="227"/>
      <c r="DM22" s="227"/>
      <c r="DN22" s="227"/>
      <c r="DO22" s="227"/>
      <c r="DP22" s="227"/>
      <c r="DQ22" s="227"/>
      <c r="DR22" s="227"/>
      <c r="DS22" s="227"/>
      <c r="DT22" s="227"/>
      <c r="DU22" s="227"/>
      <c r="DV22" s="227"/>
      <c r="DW22" s="227"/>
      <c r="DX22" s="227"/>
      <c r="DY22" s="227"/>
      <c r="DZ22" s="227"/>
      <c r="EA22" s="227"/>
      <c r="EB22" s="227"/>
      <c r="EC22" s="227"/>
      <c r="ED22" s="227"/>
      <c r="EE22" s="227"/>
      <c r="EF22" s="227"/>
      <c r="EG22" s="227"/>
      <c r="EH22" s="227"/>
      <c r="EI22" s="227"/>
      <c r="EJ22" s="227"/>
      <c r="EK22" s="227"/>
      <c r="EL22" s="227"/>
      <c r="EM22" s="227"/>
      <c r="EN22" s="227"/>
      <c r="EO22" s="227"/>
      <c r="EP22" s="227"/>
      <c r="EQ22" s="227"/>
      <c r="ER22" s="227"/>
      <c r="ES22" s="227"/>
      <c r="ET22" s="227"/>
      <c r="EU22" s="227"/>
      <c r="EV22" s="227"/>
      <c r="EW22" s="227"/>
      <c r="EX22" s="227"/>
      <c r="EY22" s="227"/>
      <c r="EZ22" s="227"/>
      <c r="FA22" s="227"/>
      <c r="FB22" s="227"/>
      <c r="FC22" s="227"/>
      <c r="FD22" s="227"/>
      <c r="FE22" s="227"/>
      <c r="FF22" s="227"/>
      <c r="FG22" s="227"/>
      <c r="FH22" s="227"/>
      <c r="FI22" s="227"/>
      <c r="FJ22" s="227"/>
      <c r="FK22" s="227"/>
      <c r="FL22" s="227"/>
      <c r="FM22" s="227"/>
      <c r="FN22" s="227"/>
      <c r="FO22" s="227"/>
      <c r="FP22" s="227"/>
      <c r="FQ22" s="227"/>
      <c r="FR22" s="227"/>
      <c r="FS22" s="227"/>
      <c r="FT22" s="227"/>
      <c r="FU22" s="227"/>
      <c r="FV22" s="227"/>
      <c r="FW22" s="227"/>
      <c r="FX22" s="227"/>
      <c r="FY22" s="227"/>
      <c r="FZ22" s="227"/>
      <c r="GA22" s="227"/>
      <c r="GB22" s="227"/>
      <c r="GC22" s="227"/>
      <c r="GD22" s="227"/>
      <c r="GE22" s="227"/>
      <c r="GF22" s="227"/>
      <c r="GG22" s="227"/>
      <c r="GH22" s="227"/>
      <c r="GI22" s="227"/>
      <c r="GJ22" s="227"/>
      <c r="GK22" s="227"/>
      <c r="GL22" s="227"/>
      <c r="GM22" s="227"/>
      <c r="GN22" s="227"/>
      <c r="GO22" s="227"/>
      <c r="GP22" s="227"/>
      <c r="GQ22" s="227"/>
      <c r="GR22" s="227"/>
      <c r="GS22" s="227"/>
      <c r="GT22" s="227"/>
      <c r="GU22" s="227"/>
      <c r="GV22" s="227"/>
      <c r="GW22" s="227"/>
      <c r="GX22" s="227"/>
      <c r="GY22" s="227"/>
      <c r="GZ22" s="227"/>
      <c r="HA22" s="227"/>
      <c r="HB22" s="227"/>
      <c r="HC22" s="227"/>
      <c r="HD22" s="227"/>
      <c r="HE22" s="227"/>
      <c r="HF22" s="227"/>
      <c r="HG22" s="227"/>
      <c r="HH22" s="227"/>
      <c r="HI22" s="227"/>
      <c r="HJ22" s="227"/>
      <c r="HK22" s="227"/>
      <c r="HL22" s="227"/>
      <c r="HM22" s="227"/>
      <c r="HN22" s="227"/>
      <c r="HO22" s="227"/>
      <c r="HP22" s="227"/>
      <c r="HQ22" s="227"/>
      <c r="HR22" s="227"/>
      <c r="HS22" s="227"/>
      <c r="HT22" s="227"/>
      <c r="HU22" s="227"/>
      <c r="HV22" s="227"/>
      <c r="HW22" s="227"/>
      <c r="HX22" s="227"/>
      <c r="HY22" s="227"/>
      <c r="HZ22" s="227"/>
      <c r="IA22" s="227"/>
      <c r="IB22" s="227"/>
      <c r="IC22" s="227"/>
      <c r="ID22" s="227"/>
      <c r="IE22" s="227"/>
      <c r="IF22" s="227"/>
      <c r="IG22" s="227"/>
      <c r="IH22" s="227"/>
      <c r="II22" s="227"/>
      <c r="IJ22" s="227"/>
      <c r="IK22" s="227"/>
      <c r="IL22" s="227"/>
      <c r="IM22" s="227"/>
      <c r="IN22" s="227"/>
      <c r="IO22" s="227"/>
      <c r="IP22" s="227"/>
      <c r="IQ22" s="227"/>
      <c r="IR22" s="227"/>
      <c r="IS22" s="227"/>
      <c r="IT22" s="227"/>
      <c r="IU22" s="227"/>
      <c r="IV22" s="227"/>
      <c r="IW22" s="227"/>
    </row>
    <row r="23" spans="2:257" ht="41.4">
      <c r="B23" s="22"/>
      <c r="C23" s="434" t="s">
        <v>900</v>
      </c>
      <c r="D23" s="430" t="s">
        <v>278</v>
      </c>
      <c r="E23" s="435">
        <v>2</v>
      </c>
      <c r="F23" s="432"/>
      <c r="G23" s="432"/>
      <c r="H23" s="23"/>
      <c r="I23" s="229"/>
      <c r="J23" s="227"/>
      <c r="K23" s="227"/>
      <c r="L23" s="227"/>
      <c r="M23" s="227"/>
      <c r="N23" s="227"/>
      <c r="O23" s="227"/>
      <c r="P23" s="227"/>
      <c r="Q23" s="227"/>
      <c r="R23" s="227"/>
      <c r="S23" s="227"/>
      <c r="T23" s="227"/>
      <c r="U23" s="227"/>
      <c r="V23" s="227"/>
      <c r="W23" s="227"/>
      <c r="X23" s="227"/>
      <c r="Y23" s="227"/>
      <c r="Z23" s="227"/>
      <c r="AA23" s="227"/>
      <c r="AB23" s="227"/>
      <c r="AC23" s="227"/>
      <c r="AD23" s="227"/>
      <c r="AE23" s="227"/>
      <c r="AF23" s="227"/>
      <c r="AG23" s="227"/>
      <c r="AH23" s="227"/>
      <c r="AI23" s="227"/>
      <c r="AJ23" s="227"/>
      <c r="AK23" s="227"/>
      <c r="AL23" s="227"/>
      <c r="AM23" s="227"/>
      <c r="AN23" s="227"/>
      <c r="AO23" s="227"/>
      <c r="AP23" s="227"/>
      <c r="AQ23" s="227"/>
      <c r="AR23" s="227"/>
      <c r="AS23" s="227"/>
      <c r="AT23" s="227"/>
      <c r="AU23" s="227"/>
      <c r="AV23" s="227"/>
      <c r="AW23" s="227"/>
      <c r="AX23" s="227"/>
      <c r="AY23" s="227"/>
      <c r="AZ23" s="227"/>
      <c r="BA23" s="227"/>
      <c r="BB23" s="227"/>
      <c r="BC23" s="227"/>
      <c r="BD23" s="227"/>
      <c r="BE23" s="227"/>
      <c r="BF23" s="227"/>
      <c r="BG23" s="227"/>
      <c r="BH23" s="227"/>
      <c r="BI23" s="227"/>
      <c r="BJ23" s="227"/>
      <c r="BK23" s="227"/>
      <c r="BL23" s="227"/>
      <c r="BM23" s="227"/>
      <c r="BN23" s="227"/>
      <c r="BO23" s="227"/>
      <c r="BP23" s="227"/>
      <c r="BQ23" s="227"/>
      <c r="BR23" s="227"/>
      <c r="BS23" s="227"/>
      <c r="BT23" s="227"/>
      <c r="BU23" s="227"/>
      <c r="BV23" s="227"/>
      <c r="BW23" s="227"/>
      <c r="BX23" s="227"/>
      <c r="BY23" s="227"/>
      <c r="BZ23" s="227"/>
      <c r="CA23" s="227"/>
      <c r="CB23" s="227"/>
      <c r="CC23" s="227"/>
      <c r="CD23" s="227"/>
      <c r="CE23" s="227"/>
      <c r="CF23" s="227"/>
      <c r="CG23" s="227"/>
      <c r="CH23" s="227"/>
      <c r="CI23" s="227"/>
      <c r="CJ23" s="227"/>
      <c r="CK23" s="227"/>
      <c r="CL23" s="227"/>
      <c r="CM23" s="227"/>
      <c r="CN23" s="227"/>
      <c r="CO23" s="227"/>
      <c r="CP23" s="227"/>
      <c r="CQ23" s="227"/>
      <c r="CR23" s="227"/>
      <c r="CS23" s="227"/>
      <c r="CT23" s="227"/>
      <c r="CU23" s="227"/>
      <c r="CV23" s="227"/>
      <c r="CW23" s="227"/>
      <c r="CX23" s="227"/>
      <c r="CY23" s="227"/>
      <c r="CZ23" s="227"/>
      <c r="DA23" s="227"/>
      <c r="DB23" s="227"/>
      <c r="DC23" s="227"/>
      <c r="DD23" s="227"/>
      <c r="DE23" s="227"/>
      <c r="DF23" s="227"/>
      <c r="DG23" s="227"/>
      <c r="DH23" s="227"/>
      <c r="DI23" s="227"/>
      <c r="DJ23" s="227"/>
      <c r="DK23" s="227"/>
      <c r="DL23" s="227"/>
      <c r="DM23" s="227"/>
      <c r="DN23" s="227"/>
      <c r="DO23" s="227"/>
      <c r="DP23" s="227"/>
      <c r="DQ23" s="227"/>
      <c r="DR23" s="227"/>
      <c r="DS23" s="227"/>
      <c r="DT23" s="227"/>
      <c r="DU23" s="227"/>
      <c r="DV23" s="227"/>
      <c r="DW23" s="227"/>
      <c r="DX23" s="227"/>
      <c r="DY23" s="227"/>
      <c r="DZ23" s="227"/>
      <c r="EA23" s="227"/>
      <c r="EB23" s="227"/>
      <c r="EC23" s="227"/>
      <c r="ED23" s="227"/>
      <c r="EE23" s="227"/>
      <c r="EF23" s="227"/>
      <c r="EG23" s="227"/>
      <c r="EH23" s="227"/>
      <c r="EI23" s="227"/>
      <c r="EJ23" s="227"/>
      <c r="EK23" s="227"/>
      <c r="EL23" s="227"/>
      <c r="EM23" s="227"/>
      <c r="EN23" s="227"/>
      <c r="EO23" s="227"/>
      <c r="EP23" s="227"/>
      <c r="EQ23" s="227"/>
      <c r="ER23" s="227"/>
      <c r="ES23" s="227"/>
      <c r="ET23" s="227"/>
      <c r="EU23" s="227"/>
      <c r="EV23" s="227"/>
      <c r="EW23" s="227"/>
      <c r="EX23" s="227"/>
      <c r="EY23" s="227"/>
      <c r="EZ23" s="227"/>
      <c r="FA23" s="227"/>
      <c r="FB23" s="227"/>
      <c r="FC23" s="227"/>
      <c r="FD23" s="227"/>
      <c r="FE23" s="227"/>
      <c r="FF23" s="227"/>
      <c r="FG23" s="227"/>
      <c r="FH23" s="227"/>
      <c r="FI23" s="227"/>
      <c r="FJ23" s="227"/>
      <c r="FK23" s="227"/>
      <c r="FL23" s="227"/>
      <c r="FM23" s="227"/>
      <c r="FN23" s="227"/>
      <c r="FO23" s="227"/>
      <c r="FP23" s="227"/>
      <c r="FQ23" s="227"/>
      <c r="FR23" s="227"/>
      <c r="FS23" s="227"/>
      <c r="FT23" s="227"/>
      <c r="FU23" s="227"/>
      <c r="FV23" s="227"/>
      <c r="FW23" s="227"/>
      <c r="FX23" s="227"/>
      <c r="FY23" s="227"/>
      <c r="FZ23" s="227"/>
      <c r="GA23" s="227"/>
      <c r="GB23" s="227"/>
      <c r="GC23" s="227"/>
      <c r="GD23" s="227"/>
      <c r="GE23" s="227"/>
      <c r="GF23" s="227"/>
      <c r="GG23" s="227"/>
      <c r="GH23" s="227"/>
      <c r="GI23" s="227"/>
      <c r="GJ23" s="227"/>
      <c r="GK23" s="227"/>
      <c r="GL23" s="227"/>
      <c r="GM23" s="227"/>
      <c r="GN23" s="227"/>
      <c r="GO23" s="227"/>
      <c r="GP23" s="227"/>
      <c r="GQ23" s="227"/>
      <c r="GR23" s="227"/>
      <c r="GS23" s="227"/>
      <c r="GT23" s="227"/>
      <c r="GU23" s="227"/>
      <c r="GV23" s="227"/>
      <c r="GW23" s="227"/>
      <c r="GX23" s="227"/>
      <c r="GY23" s="227"/>
      <c r="GZ23" s="227"/>
      <c r="HA23" s="227"/>
      <c r="HB23" s="227"/>
      <c r="HC23" s="227"/>
      <c r="HD23" s="227"/>
      <c r="HE23" s="227"/>
      <c r="HF23" s="227"/>
      <c r="HG23" s="227"/>
      <c r="HH23" s="227"/>
      <c r="HI23" s="227"/>
      <c r="HJ23" s="227"/>
      <c r="HK23" s="227"/>
      <c r="HL23" s="227"/>
      <c r="HM23" s="227"/>
      <c r="HN23" s="227"/>
      <c r="HO23" s="227"/>
      <c r="HP23" s="227"/>
      <c r="HQ23" s="227"/>
      <c r="HR23" s="227"/>
      <c r="HS23" s="227"/>
      <c r="HT23" s="227"/>
      <c r="HU23" s="227"/>
      <c r="HV23" s="227"/>
      <c r="HW23" s="227"/>
      <c r="HX23" s="227"/>
      <c r="HY23" s="227"/>
      <c r="HZ23" s="227"/>
      <c r="IA23" s="227"/>
      <c r="IB23" s="227"/>
      <c r="IC23" s="227"/>
      <c r="ID23" s="227"/>
      <c r="IE23" s="227"/>
      <c r="IF23" s="227"/>
      <c r="IG23" s="227"/>
      <c r="IH23" s="227"/>
      <c r="II23" s="227"/>
      <c r="IJ23" s="227"/>
      <c r="IK23" s="227"/>
      <c r="IL23" s="227"/>
      <c r="IM23" s="227"/>
      <c r="IN23" s="227"/>
      <c r="IO23" s="227"/>
      <c r="IP23" s="227"/>
      <c r="IQ23" s="227"/>
      <c r="IR23" s="227"/>
      <c r="IS23" s="227"/>
      <c r="IT23" s="227"/>
      <c r="IU23" s="227"/>
      <c r="IV23" s="227"/>
      <c r="IW23" s="227"/>
    </row>
    <row r="24" spans="2:257" ht="13.8">
      <c r="B24" s="22"/>
      <c r="C24" s="433" t="s">
        <v>901</v>
      </c>
      <c r="D24" s="433"/>
      <c r="E24" s="433"/>
      <c r="F24" s="432"/>
      <c r="G24" s="432"/>
      <c r="H24" s="23"/>
      <c r="I24" s="229"/>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227"/>
      <c r="BC24" s="227"/>
      <c r="BD24" s="227"/>
      <c r="BE24" s="227"/>
      <c r="BF24" s="227"/>
      <c r="BG24" s="227"/>
      <c r="BH24" s="227"/>
      <c r="BI24" s="227"/>
      <c r="BJ24" s="227"/>
      <c r="BK24" s="227"/>
      <c r="BL24" s="227"/>
      <c r="BM24" s="227"/>
      <c r="BN24" s="227"/>
      <c r="BO24" s="227"/>
      <c r="BP24" s="227"/>
      <c r="BQ24" s="227"/>
      <c r="BR24" s="227"/>
      <c r="BS24" s="227"/>
      <c r="BT24" s="227"/>
      <c r="BU24" s="227"/>
      <c r="BV24" s="227"/>
      <c r="BW24" s="227"/>
      <c r="BX24" s="227"/>
      <c r="BY24" s="227"/>
      <c r="BZ24" s="227"/>
      <c r="CA24" s="227"/>
      <c r="CB24" s="227"/>
      <c r="CC24" s="227"/>
      <c r="CD24" s="227"/>
      <c r="CE24" s="227"/>
      <c r="CF24" s="227"/>
      <c r="CG24" s="227"/>
      <c r="CH24" s="227"/>
      <c r="CI24" s="227"/>
      <c r="CJ24" s="227"/>
      <c r="CK24" s="227"/>
      <c r="CL24" s="227"/>
      <c r="CM24" s="227"/>
      <c r="CN24" s="227"/>
      <c r="CO24" s="227"/>
      <c r="CP24" s="227"/>
      <c r="CQ24" s="227"/>
      <c r="CR24" s="227"/>
      <c r="CS24" s="227"/>
      <c r="CT24" s="227"/>
      <c r="CU24" s="227"/>
      <c r="CV24" s="227"/>
      <c r="CW24" s="227"/>
      <c r="CX24" s="227"/>
      <c r="CY24" s="227"/>
      <c r="CZ24" s="227"/>
      <c r="DA24" s="227"/>
      <c r="DB24" s="227"/>
      <c r="DC24" s="227"/>
      <c r="DD24" s="227"/>
      <c r="DE24" s="227"/>
      <c r="DF24" s="227"/>
      <c r="DG24" s="227"/>
      <c r="DH24" s="227"/>
      <c r="DI24" s="227"/>
      <c r="DJ24" s="227"/>
      <c r="DK24" s="227"/>
      <c r="DL24" s="227"/>
      <c r="DM24" s="227"/>
      <c r="DN24" s="227"/>
      <c r="DO24" s="227"/>
      <c r="DP24" s="227"/>
      <c r="DQ24" s="227"/>
      <c r="DR24" s="227"/>
      <c r="DS24" s="227"/>
      <c r="DT24" s="227"/>
      <c r="DU24" s="227"/>
      <c r="DV24" s="227"/>
      <c r="DW24" s="227"/>
      <c r="DX24" s="227"/>
      <c r="DY24" s="227"/>
      <c r="DZ24" s="227"/>
      <c r="EA24" s="227"/>
      <c r="EB24" s="227"/>
      <c r="EC24" s="227"/>
      <c r="ED24" s="227"/>
      <c r="EE24" s="227"/>
      <c r="EF24" s="227"/>
      <c r="EG24" s="227"/>
      <c r="EH24" s="227"/>
      <c r="EI24" s="227"/>
      <c r="EJ24" s="227"/>
      <c r="EK24" s="227"/>
      <c r="EL24" s="227"/>
      <c r="EM24" s="227"/>
      <c r="EN24" s="227"/>
      <c r="EO24" s="227"/>
      <c r="EP24" s="227"/>
      <c r="EQ24" s="227"/>
      <c r="ER24" s="227"/>
      <c r="ES24" s="227"/>
      <c r="ET24" s="227"/>
      <c r="EU24" s="227"/>
      <c r="EV24" s="227"/>
      <c r="EW24" s="227"/>
      <c r="EX24" s="227"/>
      <c r="EY24" s="227"/>
      <c r="EZ24" s="227"/>
      <c r="FA24" s="227"/>
      <c r="FB24" s="227"/>
      <c r="FC24" s="227"/>
      <c r="FD24" s="227"/>
      <c r="FE24" s="227"/>
      <c r="FF24" s="227"/>
      <c r="FG24" s="227"/>
      <c r="FH24" s="227"/>
      <c r="FI24" s="227"/>
      <c r="FJ24" s="227"/>
      <c r="FK24" s="227"/>
      <c r="FL24" s="227"/>
      <c r="FM24" s="227"/>
      <c r="FN24" s="227"/>
      <c r="FO24" s="227"/>
      <c r="FP24" s="227"/>
      <c r="FQ24" s="227"/>
      <c r="FR24" s="227"/>
      <c r="FS24" s="227"/>
      <c r="FT24" s="227"/>
      <c r="FU24" s="227"/>
      <c r="FV24" s="227"/>
      <c r="FW24" s="227"/>
      <c r="FX24" s="227"/>
      <c r="FY24" s="227"/>
      <c r="FZ24" s="227"/>
      <c r="GA24" s="227"/>
      <c r="GB24" s="227"/>
      <c r="GC24" s="227"/>
      <c r="GD24" s="227"/>
      <c r="GE24" s="227"/>
      <c r="GF24" s="227"/>
      <c r="GG24" s="227"/>
      <c r="GH24" s="227"/>
      <c r="GI24" s="227"/>
      <c r="GJ24" s="227"/>
      <c r="GK24" s="227"/>
      <c r="GL24" s="227"/>
      <c r="GM24" s="227"/>
      <c r="GN24" s="227"/>
      <c r="GO24" s="227"/>
      <c r="GP24" s="227"/>
      <c r="GQ24" s="227"/>
      <c r="GR24" s="227"/>
      <c r="GS24" s="227"/>
      <c r="GT24" s="227"/>
      <c r="GU24" s="227"/>
      <c r="GV24" s="227"/>
      <c r="GW24" s="227"/>
      <c r="GX24" s="227"/>
      <c r="GY24" s="227"/>
      <c r="GZ24" s="227"/>
      <c r="HA24" s="227"/>
      <c r="HB24" s="227"/>
      <c r="HC24" s="227"/>
      <c r="HD24" s="227"/>
      <c r="HE24" s="227"/>
      <c r="HF24" s="227"/>
      <c r="HG24" s="227"/>
      <c r="HH24" s="227"/>
      <c r="HI24" s="227"/>
      <c r="HJ24" s="227"/>
      <c r="HK24" s="227"/>
      <c r="HL24" s="227"/>
      <c r="HM24" s="227"/>
      <c r="HN24" s="227"/>
      <c r="HO24" s="227"/>
      <c r="HP24" s="227"/>
      <c r="HQ24" s="227"/>
      <c r="HR24" s="227"/>
      <c r="HS24" s="227"/>
      <c r="HT24" s="227"/>
      <c r="HU24" s="227"/>
      <c r="HV24" s="227"/>
      <c r="HW24" s="227"/>
      <c r="HX24" s="227"/>
      <c r="HY24" s="227"/>
      <c r="HZ24" s="227"/>
      <c r="IA24" s="227"/>
      <c r="IB24" s="227"/>
      <c r="IC24" s="227"/>
      <c r="ID24" s="227"/>
      <c r="IE24" s="227"/>
      <c r="IF24" s="227"/>
      <c r="IG24" s="227"/>
      <c r="IH24" s="227"/>
      <c r="II24" s="227"/>
      <c r="IJ24" s="227"/>
      <c r="IK24" s="227"/>
      <c r="IL24" s="227"/>
      <c r="IM24" s="227"/>
      <c r="IN24" s="227"/>
      <c r="IO24" s="227"/>
      <c r="IP24" s="227"/>
      <c r="IQ24" s="227"/>
      <c r="IR24" s="227"/>
      <c r="IS24" s="227"/>
      <c r="IT24" s="227"/>
      <c r="IU24" s="227"/>
      <c r="IV24" s="227"/>
      <c r="IW24" s="227"/>
    </row>
    <row r="25" spans="2:257" ht="27.6">
      <c r="B25" s="22"/>
      <c r="C25" s="434" t="s">
        <v>902</v>
      </c>
      <c r="D25" s="430" t="s">
        <v>89</v>
      </c>
      <c r="E25" s="435">
        <v>1000</v>
      </c>
      <c r="F25" s="432"/>
      <c r="G25" s="432"/>
      <c r="H25" s="23"/>
      <c r="I25" s="229"/>
      <c r="J25" s="227"/>
      <c r="K25" s="227"/>
      <c r="L25" s="227"/>
      <c r="M25" s="227"/>
      <c r="N25" s="227"/>
      <c r="O25" s="227"/>
      <c r="P25" s="227"/>
      <c r="Q25" s="227"/>
      <c r="R25" s="227"/>
      <c r="S25" s="227"/>
      <c r="T25" s="227"/>
      <c r="U25" s="227"/>
      <c r="V25" s="227"/>
      <c r="W25" s="227"/>
      <c r="X25" s="227"/>
      <c r="Y25" s="227"/>
      <c r="Z25" s="227"/>
      <c r="AA25" s="227"/>
      <c r="AB25" s="227"/>
      <c r="AC25" s="227"/>
      <c r="AD25" s="227"/>
      <c r="AE25" s="227"/>
      <c r="AF25" s="227"/>
      <c r="AG25" s="227"/>
      <c r="AH25" s="227"/>
      <c r="AI25" s="227"/>
      <c r="AJ25" s="227"/>
      <c r="AK25" s="227"/>
      <c r="AL25" s="227"/>
      <c r="AM25" s="227"/>
      <c r="AN25" s="227"/>
      <c r="AO25" s="227"/>
      <c r="AP25" s="227"/>
      <c r="AQ25" s="227"/>
      <c r="AR25" s="227"/>
      <c r="AS25" s="227"/>
      <c r="AT25" s="227"/>
      <c r="AU25" s="227"/>
      <c r="AV25" s="227"/>
      <c r="AW25" s="227"/>
      <c r="AX25" s="227"/>
      <c r="AY25" s="227"/>
      <c r="AZ25" s="227"/>
      <c r="BA25" s="227"/>
      <c r="BB25" s="227"/>
      <c r="BC25" s="227"/>
      <c r="BD25" s="227"/>
      <c r="BE25" s="227"/>
      <c r="BF25" s="227"/>
      <c r="BG25" s="227"/>
      <c r="BH25" s="227"/>
      <c r="BI25" s="227"/>
      <c r="BJ25" s="227"/>
      <c r="BK25" s="227"/>
      <c r="BL25" s="227"/>
      <c r="BM25" s="227"/>
      <c r="BN25" s="227"/>
      <c r="BO25" s="227"/>
      <c r="BP25" s="227"/>
      <c r="BQ25" s="227"/>
      <c r="BR25" s="227"/>
      <c r="BS25" s="227"/>
      <c r="BT25" s="227"/>
      <c r="BU25" s="227"/>
      <c r="BV25" s="227"/>
      <c r="BW25" s="227"/>
      <c r="BX25" s="227"/>
      <c r="BY25" s="227"/>
      <c r="BZ25" s="227"/>
      <c r="CA25" s="227"/>
      <c r="CB25" s="227"/>
      <c r="CC25" s="227"/>
      <c r="CD25" s="227"/>
      <c r="CE25" s="227"/>
      <c r="CF25" s="227"/>
      <c r="CG25" s="227"/>
      <c r="CH25" s="227"/>
      <c r="CI25" s="227"/>
      <c r="CJ25" s="227"/>
      <c r="CK25" s="227"/>
      <c r="CL25" s="227"/>
      <c r="CM25" s="227"/>
      <c r="CN25" s="227"/>
      <c r="CO25" s="227"/>
      <c r="CP25" s="227"/>
      <c r="CQ25" s="227"/>
      <c r="CR25" s="227"/>
      <c r="CS25" s="227"/>
      <c r="CT25" s="227"/>
      <c r="CU25" s="227"/>
      <c r="CV25" s="227"/>
      <c r="CW25" s="227"/>
      <c r="CX25" s="227"/>
      <c r="CY25" s="227"/>
      <c r="CZ25" s="227"/>
      <c r="DA25" s="227"/>
      <c r="DB25" s="227"/>
      <c r="DC25" s="227"/>
      <c r="DD25" s="227"/>
      <c r="DE25" s="227"/>
      <c r="DF25" s="227"/>
      <c r="DG25" s="227"/>
      <c r="DH25" s="227"/>
      <c r="DI25" s="227"/>
      <c r="DJ25" s="227"/>
      <c r="DK25" s="227"/>
      <c r="DL25" s="227"/>
      <c r="DM25" s="227"/>
      <c r="DN25" s="227"/>
      <c r="DO25" s="227"/>
      <c r="DP25" s="227"/>
      <c r="DQ25" s="227"/>
      <c r="DR25" s="227"/>
      <c r="DS25" s="227"/>
      <c r="DT25" s="227"/>
      <c r="DU25" s="227"/>
      <c r="DV25" s="227"/>
      <c r="DW25" s="227"/>
      <c r="DX25" s="227"/>
      <c r="DY25" s="227"/>
      <c r="DZ25" s="227"/>
      <c r="EA25" s="227"/>
      <c r="EB25" s="227"/>
      <c r="EC25" s="227"/>
      <c r="ED25" s="227"/>
      <c r="EE25" s="227"/>
      <c r="EF25" s="227"/>
      <c r="EG25" s="227"/>
      <c r="EH25" s="227"/>
      <c r="EI25" s="227"/>
      <c r="EJ25" s="227"/>
      <c r="EK25" s="227"/>
      <c r="EL25" s="227"/>
      <c r="EM25" s="227"/>
      <c r="EN25" s="227"/>
      <c r="EO25" s="227"/>
      <c r="EP25" s="227"/>
      <c r="EQ25" s="227"/>
      <c r="ER25" s="227"/>
      <c r="ES25" s="227"/>
      <c r="ET25" s="227"/>
      <c r="EU25" s="227"/>
      <c r="EV25" s="227"/>
      <c r="EW25" s="227"/>
      <c r="EX25" s="227"/>
      <c r="EY25" s="227"/>
      <c r="EZ25" s="227"/>
      <c r="FA25" s="227"/>
      <c r="FB25" s="227"/>
      <c r="FC25" s="227"/>
      <c r="FD25" s="227"/>
      <c r="FE25" s="227"/>
      <c r="FF25" s="227"/>
      <c r="FG25" s="227"/>
      <c r="FH25" s="227"/>
      <c r="FI25" s="227"/>
      <c r="FJ25" s="227"/>
      <c r="FK25" s="227"/>
      <c r="FL25" s="227"/>
      <c r="FM25" s="227"/>
      <c r="FN25" s="227"/>
      <c r="FO25" s="227"/>
      <c r="FP25" s="227"/>
      <c r="FQ25" s="227"/>
      <c r="FR25" s="227"/>
      <c r="FS25" s="227"/>
      <c r="FT25" s="227"/>
      <c r="FU25" s="227"/>
      <c r="FV25" s="227"/>
      <c r="FW25" s="227"/>
      <c r="FX25" s="227"/>
      <c r="FY25" s="227"/>
      <c r="FZ25" s="227"/>
      <c r="GA25" s="227"/>
      <c r="GB25" s="227"/>
      <c r="GC25" s="227"/>
      <c r="GD25" s="227"/>
      <c r="GE25" s="227"/>
      <c r="GF25" s="227"/>
      <c r="GG25" s="227"/>
      <c r="GH25" s="227"/>
      <c r="GI25" s="227"/>
      <c r="GJ25" s="227"/>
      <c r="GK25" s="227"/>
      <c r="GL25" s="227"/>
      <c r="GM25" s="227"/>
      <c r="GN25" s="227"/>
      <c r="GO25" s="227"/>
      <c r="GP25" s="227"/>
      <c r="GQ25" s="227"/>
      <c r="GR25" s="227"/>
      <c r="GS25" s="227"/>
      <c r="GT25" s="227"/>
      <c r="GU25" s="227"/>
      <c r="GV25" s="227"/>
      <c r="GW25" s="227"/>
      <c r="GX25" s="227"/>
      <c r="GY25" s="227"/>
      <c r="GZ25" s="227"/>
      <c r="HA25" s="227"/>
      <c r="HB25" s="227"/>
      <c r="HC25" s="227"/>
      <c r="HD25" s="227"/>
      <c r="HE25" s="227"/>
      <c r="HF25" s="227"/>
      <c r="HG25" s="227"/>
      <c r="HH25" s="227"/>
      <c r="HI25" s="227"/>
      <c r="HJ25" s="227"/>
      <c r="HK25" s="227"/>
      <c r="HL25" s="227"/>
      <c r="HM25" s="227"/>
      <c r="HN25" s="227"/>
      <c r="HO25" s="227"/>
      <c r="HP25" s="227"/>
      <c r="HQ25" s="227"/>
      <c r="HR25" s="227"/>
      <c r="HS25" s="227"/>
      <c r="HT25" s="227"/>
      <c r="HU25" s="227"/>
      <c r="HV25" s="227"/>
      <c r="HW25" s="227"/>
      <c r="HX25" s="227"/>
      <c r="HY25" s="227"/>
      <c r="HZ25" s="227"/>
      <c r="IA25" s="227"/>
      <c r="IB25" s="227"/>
      <c r="IC25" s="227"/>
      <c r="ID25" s="227"/>
      <c r="IE25" s="227"/>
      <c r="IF25" s="227"/>
      <c r="IG25" s="227"/>
      <c r="IH25" s="227"/>
      <c r="II25" s="227"/>
      <c r="IJ25" s="227"/>
      <c r="IK25" s="227"/>
      <c r="IL25" s="227"/>
      <c r="IM25" s="227"/>
      <c r="IN25" s="227"/>
      <c r="IO25" s="227"/>
      <c r="IP25" s="227"/>
      <c r="IQ25" s="227"/>
      <c r="IR25" s="227"/>
      <c r="IS25" s="227"/>
      <c r="IT25" s="227"/>
      <c r="IU25" s="227"/>
      <c r="IV25" s="227"/>
      <c r="IW25" s="227"/>
    </row>
    <row r="26" spans="2:257" ht="27.6">
      <c r="B26" s="22"/>
      <c r="C26" s="434" t="s">
        <v>903</v>
      </c>
      <c r="D26" s="430" t="s">
        <v>89</v>
      </c>
      <c r="E26" s="435">
        <v>1</v>
      </c>
      <c r="F26" s="432"/>
      <c r="G26" s="432"/>
      <c r="H26" s="23"/>
      <c r="I26" s="229"/>
      <c r="J26" s="227"/>
      <c r="K26" s="227"/>
      <c r="L26" s="227"/>
      <c r="M26" s="227"/>
      <c r="N26" s="227"/>
      <c r="O26" s="227"/>
      <c r="P26" s="227"/>
      <c r="Q26" s="227"/>
      <c r="R26" s="227"/>
      <c r="S26" s="227"/>
      <c r="T26" s="227"/>
      <c r="U26" s="227"/>
      <c r="V26" s="227"/>
      <c r="W26" s="227"/>
      <c r="X26" s="227"/>
      <c r="Y26" s="227"/>
      <c r="Z26" s="227"/>
      <c r="AA26" s="227"/>
      <c r="AB26" s="227"/>
      <c r="AC26" s="227"/>
      <c r="AD26" s="227"/>
      <c r="AE26" s="227"/>
      <c r="AF26" s="227"/>
      <c r="AG26" s="227"/>
      <c r="AH26" s="227"/>
      <c r="AI26" s="227"/>
      <c r="AJ26" s="227"/>
      <c r="AK26" s="227"/>
      <c r="AL26" s="227"/>
      <c r="AM26" s="227"/>
      <c r="AN26" s="227"/>
      <c r="AO26" s="227"/>
      <c r="AP26" s="227"/>
      <c r="AQ26" s="227"/>
      <c r="AR26" s="227"/>
      <c r="AS26" s="227"/>
      <c r="AT26" s="227"/>
      <c r="AU26" s="227"/>
      <c r="AV26" s="227"/>
      <c r="AW26" s="227"/>
      <c r="AX26" s="227"/>
      <c r="AY26" s="227"/>
      <c r="AZ26" s="227"/>
      <c r="BA26" s="227"/>
      <c r="BB26" s="227"/>
      <c r="BC26" s="227"/>
      <c r="BD26" s="227"/>
      <c r="BE26" s="227"/>
      <c r="BF26" s="227"/>
      <c r="BG26" s="227"/>
      <c r="BH26" s="227"/>
      <c r="BI26" s="227"/>
      <c r="BJ26" s="227"/>
      <c r="BK26" s="227"/>
      <c r="BL26" s="227"/>
      <c r="BM26" s="227"/>
      <c r="BN26" s="227"/>
      <c r="BO26" s="227"/>
      <c r="BP26" s="227"/>
      <c r="BQ26" s="227"/>
      <c r="BR26" s="227"/>
      <c r="BS26" s="227"/>
      <c r="BT26" s="227"/>
      <c r="BU26" s="227"/>
      <c r="BV26" s="227"/>
      <c r="BW26" s="227"/>
      <c r="BX26" s="227"/>
      <c r="BY26" s="227"/>
      <c r="BZ26" s="227"/>
      <c r="CA26" s="227"/>
      <c r="CB26" s="227"/>
      <c r="CC26" s="227"/>
      <c r="CD26" s="227"/>
      <c r="CE26" s="227"/>
      <c r="CF26" s="227"/>
      <c r="CG26" s="227"/>
      <c r="CH26" s="227"/>
      <c r="CI26" s="227"/>
      <c r="CJ26" s="227"/>
      <c r="CK26" s="227"/>
      <c r="CL26" s="227"/>
      <c r="CM26" s="227"/>
      <c r="CN26" s="227"/>
      <c r="CO26" s="227"/>
      <c r="CP26" s="227"/>
      <c r="CQ26" s="227"/>
      <c r="CR26" s="227"/>
      <c r="CS26" s="227"/>
      <c r="CT26" s="227"/>
      <c r="CU26" s="227"/>
      <c r="CV26" s="227"/>
      <c r="CW26" s="227"/>
      <c r="CX26" s="227"/>
      <c r="CY26" s="227"/>
      <c r="CZ26" s="227"/>
      <c r="DA26" s="227"/>
      <c r="DB26" s="227"/>
      <c r="DC26" s="227"/>
      <c r="DD26" s="227"/>
      <c r="DE26" s="227"/>
      <c r="DF26" s="227"/>
      <c r="DG26" s="227"/>
      <c r="DH26" s="227"/>
      <c r="DI26" s="227"/>
      <c r="DJ26" s="227"/>
      <c r="DK26" s="227"/>
      <c r="DL26" s="227"/>
      <c r="DM26" s="227"/>
      <c r="DN26" s="227"/>
      <c r="DO26" s="227"/>
      <c r="DP26" s="227"/>
      <c r="DQ26" s="227"/>
      <c r="DR26" s="227"/>
      <c r="DS26" s="227"/>
      <c r="DT26" s="227"/>
      <c r="DU26" s="227"/>
      <c r="DV26" s="227"/>
      <c r="DW26" s="227"/>
      <c r="DX26" s="227"/>
      <c r="DY26" s="227"/>
      <c r="DZ26" s="227"/>
      <c r="EA26" s="227"/>
      <c r="EB26" s="227"/>
      <c r="EC26" s="227"/>
      <c r="ED26" s="227"/>
      <c r="EE26" s="227"/>
      <c r="EF26" s="227"/>
      <c r="EG26" s="227"/>
      <c r="EH26" s="227"/>
      <c r="EI26" s="227"/>
      <c r="EJ26" s="227"/>
      <c r="EK26" s="227"/>
      <c r="EL26" s="227"/>
      <c r="EM26" s="227"/>
      <c r="EN26" s="227"/>
      <c r="EO26" s="227"/>
      <c r="EP26" s="227"/>
      <c r="EQ26" s="227"/>
      <c r="ER26" s="227"/>
      <c r="ES26" s="227"/>
      <c r="ET26" s="227"/>
      <c r="EU26" s="227"/>
      <c r="EV26" s="227"/>
      <c r="EW26" s="227"/>
      <c r="EX26" s="227"/>
      <c r="EY26" s="227"/>
      <c r="EZ26" s="227"/>
      <c r="FA26" s="227"/>
      <c r="FB26" s="227"/>
      <c r="FC26" s="227"/>
      <c r="FD26" s="227"/>
      <c r="FE26" s="227"/>
      <c r="FF26" s="227"/>
      <c r="FG26" s="227"/>
      <c r="FH26" s="227"/>
      <c r="FI26" s="227"/>
      <c r="FJ26" s="227"/>
      <c r="FK26" s="227"/>
      <c r="FL26" s="227"/>
      <c r="FM26" s="227"/>
      <c r="FN26" s="227"/>
      <c r="FO26" s="227"/>
      <c r="FP26" s="227"/>
      <c r="FQ26" s="227"/>
      <c r="FR26" s="227"/>
      <c r="FS26" s="227"/>
      <c r="FT26" s="227"/>
      <c r="FU26" s="227"/>
      <c r="FV26" s="227"/>
      <c r="FW26" s="227"/>
      <c r="FX26" s="227"/>
      <c r="FY26" s="227"/>
      <c r="FZ26" s="227"/>
      <c r="GA26" s="227"/>
      <c r="GB26" s="227"/>
      <c r="GC26" s="227"/>
      <c r="GD26" s="227"/>
      <c r="GE26" s="227"/>
      <c r="GF26" s="227"/>
      <c r="GG26" s="227"/>
      <c r="GH26" s="227"/>
      <c r="GI26" s="227"/>
      <c r="GJ26" s="227"/>
      <c r="GK26" s="227"/>
      <c r="GL26" s="227"/>
      <c r="GM26" s="227"/>
      <c r="GN26" s="227"/>
      <c r="GO26" s="227"/>
      <c r="GP26" s="227"/>
      <c r="GQ26" s="227"/>
      <c r="GR26" s="227"/>
      <c r="GS26" s="227"/>
      <c r="GT26" s="227"/>
      <c r="GU26" s="227"/>
      <c r="GV26" s="227"/>
      <c r="GW26" s="227"/>
      <c r="GX26" s="227"/>
      <c r="GY26" s="227"/>
      <c r="GZ26" s="227"/>
      <c r="HA26" s="227"/>
      <c r="HB26" s="227"/>
      <c r="HC26" s="227"/>
      <c r="HD26" s="227"/>
      <c r="HE26" s="227"/>
      <c r="HF26" s="227"/>
      <c r="HG26" s="227"/>
      <c r="HH26" s="227"/>
      <c r="HI26" s="227"/>
      <c r="HJ26" s="227"/>
      <c r="HK26" s="227"/>
      <c r="HL26" s="227"/>
      <c r="HM26" s="227"/>
      <c r="HN26" s="227"/>
      <c r="HO26" s="227"/>
      <c r="HP26" s="227"/>
      <c r="HQ26" s="227"/>
      <c r="HR26" s="227"/>
      <c r="HS26" s="227"/>
      <c r="HT26" s="227"/>
      <c r="HU26" s="227"/>
      <c r="HV26" s="227"/>
      <c r="HW26" s="227"/>
      <c r="HX26" s="227"/>
      <c r="HY26" s="227"/>
      <c r="HZ26" s="227"/>
      <c r="IA26" s="227"/>
      <c r="IB26" s="227"/>
      <c r="IC26" s="227"/>
      <c r="ID26" s="227"/>
      <c r="IE26" s="227"/>
      <c r="IF26" s="227"/>
      <c r="IG26" s="227"/>
      <c r="IH26" s="227"/>
      <c r="II26" s="227"/>
      <c r="IJ26" s="227"/>
      <c r="IK26" s="227"/>
      <c r="IL26" s="227"/>
      <c r="IM26" s="227"/>
      <c r="IN26" s="227"/>
      <c r="IO26" s="227"/>
      <c r="IP26" s="227"/>
      <c r="IQ26" s="227"/>
      <c r="IR26" s="227"/>
      <c r="IS26" s="227"/>
      <c r="IT26" s="227"/>
      <c r="IU26" s="227"/>
      <c r="IV26" s="227"/>
      <c r="IW26" s="227"/>
    </row>
    <row r="27" spans="2:257" ht="13.8">
      <c r="B27" s="22"/>
      <c r="C27" s="433" t="s">
        <v>904</v>
      </c>
      <c r="D27" s="433"/>
      <c r="E27" s="433"/>
      <c r="F27" s="432"/>
      <c r="G27" s="432"/>
      <c r="H27" s="23"/>
      <c r="I27" s="229"/>
      <c r="J27" s="227"/>
      <c r="K27" s="227"/>
      <c r="L27" s="227"/>
      <c r="M27" s="227"/>
      <c r="N27" s="227"/>
      <c r="O27" s="227"/>
      <c r="P27" s="227"/>
      <c r="Q27" s="227"/>
      <c r="R27" s="227"/>
      <c r="S27" s="227"/>
      <c r="T27" s="227"/>
      <c r="U27" s="227"/>
      <c r="V27" s="227"/>
      <c r="W27" s="227"/>
      <c r="X27" s="227"/>
      <c r="Y27" s="227"/>
      <c r="Z27" s="227"/>
      <c r="AA27" s="227"/>
      <c r="AB27" s="227"/>
      <c r="AC27" s="227"/>
      <c r="AD27" s="227"/>
      <c r="AE27" s="227"/>
      <c r="AF27" s="227"/>
      <c r="AG27" s="227"/>
      <c r="AH27" s="227"/>
      <c r="AI27" s="227"/>
      <c r="AJ27" s="227"/>
      <c r="AK27" s="227"/>
      <c r="AL27" s="227"/>
      <c r="AM27" s="227"/>
      <c r="AN27" s="227"/>
      <c r="AO27" s="227"/>
      <c r="AP27" s="227"/>
      <c r="AQ27" s="227"/>
      <c r="AR27" s="227"/>
      <c r="AS27" s="227"/>
      <c r="AT27" s="227"/>
      <c r="AU27" s="227"/>
      <c r="AV27" s="227"/>
      <c r="AW27" s="227"/>
      <c r="AX27" s="227"/>
      <c r="AY27" s="227"/>
      <c r="AZ27" s="227"/>
      <c r="BA27" s="227"/>
      <c r="BB27" s="227"/>
      <c r="BC27" s="227"/>
      <c r="BD27" s="227"/>
      <c r="BE27" s="227"/>
      <c r="BF27" s="227"/>
      <c r="BG27" s="227"/>
      <c r="BH27" s="227"/>
      <c r="BI27" s="227"/>
      <c r="BJ27" s="227"/>
      <c r="BK27" s="227"/>
      <c r="BL27" s="227"/>
      <c r="BM27" s="227"/>
      <c r="BN27" s="227"/>
      <c r="BO27" s="227"/>
      <c r="BP27" s="227"/>
      <c r="BQ27" s="227"/>
      <c r="BR27" s="227"/>
      <c r="BS27" s="227"/>
      <c r="BT27" s="227"/>
      <c r="BU27" s="227"/>
      <c r="BV27" s="227"/>
      <c r="BW27" s="227"/>
      <c r="BX27" s="227"/>
      <c r="BY27" s="227"/>
      <c r="BZ27" s="227"/>
      <c r="CA27" s="227"/>
      <c r="CB27" s="227"/>
      <c r="CC27" s="227"/>
      <c r="CD27" s="227"/>
      <c r="CE27" s="227"/>
      <c r="CF27" s="227"/>
      <c r="CG27" s="227"/>
      <c r="CH27" s="227"/>
      <c r="CI27" s="227"/>
      <c r="CJ27" s="227"/>
      <c r="CK27" s="227"/>
      <c r="CL27" s="227"/>
      <c r="CM27" s="227"/>
      <c r="CN27" s="227"/>
      <c r="CO27" s="227"/>
      <c r="CP27" s="227"/>
      <c r="CQ27" s="227"/>
      <c r="CR27" s="227"/>
      <c r="CS27" s="227"/>
      <c r="CT27" s="227"/>
      <c r="CU27" s="227"/>
      <c r="CV27" s="227"/>
      <c r="CW27" s="227"/>
      <c r="CX27" s="227"/>
      <c r="CY27" s="227"/>
      <c r="CZ27" s="227"/>
      <c r="DA27" s="227"/>
      <c r="DB27" s="227"/>
      <c r="DC27" s="227"/>
      <c r="DD27" s="227"/>
      <c r="DE27" s="227"/>
      <c r="DF27" s="227"/>
      <c r="DG27" s="227"/>
      <c r="DH27" s="227"/>
      <c r="DI27" s="227"/>
      <c r="DJ27" s="227"/>
      <c r="DK27" s="227"/>
      <c r="DL27" s="227"/>
      <c r="DM27" s="227"/>
      <c r="DN27" s="227"/>
      <c r="DO27" s="227"/>
      <c r="DP27" s="227"/>
      <c r="DQ27" s="227"/>
      <c r="DR27" s="227"/>
      <c r="DS27" s="227"/>
      <c r="DT27" s="227"/>
      <c r="DU27" s="227"/>
      <c r="DV27" s="227"/>
      <c r="DW27" s="227"/>
      <c r="DX27" s="227"/>
      <c r="DY27" s="227"/>
      <c r="DZ27" s="227"/>
      <c r="EA27" s="227"/>
      <c r="EB27" s="227"/>
      <c r="EC27" s="227"/>
      <c r="ED27" s="227"/>
      <c r="EE27" s="227"/>
      <c r="EF27" s="227"/>
      <c r="EG27" s="227"/>
      <c r="EH27" s="227"/>
      <c r="EI27" s="227"/>
      <c r="EJ27" s="227"/>
      <c r="EK27" s="227"/>
      <c r="EL27" s="227"/>
      <c r="EM27" s="227"/>
      <c r="EN27" s="227"/>
      <c r="EO27" s="227"/>
      <c r="EP27" s="227"/>
      <c r="EQ27" s="227"/>
      <c r="ER27" s="227"/>
      <c r="ES27" s="227"/>
      <c r="ET27" s="227"/>
      <c r="EU27" s="227"/>
      <c r="EV27" s="227"/>
      <c r="EW27" s="227"/>
      <c r="EX27" s="227"/>
      <c r="EY27" s="227"/>
      <c r="EZ27" s="227"/>
      <c r="FA27" s="227"/>
      <c r="FB27" s="227"/>
      <c r="FC27" s="227"/>
      <c r="FD27" s="227"/>
      <c r="FE27" s="227"/>
      <c r="FF27" s="227"/>
      <c r="FG27" s="227"/>
      <c r="FH27" s="227"/>
      <c r="FI27" s="227"/>
      <c r="FJ27" s="227"/>
      <c r="FK27" s="227"/>
      <c r="FL27" s="227"/>
      <c r="FM27" s="227"/>
      <c r="FN27" s="227"/>
      <c r="FO27" s="227"/>
      <c r="FP27" s="227"/>
      <c r="FQ27" s="227"/>
      <c r="FR27" s="227"/>
      <c r="FS27" s="227"/>
      <c r="FT27" s="227"/>
      <c r="FU27" s="227"/>
      <c r="FV27" s="227"/>
      <c r="FW27" s="227"/>
      <c r="FX27" s="227"/>
      <c r="FY27" s="227"/>
      <c r="FZ27" s="227"/>
      <c r="GA27" s="227"/>
      <c r="GB27" s="227"/>
      <c r="GC27" s="227"/>
      <c r="GD27" s="227"/>
      <c r="GE27" s="227"/>
      <c r="GF27" s="227"/>
      <c r="GG27" s="227"/>
      <c r="GH27" s="227"/>
      <c r="GI27" s="227"/>
      <c r="GJ27" s="227"/>
      <c r="GK27" s="227"/>
      <c r="GL27" s="227"/>
      <c r="GM27" s="227"/>
      <c r="GN27" s="227"/>
      <c r="GO27" s="227"/>
      <c r="GP27" s="227"/>
      <c r="GQ27" s="227"/>
      <c r="GR27" s="227"/>
      <c r="GS27" s="227"/>
      <c r="GT27" s="227"/>
      <c r="GU27" s="227"/>
      <c r="GV27" s="227"/>
      <c r="GW27" s="227"/>
      <c r="GX27" s="227"/>
      <c r="GY27" s="227"/>
      <c r="GZ27" s="227"/>
      <c r="HA27" s="227"/>
      <c r="HB27" s="227"/>
      <c r="HC27" s="227"/>
      <c r="HD27" s="227"/>
      <c r="HE27" s="227"/>
      <c r="HF27" s="227"/>
      <c r="HG27" s="227"/>
      <c r="HH27" s="227"/>
      <c r="HI27" s="227"/>
      <c r="HJ27" s="227"/>
      <c r="HK27" s="227"/>
      <c r="HL27" s="227"/>
      <c r="HM27" s="227"/>
      <c r="HN27" s="227"/>
      <c r="HO27" s="227"/>
      <c r="HP27" s="227"/>
      <c r="HQ27" s="227"/>
      <c r="HR27" s="227"/>
      <c r="HS27" s="227"/>
      <c r="HT27" s="227"/>
      <c r="HU27" s="227"/>
      <c r="HV27" s="227"/>
      <c r="HW27" s="227"/>
      <c r="HX27" s="227"/>
      <c r="HY27" s="227"/>
      <c r="HZ27" s="227"/>
      <c r="IA27" s="227"/>
      <c r="IB27" s="227"/>
      <c r="IC27" s="227"/>
      <c r="ID27" s="227"/>
      <c r="IE27" s="227"/>
      <c r="IF27" s="227"/>
      <c r="IG27" s="227"/>
      <c r="IH27" s="227"/>
      <c r="II27" s="227"/>
      <c r="IJ27" s="227"/>
      <c r="IK27" s="227"/>
      <c r="IL27" s="227"/>
      <c r="IM27" s="227"/>
      <c r="IN27" s="227"/>
      <c r="IO27" s="227"/>
      <c r="IP27" s="227"/>
      <c r="IQ27" s="227"/>
      <c r="IR27" s="227"/>
      <c r="IS27" s="227"/>
      <c r="IT27" s="227"/>
      <c r="IU27" s="227"/>
      <c r="IV27" s="227"/>
      <c r="IW27" s="227"/>
    </row>
    <row r="28" spans="2:257" ht="13.8">
      <c r="B28" s="22"/>
      <c r="C28" s="434" t="s">
        <v>905</v>
      </c>
      <c r="D28" s="430" t="s">
        <v>89</v>
      </c>
      <c r="E28" s="431">
        <v>1</v>
      </c>
      <c r="F28" s="432"/>
      <c r="G28" s="432"/>
      <c r="H28" s="23"/>
      <c r="I28" s="229"/>
      <c r="J28" s="227"/>
      <c r="K28" s="227"/>
      <c r="L28" s="227"/>
      <c r="M28" s="227"/>
      <c r="N28" s="227"/>
      <c r="O28" s="227"/>
      <c r="P28" s="227"/>
      <c r="Q28" s="227"/>
      <c r="R28" s="227"/>
      <c r="S28" s="227"/>
      <c r="T28" s="227"/>
      <c r="U28" s="227"/>
      <c r="V28" s="227"/>
      <c r="W28" s="227"/>
      <c r="X28" s="227"/>
      <c r="Y28" s="227"/>
      <c r="Z28" s="227"/>
      <c r="AA28" s="227"/>
      <c r="AB28" s="227"/>
      <c r="AC28" s="227"/>
      <c r="AD28" s="227"/>
      <c r="AE28" s="227"/>
      <c r="AF28" s="227"/>
      <c r="AG28" s="227"/>
      <c r="AH28" s="227"/>
      <c r="AI28" s="227"/>
      <c r="AJ28" s="227"/>
      <c r="AK28" s="227"/>
      <c r="AL28" s="227"/>
      <c r="AM28" s="227"/>
      <c r="AN28" s="227"/>
      <c r="AO28" s="227"/>
      <c r="AP28" s="227"/>
      <c r="AQ28" s="227"/>
      <c r="AR28" s="227"/>
      <c r="AS28" s="227"/>
      <c r="AT28" s="227"/>
      <c r="AU28" s="227"/>
      <c r="AV28" s="227"/>
      <c r="AW28" s="227"/>
      <c r="AX28" s="227"/>
      <c r="AY28" s="227"/>
      <c r="AZ28" s="227"/>
      <c r="BA28" s="227"/>
      <c r="BB28" s="227"/>
      <c r="BC28" s="227"/>
      <c r="BD28" s="227"/>
      <c r="BE28" s="227"/>
      <c r="BF28" s="227"/>
      <c r="BG28" s="227"/>
      <c r="BH28" s="227"/>
      <c r="BI28" s="227"/>
      <c r="BJ28" s="227"/>
      <c r="BK28" s="227"/>
      <c r="BL28" s="227"/>
      <c r="BM28" s="227"/>
      <c r="BN28" s="227"/>
      <c r="BO28" s="227"/>
      <c r="BP28" s="227"/>
      <c r="BQ28" s="227"/>
      <c r="BR28" s="227"/>
      <c r="BS28" s="227"/>
      <c r="BT28" s="227"/>
      <c r="BU28" s="227"/>
      <c r="BV28" s="227"/>
      <c r="BW28" s="227"/>
      <c r="BX28" s="227"/>
      <c r="BY28" s="227"/>
      <c r="BZ28" s="227"/>
      <c r="CA28" s="227"/>
      <c r="CB28" s="227"/>
      <c r="CC28" s="227"/>
      <c r="CD28" s="227"/>
      <c r="CE28" s="227"/>
      <c r="CF28" s="227"/>
      <c r="CG28" s="227"/>
      <c r="CH28" s="227"/>
      <c r="CI28" s="227"/>
      <c r="CJ28" s="227"/>
      <c r="CK28" s="227"/>
      <c r="CL28" s="227"/>
      <c r="CM28" s="227"/>
      <c r="CN28" s="227"/>
      <c r="CO28" s="227"/>
      <c r="CP28" s="227"/>
      <c r="CQ28" s="227"/>
      <c r="CR28" s="227"/>
      <c r="CS28" s="227"/>
      <c r="CT28" s="227"/>
      <c r="CU28" s="227"/>
      <c r="CV28" s="227"/>
      <c r="CW28" s="227"/>
      <c r="CX28" s="227"/>
      <c r="CY28" s="227"/>
      <c r="CZ28" s="227"/>
      <c r="DA28" s="227"/>
      <c r="DB28" s="227"/>
      <c r="DC28" s="227"/>
      <c r="DD28" s="227"/>
      <c r="DE28" s="227"/>
      <c r="DF28" s="227"/>
      <c r="DG28" s="227"/>
      <c r="DH28" s="227"/>
      <c r="DI28" s="227"/>
      <c r="DJ28" s="227"/>
      <c r="DK28" s="227"/>
      <c r="DL28" s="227"/>
      <c r="DM28" s="227"/>
      <c r="DN28" s="227"/>
      <c r="DO28" s="227"/>
      <c r="DP28" s="227"/>
      <c r="DQ28" s="227"/>
      <c r="DR28" s="227"/>
      <c r="DS28" s="227"/>
      <c r="DT28" s="227"/>
      <c r="DU28" s="227"/>
      <c r="DV28" s="227"/>
      <c r="DW28" s="227"/>
      <c r="DX28" s="227"/>
      <c r="DY28" s="227"/>
      <c r="DZ28" s="227"/>
      <c r="EA28" s="227"/>
      <c r="EB28" s="227"/>
      <c r="EC28" s="227"/>
      <c r="ED28" s="227"/>
      <c r="EE28" s="227"/>
      <c r="EF28" s="227"/>
      <c r="EG28" s="227"/>
      <c r="EH28" s="227"/>
      <c r="EI28" s="227"/>
      <c r="EJ28" s="227"/>
      <c r="EK28" s="227"/>
      <c r="EL28" s="227"/>
      <c r="EM28" s="227"/>
      <c r="EN28" s="227"/>
      <c r="EO28" s="227"/>
      <c r="EP28" s="227"/>
      <c r="EQ28" s="227"/>
      <c r="ER28" s="227"/>
      <c r="ES28" s="227"/>
      <c r="ET28" s="227"/>
      <c r="EU28" s="227"/>
      <c r="EV28" s="227"/>
      <c r="EW28" s="227"/>
      <c r="EX28" s="227"/>
      <c r="EY28" s="227"/>
      <c r="EZ28" s="227"/>
      <c r="FA28" s="227"/>
      <c r="FB28" s="227"/>
      <c r="FC28" s="227"/>
      <c r="FD28" s="227"/>
      <c r="FE28" s="227"/>
      <c r="FF28" s="227"/>
      <c r="FG28" s="227"/>
      <c r="FH28" s="227"/>
      <c r="FI28" s="227"/>
      <c r="FJ28" s="227"/>
      <c r="FK28" s="227"/>
      <c r="FL28" s="227"/>
      <c r="FM28" s="227"/>
      <c r="FN28" s="227"/>
      <c r="FO28" s="227"/>
      <c r="FP28" s="227"/>
      <c r="FQ28" s="227"/>
      <c r="FR28" s="227"/>
      <c r="FS28" s="227"/>
      <c r="FT28" s="227"/>
      <c r="FU28" s="227"/>
      <c r="FV28" s="227"/>
      <c r="FW28" s="227"/>
      <c r="FX28" s="227"/>
      <c r="FY28" s="227"/>
      <c r="FZ28" s="227"/>
      <c r="GA28" s="227"/>
      <c r="GB28" s="227"/>
      <c r="GC28" s="227"/>
      <c r="GD28" s="227"/>
      <c r="GE28" s="227"/>
      <c r="GF28" s="227"/>
      <c r="GG28" s="227"/>
      <c r="GH28" s="227"/>
      <c r="GI28" s="227"/>
      <c r="GJ28" s="227"/>
      <c r="GK28" s="227"/>
      <c r="GL28" s="227"/>
      <c r="GM28" s="227"/>
      <c r="GN28" s="227"/>
      <c r="GO28" s="227"/>
      <c r="GP28" s="227"/>
      <c r="GQ28" s="227"/>
      <c r="GR28" s="227"/>
      <c r="GS28" s="227"/>
      <c r="GT28" s="227"/>
      <c r="GU28" s="227"/>
      <c r="GV28" s="227"/>
      <c r="GW28" s="227"/>
      <c r="GX28" s="227"/>
      <c r="GY28" s="227"/>
      <c r="GZ28" s="227"/>
      <c r="HA28" s="227"/>
      <c r="HB28" s="227"/>
      <c r="HC28" s="227"/>
      <c r="HD28" s="227"/>
      <c r="HE28" s="227"/>
      <c r="HF28" s="227"/>
      <c r="HG28" s="227"/>
      <c r="HH28" s="227"/>
      <c r="HI28" s="227"/>
      <c r="HJ28" s="227"/>
      <c r="HK28" s="227"/>
      <c r="HL28" s="227"/>
      <c r="HM28" s="227"/>
      <c r="HN28" s="227"/>
      <c r="HO28" s="227"/>
      <c r="HP28" s="227"/>
      <c r="HQ28" s="227"/>
      <c r="HR28" s="227"/>
      <c r="HS28" s="227"/>
      <c r="HT28" s="227"/>
      <c r="HU28" s="227"/>
      <c r="HV28" s="227"/>
      <c r="HW28" s="227"/>
      <c r="HX28" s="227"/>
      <c r="HY28" s="227"/>
      <c r="HZ28" s="227"/>
      <c r="IA28" s="227"/>
      <c r="IB28" s="227"/>
      <c r="IC28" s="227"/>
      <c r="ID28" s="227"/>
      <c r="IE28" s="227"/>
      <c r="IF28" s="227"/>
      <c r="IG28" s="227"/>
      <c r="IH28" s="227"/>
      <c r="II28" s="227"/>
      <c r="IJ28" s="227"/>
      <c r="IK28" s="227"/>
      <c r="IL28" s="227"/>
      <c r="IM28" s="227"/>
      <c r="IN28" s="227"/>
      <c r="IO28" s="227"/>
      <c r="IP28" s="227"/>
      <c r="IQ28" s="227"/>
      <c r="IR28" s="227"/>
      <c r="IS28" s="227"/>
      <c r="IT28" s="227"/>
      <c r="IU28" s="227"/>
      <c r="IV28" s="227"/>
      <c r="IW28" s="227"/>
    </row>
    <row r="29" spans="2:257" ht="27.6">
      <c r="B29" s="22"/>
      <c r="C29" s="434" t="s">
        <v>906</v>
      </c>
      <c r="D29" s="430" t="s">
        <v>89</v>
      </c>
      <c r="E29" s="431">
        <v>1</v>
      </c>
      <c r="F29" s="432"/>
      <c r="G29" s="432"/>
      <c r="H29" s="23"/>
      <c r="I29" s="229"/>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227"/>
      <c r="AK29" s="227"/>
      <c r="AL29" s="227"/>
      <c r="AM29" s="227"/>
      <c r="AN29" s="227"/>
      <c r="AO29" s="227"/>
      <c r="AP29" s="227"/>
      <c r="AQ29" s="227"/>
      <c r="AR29" s="227"/>
      <c r="AS29" s="227"/>
      <c r="AT29" s="227"/>
      <c r="AU29" s="227"/>
      <c r="AV29" s="227"/>
      <c r="AW29" s="227"/>
      <c r="AX29" s="227"/>
      <c r="AY29" s="227"/>
      <c r="AZ29" s="227"/>
      <c r="BA29" s="227"/>
      <c r="BB29" s="227"/>
      <c r="BC29" s="227"/>
      <c r="BD29" s="227"/>
      <c r="BE29" s="227"/>
      <c r="BF29" s="227"/>
      <c r="BG29" s="227"/>
      <c r="BH29" s="227"/>
      <c r="BI29" s="227"/>
      <c r="BJ29" s="227"/>
      <c r="BK29" s="227"/>
      <c r="BL29" s="227"/>
      <c r="BM29" s="227"/>
      <c r="BN29" s="227"/>
      <c r="BO29" s="227"/>
      <c r="BP29" s="227"/>
      <c r="BQ29" s="227"/>
      <c r="BR29" s="227"/>
      <c r="BS29" s="227"/>
      <c r="BT29" s="227"/>
      <c r="BU29" s="227"/>
      <c r="BV29" s="227"/>
      <c r="BW29" s="227"/>
      <c r="BX29" s="227"/>
      <c r="BY29" s="227"/>
      <c r="BZ29" s="227"/>
      <c r="CA29" s="227"/>
      <c r="CB29" s="227"/>
      <c r="CC29" s="227"/>
      <c r="CD29" s="227"/>
      <c r="CE29" s="227"/>
      <c r="CF29" s="227"/>
      <c r="CG29" s="227"/>
      <c r="CH29" s="227"/>
      <c r="CI29" s="227"/>
      <c r="CJ29" s="227"/>
      <c r="CK29" s="227"/>
      <c r="CL29" s="227"/>
      <c r="CM29" s="227"/>
      <c r="CN29" s="227"/>
      <c r="CO29" s="227"/>
      <c r="CP29" s="227"/>
      <c r="CQ29" s="227"/>
      <c r="CR29" s="227"/>
      <c r="CS29" s="227"/>
      <c r="CT29" s="227"/>
      <c r="CU29" s="227"/>
      <c r="CV29" s="227"/>
      <c r="CW29" s="227"/>
      <c r="CX29" s="227"/>
      <c r="CY29" s="227"/>
      <c r="CZ29" s="227"/>
      <c r="DA29" s="227"/>
      <c r="DB29" s="227"/>
      <c r="DC29" s="227"/>
      <c r="DD29" s="227"/>
      <c r="DE29" s="227"/>
      <c r="DF29" s="227"/>
      <c r="DG29" s="227"/>
      <c r="DH29" s="227"/>
      <c r="DI29" s="227"/>
      <c r="DJ29" s="227"/>
      <c r="DK29" s="227"/>
      <c r="DL29" s="227"/>
      <c r="DM29" s="227"/>
      <c r="DN29" s="227"/>
      <c r="DO29" s="227"/>
      <c r="DP29" s="227"/>
      <c r="DQ29" s="227"/>
      <c r="DR29" s="227"/>
      <c r="DS29" s="227"/>
      <c r="DT29" s="227"/>
      <c r="DU29" s="227"/>
      <c r="DV29" s="227"/>
      <c r="DW29" s="227"/>
      <c r="DX29" s="227"/>
      <c r="DY29" s="227"/>
      <c r="DZ29" s="227"/>
      <c r="EA29" s="227"/>
      <c r="EB29" s="227"/>
      <c r="EC29" s="227"/>
      <c r="ED29" s="227"/>
      <c r="EE29" s="227"/>
      <c r="EF29" s="227"/>
      <c r="EG29" s="227"/>
      <c r="EH29" s="227"/>
      <c r="EI29" s="227"/>
      <c r="EJ29" s="227"/>
      <c r="EK29" s="227"/>
      <c r="EL29" s="227"/>
      <c r="EM29" s="227"/>
      <c r="EN29" s="227"/>
      <c r="EO29" s="227"/>
      <c r="EP29" s="227"/>
      <c r="EQ29" s="227"/>
      <c r="ER29" s="227"/>
      <c r="ES29" s="227"/>
      <c r="ET29" s="227"/>
      <c r="EU29" s="227"/>
      <c r="EV29" s="227"/>
      <c r="EW29" s="227"/>
      <c r="EX29" s="227"/>
      <c r="EY29" s="227"/>
      <c r="EZ29" s="227"/>
      <c r="FA29" s="227"/>
      <c r="FB29" s="227"/>
      <c r="FC29" s="227"/>
      <c r="FD29" s="227"/>
      <c r="FE29" s="227"/>
      <c r="FF29" s="227"/>
      <c r="FG29" s="227"/>
      <c r="FH29" s="227"/>
      <c r="FI29" s="227"/>
      <c r="FJ29" s="227"/>
      <c r="FK29" s="227"/>
      <c r="FL29" s="227"/>
      <c r="FM29" s="227"/>
      <c r="FN29" s="227"/>
      <c r="FO29" s="227"/>
      <c r="FP29" s="227"/>
      <c r="FQ29" s="227"/>
      <c r="FR29" s="227"/>
      <c r="FS29" s="227"/>
      <c r="FT29" s="227"/>
      <c r="FU29" s="227"/>
      <c r="FV29" s="227"/>
      <c r="FW29" s="227"/>
      <c r="FX29" s="227"/>
      <c r="FY29" s="227"/>
      <c r="FZ29" s="227"/>
      <c r="GA29" s="227"/>
      <c r="GB29" s="227"/>
      <c r="GC29" s="227"/>
      <c r="GD29" s="227"/>
      <c r="GE29" s="227"/>
      <c r="GF29" s="227"/>
      <c r="GG29" s="227"/>
      <c r="GH29" s="227"/>
      <c r="GI29" s="227"/>
      <c r="GJ29" s="227"/>
      <c r="GK29" s="227"/>
      <c r="GL29" s="227"/>
      <c r="GM29" s="227"/>
      <c r="GN29" s="227"/>
      <c r="GO29" s="227"/>
      <c r="GP29" s="227"/>
      <c r="GQ29" s="227"/>
      <c r="GR29" s="227"/>
      <c r="GS29" s="227"/>
      <c r="GT29" s="227"/>
      <c r="GU29" s="227"/>
      <c r="GV29" s="227"/>
      <c r="GW29" s="227"/>
      <c r="GX29" s="227"/>
      <c r="GY29" s="227"/>
      <c r="GZ29" s="227"/>
      <c r="HA29" s="227"/>
      <c r="HB29" s="227"/>
      <c r="HC29" s="227"/>
      <c r="HD29" s="227"/>
      <c r="HE29" s="227"/>
      <c r="HF29" s="227"/>
      <c r="HG29" s="227"/>
      <c r="HH29" s="227"/>
      <c r="HI29" s="227"/>
      <c r="HJ29" s="227"/>
      <c r="HK29" s="227"/>
      <c r="HL29" s="227"/>
      <c r="HM29" s="227"/>
      <c r="HN29" s="227"/>
      <c r="HO29" s="227"/>
      <c r="HP29" s="227"/>
      <c r="HQ29" s="227"/>
      <c r="HR29" s="227"/>
      <c r="HS29" s="227"/>
      <c r="HT29" s="227"/>
      <c r="HU29" s="227"/>
      <c r="HV29" s="227"/>
      <c r="HW29" s="227"/>
      <c r="HX29" s="227"/>
      <c r="HY29" s="227"/>
      <c r="HZ29" s="227"/>
      <c r="IA29" s="227"/>
      <c r="IB29" s="227"/>
      <c r="IC29" s="227"/>
      <c r="ID29" s="227"/>
      <c r="IE29" s="227"/>
      <c r="IF29" s="227"/>
      <c r="IG29" s="227"/>
      <c r="IH29" s="227"/>
      <c r="II29" s="227"/>
      <c r="IJ29" s="227"/>
      <c r="IK29" s="227"/>
      <c r="IL29" s="227"/>
      <c r="IM29" s="227"/>
      <c r="IN29" s="227"/>
      <c r="IO29" s="227"/>
      <c r="IP29" s="227"/>
      <c r="IQ29" s="227"/>
      <c r="IR29" s="227"/>
      <c r="IS29" s="227"/>
      <c r="IT29" s="227"/>
      <c r="IU29" s="227"/>
      <c r="IV29" s="227"/>
      <c r="IW29" s="227"/>
    </row>
    <row r="30" spans="2:257" ht="13.8">
      <c r="B30" s="22"/>
      <c r="C30" s="436" t="s">
        <v>907</v>
      </c>
      <c r="D30" s="436"/>
      <c r="E30" s="436"/>
      <c r="F30" s="432"/>
      <c r="G30" s="432"/>
      <c r="H30" s="23"/>
      <c r="I30" s="229"/>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227"/>
      <c r="AL30" s="227"/>
      <c r="AM30" s="227"/>
      <c r="AN30" s="227"/>
      <c r="AO30" s="227"/>
      <c r="AP30" s="227"/>
      <c r="AQ30" s="227"/>
      <c r="AR30" s="227"/>
      <c r="AS30" s="227"/>
      <c r="AT30" s="227"/>
      <c r="AU30" s="227"/>
      <c r="AV30" s="227"/>
      <c r="AW30" s="227"/>
      <c r="AX30" s="227"/>
      <c r="AY30" s="227"/>
      <c r="AZ30" s="227"/>
      <c r="BA30" s="227"/>
      <c r="BB30" s="227"/>
      <c r="BC30" s="227"/>
      <c r="BD30" s="227"/>
      <c r="BE30" s="227"/>
      <c r="BF30" s="227"/>
      <c r="BG30" s="227"/>
      <c r="BH30" s="227"/>
      <c r="BI30" s="227"/>
      <c r="BJ30" s="227"/>
      <c r="BK30" s="227"/>
      <c r="BL30" s="227"/>
      <c r="BM30" s="227"/>
      <c r="BN30" s="227"/>
      <c r="BO30" s="227"/>
      <c r="BP30" s="227"/>
      <c r="BQ30" s="227"/>
      <c r="BR30" s="227"/>
      <c r="BS30" s="227"/>
      <c r="BT30" s="227"/>
      <c r="BU30" s="227"/>
      <c r="BV30" s="227"/>
      <c r="BW30" s="227"/>
      <c r="BX30" s="227"/>
      <c r="BY30" s="227"/>
      <c r="BZ30" s="227"/>
      <c r="CA30" s="227"/>
      <c r="CB30" s="227"/>
      <c r="CC30" s="227"/>
      <c r="CD30" s="227"/>
      <c r="CE30" s="227"/>
      <c r="CF30" s="227"/>
      <c r="CG30" s="227"/>
      <c r="CH30" s="227"/>
      <c r="CI30" s="227"/>
      <c r="CJ30" s="227"/>
      <c r="CK30" s="227"/>
      <c r="CL30" s="227"/>
      <c r="CM30" s="227"/>
      <c r="CN30" s="227"/>
      <c r="CO30" s="227"/>
      <c r="CP30" s="227"/>
      <c r="CQ30" s="227"/>
      <c r="CR30" s="227"/>
      <c r="CS30" s="227"/>
      <c r="CT30" s="227"/>
      <c r="CU30" s="227"/>
      <c r="CV30" s="227"/>
      <c r="CW30" s="227"/>
      <c r="CX30" s="227"/>
      <c r="CY30" s="227"/>
      <c r="CZ30" s="227"/>
      <c r="DA30" s="227"/>
      <c r="DB30" s="227"/>
      <c r="DC30" s="227"/>
      <c r="DD30" s="227"/>
      <c r="DE30" s="227"/>
      <c r="DF30" s="227"/>
      <c r="DG30" s="227"/>
      <c r="DH30" s="227"/>
      <c r="DI30" s="227"/>
      <c r="DJ30" s="227"/>
      <c r="DK30" s="227"/>
      <c r="DL30" s="227"/>
      <c r="DM30" s="227"/>
      <c r="DN30" s="227"/>
      <c r="DO30" s="227"/>
      <c r="DP30" s="227"/>
      <c r="DQ30" s="227"/>
      <c r="DR30" s="227"/>
      <c r="DS30" s="227"/>
      <c r="DT30" s="227"/>
      <c r="DU30" s="227"/>
      <c r="DV30" s="227"/>
      <c r="DW30" s="227"/>
      <c r="DX30" s="227"/>
      <c r="DY30" s="227"/>
      <c r="DZ30" s="227"/>
      <c r="EA30" s="227"/>
      <c r="EB30" s="227"/>
      <c r="EC30" s="227"/>
      <c r="ED30" s="227"/>
      <c r="EE30" s="227"/>
      <c r="EF30" s="227"/>
      <c r="EG30" s="227"/>
      <c r="EH30" s="227"/>
      <c r="EI30" s="227"/>
      <c r="EJ30" s="227"/>
      <c r="EK30" s="227"/>
      <c r="EL30" s="227"/>
      <c r="EM30" s="227"/>
      <c r="EN30" s="227"/>
      <c r="EO30" s="227"/>
      <c r="EP30" s="227"/>
      <c r="EQ30" s="227"/>
      <c r="ER30" s="227"/>
      <c r="ES30" s="227"/>
      <c r="ET30" s="227"/>
      <c r="EU30" s="227"/>
      <c r="EV30" s="227"/>
      <c r="EW30" s="227"/>
      <c r="EX30" s="227"/>
      <c r="EY30" s="227"/>
      <c r="EZ30" s="227"/>
      <c r="FA30" s="227"/>
      <c r="FB30" s="227"/>
      <c r="FC30" s="227"/>
      <c r="FD30" s="227"/>
      <c r="FE30" s="227"/>
      <c r="FF30" s="227"/>
      <c r="FG30" s="227"/>
      <c r="FH30" s="227"/>
      <c r="FI30" s="227"/>
      <c r="FJ30" s="227"/>
      <c r="FK30" s="227"/>
      <c r="FL30" s="227"/>
      <c r="FM30" s="227"/>
      <c r="FN30" s="227"/>
      <c r="FO30" s="227"/>
      <c r="FP30" s="227"/>
      <c r="FQ30" s="227"/>
      <c r="FR30" s="227"/>
      <c r="FS30" s="227"/>
      <c r="FT30" s="227"/>
      <c r="FU30" s="227"/>
      <c r="FV30" s="227"/>
      <c r="FW30" s="227"/>
      <c r="FX30" s="227"/>
      <c r="FY30" s="227"/>
      <c r="FZ30" s="227"/>
      <c r="GA30" s="227"/>
      <c r="GB30" s="227"/>
      <c r="GC30" s="227"/>
      <c r="GD30" s="227"/>
      <c r="GE30" s="227"/>
      <c r="GF30" s="227"/>
      <c r="GG30" s="227"/>
      <c r="GH30" s="227"/>
      <c r="GI30" s="227"/>
      <c r="GJ30" s="227"/>
      <c r="GK30" s="227"/>
      <c r="GL30" s="227"/>
      <c r="GM30" s="227"/>
      <c r="GN30" s="227"/>
      <c r="GO30" s="227"/>
      <c r="GP30" s="227"/>
      <c r="GQ30" s="227"/>
      <c r="GR30" s="227"/>
      <c r="GS30" s="227"/>
      <c r="GT30" s="227"/>
      <c r="GU30" s="227"/>
      <c r="GV30" s="227"/>
      <c r="GW30" s="227"/>
      <c r="GX30" s="227"/>
      <c r="GY30" s="227"/>
      <c r="GZ30" s="227"/>
      <c r="HA30" s="227"/>
      <c r="HB30" s="227"/>
      <c r="HC30" s="227"/>
      <c r="HD30" s="227"/>
      <c r="HE30" s="227"/>
      <c r="HF30" s="227"/>
      <c r="HG30" s="227"/>
      <c r="HH30" s="227"/>
      <c r="HI30" s="227"/>
      <c r="HJ30" s="227"/>
      <c r="HK30" s="227"/>
      <c r="HL30" s="227"/>
      <c r="HM30" s="227"/>
      <c r="HN30" s="227"/>
      <c r="HO30" s="227"/>
      <c r="HP30" s="227"/>
      <c r="HQ30" s="227"/>
      <c r="HR30" s="227"/>
      <c r="HS30" s="227"/>
      <c r="HT30" s="227"/>
      <c r="HU30" s="227"/>
      <c r="HV30" s="227"/>
      <c r="HW30" s="227"/>
      <c r="HX30" s="227"/>
      <c r="HY30" s="227"/>
      <c r="HZ30" s="227"/>
      <c r="IA30" s="227"/>
      <c r="IB30" s="227"/>
      <c r="IC30" s="227"/>
      <c r="ID30" s="227"/>
      <c r="IE30" s="227"/>
      <c r="IF30" s="227"/>
      <c r="IG30" s="227"/>
      <c r="IH30" s="227"/>
      <c r="II30" s="227"/>
      <c r="IJ30" s="227"/>
      <c r="IK30" s="227"/>
      <c r="IL30" s="227"/>
      <c r="IM30" s="227"/>
      <c r="IN30" s="227"/>
      <c r="IO30" s="227"/>
      <c r="IP30" s="227"/>
      <c r="IQ30" s="227"/>
      <c r="IR30" s="227"/>
      <c r="IS30" s="227"/>
      <c r="IT30" s="227"/>
      <c r="IU30" s="227"/>
      <c r="IV30" s="227"/>
      <c r="IW30" s="227"/>
    </row>
    <row r="31" spans="2:257" ht="13.8">
      <c r="B31" s="22"/>
      <c r="C31" s="437" t="s">
        <v>908</v>
      </c>
      <c r="D31" s="437"/>
      <c r="E31" s="437"/>
      <c r="F31" s="432"/>
      <c r="G31" s="432"/>
      <c r="H31" s="23"/>
      <c r="I31" s="229"/>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227"/>
      <c r="BA31" s="227"/>
      <c r="BB31" s="227"/>
      <c r="BC31" s="227"/>
      <c r="BD31" s="227"/>
      <c r="BE31" s="227"/>
      <c r="BF31" s="227"/>
      <c r="BG31" s="227"/>
      <c r="BH31" s="227"/>
      <c r="BI31" s="227"/>
      <c r="BJ31" s="227"/>
      <c r="BK31" s="227"/>
      <c r="BL31" s="227"/>
      <c r="BM31" s="227"/>
      <c r="BN31" s="227"/>
      <c r="BO31" s="227"/>
      <c r="BP31" s="227"/>
      <c r="BQ31" s="227"/>
      <c r="BR31" s="227"/>
      <c r="BS31" s="227"/>
      <c r="BT31" s="227"/>
      <c r="BU31" s="227"/>
      <c r="BV31" s="227"/>
      <c r="BW31" s="227"/>
      <c r="BX31" s="227"/>
      <c r="BY31" s="227"/>
      <c r="BZ31" s="227"/>
      <c r="CA31" s="227"/>
      <c r="CB31" s="227"/>
      <c r="CC31" s="227"/>
      <c r="CD31" s="227"/>
      <c r="CE31" s="227"/>
      <c r="CF31" s="227"/>
      <c r="CG31" s="227"/>
      <c r="CH31" s="227"/>
      <c r="CI31" s="227"/>
      <c r="CJ31" s="227"/>
      <c r="CK31" s="227"/>
      <c r="CL31" s="227"/>
      <c r="CM31" s="227"/>
      <c r="CN31" s="227"/>
      <c r="CO31" s="227"/>
      <c r="CP31" s="227"/>
      <c r="CQ31" s="227"/>
      <c r="CR31" s="227"/>
      <c r="CS31" s="227"/>
      <c r="CT31" s="227"/>
      <c r="CU31" s="227"/>
      <c r="CV31" s="227"/>
      <c r="CW31" s="227"/>
      <c r="CX31" s="227"/>
      <c r="CY31" s="227"/>
      <c r="CZ31" s="227"/>
      <c r="DA31" s="227"/>
      <c r="DB31" s="227"/>
      <c r="DC31" s="227"/>
      <c r="DD31" s="227"/>
      <c r="DE31" s="227"/>
      <c r="DF31" s="227"/>
      <c r="DG31" s="227"/>
      <c r="DH31" s="227"/>
      <c r="DI31" s="227"/>
      <c r="DJ31" s="227"/>
      <c r="DK31" s="227"/>
      <c r="DL31" s="227"/>
      <c r="DM31" s="227"/>
      <c r="DN31" s="227"/>
      <c r="DO31" s="227"/>
      <c r="DP31" s="227"/>
      <c r="DQ31" s="227"/>
      <c r="DR31" s="227"/>
      <c r="DS31" s="227"/>
      <c r="DT31" s="227"/>
      <c r="DU31" s="227"/>
      <c r="DV31" s="227"/>
      <c r="DW31" s="227"/>
      <c r="DX31" s="227"/>
      <c r="DY31" s="227"/>
      <c r="DZ31" s="227"/>
      <c r="EA31" s="227"/>
      <c r="EB31" s="227"/>
      <c r="EC31" s="227"/>
      <c r="ED31" s="227"/>
      <c r="EE31" s="227"/>
      <c r="EF31" s="227"/>
      <c r="EG31" s="227"/>
      <c r="EH31" s="227"/>
      <c r="EI31" s="227"/>
      <c r="EJ31" s="227"/>
      <c r="EK31" s="227"/>
      <c r="EL31" s="227"/>
      <c r="EM31" s="227"/>
      <c r="EN31" s="227"/>
      <c r="EO31" s="227"/>
      <c r="EP31" s="227"/>
      <c r="EQ31" s="227"/>
      <c r="ER31" s="227"/>
      <c r="ES31" s="227"/>
      <c r="ET31" s="227"/>
      <c r="EU31" s="227"/>
      <c r="EV31" s="227"/>
      <c r="EW31" s="227"/>
      <c r="EX31" s="227"/>
      <c r="EY31" s="227"/>
      <c r="EZ31" s="227"/>
      <c r="FA31" s="227"/>
      <c r="FB31" s="227"/>
      <c r="FC31" s="227"/>
      <c r="FD31" s="227"/>
      <c r="FE31" s="227"/>
      <c r="FF31" s="227"/>
      <c r="FG31" s="227"/>
      <c r="FH31" s="227"/>
      <c r="FI31" s="227"/>
      <c r="FJ31" s="227"/>
      <c r="FK31" s="227"/>
      <c r="FL31" s="227"/>
      <c r="FM31" s="227"/>
      <c r="FN31" s="227"/>
      <c r="FO31" s="227"/>
      <c r="FP31" s="227"/>
      <c r="FQ31" s="227"/>
      <c r="FR31" s="227"/>
      <c r="FS31" s="227"/>
      <c r="FT31" s="227"/>
      <c r="FU31" s="227"/>
      <c r="FV31" s="227"/>
      <c r="FW31" s="227"/>
      <c r="FX31" s="227"/>
      <c r="FY31" s="227"/>
      <c r="FZ31" s="227"/>
      <c r="GA31" s="227"/>
      <c r="GB31" s="227"/>
      <c r="GC31" s="227"/>
      <c r="GD31" s="227"/>
      <c r="GE31" s="227"/>
      <c r="GF31" s="227"/>
      <c r="GG31" s="227"/>
      <c r="GH31" s="227"/>
      <c r="GI31" s="227"/>
      <c r="GJ31" s="227"/>
      <c r="GK31" s="227"/>
      <c r="GL31" s="227"/>
      <c r="GM31" s="227"/>
      <c r="GN31" s="227"/>
      <c r="GO31" s="227"/>
      <c r="GP31" s="227"/>
      <c r="GQ31" s="227"/>
      <c r="GR31" s="227"/>
      <c r="GS31" s="227"/>
      <c r="GT31" s="227"/>
      <c r="GU31" s="227"/>
      <c r="GV31" s="227"/>
      <c r="GW31" s="227"/>
      <c r="GX31" s="227"/>
      <c r="GY31" s="227"/>
      <c r="GZ31" s="227"/>
      <c r="HA31" s="227"/>
      <c r="HB31" s="227"/>
      <c r="HC31" s="227"/>
      <c r="HD31" s="227"/>
      <c r="HE31" s="227"/>
      <c r="HF31" s="227"/>
      <c r="HG31" s="227"/>
      <c r="HH31" s="227"/>
      <c r="HI31" s="227"/>
      <c r="HJ31" s="227"/>
      <c r="HK31" s="227"/>
      <c r="HL31" s="227"/>
      <c r="HM31" s="227"/>
      <c r="HN31" s="227"/>
      <c r="HO31" s="227"/>
      <c r="HP31" s="227"/>
      <c r="HQ31" s="227"/>
      <c r="HR31" s="227"/>
      <c r="HS31" s="227"/>
      <c r="HT31" s="227"/>
      <c r="HU31" s="227"/>
      <c r="HV31" s="227"/>
      <c r="HW31" s="227"/>
      <c r="HX31" s="227"/>
      <c r="HY31" s="227"/>
      <c r="HZ31" s="227"/>
      <c r="IA31" s="227"/>
      <c r="IB31" s="227"/>
      <c r="IC31" s="227"/>
      <c r="ID31" s="227"/>
      <c r="IE31" s="227"/>
      <c r="IF31" s="227"/>
      <c r="IG31" s="227"/>
      <c r="IH31" s="227"/>
      <c r="II31" s="227"/>
      <c r="IJ31" s="227"/>
      <c r="IK31" s="227"/>
      <c r="IL31" s="227"/>
      <c r="IM31" s="227"/>
      <c r="IN31" s="227"/>
      <c r="IO31" s="227"/>
      <c r="IP31" s="227"/>
      <c r="IQ31" s="227"/>
      <c r="IR31" s="227"/>
      <c r="IS31" s="227"/>
      <c r="IT31" s="227"/>
      <c r="IU31" s="227"/>
      <c r="IV31" s="227"/>
      <c r="IW31" s="227"/>
    </row>
    <row r="32" spans="2:257" ht="27.6">
      <c r="B32" s="22"/>
      <c r="C32" s="429" t="s">
        <v>906</v>
      </c>
      <c r="D32" s="430" t="s">
        <v>89</v>
      </c>
      <c r="E32" s="431">
        <v>1</v>
      </c>
      <c r="F32" s="432"/>
      <c r="G32" s="432"/>
      <c r="H32" s="23"/>
      <c r="I32" s="229"/>
      <c r="J32" s="227"/>
      <c r="K32" s="227"/>
      <c r="L32" s="227"/>
      <c r="M32" s="227"/>
      <c r="N32" s="227"/>
      <c r="O32" s="227"/>
      <c r="P32" s="227"/>
      <c r="Q32" s="227"/>
      <c r="R32" s="227"/>
      <c r="S32" s="227"/>
      <c r="T32" s="227"/>
      <c r="U32" s="227"/>
      <c r="V32" s="227"/>
      <c r="W32" s="227"/>
      <c r="X32" s="227"/>
      <c r="Y32" s="227"/>
      <c r="Z32" s="227"/>
      <c r="AA32" s="227"/>
      <c r="AB32" s="227"/>
      <c r="AC32" s="227"/>
      <c r="AD32" s="227"/>
      <c r="AE32" s="227"/>
      <c r="AF32" s="227"/>
      <c r="AG32" s="227"/>
      <c r="AH32" s="227"/>
      <c r="AI32" s="227"/>
      <c r="AJ32" s="227"/>
      <c r="AK32" s="227"/>
      <c r="AL32" s="227"/>
      <c r="AM32" s="227"/>
      <c r="AN32" s="227"/>
      <c r="AO32" s="227"/>
      <c r="AP32" s="227"/>
      <c r="AQ32" s="227"/>
      <c r="AR32" s="227"/>
      <c r="AS32" s="227"/>
      <c r="AT32" s="227"/>
      <c r="AU32" s="227"/>
      <c r="AV32" s="227"/>
      <c r="AW32" s="227"/>
      <c r="AX32" s="227"/>
      <c r="AY32" s="227"/>
      <c r="AZ32" s="227"/>
      <c r="BA32" s="227"/>
      <c r="BB32" s="227"/>
      <c r="BC32" s="227"/>
      <c r="BD32" s="227"/>
      <c r="BE32" s="227"/>
      <c r="BF32" s="227"/>
      <c r="BG32" s="227"/>
      <c r="BH32" s="227"/>
      <c r="BI32" s="227"/>
      <c r="BJ32" s="227"/>
      <c r="BK32" s="227"/>
      <c r="BL32" s="227"/>
      <c r="BM32" s="227"/>
      <c r="BN32" s="227"/>
      <c r="BO32" s="227"/>
      <c r="BP32" s="227"/>
      <c r="BQ32" s="227"/>
      <c r="BR32" s="227"/>
      <c r="BS32" s="227"/>
      <c r="BT32" s="227"/>
      <c r="BU32" s="227"/>
      <c r="BV32" s="227"/>
      <c r="BW32" s="227"/>
      <c r="BX32" s="227"/>
      <c r="BY32" s="227"/>
      <c r="BZ32" s="227"/>
      <c r="CA32" s="227"/>
      <c r="CB32" s="227"/>
      <c r="CC32" s="227"/>
      <c r="CD32" s="227"/>
      <c r="CE32" s="227"/>
      <c r="CF32" s="227"/>
      <c r="CG32" s="227"/>
      <c r="CH32" s="227"/>
      <c r="CI32" s="227"/>
      <c r="CJ32" s="227"/>
      <c r="CK32" s="227"/>
      <c r="CL32" s="227"/>
      <c r="CM32" s="227"/>
      <c r="CN32" s="227"/>
      <c r="CO32" s="227"/>
      <c r="CP32" s="227"/>
      <c r="CQ32" s="227"/>
      <c r="CR32" s="227"/>
      <c r="CS32" s="227"/>
      <c r="CT32" s="227"/>
      <c r="CU32" s="227"/>
      <c r="CV32" s="227"/>
      <c r="CW32" s="227"/>
      <c r="CX32" s="227"/>
      <c r="CY32" s="227"/>
      <c r="CZ32" s="227"/>
      <c r="DA32" s="227"/>
      <c r="DB32" s="227"/>
      <c r="DC32" s="227"/>
      <c r="DD32" s="227"/>
      <c r="DE32" s="227"/>
      <c r="DF32" s="227"/>
      <c r="DG32" s="227"/>
      <c r="DH32" s="227"/>
      <c r="DI32" s="227"/>
      <c r="DJ32" s="227"/>
      <c r="DK32" s="227"/>
      <c r="DL32" s="227"/>
      <c r="DM32" s="227"/>
      <c r="DN32" s="227"/>
      <c r="DO32" s="227"/>
      <c r="DP32" s="227"/>
      <c r="DQ32" s="227"/>
      <c r="DR32" s="227"/>
      <c r="DS32" s="227"/>
      <c r="DT32" s="227"/>
      <c r="DU32" s="227"/>
      <c r="DV32" s="227"/>
      <c r="DW32" s="227"/>
      <c r="DX32" s="227"/>
      <c r="DY32" s="227"/>
      <c r="DZ32" s="227"/>
      <c r="EA32" s="227"/>
      <c r="EB32" s="227"/>
      <c r="EC32" s="227"/>
      <c r="ED32" s="227"/>
      <c r="EE32" s="227"/>
      <c r="EF32" s="227"/>
      <c r="EG32" s="227"/>
      <c r="EH32" s="227"/>
      <c r="EI32" s="227"/>
      <c r="EJ32" s="227"/>
      <c r="EK32" s="227"/>
      <c r="EL32" s="227"/>
      <c r="EM32" s="227"/>
      <c r="EN32" s="227"/>
      <c r="EO32" s="227"/>
      <c r="EP32" s="227"/>
      <c r="EQ32" s="227"/>
      <c r="ER32" s="227"/>
      <c r="ES32" s="227"/>
      <c r="ET32" s="227"/>
      <c r="EU32" s="227"/>
      <c r="EV32" s="227"/>
      <c r="EW32" s="227"/>
      <c r="EX32" s="227"/>
      <c r="EY32" s="227"/>
      <c r="EZ32" s="227"/>
      <c r="FA32" s="227"/>
      <c r="FB32" s="227"/>
      <c r="FC32" s="227"/>
      <c r="FD32" s="227"/>
      <c r="FE32" s="227"/>
      <c r="FF32" s="227"/>
      <c r="FG32" s="227"/>
      <c r="FH32" s="227"/>
      <c r="FI32" s="227"/>
      <c r="FJ32" s="227"/>
      <c r="FK32" s="227"/>
      <c r="FL32" s="227"/>
      <c r="FM32" s="227"/>
      <c r="FN32" s="227"/>
      <c r="FO32" s="227"/>
      <c r="FP32" s="227"/>
      <c r="FQ32" s="227"/>
      <c r="FR32" s="227"/>
      <c r="FS32" s="227"/>
      <c r="FT32" s="227"/>
      <c r="FU32" s="227"/>
      <c r="FV32" s="227"/>
      <c r="FW32" s="227"/>
      <c r="FX32" s="227"/>
      <c r="FY32" s="227"/>
      <c r="FZ32" s="227"/>
      <c r="GA32" s="227"/>
      <c r="GB32" s="227"/>
      <c r="GC32" s="227"/>
      <c r="GD32" s="227"/>
      <c r="GE32" s="227"/>
      <c r="GF32" s="227"/>
      <c r="GG32" s="227"/>
      <c r="GH32" s="227"/>
      <c r="GI32" s="227"/>
      <c r="GJ32" s="227"/>
      <c r="GK32" s="227"/>
      <c r="GL32" s="227"/>
      <c r="GM32" s="227"/>
      <c r="GN32" s="227"/>
      <c r="GO32" s="227"/>
      <c r="GP32" s="227"/>
      <c r="GQ32" s="227"/>
      <c r="GR32" s="227"/>
      <c r="GS32" s="227"/>
      <c r="GT32" s="227"/>
      <c r="GU32" s="227"/>
      <c r="GV32" s="227"/>
      <c r="GW32" s="227"/>
      <c r="GX32" s="227"/>
      <c r="GY32" s="227"/>
      <c r="GZ32" s="227"/>
      <c r="HA32" s="227"/>
      <c r="HB32" s="227"/>
      <c r="HC32" s="227"/>
      <c r="HD32" s="227"/>
      <c r="HE32" s="227"/>
      <c r="HF32" s="227"/>
      <c r="HG32" s="227"/>
      <c r="HH32" s="227"/>
      <c r="HI32" s="227"/>
      <c r="HJ32" s="227"/>
      <c r="HK32" s="227"/>
      <c r="HL32" s="227"/>
      <c r="HM32" s="227"/>
      <c r="HN32" s="227"/>
      <c r="HO32" s="227"/>
      <c r="HP32" s="227"/>
      <c r="HQ32" s="227"/>
      <c r="HR32" s="227"/>
      <c r="HS32" s="227"/>
      <c r="HT32" s="227"/>
      <c r="HU32" s="227"/>
      <c r="HV32" s="227"/>
      <c r="HW32" s="227"/>
      <c r="HX32" s="227"/>
      <c r="HY32" s="227"/>
      <c r="HZ32" s="227"/>
      <c r="IA32" s="227"/>
      <c r="IB32" s="227"/>
      <c r="IC32" s="227"/>
      <c r="ID32" s="227"/>
      <c r="IE32" s="227"/>
      <c r="IF32" s="227"/>
      <c r="IG32" s="227"/>
      <c r="IH32" s="227"/>
      <c r="II32" s="227"/>
      <c r="IJ32" s="227"/>
      <c r="IK32" s="227"/>
      <c r="IL32" s="227"/>
      <c r="IM32" s="227"/>
      <c r="IN32" s="227"/>
      <c r="IO32" s="227"/>
      <c r="IP32" s="227"/>
      <c r="IQ32" s="227"/>
      <c r="IR32" s="227"/>
      <c r="IS32" s="227"/>
      <c r="IT32" s="227"/>
      <c r="IU32" s="227"/>
      <c r="IV32" s="227"/>
      <c r="IW32" s="227"/>
    </row>
    <row r="33" spans="2:257" ht="13.8">
      <c r="B33" s="22"/>
      <c r="C33" s="438" t="s">
        <v>909</v>
      </c>
      <c r="D33" s="437"/>
      <c r="E33" s="437"/>
      <c r="F33" s="432"/>
      <c r="G33" s="432"/>
      <c r="H33" s="23"/>
      <c r="I33" s="229"/>
      <c r="J33" s="227"/>
      <c r="K33" s="227"/>
      <c r="L33" s="227"/>
      <c r="M33" s="227"/>
      <c r="N33" s="227"/>
      <c r="O33" s="227"/>
      <c r="P33" s="227"/>
      <c r="Q33" s="227"/>
      <c r="R33" s="227"/>
      <c r="S33" s="227"/>
      <c r="T33" s="227"/>
      <c r="U33" s="227"/>
      <c r="V33" s="227"/>
      <c r="W33" s="227"/>
      <c r="X33" s="227"/>
      <c r="Y33" s="227"/>
      <c r="Z33" s="227"/>
      <c r="AA33" s="227"/>
      <c r="AB33" s="227"/>
      <c r="AC33" s="227"/>
      <c r="AD33" s="227"/>
      <c r="AE33" s="227"/>
      <c r="AF33" s="227"/>
      <c r="AG33" s="227"/>
      <c r="AH33" s="227"/>
      <c r="AI33" s="227"/>
      <c r="AJ33" s="227"/>
      <c r="AK33" s="227"/>
      <c r="AL33" s="227"/>
      <c r="AM33" s="227"/>
      <c r="AN33" s="227"/>
      <c r="AO33" s="227"/>
      <c r="AP33" s="227"/>
      <c r="AQ33" s="227"/>
      <c r="AR33" s="227"/>
      <c r="AS33" s="227"/>
      <c r="AT33" s="227"/>
      <c r="AU33" s="227"/>
      <c r="AV33" s="227"/>
      <c r="AW33" s="227"/>
      <c r="AX33" s="227"/>
      <c r="AY33" s="227"/>
      <c r="AZ33" s="227"/>
      <c r="BA33" s="227"/>
      <c r="BB33" s="227"/>
      <c r="BC33" s="227"/>
      <c r="BD33" s="227"/>
      <c r="BE33" s="227"/>
      <c r="BF33" s="227"/>
      <c r="BG33" s="227"/>
      <c r="BH33" s="227"/>
      <c r="BI33" s="227"/>
      <c r="BJ33" s="227"/>
      <c r="BK33" s="227"/>
      <c r="BL33" s="227"/>
      <c r="BM33" s="227"/>
      <c r="BN33" s="227"/>
      <c r="BO33" s="227"/>
      <c r="BP33" s="227"/>
      <c r="BQ33" s="227"/>
      <c r="BR33" s="227"/>
      <c r="BS33" s="227"/>
      <c r="BT33" s="227"/>
      <c r="BU33" s="227"/>
      <c r="BV33" s="227"/>
      <c r="BW33" s="227"/>
      <c r="BX33" s="227"/>
      <c r="BY33" s="227"/>
      <c r="BZ33" s="227"/>
      <c r="CA33" s="227"/>
      <c r="CB33" s="227"/>
      <c r="CC33" s="227"/>
      <c r="CD33" s="227"/>
      <c r="CE33" s="227"/>
      <c r="CF33" s="227"/>
      <c r="CG33" s="227"/>
      <c r="CH33" s="227"/>
      <c r="CI33" s="227"/>
      <c r="CJ33" s="227"/>
      <c r="CK33" s="227"/>
      <c r="CL33" s="227"/>
      <c r="CM33" s="227"/>
      <c r="CN33" s="227"/>
      <c r="CO33" s="227"/>
      <c r="CP33" s="227"/>
      <c r="CQ33" s="227"/>
      <c r="CR33" s="227"/>
      <c r="CS33" s="227"/>
      <c r="CT33" s="227"/>
      <c r="CU33" s="227"/>
      <c r="CV33" s="227"/>
      <c r="CW33" s="227"/>
      <c r="CX33" s="227"/>
      <c r="CY33" s="227"/>
      <c r="CZ33" s="227"/>
      <c r="DA33" s="227"/>
      <c r="DB33" s="227"/>
      <c r="DC33" s="227"/>
      <c r="DD33" s="227"/>
      <c r="DE33" s="227"/>
      <c r="DF33" s="227"/>
      <c r="DG33" s="227"/>
      <c r="DH33" s="227"/>
      <c r="DI33" s="227"/>
      <c r="DJ33" s="227"/>
      <c r="DK33" s="227"/>
      <c r="DL33" s="227"/>
      <c r="DM33" s="227"/>
      <c r="DN33" s="227"/>
      <c r="DO33" s="227"/>
      <c r="DP33" s="227"/>
      <c r="DQ33" s="227"/>
      <c r="DR33" s="227"/>
      <c r="DS33" s="227"/>
      <c r="DT33" s="227"/>
      <c r="DU33" s="227"/>
      <c r="DV33" s="227"/>
      <c r="DW33" s="227"/>
      <c r="DX33" s="227"/>
      <c r="DY33" s="227"/>
      <c r="DZ33" s="227"/>
      <c r="EA33" s="227"/>
      <c r="EB33" s="227"/>
      <c r="EC33" s="227"/>
      <c r="ED33" s="227"/>
      <c r="EE33" s="227"/>
      <c r="EF33" s="227"/>
      <c r="EG33" s="227"/>
      <c r="EH33" s="227"/>
      <c r="EI33" s="227"/>
      <c r="EJ33" s="227"/>
      <c r="EK33" s="227"/>
      <c r="EL33" s="227"/>
      <c r="EM33" s="227"/>
      <c r="EN33" s="227"/>
      <c r="EO33" s="227"/>
      <c r="EP33" s="227"/>
      <c r="EQ33" s="227"/>
      <c r="ER33" s="227"/>
      <c r="ES33" s="227"/>
      <c r="ET33" s="227"/>
      <c r="EU33" s="227"/>
      <c r="EV33" s="227"/>
      <c r="EW33" s="227"/>
      <c r="EX33" s="227"/>
      <c r="EY33" s="227"/>
      <c r="EZ33" s="227"/>
      <c r="FA33" s="227"/>
      <c r="FB33" s="227"/>
      <c r="FC33" s="227"/>
      <c r="FD33" s="227"/>
      <c r="FE33" s="227"/>
      <c r="FF33" s="227"/>
      <c r="FG33" s="227"/>
      <c r="FH33" s="227"/>
      <c r="FI33" s="227"/>
      <c r="FJ33" s="227"/>
      <c r="FK33" s="227"/>
      <c r="FL33" s="227"/>
      <c r="FM33" s="227"/>
      <c r="FN33" s="227"/>
      <c r="FO33" s="227"/>
      <c r="FP33" s="227"/>
      <c r="FQ33" s="227"/>
      <c r="FR33" s="227"/>
      <c r="FS33" s="227"/>
      <c r="FT33" s="227"/>
      <c r="FU33" s="227"/>
      <c r="FV33" s="227"/>
      <c r="FW33" s="227"/>
      <c r="FX33" s="227"/>
      <c r="FY33" s="227"/>
      <c r="FZ33" s="227"/>
      <c r="GA33" s="227"/>
      <c r="GB33" s="227"/>
      <c r="GC33" s="227"/>
      <c r="GD33" s="227"/>
      <c r="GE33" s="227"/>
      <c r="GF33" s="227"/>
      <c r="GG33" s="227"/>
      <c r="GH33" s="227"/>
      <c r="GI33" s="227"/>
      <c r="GJ33" s="227"/>
      <c r="GK33" s="227"/>
      <c r="GL33" s="227"/>
      <c r="GM33" s="227"/>
      <c r="GN33" s="227"/>
      <c r="GO33" s="227"/>
      <c r="GP33" s="227"/>
      <c r="GQ33" s="227"/>
      <c r="GR33" s="227"/>
      <c r="GS33" s="227"/>
      <c r="GT33" s="227"/>
      <c r="GU33" s="227"/>
      <c r="GV33" s="227"/>
      <c r="GW33" s="227"/>
      <c r="GX33" s="227"/>
      <c r="GY33" s="227"/>
      <c r="GZ33" s="227"/>
      <c r="HA33" s="227"/>
      <c r="HB33" s="227"/>
      <c r="HC33" s="227"/>
      <c r="HD33" s="227"/>
      <c r="HE33" s="227"/>
      <c r="HF33" s="227"/>
      <c r="HG33" s="227"/>
      <c r="HH33" s="227"/>
      <c r="HI33" s="227"/>
      <c r="HJ33" s="227"/>
      <c r="HK33" s="227"/>
      <c r="HL33" s="227"/>
      <c r="HM33" s="227"/>
      <c r="HN33" s="227"/>
      <c r="HO33" s="227"/>
      <c r="HP33" s="227"/>
      <c r="HQ33" s="227"/>
      <c r="HR33" s="227"/>
      <c r="HS33" s="227"/>
      <c r="HT33" s="227"/>
      <c r="HU33" s="227"/>
      <c r="HV33" s="227"/>
      <c r="HW33" s="227"/>
      <c r="HX33" s="227"/>
      <c r="HY33" s="227"/>
      <c r="HZ33" s="227"/>
      <c r="IA33" s="227"/>
      <c r="IB33" s="227"/>
      <c r="IC33" s="227"/>
      <c r="ID33" s="227"/>
      <c r="IE33" s="227"/>
      <c r="IF33" s="227"/>
      <c r="IG33" s="227"/>
      <c r="IH33" s="227"/>
      <c r="II33" s="227"/>
      <c r="IJ33" s="227"/>
      <c r="IK33" s="227"/>
      <c r="IL33" s="227"/>
      <c r="IM33" s="227"/>
      <c r="IN33" s="227"/>
      <c r="IO33" s="227"/>
      <c r="IP33" s="227"/>
      <c r="IQ33" s="227"/>
      <c r="IR33" s="227"/>
      <c r="IS33" s="227"/>
      <c r="IT33" s="227"/>
      <c r="IU33" s="227"/>
      <c r="IV33" s="227"/>
      <c r="IW33" s="227"/>
    </row>
    <row r="34" spans="2:257" ht="69">
      <c r="B34" s="22"/>
      <c r="C34" s="439" t="s">
        <v>910</v>
      </c>
      <c r="D34" s="440" t="s">
        <v>911</v>
      </c>
      <c r="E34" s="441">
        <v>1</v>
      </c>
      <c r="F34" s="432"/>
      <c r="G34" s="432"/>
      <c r="H34" s="23"/>
      <c r="I34" s="229"/>
      <c r="J34" s="227"/>
      <c r="K34" s="227"/>
      <c r="L34" s="227"/>
      <c r="M34" s="227"/>
      <c r="N34" s="227"/>
      <c r="O34" s="227"/>
      <c r="P34" s="227"/>
      <c r="Q34" s="227"/>
      <c r="R34" s="227"/>
      <c r="S34" s="227"/>
      <c r="T34" s="227"/>
      <c r="U34" s="227"/>
      <c r="V34" s="227"/>
      <c r="W34" s="227"/>
      <c r="X34" s="227"/>
      <c r="Y34" s="227"/>
      <c r="Z34" s="227"/>
      <c r="AA34" s="227"/>
      <c r="AB34" s="227"/>
      <c r="AC34" s="227"/>
      <c r="AD34" s="227"/>
      <c r="AE34" s="227"/>
      <c r="AF34" s="227"/>
      <c r="AG34" s="227"/>
      <c r="AH34" s="227"/>
      <c r="AI34" s="227"/>
      <c r="AJ34" s="227"/>
      <c r="AK34" s="227"/>
      <c r="AL34" s="227"/>
      <c r="AM34" s="227"/>
      <c r="AN34" s="227"/>
      <c r="AO34" s="227"/>
      <c r="AP34" s="227"/>
      <c r="AQ34" s="227"/>
      <c r="AR34" s="227"/>
      <c r="AS34" s="227"/>
      <c r="AT34" s="227"/>
      <c r="AU34" s="227"/>
      <c r="AV34" s="227"/>
      <c r="AW34" s="227"/>
      <c r="AX34" s="227"/>
      <c r="AY34" s="227"/>
      <c r="AZ34" s="227"/>
      <c r="BA34" s="227"/>
      <c r="BB34" s="227"/>
      <c r="BC34" s="227"/>
      <c r="BD34" s="227"/>
      <c r="BE34" s="227"/>
      <c r="BF34" s="227"/>
      <c r="BG34" s="227"/>
      <c r="BH34" s="227"/>
      <c r="BI34" s="227"/>
      <c r="BJ34" s="227"/>
      <c r="BK34" s="227"/>
      <c r="BL34" s="227"/>
      <c r="BM34" s="227"/>
      <c r="BN34" s="227"/>
      <c r="BO34" s="227"/>
      <c r="BP34" s="227"/>
      <c r="BQ34" s="227"/>
      <c r="BR34" s="227"/>
      <c r="BS34" s="227"/>
      <c r="BT34" s="227"/>
      <c r="BU34" s="227"/>
      <c r="BV34" s="227"/>
      <c r="BW34" s="227"/>
      <c r="BX34" s="227"/>
      <c r="BY34" s="227"/>
      <c r="BZ34" s="227"/>
      <c r="CA34" s="227"/>
      <c r="CB34" s="227"/>
      <c r="CC34" s="227"/>
      <c r="CD34" s="227"/>
      <c r="CE34" s="227"/>
      <c r="CF34" s="227"/>
      <c r="CG34" s="227"/>
      <c r="CH34" s="227"/>
      <c r="CI34" s="227"/>
      <c r="CJ34" s="227"/>
      <c r="CK34" s="227"/>
      <c r="CL34" s="227"/>
      <c r="CM34" s="227"/>
      <c r="CN34" s="227"/>
      <c r="CO34" s="227"/>
      <c r="CP34" s="227"/>
      <c r="CQ34" s="227"/>
      <c r="CR34" s="227"/>
      <c r="CS34" s="227"/>
      <c r="CT34" s="227"/>
      <c r="CU34" s="227"/>
      <c r="CV34" s="227"/>
      <c r="CW34" s="227"/>
      <c r="CX34" s="227"/>
      <c r="CY34" s="227"/>
      <c r="CZ34" s="227"/>
      <c r="DA34" s="227"/>
      <c r="DB34" s="227"/>
      <c r="DC34" s="227"/>
      <c r="DD34" s="227"/>
      <c r="DE34" s="227"/>
      <c r="DF34" s="227"/>
      <c r="DG34" s="227"/>
      <c r="DH34" s="227"/>
      <c r="DI34" s="227"/>
      <c r="DJ34" s="227"/>
      <c r="DK34" s="227"/>
      <c r="DL34" s="227"/>
      <c r="DM34" s="227"/>
      <c r="DN34" s="227"/>
      <c r="DO34" s="227"/>
      <c r="DP34" s="227"/>
      <c r="DQ34" s="227"/>
      <c r="DR34" s="227"/>
      <c r="DS34" s="227"/>
      <c r="DT34" s="227"/>
      <c r="DU34" s="227"/>
      <c r="DV34" s="227"/>
      <c r="DW34" s="227"/>
      <c r="DX34" s="227"/>
      <c r="DY34" s="227"/>
      <c r="DZ34" s="227"/>
      <c r="EA34" s="227"/>
      <c r="EB34" s="227"/>
      <c r="EC34" s="227"/>
      <c r="ED34" s="227"/>
      <c r="EE34" s="227"/>
      <c r="EF34" s="227"/>
      <c r="EG34" s="227"/>
      <c r="EH34" s="227"/>
      <c r="EI34" s="227"/>
      <c r="EJ34" s="227"/>
      <c r="EK34" s="227"/>
      <c r="EL34" s="227"/>
      <c r="EM34" s="227"/>
      <c r="EN34" s="227"/>
      <c r="EO34" s="227"/>
      <c r="EP34" s="227"/>
      <c r="EQ34" s="227"/>
      <c r="ER34" s="227"/>
      <c r="ES34" s="227"/>
      <c r="ET34" s="227"/>
      <c r="EU34" s="227"/>
      <c r="EV34" s="227"/>
      <c r="EW34" s="227"/>
      <c r="EX34" s="227"/>
      <c r="EY34" s="227"/>
      <c r="EZ34" s="227"/>
      <c r="FA34" s="227"/>
      <c r="FB34" s="227"/>
      <c r="FC34" s="227"/>
      <c r="FD34" s="227"/>
      <c r="FE34" s="227"/>
      <c r="FF34" s="227"/>
      <c r="FG34" s="227"/>
      <c r="FH34" s="227"/>
      <c r="FI34" s="227"/>
      <c r="FJ34" s="227"/>
      <c r="FK34" s="227"/>
      <c r="FL34" s="227"/>
      <c r="FM34" s="227"/>
      <c r="FN34" s="227"/>
      <c r="FO34" s="227"/>
      <c r="FP34" s="227"/>
      <c r="FQ34" s="227"/>
      <c r="FR34" s="227"/>
      <c r="FS34" s="227"/>
      <c r="FT34" s="227"/>
      <c r="FU34" s="227"/>
      <c r="FV34" s="227"/>
      <c r="FW34" s="227"/>
      <c r="FX34" s="227"/>
      <c r="FY34" s="227"/>
      <c r="FZ34" s="227"/>
      <c r="GA34" s="227"/>
      <c r="GB34" s="227"/>
      <c r="GC34" s="227"/>
      <c r="GD34" s="227"/>
      <c r="GE34" s="227"/>
      <c r="GF34" s="227"/>
      <c r="GG34" s="227"/>
      <c r="GH34" s="227"/>
      <c r="GI34" s="227"/>
      <c r="GJ34" s="227"/>
      <c r="GK34" s="227"/>
      <c r="GL34" s="227"/>
      <c r="GM34" s="227"/>
      <c r="GN34" s="227"/>
      <c r="GO34" s="227"/>
      <c r="GP34" s="227"/>
      <c r="GQ34" s="227"/>
      <c r="GR34" s="227"/>
      <c r="GS34" s="227"/>
      <c r="GT34" s="227"/>
      <c r="GU34" s="227"/>
      <c r="GV34" s="227"/>
      <c r="GW34" s="227"/>
      <c r="GX34" s="227"/>
      <c r="GY34" s="227"/>
      <c r="GZ34" s="227"/>
      <c r="HA34" s="227"/>
      <c r="HB34" s="227"/>
      <c r="HC34" s="227"/>
      <c r="HD34" s="227"/>
      <c r="HE34" s="227"/>
      <c r="HF34" s="227"/>
      <c r="HG34" s="227"/>
      <c r="HH34" s="227"/>
      <c r="HI34" s="227"/>
      <c r="HJ34" s="227"/>
      <c r="HK34" s="227"/>
      <c r="HL34" s="227"/>
      <c r="HM34" s="227"/>
      <c r="HN34" s="227"/>
      <c r="HO34" s="227"/>
      <c r="HP34" s="227"/>
      <c r="HQ34" s="227"/>
      <c r="HR34" s="227"/>
      <c r="HS34" s="227"/>
      <c r="HT34" s="227"/>
      <c r="HU34" s="227"/>
      <c r="HV34" s="227"/>
      <c r="HW34" s="227"/>
      <c r="HX34" s="227"/>
      <c r="HY34" s="227"/>
      <c r="HZ34" s="227"/>
      <c r="IA34" s="227"/>
      <c r="IB34" s="227"/>
      <c r="IC34" s="227"/>
      <c r="ID34" s="227"/>
      <c r="IE34" s="227"/>
      <c r="IF34" s="227"/>
      <c r="IG34" s="227"/>
      <c r="IH34" s="227"/>
      <c r="II34" s="227"/>
      <c r="IJ34" s="227"/>
      <c r="IK34" s="227"/>
      <c r="IL34" s="227"/>
      <c r="IM34" s="227"/>
      <c r="IN34" s="227"/>
      <c r="IO34" s="227"/>
      <c r="IP34" s="227"/>
      <c r="IQ34" s="227"/>
      <c r="IR34" s="227"/>
      <c r="IS34" s="227"/>
      <c r="IT34" s="227"/>
      <c r="IU34" s="227"/>
      <c r="IV34" s="227"/>
      <c r="IW34" s="227"/>
    </row>
    <row r="35" spans="2:257" ht="27.6">
      <c r="B35" s="22"/>
      <c r="C35" s="442" t="s">
        <v>912</v>
      </c>
      <c r="D35" s="430" t="s">
        <v>89</v>
      </c>
      <c r="E35" s="431">
        <v>20</v>
      </c>
      <c r="F35" s="238"/>
      <c r="G35" s="239"/>
      <c r="H35" s="23"/>
      <c r="I35" s="229"/>
      <c r="J35" s="227"/>
      <c r="K35" s="227"/>
      <c r="L35" s="227"/>
      <c r="M35" s="227"/>
      <c r="N35" s="227"/>
      <c r="O35" s="227"/>
      <c r="P35" s="227"/>
      <c r="Q35" s="227"/>
      <c r="R35" s="227"/>
      <c r="S35" s="227"/>
      <c r="T35" s="227"/>
      <c r="U35" s="227"/>
      <c r="V35" s="227"/>
      <c r="W35" s="227"/>
      <c r="X35" s="227"/>
      <c r="Y35" s="227"/>
      <c r="Z35" s="227"/>
      <c r="AA35" s="227"/>
      <c r="AB35" s="227"/>
      <c r="AC35" s="227"/>
      <c r="AD35" s="227"/>
      <c r="AE35" s="227"/>
      <c r="AF35" s="227"/>
      <c r="AG35" s="227"/>
      <c r="AH35" s="227"/>
      <c r="AI35" s="227"/>
      <c r="AJ35" s="227"/>
      <c r="AK35" s="227"/>
      <c r="AL35" s="227"/>
      <c r="AM35" s="227"/>
      <c r="AN35" s="227"/>
      <c r="AO35" s="227"/>
      <c r="AP35" s="227"/>
      <c r="AQ35" s="227"/>
      <c r="AR35" s="227"/>
      <c r="AS35" s="227"/>
      <c r="AT35" s="227"/>
      <c r="AU35" s="227"/>
      <c r="AV35" s="227"/>
      <c r="AW35" s="227"/>
      <c r="AX35" s="227"/>
      <c r="AY35" s="227"/>
      <c r="AZ35" s="227"/>
      <c r="BA35" s="227"/>
      <c r="BB35" s="227"/>
      <c r="BC35" s="227"/>
      <c r="BD35" s="227"/>
      <c r="BE35" s="227"/>
      <c r="BF35" s="227"/>
      <c r="BG35" s="227"/>
      <c r="BH35" s="227"/>
      <c r="BI35" s="227"/>
      <c r="BJ35" s="227"/>
      <c r="BK35" s="227"/>
      <c r="BL35" s="227"/>
      <c r="BM35" s="227"/>
      <c r="BN35" s="227"/>
      <c r="BO35" s="227"/>
      <c r="BP35" s="227"/>
      <c r="BQ35" s="227"/>
      <c r="BR35" s="227"/>
      <c r="BS35" s="227"/>
      <c r="BT35" s="227"/>
      <c r="BU35" s="227"/>
      <c r="BV35" s="227"/>
      <c r="BW35" s="227"/>
      <c r="BX35" s="227"/>
      <c r="BY35" s="227"/>
      <c r="BZ35" s="227"/>
      <c r="CA35" s="227"/>
      <c r="CB35" s="227"/>
      <c r="CC35" s="227"/>
      <c r="CD35" s="227"/>
      <c r="CE35" s="227"/>
      <c r="CF35" s="227"/>
      <c r="CG35" s="227"/>
      <c r="CH35" s="227"/>
      <c r="CI35" s="227"/>
      <c r="CJ35" s="227"/>
      <c r="CK35" s="227"/>
      <c r="CL35" s="227"/>
      <c r="CM35" s="227"/>
      <c r="CN35" s="227"/>
      <c r="CO35" s="227"/>
      <c r="CP35" s="227"/>
      <c r="CQ35" s="227"/>
      <c r="CR35" s="227"/>
      <c r="CS35" s="227"/>
      <c r="CT35" s="227"/>
      <c r="CU35" s="227"/>
      <c r="CV35" s="227"/>
      <c r="CW35" s="227"/>
      <c r="CX35" s="227"/>
      <c r="CY35" s="227"/>
      <c r="CZ35" s="227"/>
      <c r="DA35" s="227"/>
      <c r="DB35" s="227"/>
      <c r="DC35" s="227"/>
      <c r="DD35" s="227"/>
      <c r="DE35" s="227"/>
      <c r="DF35" s="227"/>
      <c r="DG35" s="227"/>
      <c r="DH35" s="227"/>
      <c r="DI35" s="227"/>
      <c r="DJ35" s="227"/>
      <c r="DK35" s="227"/>
      <c r="DL35" s="227"/>
      <c r="DM35" s="227"/>
      <c r="DN35" s="227"/>
      <c r="DO35" s="227"/>
      <c r="DP35" s="227"/>
      <c r="DQ35" s="227"/>
      <c r="DR35" s="227"/>
      <c r="DS35" s="227"/>
      <c r="DT35" s="227"/>
      <c r="DU35" s="227"/>
      <c r="DV35" s="227"/>
      <c r="DW35" s="227"/>
      <c r="DX35" s="227"/>
      <c r="DY35" s="227"/>
      <c r="DZ35" s="227"/>
      <c r="EA35" s="227"/>
      <c r="EB35" s="227"/>
      <c r="EC35" s="227"/>
      <c r="ED35" s="227"/>
      <c r="EE35" s="227"/>
      <c r="EF35" s="227"/>
      <c r="EG35" s="227"/>
      <c r="EH35" s="227"/>
      <c r="EI35" s="227"/>
      <c r="EJ35" s="227"/>
      <c r="EK35" s="227"/>
      <c r="EL35" s="227"/>
      <c r="EM35" s="227"/>
      <c r="EN35" s="227"/>
      <c r="EO35" s="227"/>
      <c r="EP35" s="227"/>
      <c r="EQ35" s="227"/>
      <c r="ER35" s="227"/>
      <c r="ES35" s="227"/>
      <c r="ET35" s="227"/>
      <c r="EU35" s="227"/>
      <c r="EV35" s="227"/>
      <c r="EW35" s="227"/>
      <c r="EX35" s="227"/>
      <c r="EY35" s="227"/>
      <c r="EZ35" s="227"/>
      <c r="FA35" s="227"/>
      <c r="FB35" s="227"/>
      <c r="FC35" s="227"/>
      <c r="FD35" s="227"/>
      <c r="FE35" s="227"/>
      <c r="FF35" s="227"/>
      <c r="FG35" s="227"/>
      <c r="FH35" s="227"/>
      <c r="FI35" s="227"/>
      <c r="FJ35" s="227"/>
      <c r="FK35" s="227"/>
      <c r="FL35" s="227"/>
      <c r="FM35" s="227"/>
      <c r="FN35" s="227"/>
      <c r="FO35" s="227"/>
      <c r="FP35" s="227"/>
      <c r="FQ35" s="227"/>
      <c r="FR35" s="227"/>
      <c r="FS35" s="227"/>
      <c r="FT35" s="227"/>
      <c r="FU35" s="227"/>
      <c r="FV35" s="227"/>
      <c r="FW35" s="227"/>
      <c r="FX35" s="227"/>
      <c r="FY35" s="227"/>
      <c r="FZ35" s="227"/>
      <c r="GA35" s="227"/>
      <c r="GB35" s="227"/>
      <c r="GC35" s="227"/>
      <c r="GD35" s="227"/>
      <c r="GE35" s="227"/>
      <c r="GF35" s="227"/>
      <c r="GG35" s="227"/>
      <c r="GH35" s="227"/>
      <c r="GI35" s="227"/>
      <c r="GJ35" s="227"/>
      <c r="GK35" s="227"/>
      <c r="GL35" s="227"/>
      <c r="GM35" s="227"/>
      <c r="GN35" s="227"/>
      <c r="GO35" s="227"/>
      <c r="GP35" s="227"/>
      <c r="GQ35" s="227"/>
      <c r="GR35" s="227"/>
      <c r="GS35" s="227"/>
      <c r="GT35" s="227"/>
      <c r="GU35" s="227"/>
      <c r="GV35" s="227"/>
      <c r="GW35" s="227"/>
      <c r="GX35" s="227"/>
      <c r="GY35" s="227"/>
      <c r="GZ35" s="227"/>
      <c r="HA35" s="227"/>
      <c r="HB35" s="227"/>
      <c r="HC35" s="227"/>
      <c r="HD35" s="227"/>
      <c r="HE35" s="227"/>
      <c r="HF35" s="227"/>
      <c r="HG35" s="227"/>
      <c r="HH35" s="227"/>
      <c r="HI35" s="227"/>
      <c r="HJ35" s="227"/>
      <c r="HK35" s="227"/>
      <c r="HL35" s="227"/>
      <c r="HM35" s="227"/>
      <c r="HN35" s="227"/>
      <c r="HO35" s="227"/>
      <c r="HP35" s="227"/>
      <c r="HQ35" s="227"/>
      <c r="HR35" s="227"/>
      <c r="HS35" s="227"/>
      <c r="HT35" s="227"/>
      <c r="HU35" s="227"/>
      <c r="HV35" s="227"/>
      <c r="HW35" s="227"/>
      <c r="HX35" s="227"/>
      <c r="HY35" s="227"/>
      <c r="HZ35" s="227"/>
      <c r="IA35" s="227"/>
      <c r="IB35" s="227"/>
      <c r="IC35" s="227"/>
      <c r="ID35" s="227"/>
      <c r="IE35" s="227"/>
      <c r="IF35" s="227"/>
      <c r="IG35" s="227"/>
      <c r="IH35" s="227"/>
      <c r="II35" s="227"/>
      <c r="IJ35" s="227"/>
      <c r="IK35" s="227"/>
      <c r="IL35" s="227"/>
      <c r="IM35" s="227"/>
      <c r="IN35" s="227"/>
      <c r="IO35" s="227"/>
      <c r="IP35" s="227"/>
      <c r="IQ35" s="227"/>
      <c r="IR35" s="227"/>
      <c r="IS35" s="227"/>
      <c r="IT35" s="227"/>
      <c r="IU35" s="227"/>
      <c r="IV35" s="227"/>
      <c r="IW35" s="227"/>
    </row>
    <row r="36" spans="2:257" ht="27.6" hidden="1">
      <c r="B36" s="22"/>
      <c r="C36" s="442" t="s">
        <v>913</v>
      </c>
      <c r="D36" s="430" t="s">
        <v>89</v>
      </c>
      <c r="E36" s="431">
        <v>20</v>
      </c>
      <c r="F36" s="432"/>
      <c r="G36" s="432"/>
      <c r="H36" s="23"/>
      <c r="I36" s="229"/>
      <c r="J36" s="227"/>
      <c r="K36" s="227"/>
      <c r="L36" s="227"/>
      <c r="M36" s="227"/>
      <c r="N36" s="227"/>
      <c r="O36" s="227"/>
      <c r="P36" s="227"/>
      <c r="Q36" s="227"/>
      <c r="R36" s="227"/>
      <c r="S36" s="227"/>
      <c r="T36" s="227"/>
      <c r="U36" s="227"/>
      <c r="V36" s="227"/>
      <c r="W36" s="227"/>
      <c r="X36" s="227"/>
      <c r="Y36" s="227"/>
      <c r="Z36" s="227"/>
      <c r="AA36" s="227"/>
      <c r="AB36" s="227"/>
      <c r="AC36" s="227"/>
      <c r="AD36" s="227"/>
      <c r="AE36" s="227"/>
      <c r="AF36" s="227"/>
      <c r="AG36" s="227"/>
      <c r="AH36" s="227"/>
      <c r="AI36" s="227"/>
      <c r="AJ36" s="227"/>
      <c r="AK36" s="227"/>
      <c r="AL36" s="227"/>
      <c r="AM36" s="227"/>
      <c r="AN36" s="227"/>
      <c r="AO36" s="227"/>
      <c r="AP36" s="227"/>
      <c r="AQ36" s="227"/>
      <c r="AR36" s="227"/>
      <c r="AS36" s="227"/>
      <c r="AT36" s="227"/>
      <c r="AU36" s="227"/>
      <c r="AV36" s="227"/>
      <c r="AW36" s="227"/>
      <c r="AX36" s="227"/>
      <c r="AY36" s="227"/>
      <c r="AZ36" s="227"/>
      <c r="BA36" s="227"/>
      <c r="BB36" s="227"/>
      <c r="BC36" s="227"/>
      <c r="BD36" s="227"/>
      <c r="BE36" s="227"/>
      <c r="BF36" s="227"/>
      <c r="BG36" s="227"/>
      <c r="BH36" s="227"/>
      <c r="BI36" s="227"/>
      <c r="BJ36" s="227"/>
      <c r="BK36" s="227"/>
      <c r="BL36" s="227"/>
      <c r="BM36" s="227"/>
      <c r="BN36" s="227"/>
      <c r="BO36" s="227"/>
      <c r="BP36" s="227"/>
      <c r="BQ36" s="227"/>
      <c r="BR36" s="227"/>
      <c r="BS36" s="227"/>
      <c r="BT36" s="227"/>
      <c r="BU36" s="227"/>
      <c r="BV36" s="227"/>
      <c r="BW36" s="227"/>
      <c r="BX36" s="227"/>
      <c r="BY36" s="227"/>
      <c r="BZ36" s="227"/>
      <c r="CA36" s="227"/>
      <c r="CB36" s="227"/>
      <c r="CC36" s="227"/>
      <c r="CD36" s="227"/>
      <c r="CE36" s="227"/>
      <c r="CF36" s="227"/>
      <c r="CG36" s="227"/>
      <c r="CH36" s="227"/>
      <c r="CI36" s="227"/>
      <c r="CJ36" s="227"/>
      <c r="CK36" s="227"/>
      <c r="CL36" s="227"/>
      <c r="CM36" s="227"/>
      <c r="CN36" s="227"/>
      <c r="CO36" s="227"/>
      <c r="CP36" s="227"/>
      <c r="CQ36" s="227"/>
      <c r="CR36" s="227"/>
      <c r="CS36" s="227"/>
      <c r="CT36" s="227"/>
      <c r="CU36" s="227"/>
      <c r="CV36" s="227"/>
      <c r="CW36" s="227"/>
      <c r="CX36" s="227"/>
      <c r="CY36" s="227"/>
      <c r="CZ36" s="227"/>
      <c r="DA36" s="227"/>
      <c r="DB36" s="227"/>
      <c r="DC36" s="227"/>
      <c r="DD36" s="227"/>
      <c r="DE36" s="227"/>
      <c r="DF36" s="227"/>
      <c r="DG36" s="227"/>
      <c r="DH36" s="227"/>
      <c r="DI36" s="227"/>
      <c r="DJ36" s="227"/>
      <c r="DK36" s="227"/>
      <c r="DL36" s="227"/>
      <c r="DM36" s="227"/>
      <c r="DN36" s="227"/>
      <c r="DO36" s="227"/>
      <c r="DP36" s="227"/>
      <c r="DQ36" s="227"/>
      <c r="DR36" s="227"/>
      <c r="DS36" s="227"/>
      <c r="DT36" s="227"/>
      <c r="DU36" s="227"/>
      <c r="DV36" s="227"/>
      <c r="DW36" s="227"/>
      <c r="DX36" s="227"/>
      <c r="DY36" s="227"/>
      <c r="DZ36" s="227"/>
      <c r="EA36" s="227"/>
      <c r="EB36" s="227"/>
      <c r="EC36" s="227"/>
      <c r="ED36" s="227"/>
      <c r="EE36" s="227"/>
      <c r="EF36" s="227"/>
      <c r="EG36" s="227"/>
      <c r="EH36" s="227"/>
      <c r="EI36" s="227"/>
      <c r="EJ36" s="227"/>
      <c r="EK36" s="227"/>
      <c r="EL36" s="227"/>
      <c r="EM36" s="227"/>
      <c r="EN36" s="227"/>
      <c r="EO36" s="227"/>
      <c r="EP36" s="227"/>
      <c r="EQ36" s="227"/>
      <c r="ER36" s="227"/>
      <c r="ES36" s="227"/>
      <c r="ET36" s="227"/>
      <c r="EU36" s="227"/>
      <c r="EV36" s="227"/>
      <c r="EW36" s="227"/>
      <c r="EX36" s="227"/>
      <c r="EY36" s="227"/>
      <c r="EZ36" s="227"/>
      <c r="FA36" s="227"/>
      <c r="FB36" s="227"/>
      <c r="FC36" s="227"/>
      <c r="FD36" s="227"/>
      <c r="FE36" s="227"/>
      <c r="FF36" s="227"/>
      <c r="FG36" s="227"/>
      <c r="FH36" s="227"/>
      <c r="FI36" s="227"/>
      <c r="FJ36" s="227"/>
      <c r="FK36" s="227"/>
      <c r="FL36" s="227"/>
      <c r="FM36" s="227"/>
      <c r="FN36" s="227"/>
      <c r="FO36" s="227"/>
      <c r="FP36" s="227"/>
      <c r="FQ36" s="227"/>
      <c r="FR36" s="227"/>
      <c r="FS36" s="227"/>
      <c r="FT36" s="227"/>
      <c r="FU36" s="227"/>
      <c r="FV36" s="227"/>
      <c r="FW36" s="227"/>
      <c r="FX36" s="227"/>
      <c r="FY36" s="227"/>
      <c r="FZ36" s="227"/>
      <c r="GA36" s="227"/>
      <c r="GB36" s="227"/>
      <c r="GC36" s="227"/>
      <c r="GD36" s="227"/>
      <c r="GE36" s="227"/>
      <c r="GF36" s="227"/>
      <c r="GG36" s="227"/>
      <c r="GH36" s="227"/>
      <c r="GI36" s="227"/>
      <c r="GJ36" s="227"/>
      <c r="GK36" s="227"/>
      <c r="GL36" s="227"/>
      <c r="GM36" s="227"/>
      <c r="GN36" s="227"/>
      <c r="GO36" s="227"/>
      <c r="GP36" s="227"/>
      <c r="GQ36" s="227"/>
      <c r="GR36" s="227"/>
      <c r="GS36" s="227"/>
      <c r="GT36" s="227"/>
      <c r="GU36" s="227"/>
      <c r="GV36" s="227"/>
      <c r="GW36" s="227"/>
      <c r="GX36" s="227"/>
      <c r="GY36" s="227"/>
      <c r="GZ36" s="227"/>
      <c r="HA36" s="227"/>
      <c r="HB36" s="227"/>
      <c r="HC36" s="227"/>
      <c r="HD36" s="227"/>
      <c r="HE36" s="227"/>
      <c r="HF36" s="227"/>
      <c r="HG36" s="227"/>
      <c r="HH36" s="227"/>
      <c r="HI36" s="227"/>
      <c r="HJ36" s="227"/>
      <c r="HK36" s="227"/>
      <c r="HL36" s="227"/>
      <c r="HM36" s="227"/>
      <c r="HN36" s="227"/>
      <c r="HO36" s="227"/>
      <c r="HP36" s="227"/>
      <c r="HQ36" s="227"/>
      <c r="HR36" s="227"/>
      <c r="HS36" s="227"/>
      <c r="HT36" s="227"/>
      <c r="HU36" s="227"/>
      <c r="HV36" s="227"/>
      <c r="HW36" s="227"/>
      <c r="HX36" s="227"/>
      <c r="HY36" s="227"/>
      <c r="HZ36" s="227"/>
      <c r="IA36" s="227"/>
      <c r="IB36" s="227"/>
      <c r="IC36" s="227"/>
      <c r="ID36" s="227"/>
      <c r="IE36" s="227"/>
      <c r="IF36" s="227"/>
      <c r="IG36" s="227"/>
      <c r="IH36" s="227"/>
      <c r="II36" s="227"/>
      <c r="IJ36" s="227"/>
      <c r="IK36" s="227"/>
      <c r="IL36" s="227"/>
      <c r="IM36" s="227"/>
      <c r="IN36" s="227"/>
      <c r="IO36" s="227"/>
      <c r="IP36" s="227"/>
      <c r="IQ36" s="227"/>
      <c r="IR36" s="227"/>
      <c r="IS36" s="227"/>
      <c r="IT36" s="227"/>
      <c r="IU36" s="227"/>
      <c r="IV36" s="227"/>
      <c r="IW36" s="227"/>
    </row>
    <row r="37" spans="2:257" ht="27.6">
      <c r="B37" s="22"/>
      <c r="C37" s="443" t="s">
        <v>914</v>
      </c>
      <c r="D37" s="430" t="s">
        <v>89</v>
      </c>
      <c r="E37" s="431">
        <v>10</v>
      </c>
      <c r="F37" s="432"/>
      <c r="G37" s="432"/>
      <c r="H37" s="23"/>
      <c r="I37" s="229"/>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c r="AU37" s="227"/>
      <c r="AV37" s="227"/>
      <c r="AW37" s="227"/>
      <c r="AX37" s="227"/>
      <c r="AY37" s="227"/>
      <c r="AZ37" s="227"/>
      <c r="BA37" s="227"/>
      <c r="BB37" s="227"/>
      <c r="BC37" s="227"/>
      <c r="BD37" s="227"/>
      <c r="BE37" s="227"/>
      <c r="BF37" s="227"/>
      <c r="BG37" s="227"/>
      <c r="BH37" s="227"/>
      <c r="BI37" s="227"/>
      <c r="BJ37" s="227"/>
      <c r="BK37" s="227"/>
      <c r="BL37" s="227"/>
      <c r="BM37" s="227"/>
      <c r="BN37" s="227"/>
      <c r="BO37" s="227"/>
      <c r="BP37" s="227"/>
      <c r="BQ37" s="227"/>
      <c r="BR37" s="227"/>
      <c r="BS37" s="227"/>
      <c r="BT37" s="227"/>
      <c r="BU37" s="227"/>
      <c r="BV37" s="227"/>
      <c r="BW37" s="227"/>
      <c r="BX37" s="227"/>
      <c r="BY37" s="227"/>
      <c r="BZ37" s="227"/>
      <c r="CA37" s="227"/>
      <c r="CB37" s="227"/>
      <c r="CC37" s="227"/>
      <c r="CD37" s="227"/>
      <c r="CE37" s="227"/>
      <c r="CF37" s="227"/>
      <c r="CG37" s="227"/>
      <c r="CH37" s="227"/>
      <c r="CI37" s="227"/>
      <c r="CJ37" s="227"/>
      <c r="CK37" s="227"/>
      <c r="CL37" s="227"/>
      <c r="CM37" s="227"/>
      <c r="CN37" s="227"/>
      <c r="CO37" s="227"/>
      <c r="CP37" s="227"/>
      <c r="CQ37" s="227"/>
      <c r="CR37" s="227"/>
      <c r="CS37" s="227"/>
      <c r="CT37" s="227"/>
      <c r="CU37" s="227"/>
      <c r="CV37" s="227"/>
      <c r="CW37" s="227"/>
      <c r="CX37" s="227"/>
      <c r="CY37" s="227"/>
      <c r="CZ37" s="227"/>
      <c r="DA37" s="227"/>
      <c r="DB37" s="227"/>
      <c r="DC37" s="227"/>
      <c r="DD37" s="227"/>
      <c r="DE37" s="227"/>
      <c r="DF37" s="227"/>
      <c r="DG37" s="227"/>
      <c r="DH37" s="227"/>
      <c r="DI37" s="227"/>
      <c r="DJ37" s="227"/>
      <c r="DK37" s="227"/>
      <c r="DL37" s="227"/>
      <c r="DM37" s="227"/>
      <c r="DN37" s="227"/>
      <c r="DO37" s="227"/>
      <c r="DP37" s="227"/>
      <c r="DQ37" s="227"/>
      <c r="DR37" s="227"/>
      <c r="DS37" s="227"/>
      <c r="DT37" s="227"/>
      <c r="DU37" s="227"/>
      <c r="DV37" s="227"/>
      <c r="DW37" s="227"/>
      <c r="DX37" s="227"/>
      <c r="DY37" s="227"/>
      <c r="DZ37" s="227"/>
      <c r="EA37" s="227"/>
      <c r="EB37" s="227"/>
      <c r="EC37" s="227"/>
      <c r="ED37" s="227"/>
      <c r="EE37" s="227"/>
      <c r="EF37" s="227"/>
      <c r="EG37" s="227"/>
      <c r="EH37" s="227"/>
      <c r="EI37" s="227"/>
      <c r="EJ37" s="227"/>
      <c r="EK37" s="227"/>
      <c r="EL37" s="227"/>
      <c r="EM37" s="227"/>
      <c r="EN37" s="227"/>
      <c r="EO37" s="227"/>
      <c r="EP37" s="227"/>
      <c r="EQ37" s="227"/>
      <c r="ER37" s="227"/>
      <c r="ES37" s="227"/>
      <c r="ET37" s="227"/>
      <c r="EU37" s="227"/>
      <c r="EV37" s="227"/>
      <c r="EW37" s="227"/>
      <c r="EX37" s="227"/>
      <c r="EY37" s="227"/>
      <c r="EZ37" s="227"/>
      <c r="FA37" s="227"/>
      <c r="FB37" s="227"/>
      <c r="FC37" s="227"/>
      <c r="FD37" s="227"/>
      <c r="FE37" s="227"/>
      <c r="FF37" s="227"/>
      <c r="FG37" s="227"/>
      <c r="FH37" s="227"/>
      <c r="FI37" s="227"/>
      <c r="FJ37" s="227"/>
      <c r="FK37" s="227"/>
      <c r="FL37" s="227"/>
      <c r="FM37" s="227"/>
      <c r="FN37" s="227"/>
      <c r="FO37" s="227"/>
      <c r="FP37" s="227"/>
      <c r="FQ37" s="227"/>
      <c r="FR37" s="227"/>
      <c r="FS37" s="227"/>
      <c r="FT37" s="227"/>
      <c r="FU37" s="227"/>
      <c r="FV37" s="227"/>
      <c r="FW37" s="227"/>
      <c r="FX37" s="227"/>
      <c r="FY37" s="227"/>
      <c r="FZ37" s="227"/>
      <c r="GA37" s="227"/>
      <c r="GB37" s="227"/>
      <c r="GC37" s="227"/>
      <c r="GD37" s="227"/>
      <c r="GE37" s="227"/>
      <c r="GF37" s="227"/>
      <c r="GG37" s="227"/>
      <c r="GH37" s="227"/>
      <c r="GI37" s="227"/>
      <c r="GJ37" s="227"/>
      <c r="GK37" s="227"/>
      <c r="GL37" s="227"/>
      <c r="GM37" s="227"/>
      <c r="GN37" s="227"/>
      <c r="GO37" s="227"/>
      <c r="GP37" s="227"/>
      <c r="GQ37" s="227"/>
      <c r="GR37" s="227"/>
      <c r="GS37" s="227"/>
      <c r="GT37" s="227"/>
      <c r="GU37" s="227"/>
      <c r="GV37" s="227"/>
      <c r="GW37" s="227"/>
      <c r="GX37" s="227"/>
      <c r="GY37" s="227"/>
      <c r="GZ37" s="227"/>
      <c r="HA37" s="227"/>
      <c r="HB37" s="227"/>
      <c r="HC37" s="227"/>
      <c r="HD37" s="227"/>
      <c r="HE37" s="227"/>
      <c r="HF37" s="227"/>
      <c r="HG37" s="227"/>
      <c r="HH37" s="227"/>
      <c r="HI37" s="227"/>
      <c r="HJ37" s="227"/>
      <c r="HK37" s="227"/>
      <c r="HL37" s="227"/>
      <c r="HM37" s="227"/>
      <c r="HN37" s="227"/>
      <c r="HO37" s="227"/>
      <c r="HP37" s="227"/>
      <c r="HQ37" s="227"/>
      <c r="HR37" s="227"/>
      <c r="HS37" s="227"/>
      <c r="HT37" s="227"/>
      <c r="HU37" s="227"/>
      <c r="HV37" s="227"/>
      <c r="HW37" s="227"/>
      <c r="HX37" s="227"/>
      <c r="HY37" s="227"/>
      <c r="HZ37" s="227"/>
      <c r="IA37" s="227"/>
      <c r="IB37" s="227"/>
      <c r="IC37" s="227"/>
      <c r="ID37" s="227"/>
      <c r="IE37" s="227"/>
      <c r="IF37" s="227"/>
      <c r="IG37" s="227"/>
      <c r="IH37" s="227"/>
      <c r="II37" s="227"/>
      <c r="IJ37" s="227"/>
      <c r="IK37" s="227"/>
      <c r="IL37" s="227"/>
      <c r="IM37" s="227"/>
      <c r="IN37" s="227"/>
      <c r="IO37" s="227"/>
      <c r="IP37" s="227"/>
      <c r="IQ37" s="227"/>
      <c r="IR37" s="227"/>
      <c r="IS37" s="227"/>
      <c r="IT37" s="227"/>
      <c r="IU37" s="227"/>
      <c r="IV37" s="227"/>
      <c r="IW37" s="227"/>
    </row>
    <row r="38" spans="2:257" ht="13.8">
      <c r="B38" s="22"/>
      <c r="C38" s="443" t="s">
        <v>915</v>
      </c>
      <c r="D38" s="444" t="s">
        <v>89</v>
      </c>
      <c r="E38" s="444">
        <v>5</v>
      </c>
      <c r="F38" s="432"/>
      <c r="G38" s="432"/>
      <c r="H38" s="23"/>
    </row>
    <row r="39" spans="2:257" ht="41.4">
      <c r="B39" s="22"/>
      <c r="C39" s="429" t="s">
        <v>916</v>
      </c>
      <c r="D39" s="430" t="s">
        <v>89</v>
      </c>
      <c r="E39" s="431">
        <v>1</v>
      </c>
      <c r="F39" s="432"/>
      <c r="G39" s="432"/>
      <c r="H39" s="23"/>
    </row>
    <row r="40" spans="2:257" ht="41.4">
      <c r="B40" s="22"/>
      <c r="C40" s="429" t="s">
        <v>917</v>
      </c>
      <c r="D40" s="430" t="s">
        <v>89</v>
      </c>
      <c r="E40" s="431">
        <v>1</v>
      </c>
      <c r="F40" s="432"/>
      <c r="G40" s="432"/>
      <c r="H40" s="23"/>
    </row>
    <row r="41" spans="2:257" ht="27" customHeight="1">
      <c r="B41" s="22"/>
      <c r="C41" s="429" t="s">
        <v>918</v>
      </c>
      <c r="D41" s="430" t="s">
        <v>919</v>
      </c>
      <c r="E41" s="431">
        <v>1</v>
      </c>
      <c r="F41" s="432"/>
      <c r="G41" s="432"/>
      <c r="H41" s="23"/>
    </row>
    <row r="42" spans="2:257" ht="27.6">
      <c r="B42" s="22"/>
      <c r="C42" s="429" t="s">
        <v>920</v>
      </c>
      <c r="D42" s="430" t="s">
        <v>90</v>
      </c>
      <c r="E42" s="431">
        <v>16</v>
      </c>
      <c r="F42" s="432"/>
      <c r="G42" s="432"/>
      <c r="H42" s="23"/>
    </row>
    <row r="43" spans="2:257" ht="17.25" customHeight="1">
      <c r="B43" s="22"/>
      <c r="C43" s="429" t="s">
        <v>921</v>
      </c>
      <c r="D43" s="430" t="s">
        <v>89</v>
      </c>
      <c r="E43" s="431">
        <v>500</v>
      </c>
      <c r="F43" s="432"/>
      <c r="G43" s="432"/>
      <c r="H43" s="23"/>
    </row>
    <row r="44" spans="2:257" ht="29.25" customHeight="1">
      <c r="B44" s="22"/>
      <c r="C44" s="429" t="s">
        <v>922</v>
      </c>
      <c r="D44" s="430" t="s">
        <v>89</v>
      </c>
      <c r="E44" s="431">
        <v>1</v>
      </c>
      <c r="F44" s="432"/>
      <c r="G44" s="432"/>
      <c r="H44" s="23"/>
    </row>
    <row r="45" spans="2:257" ht="96" customHeight="1">
      <c r="B45" s="22"/>
      <c r="C45" s="429" t="s">
        <v>923</v>
      </c>
      <c r="D45" s="430" t="s">
        <v>278</v>
      </c>
      <c r="E45" s="431">
        <v>1</v>
      </c>
      <c r="F45" s="432"/>
      <c r="G45" s="432"/>
      <c r="H45" s="23"/>
    </row>
    <row r="46" spans="2:257" ht="13.8">
      <c r="B46" s="22"/>
      <c r="C46" s="438" t="s">
        <v>924</v>
      </c>
      <c r="D46" s="437"/>
      <c r="E46" s="445"/>
      <c r="F46" s="432"/>
      <c r="G46" s="432"/>
      <c r="H46" s="23"/>
    </row>
    <row r="47" spans="2:257" ht="13.8">
      <c r="B47" s="22"/>
      <c r="C47" s="446" t="s">
        <v>925</v>
      </c>
      <c r="D47" s="430" t="s">
        <v>89</v>
      </c>
      <c r="E47" s="431">
        <v>1</v>
      </c>
      <c r="F47" s="432"/>
      <c r="G47" s="432"/>
      <c r="H47" s="23"/>
    </row>
    <row r="48" spans="2:257" ht="13.8">
      <c r="B48" s="22"/>
      <c r="C48" s="438" t="s">
        <v>926</v>
      </c>
      <c r="D48" s="437"/>
      <c r="E48" s="445"/>
      <c r="F48" s="432"/>
      <c r="G48" s="432"/>
      <c r="H48" s="23"/>
    </row>
    <row r="49" spans="2:8" ht="41.4">
      <c r="B49" s="22"/>
      <c r="C49" s="447" t="s">
        <v>927</v>
      </c>
      <c r="D49" s="448" t="s">
        <v>928</v>
      </c>
      <c r="E49" s="449">
        <v>1</v>
      </c>
      <c r="F49" s="432"/>
      <c r="G49" s="432"/>
      <c r="H49" s="23"/>
    </row>
    <row r="50" spans="2:8" ht="13.8">
      <c r="B50" s="22"/>
      <c r="C50" s="438" t="s">
        <v>929</v>
      </c>
      <c r="D50" s="437"/>
      <c r="E50" s="445"/>
      <c r="F50" s="432"/>
      <c r="G50" s="432"/>
      <c r="H50" s="23"/>
    </row>
    <row r="51" spans="2:8" ht="41.4">
      <c r="B51" s="22"/>
      <c r="C51" s="447" t="s">
        <v>930</v>
      </c>
      <c r="D51" s="430" t="s">
        <v>89</v>
      </c>
      <c r="E51" s="431">
        <v>1</v>
      </c>
      <c r="F51" s="432"/>
      <c r="G51" s="432"/>
      <c r="H51" s="23"/>
    </row>
    <row r="52" spans="2:8" ht="27.6">
      <c r="B52" s="22"/>
      <c r="C52" s="447" t="s">
        <v>931</v>
      </c>
      <c r="D52" s="430" t="s">
        <v>89</v>
      </c>
      <c r="E52" s="431">
        <v>1</v>
      </c>
      <c r="F52" s="432"/>
      <c r="G52" s="432"/>
      <c r="H52" s="23"/>
    </row>
    <row r="53" spans="2:8" ht="138.6" thickBot="1">
      <c r="B53" s="32"/>
      <c r="C53" s="447" t="s">
        <v>932</v>
      </c>
      <c r="D53" s="430" t="s">
        <v>278</v>
      </c>
      <c r="E53" s="431">
        <v>1</v>
      </c>
      <c r="F53" s="432"/>
      <c r="G53" s="432"/>
      <c r="H53" s="34"/>
    </row>
    <row r="54" spans="2:8" ht="14.4" thickTop="1">
      <c r="C54" s="438" t="s">
        <v>933</v>
      </c>
      <c r="D54" s="437"/>
      <c r="E54" s="450"/>
      <c r="F54" s="432"/>
      <c r="G54" s="432"/>
    </row>
    <row r="55" spans="2:8" ht="13.8">
      <c r="C55" s="447" t="s">
        <v>934</v>
      </c>
      <c r="D55" s="430" t="s">
        <v>92</v>
      </c>
      <c r="E55" s="431">
        <v>50</v>
      </c>
      <c r="F55" s="432"/>
      <c r="G55" s="432"/>
    </row>
    <row r="56" spans="2:8" ht="13.8">
      <c r="C56" s="447" t="s">
        <v>935</v>
      </c>
      <c r="D56" s="430" t="s">
        <v>89</v>
      </c>
      <c r="E56" s="431">
        <v>10</v>
      </c>
      <c r="F56" s="432"/>
      <c r="G56" s="432"/>
    </row>
    <row r="57" spans="2:8" ht="27.6">
      <c r="C57" s="447" t="s">
        <v>936</v>
      </c>
      <c r="D57" s="430" t="s">
        <v>279</v>
      </c>
      <c r="E57" s="431">
        <v>1</v>
      </c>
      <c r="F57" s="432"/>
      <c r="G57" s="432"/>
    </row>
    <row r="58" spans="2:8" ht="13.8">
      <c r="C58" s="438" t="s">
        <v>937</v>
      </c>
      <c r="D58" s="437"/>
      <c r="E58" s="445"/>
      <c r="F58" s="432"/>
      <c r="G58" s="432"/>
    </row>
    <row r="59" spans="2:8" ht="13.8">
      <c r="C59" s="447" t="s">
        <v>938</v>
      </c>
      <c r="D59" s="430" t="s">
        <v>229</v>
      </c>
      <c r="E59" s="431">
        <v>20</v>
      </c>
      <c r="F59" s="432"/>
      <c r="G59" s="432"/>
    </row>
    <row r="60" spans="2:8" ht="13.8">
      <c r="C60" s="447" t="s">
        <v>934</v>
      </c>
      <c r="D60" s="430" t="s">
        <v>92</v>
      </c>
      <c r="E60" s="431">
        <v>30</v>
      </c>
      <c r="F60" s="432"/>
      <c r="G60" s="432"/>
    </row>
    <row r="61" spans="2:8" ht="13.8">
      <c r="C61" s="438" t="s">
        <v>939</v>
      </c>
      <c r="D61" s="437"/>
      <c r="E61" s="445"/>
      <c r="F61" s="432"/>
      <c r="G61" s="432"/>
    </row>
    <row r="62" spans="2:8" ht="27.6">
      <c r="C62" s="442" t="s">
        <v>940</v>
      </c>
      <c r="D62" s="451" t="s">
        <v>278</v>
      </c>
      <c r="E62" s="435">
        <v>1</v>
      </c>
      <c r="F62" s="432"/>
      <c r="G62" s="432"/>
    </row>
    <row r="63" spans="2:8" ht="27.6">
      <c r="C63" s="437" t="s">
        <v>941</v>
      </c>
      <c r="D63" s="437"/>
      <c r="E63" s="445"/>
      <c r="F63" s="432"/>
      <c r="G63" s="432"/>
    </row>
    <row r="64" spans="2:8" ht="27.6">
      <c r="C64" s="452" t="s">
        <v>942</v>
      </c>
      <c r="D64" s="451" t="s">
        <v>943</v>
      </c>
      <c r="E64" s="435">
        <v>2</v>
      </c>
      <c r="F64" s="432"/>
      <c r="G64" s="432"/>
    </row>
    <row r="65" spans="3:7" ht="13.8">
      <c r="C65" s="438" t="s">
        <v>944</v>
      </c>
      <c r="D65" s="437"/>
      <c r="E65" s="437"/>
      <c r="F65" s="432"/>
      <c r="G65" s="432"/>
    </row>
    <row r="66" spans="3:7" ht="41.4">
      <c r="C66" s="452" t="s">
        <v>945</v>
      </c>
      <c r="D66" s="430" t="s">
        <v>229</v>
      </c>
      <c r="E66" s="431">
        <v>20</v>
      </c>
      <c r="F66" s="432"/>
      <c r="G66" s="432"/>
    </row>
    <row r="67" spans="3:7" ht="13.8">
      <c r="C67" s="447" t="s">
        <v>946</v>
      </c>
      <c r="D67" s="430" t="s">
        <v>89</v>
      </c>
      <c r="E67" s="431">
        <v>10</v>
      </c>
      <c r="F67" s="432"/>
      <c r="G67" s="432"/>
    </row>
    <row r="68" spans="3:7" ht="13.8">
      <c r="C68" s="452" t="s">
        <v>947</v>
      </c>
      <c r="D68" s="430" t="s">
        <v>948</v>
      </c>
      <c r="E68" s="431">
        <v>10</v>
      </c>
      <c r="F68" s="432"/>
      <c r="G68" s="432"/>
    </row>
    <row r="69" spans="3:7" ht="13.8">
      <c r="C69" s="436" t="s">
        <v>949</v>
      </c>
      <c r="D69" s="436"/>
      <c r="E69" s="436"/>
      <c r="F69" s="432"/>
      <c r="G69" s="432"/>
    </row>
    <row r="70" spans="3:7" ht="13.8">
      <c r="C70" s="453" t="s">
        <v>950</v>
      </c>
      <c r="D70" s="453"/>
      <c r="E70" s="453"/>
      <c r="F70" s="432"/>
      <c r="G70" s="432"/>
    </row>
    <row r="71" spans="3:7" ht="27.6">
      <c r="C71" s="454" t="s">
        <v>951</v>
      </c>
      <c r="D71" s="430" t="s">
        <v>89</v>
      </c>
      <c r="E71" s="431">
        <v>6</v>
      </c>
      <c r="F71" s="432"/>
      <c r="G71" s="432"/>
    </row>
    <row r="72" spans="3:7" ht="27.6">
      <c r="C72" s="454" t="s">
        <v>952</v>
      </c>
      <c r="D72" s="430" t="s">
        <v>89</v>
      </c>
      <c r="E72" s="431">
        <v>20</v>
      </c>
      <c r="F72" s="432"/>
      <c r="G72" s="432"/>
    </row>
    <row r="73" spans="3:7" ht="27.6">
      <c r="C73" s="443" t="s">
        <v>953</v>
      </c>
      <c r="D73" s="430" t="s">
        <v>89</v>
      </c>
      <c r="E73" s="431">
        <v>2</v>
      </c>
      <c r="F73" s="432"/>
      <c r="G73" s="432"/>
    </row>
    <row r="74" spans="3:7" ht="13.8">
      <c r="C74" s="443" t="s">
        <v>954</v>
      </c>
      <c r="D74" s="430" t="s">
        <v>89</v>
      </c>
      <c r="E74" s="431">
        <v>1</v>
      </c>
      <c r="F74" s="432"/>
      <c r="G74" s="432"/>
    </row>
    <row r="75" spans="3:7" ht="13.8">
      <c r="C75" s="447" t="s">
        <v>955</v>
      </c>
      <c r="D75" s="430" t="s">
        <v>89</v>
      </c>
      <c r="E75" s="431">
        <v>1</v>
      </c>
      <c r="F75" s="432"/>
      <c r="G75" s="432"/>
    </row>
    <row r="76" spans="3:7" ht="13.8">
      <c r="C76" s="447" t="s">
        <v>956</v>
      </c>
      <c r="D76" s="430" t="s">
        <v>89</v>
      </c>
      <c r="E76" s="431">
        <v>1</v>
      </c>
      <c r="F76" s="432"/>
      <c r="G76" s="432"/>
    </row>
    <row r="77" spans="3:7" ht="13.8">
      <c r="C77" s="447" t="s">
        <v>957</v>
      </c>
      <c r="D77" s="430" t="s">
        <v>89</v>
      </c>
      <c r="E77" s="431">
        <v>1</v>
      </c>
      <c r="F77" s="432"/>
      <c r="G77" s="432"/>
    </row>
    <row r="78" spans="3:7" ht="27.6">
      <c r="C78" s="447" t="s">
        <v>958</v>
      </c>
      <c r="D78" s="430" t="s">
        <v>89</v>
      </c>
      <c r="E78" s="431">
        <v>1</v>
      </c>
      <c r="F78" s="432"/>
      <c r="G78" s="432"/>
    </row>
    <row r="79" spans="3:7" ht="13.8">
      <c r="C79" s="453" t="s">
        <v>959</v>
      </c>
      <c r="D79" s="453"/>
      <c r="E79" s="453"/>
      <c r="F79" s="432"/>
      <c r="G79" s="432"/>
    </row>
    <row r="80" spans="3:7" ht="55.2">
      <c r="C80" s="429" t="s">
        <v>960</v>
      </c>
      <c r="D80" s="430" t="s">
        <v>278</v>
      </c>
      <c r="E80" s="431">
        <v>1</v>
      </c>
      <c r="F80" s="432"/>
      <c r="G80" s="432"/>
    </row>
    <row r="81" spans="3:7">
      <c r="C81" s="572" t="s">
        <v>961</v>
      </c>
      <c r="D81" s="573"/>
      <c r="E81" s="573"/>
      <c r="F81" s="432"/>
      <c r="G81" s="432"/>
    </row>
    <row r="82" spans="3:7" ht="26.4">
      <c r="C82" s="455" t="s">
        <v>962</v>
      </c>
      <c r="D82" s="331" t="s">
        <v>89</v>
      </c>
      <c r="E82" s="331">
        <v>6</v>
      </c>
      <c r="F82" s="432"/>
      <c r="G82" s="432"/>
    </row>
    <row r="83" spans="3:7" ht="26.4">
      <c r="C83" s="455" t="s">
        <v>963</v>
      </c>
      <c r="D83" s="331" t="s">
        <v>89</v>
      </c>
      <c r="E83" s="331">
        <v>4</v>
      </c>
      <c r="F83" s="432"/>
      <c r="G83" s="432"/>
    </row>
    <row r="84" spans="3:7" ht="26.4">
      <c r="C84" s="455" t="s">
        <v>964</v>
      </c>
      <c r="D84" s="331" t="s">
        <v>89</v>
      </c>
      <c r="E84" s="331">
        <v>15</v>
      </c>
      <c r="F84" s="432"/>
      <c r="G84" s="432"/>
    </row>
    <row r="85" spans="3:7" ht="26.4">
      <c r="C85" s="455" t="s">
        <v>965</v>
      </c>
      <c r="D85" s="331" t="s">
        <v>89</v>
      </c>
      <c r="E85" s="331">
        <v>2</v>
      </c>
      <c r="F85" s="432"/>
      <c r="G85" s="432"/>
    </row>
    <row r="86" spans="3:7">
      <c r="C86" s="455" t="s">
        <v>966</v>
      </c>
      <c r="D86" s="331" t="s">
        <v>89</v>
      </c>
      <c r="E86" s="331">
        <v>40</v>
      </c>
      <c r="F86" s="432"/>
      <c r="G86" s="432"/>
    </row>
    <row r="87" spans="3:7">
      <c r="C87" s="455" t="s">
        <v>967</v>
      </c>
      <c r="D87" s="331" t="s">
        <v>89</v>
      </c>
      <c r="E87" s="331">
        <v>12</v>
      </c>
      <c r="F87" s="432"/>
      <c r="G87" s="432"/>
    </row>
    <row r="88" spans="3:7" ht="26.4">
      <c r="C88" s="455" t="s">
        <v>968</v>
      </c>
      <c r="D88" s="331" t="s">
        <v>89</v>
      </c>
      <c r="E88" s="331">
        <v>4</v>
      </c>
      <c r="F88" s="432"/>
      <c r="G88" s="432"/>
    </row>
    <row r="89" spans="3:7">
      <c r="C89" s="455" t="s">
        <v>969</v>
      </c>
      <c r="D89" s="331" t="s">
        <v>229</v>
      </c>
      <c r="E89" s="331">
        <v>500</v>
      </c>
      <c r="F89" s="432"/>
      <c r="G89" s="432"/>
    </row>
    <row r="90" spans="3:7">
      <c r="C90" s="455" t="s">
        <v>970</v>
      </c>
      <c r="D90" s="331" t="s">
        <v>89</v>
      </c>
      <c r="E90" s="331">
        <v>1</v>
      </c>
      <c r="F90" s="432"/>
      <c r="G90" s="432"/>
    </row>
    <row r="91" spans="3:7">
      <c r="C91" s="455" t="s">
        <v>971</v>
      </c>
      <c r="D91" s="331" t="s">
        <v>89</v>
      </c>
      <c r="E91" s="331">
        <v>1</v>
      </c>
      <c r="F91" s="432"/>
      <c r="G91" s="432"/>
    </row>
    <row r="92" spans="3:7">
      <c r="C92" s="455" t="s">
        <v>972</v>
      </c>
      <c r="D92" s="331" t="s">
        <v>89</v>
      </c>
      <c r="E92" s="331">
        <v>1</v>
      </c>
      <c r="F92" s="432"/>
      <c r="G92" s="432"/>
    </row>
    <row r="93" spans="3:7">
      <c r="C93" s="455" t="s">
        <v>973</v>
      </c>
      <c r="D93" s="331" t="s">
        <v>974</v>
      </c>
      <c r="E93" s="331">
        <v>1</v>
      </c>
      <c r="F93" s="432"/>
      <c r="G93" s="432"/>
    </row>
    <row r="94" spans="3:7" ht="13.8" thickBot="1">
      <c r="C94" s="240" t="s">
        <v>280</v>
      </c>
      <c r="D94" s="241"/>
      <c r="E94" s="241"/>
      <c r="F94" s="241"/>
      <c r="G94" s="242" t="e">
        <f>SUM(#REF!)</f>
        <v>#REF!</v>
      </c>
    </row>
    <row r="95" spans="3:7">
      <c r="F95" s="243"/>
      <c r="G95" s="244"/>
    </row>
    <row r="97" spans="3:7" ht="13.8" thickBot="1"/>
    <row r="98" spans="3:7">
      <c r="C98" s="574" t="s">
        <v>282</v>
      </c>
      <c r="D98" s="575"/>
      <c r="E98" s="575"/>
      <c r="F98" s="575"/>
      <c r="G98" s="576"/>
    </row>
    <row r="99" spans="3:7">
      <c r="C99" s="540" t="s">
        <v>283</v>
      </c>
      <c r="D99" s="541"/>
      <c r="E99" s="541"/>
      <c r="F99" s="541"/>
      <c r="G99" s="542"/>
    </row>
    <row r="100" spans="3:7">
      <c r="C100" s="540" t="s">
        <v>364</v>
      </c>
      <c r="D100" s="541"/>
      <c r="E100" s="541"/>
      <c r="F100" s="541"/>
      <c r="G100" s="542"/>
    </row>
    <row r="101" spans="3:7">
      <c r="C101" s="540" t="s">
        <v>284</v>
      </c>
      <c r="D101" s="541"/>
      <c r="E101" s="541"/>
      <c r="F101" s="541"/>
      <c r="G101" s="542"/>
    </row>
    <row r="102" spans="3:7" ht="13.8" thickBot="1">
      <c r="C102" s="543" t="s">
        <v>285</v>
      </c>
      <c r="D102" s="544"/>
      <c r="E102" s="544"/>
      <c r="F102" s="544"/>
      <c r="G102" s="545"/>
    </row>
    <row r="106" spans="3:7">
      <c r="C106" s="226" t="s">
        <v>12</v>
      </c>
    </row>
    <row r="107" spans="3:7">
      <c r="C107" s="226" t="s">
        <v>14</v>
      </c>
    </row>
    <row r="108" spans="3:7">
      <c r="C108" s="226" t="s">
        <v>15</v>
      </c>
    </row>
    <row r="109" spans="3:7">
      <c r="C109" s="226" t="s">
        <v>16</v>
      </c>
    </row>
    <row r="110" spans="3:7" ht="13.8" thickBot="1">
      <c r="C110" s="33"/>
      <c r="D110" s="33"/>
      <c r="E110" s="33"/>
      <c r="F110" s="33"/>
      <c r="G110" s="33"/>
    </row>
    <row r="111" spans="3:7" ht="13.8" thickTop="1"/>
  </sheetData>
  <mergeCells count="16">
    <mergeCell ref="C7:G7"/>
    <mergeCell ref="C1:G1"/>
    <mergeCell ref="C3:G3"/>
    <mergeCell ref="C4:G4"/>
    <mergeCell ref="C5:G5"/>
    <mergeCell ref="C6:G6"/>
    <mergeCell ref="C99:G99"/>
    <mergeCell ref="C100:G100"/>
    <mergeCell ref="C101:G101"/>
    <mergeCell ref="C102:G102"/>
    <mergeCell ref="C8:G8"/>
    <mergeCell ref="C9:G9"/>
    <mergeCell ref="C10:G10"/>
    <mergeCell ref="C11:G11"/>
    <mergeCell ref="C81:E81"/>
    <mergeCell ref="C98:G98"/>
  </mergeCells>
  <pageMargins left="0.7" right="0.7" top="0.75" bottom="0.75" header="0.3" footer="0.3"/>
  <pageSetup scale="49"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51A32-1E7D-40FB-BE86-14C454517F64}">
  <dimension ref="B1:M44"/>
  <sheetViews>
    <sheetView view="pageBreakPreview" topLeftCell="A16" zoomScale="90" zoomScaleNormal="70" zoomScaleSheetLayoutView="90" workbookViewId="0">
      <selection activeCell="C9" sqref="C9:H9"/>
    </sheetView>
  </sheetViews>
  <sheetFormatPr baseColWidth="10" defaultColWidth="11.44140625" defaultRowHeight="13.2"/>
  <cols>
    <col min="1" max="2" width="3.109375" style="36" customWidth="1"/>
    <col min="3" max="3" width="78" style="36" customWidth="1"/>
    <col min="4" max="4" width="16.33203125" style="36" customWidth="1"/>
    <col min="5" max="6" width="19.33203125" style="36" customWidth="1"/>
    <col min="7" max="7" width="27.5546875" style="36" customWidth="1"/>
    <col min="8" max="8" width="29.6640625" style="36" bestFit="1"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513" t="str">
        <f>+'Formulario 1'!C5</f>
        <v>Secretaria Suministros y Servicios</v>
      </c>
      <c r="D5" s="513"/>
      <c r="E5" s="513"/>
      <c r="F5" s="513"/>
      <c r="G5" s="513"/>
      <c r="H5" s="513"/>
      <c r="I5" s="23"/>
    </row>
    <row r="6" spans="2:12">
      <c r="B6" s="22"/>
      <c r="C6" s="513" t="str">
        <f>+'Formulario 1'!C6</f>
        <v>Modalidad: licitación Pública</v>
      </c>
      <c r="D6" s="513"/>
      <c r="E6" s="513"/>
      <c r="F6" s="513"/>
      <c r="G6" s="513"/>
      <c r="H6" s="513"/>
      <c r="I6" s="23"/>
    </row>
    <row r="7" spans="2:12">
      <c r="B7" s="22"/>
      <c r="C7" s="513" t="str">
        <f>+'Formulario 1'!C7</f>
        <v>Adecuación y mantenimiento de obras civiles, eléctricas, de voz y datos y redes hidrosanitarias de los centros del valle del software.</v>
      </c>
      <c r="D7" s="513"/>
      <c r="E7" s="513"/>
      <c r="F7" s="513"/>
      <c r="G7" s="513"/>
      <c r="H7" s="513"/>
      <c r="I7" s="23"/>
    </row>
    <row r="8" spans="2:12">
      <c r="B8" s="22"/>
      <c r="C8" s="513" t="s">
        <v>309</v>
      </c>
      <c r="D8" s="513"/>
      <c r="E8" s="513"/>
      <c r="F8" s="513"/>
      <c r="G8" s="513"/>
      <c r="H8" s="513"/>
      <c r="I8" s="23"/>
    </row>
    <row r="9" spans="2:12">
      <c r="B9" s="22"/>
      <c r="C9" s="513" t="s">
        <v>310</v>
      </c>
      <c r="D9" s="513"/>
      <c r="E9" s="513"/>
      <c r="F9" s="513"/>
      <c r="G9" s="513"/>
      <c r="H9" s="513"/>
      <c r="I9" s="23"/>
    </row>
    <row r="10" spans="2:12" ht="14.25" customHeight="1">
      <c r="B10" s="22"/>
      <c r="C10" s="207"/>
      <c r="D10" s="207"/>
      <c r="E10" s="207"/>
      <c r="F10" s="207"/>
      <c r="G10" s="207"/>
      <c r="H10" s="207"/>
      <c r="I10" s="23"/>
    </row>
    <row r="11" spans="2:12">
      <c r="B11" s="22"/>
      <c r="C11" s="578" t="s">
        <v>286</v>
      </c>
      <c r="D11" s="579"/>
      <c r="E11" s="579"/>
      <c r="F11" s="579"/>
      <c r="G11" s="580"/>
      <c r="H11" s="581" t="s">
        <v>287</v>
      </c>
      <c r="I11" s="23"/>
      <c r="L11" s="248"/>
    </row>
    <row r="12" spans="2:12">
      <c r="B12" s="22"/>
      <c r="C12" s="249" t="s">
        <v>288</v>
      </c>
      <c r="D12" s="249" t="s">
        <v>68</v>
      </c>
      <c r="E12" s="249" t="s">
        <v>70</v>
      </c>
      <c r="F12" s="249" t="s">
        <v>113</v>
      </c>
      <c r="G12" s="250" t="s">
        <v>114</v>
      </c>
      <c r="H12" s="582"/>
      <c r="I12" s="23"/>
      <c r="J12" s="251"/>
      <c r="L12" s="207"/>
    </row>
    <row r="13" spans="2:12">
      <c r="B13" s="22"/>
      <c r="C13" s="252" t="s">
        <v>115</v>
      </c>
      <c r="D13" s="253"/>
      <c r="E13" s="253"/>
      <c r="F13" s="253"/>
      <c r="G13" s="254"/>
      <c r="H13" s="583"/>
      <c r="I13" s="23"/>
    </row>
    <row r="14" spans="2:12" ht="52.8">
      <c r="B14" s="22"/>
      <c r="C14" s="255" t="s">
        <v>289</v>
      </c>
      <c r="D14" s="256" t="s">
        <v>89</v>
      </c>
      <c r="E14" s="257">
        <v>2</v>
      </c>
      <c r="F14" s="258">
        <v>26405</v>
      </c>
      <c r="G14" s="258">
        <v>52810</v>
      </c>
      <c r="H14" s="246"/>
      <c r="I14" s="23"/>
      <c r="L14" s="259"/>
    </row>
    <row r="15" spans="2:12">
      <c r="B15" s="22"/>
      <c r="C15" s="255" t="s">
        <v>290</v>
      </c>
      <c r="D15" s="256" t="s">
        <v>89</v>
      </c>
      <c r="E15" s="257">
        <v>1</v>
      </c>
      <c r="F15" s="258">
        <v>13203</v>
      </c>
      <c r="G15" s="258">
        <v>13203</v>
      </c>
      <c r="H15" s="246"/>
      <c r="I15" s="23"/>
      <c r="K15" s="260"/>
      <c r="L15" s="260"/>
    </row>
    <row r="16" spans="2:12">
      <c r="B16" s="22"/>
      <c r="C16" s="255" t="s">
        <v>291</v>
      </c>
      <c r="D16" s="256" t="s">
        <v>89</v>
      </c>
      <c r="E16" s="257">
        <v>1</v>
      </c>
      <c r="F16" s="258">
        <v>10562</v>
      </c>
      <c r="G16" s="258">
        <v>10562</v>
      </c>
      <c r="H16" s="246"/>
      <c r="I16" s="23"/>
      <c r="K16" s="260"/>
      <c r="L16" s="260"/>
    </row>
    <row r="17" spans="2:13">
      <c r="B17" s="22"/>
      <c r="C17" s="261" t="s">
        <v>116</v>
      </c>
      <c r="D17" s="5"/>
      <c r="E17" s="262"/>
      <c r="F17" s="263"/>
      <c r="G17" s="263"/>
      <c r="H17" s="246"/>
      <c r="I17" s="23"/>
      <c r="K17" s="260"/>
      <c r="L17" s="260"/>
    </row>
    <row r="18" spans="2:13">
      <c r="B18" s="22"/>
      <c r="C18" s="255" t="s">
        <v>292</v>
      </c>
      <c r="D18" s="256" t="s">
        <v>293</v>
      </c>
      <c r="E18" s="257">
        <v>5.3</v>
      </c>
      <c r="F18" s="258">
        <v>31686</v>
      </c>
      <c r="G18" s="258">
        <v>167936</v>
      </c>
      <c r="H18" s="246"/>
      <c r="I18" s="23"/>
      <c r="K18" s="260"/>
      <c r="L18" s="260"/>
    </row>
    <row r="19" spans="2:13">
      <c r="B19" s="22"/>
      <c r="C19" s="255" t="s">
        <v>294</v>
      </c>
      <c r="D19" s="256" t="s">
        <v>293</v>
      </c>
      <c r="E19" s="257">
        <v>3.2</v>
      </c>
      <c r="F19" s="258">
        <v>29574</v>
      </c>
      <c r="G19" s="258">
        <v>94637</v>
      </c>
      <c r="H19" s="246"/>
      <c r="I19" s="23"/>
      <c r="K19" s="260"/>
      <c r="L19" s="260"/>
    </row>
    <row r="20" spans="2:13">
      <c r="B20" s="22"/>
      <c r="C20" s="255" t="s">
        <v>295</v>
      </c>
      <c r="D20" s="256" t="s">
        <v>293</v>
      </c>
      <c r="E20" s="257">
        <v>3</v>
      </c>
      <c r="F20" s="258">
        <v>50698</v>
      </c>
      <c r="G20" s="258">
        <v>152094</v>
      </c>
      <c r="H20" s="246"/>
      <c r="I20" s="23"/>
      <c r="K20" s="260"/>
      <c r="L20" s="260"/>
    </row>
    <row r="21" spans="2:13" ht="26.4">
      <c r="B21" s="22"/>
      <c r="C21" s="255" t="s">
        <v>296</v>
      </c>
      <c r="D21" s="256" t="s">
        <v>297</v>
      </c>
      <c r="E21" s="257">
        <v>15</v>
      </c>
      <c r="F21" s="264">
        <v>4225</v>
      </c>
      <c r="G21" s="258">
        <v>63375</v>
      </c>
      <c r="H21" s="246"/>
      <c r="I21" s="23"/>
      <c r="K21" s="260"/>
      <c r="L21" s="260"/>
    </row>
    <row r="22" spans="2:13">
      <c r="B22" s="22"/>
      <c r="C22" s="255" t="s">
        <v>298</v>
      </c>
      <c r="D22" s="256" t="s">
        <v>89</v>
      </c>
      <c r="E22" s="257">
        <v>3000</v>
      </c>
      <c r="F22" s="264">
        <v>42</v>
      </c>
      <c r="G22" s="258">
        <v>126000</v>
      </c>
      <c r="H22" s="246"/>
      <c r="I22" s="23"/>
      <c r="K22" s="260"/>
      <c r="L22" s="260"/>
    </row>
    <row r="23" spans="2:13">
      <c r="B23" s="22"/>
      <c r="C23" s="261" t="s">
        <v>117</v>
      </c>
      <c r="D23" s="5"/>
      <c r="E23" s="262"/>
      <c r="F23" s="263"/>
      <c r="G23" s="263"/>
      <c r="H23" s="246"/>
      <c r="I23" s="23"/>
      <c r="K23" s="260"/>
      <c r="L23" s="260"/>
    </row>
    <row r="24" spans="2:13">
      <c r="B24" s="22"/>
      <c r="C24" s="255" t="s">
        <v>299</v>
      </c>
      <c r="D24" s="256" t="s">
        <v>89</v>
      </c>
      <c r="E24" s="257">
        <v>1560</v>
      </c>
      <c r="F24" s="258">
        <v>317</v>
      </c>
      <c r="G24" s="258">
        <v>494520</v>
      </c>
      <c r="H24" s="246"/>
      <c r="I24" s="23"/>
      <c r="K24" s="260"/>
      <c r="L24" s="260"/>
      <c r="M24" s="247"/>
    </row>
    <row r="25" spans="2:13">
      <c r="B25" s="22"/>
      <c r="C25" s="261" t="s">
        <v>300</v>
      </c>
      <c r="D25" s="5"/>
      <c r="E25" s="262"/>
      <c r="F25" s="265"/>
      <c r="G25" s="263"/>
      <c r="H25" s="246"/>
      <c r="I25" s="23"/>
      <c r="K25" s="260"/>
      <c r="L25" s="260"/>
    </row>
    <row r="26" spans="2:13">
      <c r="B26" s="22"/>
      <c r="C26" s="266" t="s">
        <v>301</v>
      </c>
      <c r="D26" s="256"/>
      <c r="E26" s="257"/>
      <c r="F26" s="267"/>
      <c r="G26" s="268">
        <v>1175137</v>
      </c>
      <c r="H26" s="246"/>
      <c r="I26" s="23"/>
      <c r="K26" s="260"/>
      <c r="L26" s="260"/>
    </row>
    <row r="27" spans="2:13">
      <c r="B27" s="22"/>
      <c r="C27" s="266" t="s">
        <v>302</v>
      </c>
      <c r="D27" s="256"/>
      <c r="E27" s="257"/>
      <c r="F27" s="267"/>
      <c r="G27" s="268">
        <v>58757</v>
      </c>
      <c r="H27" s="246"/>
      <c r="I27" s="23"/>
      <c r="K27" s="260"/>
      <c r="L27" s="260"/>
      <c r="M27" s="269"/>
    </row>
    <row r="28" spans="2:13">
      <c r="B28" s="22"/>
      <c r="I28" s="23"/>
    </row>
    <row r="29" spans="2:13">
      <c r="B29" s="22"/>
      <c r="I29" s="23"/>
    </row>
    <row r="30" spans="2:13">
      <c r="B30" s="22"/>
      <c r="D30" s="270"/>
      <c r="E30" s="584" t="s">
        <v>303</v>
      </c>
      <c r="F30" s="584"/>
      <c r="G30" s="584"/>
      <c r="H30" s="584"/>
      <c r="I30" s="23"/>
    </row>
    <row r="31" spans="2:13" ht="26.4">
      <c r="B31" s="22"/>
      <c r="D31" s="271" t="s">
        <v>304</v>
      </c>
      <c r="E31" s="272" t="s">
        <v>305</v>
      </c>
      <c r="F31" s="272" t="s">
        <v>306</v>
      </c>
      <c r="G31" s="273" t="s">
        <v>307</v>
      </c>
      <c r="H31" s="273" t="s">
        <v>308</v>
      </c>
      <c r="I31" s="23"/>
    </row>
    <row r="32" spans="2:13">
      <c r="B32" s="22"/>
      <c r="D32" s="271"/>
      <c r="E32" s="274">
        <v>14</v>
      </c>
      <c r="F32" s="274">
        <v>7</v>
      </c>
      <c r="G32" s="274">
        <v>4</v>
      </c>
      <c r="H32" s="275">
        <f>(E32+F32)*G32*G27</f>
        <v>4935588</v>
      </c>
      <c r="I32" s="23"/>
    </row>
    <row r="33" spans="2:9">
      <c r="B33" s="22"/>
      <c r="I33" s="23"/>
    </row>
    <row r="34" spans="2:9" ht="13.8" thickBot="1">
      <c r="B34" s="22"/>
      <c r="H34" s="276"/>
      <c r="I34" s="23"/>
    </row>
    <row r="35" spans="2:9" ht="24.75" customHeight="1">
      <c r="B35" s="22"/>
      <c r="C35" s="574" t="s">
        <v>311</v>
      </c>
      <c r="D35" s="575"/>
      <c r="E35" s="575"/>
      <c r="F35" s="575"/>
      <c r="G35" s="575"/>
      <c r="H35" s="576"/>
      <c r="I35" s="23"/>
    </row>
    <row r="36" spans="2:9" ht="65.25" customHeight="1" thickBot="1">
      <c r="B36" s="22"/>
      <c r="C36" s="543" t="s">
        <v>312</v>
      </c>
      <c r="D36" s="544"/>
      <c r="E36" s="544"/>
      <c r="F36" s="544"/>
      <c r="G36" s="544"/>
      <c r="H36" s="545"/>
      <c r="I36" s="23"/>
    </row>
    <row r="37" spans="2:9">
      <c r="B37" s="22"/>
      <c r="C37" s="278"/>
      <c r="D37" s="278"/>
      <c r="E37" s="278"/>
      <c r="F37" s="278"/>
      <c r="G37" s="278"/>
      <c r="H37" s="278"/>
      <c r="I37" s="23"/>
    </row>
    <row r="38" spans="2:9">
      <c r="B38" s="22"/>
      <c r="H38" s="276"/>
      <c r="I38" s="23"/>
    </row>
    <row r="39" spans="2:9">
      <c r="B39" s="22"/>
      <c r="C39" s="226" t="s">
        <v>12</v>
      </c>
      <c r="H39" s="276"/>
      <c r="I39" s="23"/>
    </row>
    <row r="40" spans="2:9">
      <c r="B40" s="22"/>
      <c r="C40" s="226" t="s">
        <v>14</v>
      </c>
      <c r="H40" s="276"/>
      <c r="I40" s="23"/>
    </row>
    <row r="41" spans="2:9">
      <c r="B41" s="22"/>
      <c r="C41" s="226" t="s">
        <v>15</v>
      </c>
      <c r="H41" s="276"/>
      <c r="I41" s="23"/>
    </row>
    <row r="42" spans="2:9">
      <c r="B42" s="22"/>
      <c r="C42" s="226" t="s">
        <v>16</v>
      </c>
      <c r="H42" s="276"/>
      <c r="I42" s="23"/>
    </row>
    <row r="43" spans="2:9" ht="13.8" thickBot="1">
      <c r="B43" s="32"/>
      <c r="C43" s="33"/>
      <c r="D43" s="33"/>
      <c r="E43" s="33"/>
      <c r="F43" s="33"/>
      <c r="G43" s="33"/>
      <c r="H43" s="33"/>
      <c r="I43" s="34"/>
    </row>
    <row r="44" spans="2:9" ht="13.8" thickTop="1">
      <c r="H44" s="277"/>
      <c r="I44" s="277"/>
    </row>
  </sheetData>
  <mergeCells count="10">
    <mergeCell ref="C35:H35"/>
    <mergeCell ref="C36:H36"/>
    <mergeCell ref="C11:G11"/>
    <mergeCell ref="H11:H13"/>
    <mergeCell ref="E30:H30"/>
    <mergeCell ref="C5:H5"/>
    <mergeCell ref="C6:H6"/>
    <mergeCell ref="C7:H7"/>
    <mergeCell ref="C8:H8"/>
    <mergeCell ref="C9:H9"/>
  </mergeCells>
  <pageMargins left="0.7" right="0.7" top="0.75" bottom="0.75" header="0.3" footer="0.3"/>
  <pageSetup scale="3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H42"/>
  <sheetViews>
    <sheetView view="pageBreakPreview" topLeftCell="A6" zoomScale="90" zoomScaleNormal="100" zoomScaleSheetLayoutView="90" workbookViewId="0">
      <selection activeCell="C9" sqref="C9:G9"/>
    </sheetView>
  </sheetViews>
  <sheetFormatPr baseColWidth="10" defaultColWidth="11.44140625" defaultRowHeight="13.2"/>
  <cols>
    <col min="1" max="2" width="3.109375" style="36" customWidth="1"/>
    <col min="3" max="3" width="14.88671875" style="36" customWidth="1"/>
    <col min="4" max="4" width="20.33203125" style="36" customWidth="1"/>
    <col min="5" max="5" width="25.44140625" style="36" customWidth="1"/>
    <col min="6" max="6" width="24.88671875" style="36" customWidth="1"/>
    <col min="7" max="7" width="21" style="36" customWidth="1"/>
    <col min="8" max="9" width="3.109375" style="36" customWidth="1"/>
    <col min="10" max="16384" width="11.44140625" style="36"/>
  </cols>
  <sheetData>
    <row r="1" spans="2:8" ht="13.8" thickBot="1"/>
    <row r="2" spans="2:8" ht="31.5" customHeight="1" thickTop="1">
      <c r="B2" s="19"/>
      <c r="C2" s="20"/>
      <c r="D2" s="20"/>
      <c r="E2" s="20"/>
      <c r="F2" s="20"/>
      <c r="G2" s="20"/>
      <c r="H2" s="21"/>
    </row>
    <row r="3" spans="2:8" ht="31.5" customHeight="1">
      <c r="B3" s="22"/>
      <c r="H3" s="23"/>
    </row>
    <row r="4" spans="2:8" ht="21.75" customHeight="1">
      <c r="B4" s="22"/>
      <c r="H4" s="23"/>
    </row>
    <row r="5" spans="2:8">
      <c r="B5" s="22"/>
      <c r="C5" s="513" t="str">
        <f>+'Formulario 1'!C5</f>
        <v>Secretaria Suministros y Servicios</v>
      </c>
      <c r="D5" s="513"/>
      <c r="E5" s="513"/>
      <c r="F5" s="513"/>
      <c r="G5" s="513"/>
      <c r="H5" s="23"/>
    </row>
    <row r="6" spans="2:8" ht="15" customHeight="1">
      <c r="B6" s="22"/>
      <c r="C6" s="594" t="str">
        <f>+'Formulario 1'!C6</f>
        <v>Modalidad: licitación Pública</v>
      </c>
      <c r="D6" s="594"/>
      <c r="E6" s="594"/>
      <c r="F6" s="594"/>
      <c r="G6" s="594"/>
      <c r="H6" s="23"/>
    </row>
    <row r="7" spans="2:8" ht="32.1" customHeight="1">
      <c r="B7" s="22"/>
      <c r="C7" s="587" t="str">
        <f>+'Formulario 1'!C7</f>
        <v>Adecuación y mantenimiento de obras civiles, eléctricas, de voz y datos y redes hidrosanitarias de los centros del valle del software.</v>
      </c>
      <c r="D7" s="587"/>
      <c r="E7" s="587"/>
      <c r="F7" s="587"/>
      <c r="G7" s="587"/>
      <c r="H7" s="23"/>
    </row>
    <row r="8" spans="2:8">
      <c r="B8" s="22"/>
      <c r="C8" s="587" t="s">
        <v>110</v>
      </c>
      <c r="D8" s="587"/>
      <c r="E8" s="587"/>
      <c r="F8" s="587"/>
      <c r="G8" s="587"/>
      <c r="H8" s="23"/>
    </row>
    <row r="9" spans="2:8">
      <c r="B9" s="22"/>
      <c r="C9" s="587" t="s">
        <v>29</v>
      </c>
      <c r="D9" s="587"/>
      <c r="E9" s="587"/>
      <c r="F9" s="587"/>
      <c r="G9" s="587"/>
      <c r="H9" s="23"/>
    </row>
    <row r="10" spans="2:8">
      <c r="B10" s="22"/>
      <c r="H10" s="23"/>
    </row>
    <row r="11" spans="2:8" ht="15" customHeight="1">
      <c r="B11" s="22"/>
      <c r="C11" s="3" t="s">
        <v>30</v>
      </c>
      <c r="D11" s="29"/>
      <c r="E11" s="29"/>
      <c r="F11" s="29"/>
      <c r="H11" s="23"/>
    </row>
    <row r="12" spans="2:8">
      <c r="B12" s="22"/>
      <c r="C12" s="29"/>
      <c r="D12" s="29"/>
      <c r="E12" s="29"/>
      <c r="F12" s="29"/>
      <c r="H12" s="23"/>
    </row>
    <row r="13" spans="2:8" ht="15" customHeight="1">
      <c r="B13" s="22"/>
      <c r="C13" s="299" t="s">
        <v>31</v>
      </c>
      <c r="H13" s="23"/>
    </row>
    <row r="14" spans="2:8" ht="15" hidden="1" customHeight="1">
      <c r="B14" s="22"/>
      <c r="H14" s="23"/>
    </row>
    <row r="15" spans="2:8">
      <c r="B15" s="22"/>
      <c r="C15" s="588" t="s">
        <v>32</v>
      </c>
      <c r="D15" s="589"/>
      <c r="E15" s="589"/>
      <c r="F15" s="589"/>
      <c r="G15" s="590"/>
      <c r="H15" s="23"/>
    </row>
    <row r="16" spans="2:8">
      <c r="B16" s="22"/>
      <c r="C16" s="591"/>
      <c r="D16" s="592"/>
      <c r="E16" s="592"/>
      <c r="F16" s="592"/>
      <c r="G16" s="593"/>
      <c r="H16" s="23"/>
    </row>
    <row r="17" spans="2:8">
      <c r="B17" s="22"/>
      <c r="C17" s="300"/>
      <c r="D17" s="301" t="s">
        <v>33</v>
      </c>
      <c r="E17" s="595" t="s">
        <v>34</v>
      </c>
      <c r="F17" s="595"/>
      <c r="G17" s="595"/>
      <c r="H17" s="23"/>
    </row>
    <row r="18" spans="2:8" ht="39.6">
      <c r="B18" s="22"/>
      <c r="C18" s="302" t="s">
        <v>35</v>
      </c>
      <c r="D18" s="303" t="s">
        <v>36</v>
      </c>
      <c r="E18" s="303" t="s">
        <v>37</v>
      </c>
      <c r="F18" s="303" t="s">
        <v>38</v>
      </c>
      <c r="G18" s="303" t="s">
        <v>39</v>
      </c>
      <c r="H18" s="23"/>
    </row>
    <row r="19" spans="2:8">
      <c r="B19" s="22"/>
      <c r="C19" s="585" t="s">
        <v>40</v>
      </c>
      <c r="D19" s="585"/>
      <c r="E19" s="585"/>
      <c r="F19" s="585"/>
      <c r="G19" s="585"/>
      <c r="H19" s="23"/>
    </row>
    <row r="20" spans="2:8" ht="15" customHeight="1">
      <c r="B20" s="22"/>
      <c r="C20" s="304" t="s">
        <v>41</v>
      </c>
      <c r="D20" s="305"/>
      <c r="E20" s="305"/>
      <c r="F20" s="305"/>
      <c r="G20" s="300"/>
      <c r="H20" s="23"/>
    </row>
    <row r="21" spans="2:8">
      <c r="B21" s="22"/>
      <c r="C21" s="304" t="s">
        <v>42</v>
      </c>
      <c r="D21" s="305"/>
      <c r="E21" s="305"/>
      <c r="F21" s="305"/>
      <c r="G21" s="300"/>
      <c r="H21" s="23"/>
    </row>
    <row r="22" spans="2:8">
      <c r="B22" s="22"/>
      <c r="C22" s="304" t="s">
        <v>43</v>
      </c>
      <c r="D22" s="305"/>
      <c r="E22" s="305"/>
      <c r="F22" s="305"/>
      <c r="G22" s="300"/>
      <c r="H22" s="23"/>
    </row>
    <row r="23" spans="2:8">
      <c r="B23" s="22"/>
      <c r="C23" s="304" t="s">
        <v>44</v>
      </c>
      <c r="D23" s="305"/>
      <c r="E23" s="305"/>
      <c r="F23" s="305"/>
      <c r="G23" s="300"/>
      <c r="H23" s="23"/>
    </row>
    <row r="24" spans="2:8">
      <c r="B24" s="22"/>
      <c r="C24" s="304" t="s">
        <v>45</v>
      </c>
      <c r="D24" s="305"/>
      <c r="E24" s="305"/>
      <c r="F24" s="305"/>
      <c r="G24" s="300"/>
      <c r="H24" s="23"/>
    </row>
    <row r="25" spans="2:8">
      <c r="B25" s="22"/>
      <c r="C25" s="304" t="s">
        <v>46</v>
      </c>
      <c r="D25" s="305"/>
      <c r="E25" s="305"/>
      <c r="F25" s="305"/>
      <c r="G25" s="300"/>
      <c r="H25" s="23"/>
    </row>
    <row r="26" spans="2:8">
      <c r="B26" s="22"/>
      <c r="C26" s="585" t="s">
        <v>47</v>
      </c>
      <c r="D26" s="585"/>
      <c r="E26" s="585"/>
      <c r="F26" s="585"/>
      <c r="G26" s="585"/>
      <c r="H26" s="23"/>
    </row>
    <row r="27" spans="2:8">
      <c r="B27" s="22"/>
      <c r="C27" s="304" t="s">
        <v>48</v>
      </c>
      <c r="D27" s="305"/>
      <c r="E27" s="305"/>
      <c r="F27" s="305"/>
      <c r="G27" s="300"/>
      <c r="H27" s="23"/>
    </row>
    <row r="28" spans="2:8">
      <c r="B28" s="22"/>
      <c r="C28" s="304" t="s">
        <v>49</v>
      </c>
      <c r="D28" s="305"/>
      <c r="E28" s="305"/>
      <c r="F28" s="305"/>
      <c r="G28" s="300"/>
      <c r="H28" s="23"/>
    </row>
    <row r="29" spans="2:8" ht="79.2">
      <c r="B29" s="22"/>
      <c r="C29" s="306" t="s">
        <v>87</v>
      </c>
      <c r="D29" s="300"/>
      <c r="E29" s="300"/>
      <c r="F29" s="300"/>
      <c r="G29" s="300"/>
      <c r="H29" s="23"/>
    </row>
    <row r="30" spans="2:8">
      <c r="B30" s="22"/>
      <c r="C30" s="299"/>
      <c r="H30" s="23"/>
    </row>
    <row r="31" spans="2:8">
      <c r="B31" s="22"/>
      <c r="C31" s="36" t="s">
        <v>50</v>
      </c>
      <c r="H31" s="23"/>
    </row>
    <row r="32" spans="2:8">
      <c r="B32" s="22"/>
      <c r="C32" s="18" t="s">
        <v>51</v>
      </c>
      <c r="H32" s="23"/>
    </row>
    <row r="33" spans="2:8">
      <c r="B33" s="22"/>
      <c r="H33" s="23"/>
    </row>
    <row r="34" spans="2:8">
      <c r="B34" s="22"/>
      <c r="C34" s="36" t="s">
        <v>50</v>
      </c>
      <c r="H34" s="23"/>
    </row>
    <row r="35" spans="2:8">
      <c r="B35" s="22"/>
      <c r="C35" s="36" t="s">
        <v>54</v>
      </c>
      <c r="H35" s="23"/>
    </row>
    <row r="36" spans="2:8">
      <c r="B36" s="22"/>
      <c r="C36" s="36" t="s">
        <v>53</v>
      </c>
      <c r="H36" s="23"/>
    </row>
    <row r="37" spans="2:8">
      <c r="B37" s="22"/>
      <c r="H37" s="23"/>
    </row>
    <row r="38" spans="2:8">
      <c r="B38" s="22"/>
      <c r="C38" s="586" t="s">
        <v>50</v>
      </c>
      <c r="D38" s="586"/>
      <c r="H38" s="23"/>
    </row>
    <row r="39" spans="2:8">
      <c r="B39" s="22"/>
      <c r="C39" s="36" t="s">
        <v>52</v>
      </c>
      <c r="H39" s="23"/>
    </row>
    <row r="40" spans="2:8">
      <c r="B40" s="22"/>
      <c r="C40" s="36" t="s">
        <v>53</v>
      </c>
      <c r="H40" s="23"/>
    </row>
    <row r="41" spans="2:8" ht="13.8" thickBot="1">
      <c r="B41" s="32"/>
      <c r="C41" s="33"/>
      <c r="D41" s="33"/>
      <c r="E41" s="33"/>
      <c r="F41" s="33"/>
      <c r="G41" s="33"/>
      <c r="H41" s="34"/>
    </row>
    <row r="42" spans="2:8" ht="13.8" thickTop="1"/>
  </sheetData>
  <mergeCells count="10">
    <mergeCell ref="C5:G5"/>
    <mergeCell ref="C6:G6"/>
    <mergeCell ref="C9:G9"/>
    <mergeCell ref="E17:G17"/>
    <mergeCell ref="C19:G19"/>
    <mergeCell ref="C26:G26"/>
    <mergeCell ref="C38:D38"/>
    <mergeCell ref="C7:G7"/>
    <mergeCell ref="C8:G8"/>
    <mergeCell ref="C15:G16"/>
  </mergeCells>
  <pageMargins left="0.51181102362204722" right="0.51181102362204722" top="0.74803149606299213" bottom="0.74803149606299213" header="0.31496062992125984" footer="0.31496062992125984"/>
  <pageSetup scale="6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7"/>
  <sheetViews>
    <sheetView view="pageBreakPreview" topLeftCell="A5" zoomScaleNormal="100" zoomScaleSheetLayoutView="100" workbookViewId="0">
      <selection activeCell="C9" sqref="C9:D9"/>
    </sheetView>
  </sheetViews>
  <sheetFormatPr baseColWidth="10" defaultRowHeight="13.2"/>
  <cols>
    <col min="1" max="2" width="3.109375" style="279" customWidth="1"/>
    <col min="3" max="3" width="64.6640625" style="279" customWidth="1"/>
    <col min="4" max="4" width="22.6640625" style="279" customWidth="1"/>
    <col min="5" max="6" width="3.109375" style="279" customWidth="1"/>
    <col min="7" max="238" width="11.44140625" style="279"/>
    <col min="239" max="239" width="6.88671875" style="279" customWidth="1"/>
    <col min="240" max="240" width="56.44140625" style="279" customWidth="1"/>
    <col min="241" max="241" width="13.109375" style="279" customWidth="1"/>
    <col min="242" max="242" width="15.44140625" style="279" bestFit="1" customWidth="1"/>
    <col min="243" max="243" width="13.33203125" style="279" bestFit="1" customWidth="1"/>
    <col min="244" max="244" width="30.6640625" style="279" customWidth="1"/>
    <col min="245" max="245" width="22.5546875" style="279" customWidth="1"/>
    <col min="246" max="246" width="12.5546875" style="279" bestFit="1" customWidth="1"/>
    <col min="247" max="494" width="11.44140625" style="279"/>
    <col min="495" max="495" width="6.88671875" style="279" customWidth="1"/>
    <col min="496" max="496" width="56.44140625" style="279" customWidth="1"/>
    <col min="497" max="497" width="13.109375" style="279" customWidth="1"/>
    <col min="498" max="498" width="15.44140625" style="279" bestFit="1" customWidth="1"/>
    <col min="499" max="499" width="13.33203125" style="279" bestFit="1" customWidth="1"/>
    <col min="500" max="500" width="30.6640625" style="279" customWidth="1"/>
    <col min="501" max="501" width="22.5546875" style="279" customWidth="1"/>
    <col min="502" max="502" width="12.5546875" style="279" bestFit="1" customWidth="1"/>
    <col min="503" max="750" width="11.44140625" style="279"/>
    <col min="751" max="751" width="6.88671875" style="279" customWidth="1"/>
    <col min="752" max="752" width="56.44140625" style="279" customWidth="1"/>
    <col min="753" max="753" width="13.109375" style="279" customWidth="1"/>
    <col min="754" max="754" width="15.44140625" style="279" bestFit="1" customWidth="1"/>
    <col min="755" max="755" width="13.33203125" style="279" bestFit="1" customWidth="1"/>
    <col min="756" max="756" width="30.6640625" style="279" customWidth="1"/>
    <col min="757" max="757" width="22.5546875" style="279" customWidth="1"/>
    <col min="758" max="758" width="12.5546875" style="279" bestFit="1" customWidth="1"/>
    <col min="759" max="1006" width="11.44140625" style="279"/>
    <col min="1007" max="1007" width="6.88671875" style="279" customWidth="1"/>
    <col min="1008" max="1008" width="56.44140625" style="279" customWidth="1"/>
    <col min="1009" max="1009" width="13.109375" style="279" customWidth="1"/>
    <col min="1010" max="1010" width="15.44140625" style="279" bestFit="1" customWidth="1"/>
    <col min="1011" max="1011" width="13.33203125" style="279" bestFit="1" customWidth="1"/>
    <col min="1012" max="1012" width="30.6640625" style="279" customWidth="1"/>
    <col min="1013" max="1013" width="22.5546875" style="279" customWidth="1"/>
    <col min="1014" max="1014" width="12.5546875" style="279" bestFit="1" customWidth="1"/>
    <col min="1015" max="1262" width="11.44140625" style="279"/>
    <col min="1263" max="1263" width="6.88671875" style="279" customWidth="1"/>
    <col min="1264" max="1264" width="56.44140625" style="279" customWidth="1"/>
    <col min="1265" max="1265" width="13.109375" style="279" customWidth="1"/>
    <col min="1266" max="1266" width="15.44140625" style="279" bestFit="1" customWidth="1"/>
    <col min="1267" max="1267" width="13.33203125" style="279" bestFit="1" customWidth="1"/>
    <col min="1268" max="1268" width="30.6640625" style="279" customWidth="1"/>
    <col min="1269" max="1269" width="22.5546875" style="279" customWidth="1"/>
    <col min="1270" max="1270" width="12.5546875" style="279" bestFit="1" customWidth="1"/>
    <col min="1271" max="1518" width="11.44140625" style="279"/>
    <col min="1519" max="1519" width="6.88671875" style="279" customWidth="1"/>
    <col min="1520" max="1520" width="56.44140625" style="279" customWidth="1"/>
    <col min="1521" max="1521" width="13.109375" style="279" customWidth="1"/>
    <col min="1522" max="1522" width="15.44140625" style="279" bestFit="1" customWidth="1"/>
    <col min="1523" max="1523" width="13.33203125" style="279" bestFit="1" customWidth="1"/>
    <col min="1524" max="1524" width="30.6640625" style="279" customWidth="1"/>
    <col min="1525" max="1525" width="22.5546875" style="279" customWidth="1"/>
    <col min="1526" max="1526" width="12.5546875" style="279" bestFit="1" customWidth="1"/>
    <col min="1527" max="1774" width="11.44140625" style="279"/>
    <col min="1775" max="1775" width="6.88671875" style="279" customWidth="1"/>
    <col min="1776" max="1776" width="56.44140625" style="279" customWidth="1"/>
    <col min="1777" max="1777" width="13.109375" style="279" customWidth="1"/>
    <col min="1778" max="1778" width="15.44140625" style="279" bestFit="1" customWidth="1"/>
    <col min="1779" max="1779" width="13.33203125" style="279" bestFit="1" customWidth="1"/>
    <col min="1780" max="1780" width="30.6640625" style="279" customWidth="1"/>
    <col min="1781" max="1781" width="22.5546875" style="279" customWidth="1"/>
    <col min="1782" max="1782" width="12.5546875" style="279" bestFit="1" customWidth="1"/>
    <col min="1783" max="2030" width="11.44140625" style="279"/>
    <col min="2031" max="2031" width="6.88671875" style="279" customWidth="1"/>
    <col min="2032" max="2032" width="56.44140625" style="279" customWidth="1"/>
    <col min="2033" max="2033" width="13.109375" style="279" customWidth="1"/>
    <col min="2034" max="2034" width="15.44140625" style="279" bestFit="1" customWidth="1"/>
    <col min="2035" max="2035" width="13.33203125" style="279" bestFit="1" customWidth="1"/>
    <col min="2036" max="2036" width="30.6640625" style="279" customWidth="1"/>
    <col min="2037" max="2037" width="22.5546875" style="279" customWidth="1"/>
    <col min="2038" max="2038" width="12.5546875" style="279" bestFit="1" customWidth="1"/>
    <col min="2039" max="2286" width="11.44140625" style="279"/>
    <col min="2287" max="2287" width="6.88671875" style="279" customWidth="1"/>
    <col min="2288" max="2288" width="56.44140625" style="279" customWidth="1"/>
    <col min="2289" max="2289" width="13.109375" style="279" customWidth="1"/>
    <col min="2290" max="2290" width="15.44140625" style="279" bestFit="1" customWidth="1"/>
    <col min="2291" max="2291" width="13.33203125" style="279" bestFit="1" customWidth="1"/>
    <col min="2292" max="2292" width="30.6640625" style="279" customWidth="1"/>
    <col min="2293" max="2293" width="22.5546875" style="279" customWidth="1"/>
    <col min="2294" max="2294" width="12.5546875" style="279" bestFit="1" customWidth="1"/>
    <col min="2295" max="2542" width="11.44140625" style="279"/>
    <col min="2543" max="2543" width="6.88671875" style="279" customWidth="1"/>
    <col min="2544" max="2544" width="56.44140625" style="279" customWidth="1"/>
    <col min="2545" max="2545" width="13.109375" style="279" customWidth="1"/>
    <col min="2546" max="2546" width="15.44140625" style="279" bestFit="1" customWidth="1"/>
    <col min="2547" max="2547" width="13.33203125" style="279" bestFit="1" customWidth="1"/>
    <col min="2548" max="2548" width="30.6640625" style="279" customWidth="1"/>
    <col min="2549" max="2549" width="22.5546875" style="279" customWidth="1"/>
    <col min="2550" max="2550" width="12.5546875" style="279" bestFit="1" customWidth="1"/>
    <col min="2551" max="2798" width="11.44140625" style="279"/>
    <col min="2799" max="2799" width="6.88671875" style="279" customWidth="1"/>
    <col min="2800" max="2800" width="56.44140625" style="279" customWidth="1"/>
    <col min="2801" max="2801" width="13.109375" style="279" customWidth="1"/>
    <col min="2802" max="2802" width="15.44140625" style="279" bestFit="1" customWidth="1"/>
    <col min="2803" max="2803" width="13.33203125" style="279" bestFit="1" customWidth="1"/>
    <col min="2804" max="2804" width="30.6640625" style="279" customWidth="1"/>
    <col min="2805" max="2805" width="22.5546875" style="279" customWidth="1"/>
    <col min="2806" max="2806" width="12.5546875" style="279" bestFit="1" customWidth="1"/>
    <col min="2807" max="3054" width="11.44140625" style="279"/>
    <col min="3055" max="3055" width="6.88671875" style="279" customWidth="1"/>
    <col min="3056" max="3056" width="56.44140625" style="279" customWidth="1"/>
    <col min="3057" max="3057" width="13.109375" style="279" customWidth="1"/>
    <col min="3058" max="3058" width="15.44140625" style="279" bestFit="1" customWidth="1"/>
    <col min="3059" max="3059" width="13.33203125" style="279" bestFit="1" customWidth="1"/>
    <col min="3060" max="3060" width="30.6640625" style="279" customWidth="1"/>
    <col min="3061" max="3061" width="22.5546875" style="279" customWidth="1"/>
    <col min="3062" max="3062" width="12.5546875" style="279" bestFit="1" customWidth="1"/>
    <col min="3063" max="3310" width="11.44140625" style="279"/>
    <col min="3311" max="3311" width="6.88671875" style="279" customWidth="1"/>
    <col min="3312" max="3312" width="56.44140625" style="279" customWidth="1"/>
    <col min="3313" max="3313" width="13.109375" style="279" customWidth="1"/>
    <col min="3314" max="3314" width="15.44140625" style="279" bestFit="1" customWidth="1"/>
    <col min="3315" max="3315" width="13.33203125" style="279" bestFit="1" customWidth="1"/>
    <col min="3316" max="3316" width="30.6640625" style="279" customWidth="1"/>
    <col min="3317" max="3317" width="22.5546875" style="279" customWidth="1"/>
    <col min="3318" max="3318" width="12.5546875" style="279" bestFit="1" customWidth="1"/>
    <col min="3319" max="3566" width="11.44140625" style="279"/>
    <col min="3567" max="3567" width="6.88671875" style="279" customWidth="1"/>
    <col min="3568" max="3568" width="56.44140625" style="279" customWidth="1"/>
    <col min="3569" max="3569" width="13.109375" style="279" customWidth="1"/>
    <col min="3570" max="3570" width="15.44140625" style="279" bestFit="1" customWidth="1"/>
    <col min="3571" max="3571" width="13.33203125" style="279" bestFit="1" customWidth="1"/>
    <col min="3572" max="3572" width="30.6640625" style="279" customWidth="1"/>
    <col min="3573" max="3573" width="22.5546875" style="279" customWidth="1"/>
    <col min="3574" max="3574" width="12.5546875" style="279" bestFit="1" customWidth="1"/>
    <col min="3575" max="3822" width="11.44140625" style="279"/>
    <col min="3823" max="3823" width="6.88671875" style="279" customWidth="1"/>
    <col min="3824" max="3824" width="56.44140625" style="279" customWidth="1"/>
    <col min="3825" max="3825" width="13.109375" style="279" customWidth="1"/>
    <col min="3826" max="3826" width="15.44140625" style="279" bestFit="1" customWidth="1"/>
    <col min="3827" max="3827" width="13.33203125" style="279" bestFit="1" customWidth="1"/>
    <col min="3828" max="3828" width="30.6640625" style="279" customWidth="1"/>
    <col min="3829" max="3829" width="22.5546875" style="279" customWidth="1"/>
    <col min="3830" max="3830" width="12.5546875" style="279" bestFit="1" customWidth="1"/>
    <col min="3831" max="4078" width="11.44140625" style="279"/>
    <col min="4079" max="4079" width="6.88671875" style="279" customWidth="1"/>
    <col min="4080" max="4080" width="56.44140625" style="279" customWidth="1"/>
    <col min="4081" max="4081" width="13.109375" style="279" customWidth="1"/>
    <col min="4082" max="4082" width="15.44140625" style="279" bestFit="1" customWidth="1"/>
    <col min="4083" max="4083" width="13.33203125" style="279" bestFit="1" customWidth="1"/>
    <col min="4084" max="4084" width="30.6640625" style="279" customWidth="1"/>
    <col min="4085" max="4085" width="22.5546875" style="279" customWidth="1"/>
    <col min="4086" max="4086" width="12.5546875" style="279" bestFit="1" customWidth="1"/>
    <col min="4087" max="4334" width="11.44140625" style="279"/>
    <col min="4335" max="4335" width="6.88671875" style="279" customWidth="1"/>
    <col min="4336" max="4336" width="56.44140625" style="279" customWidth="1"/>
    <col min="4337" max="4337" width="13.109375" style="279" customWidth="1"/>
    <col min="4338" max="4338" width="15.44140625" style="279" bestFit="1" customWidth="1"/>
    <col min="4339" max="4339" width="13.33203125" style="279" bestFit="1" customWidth="1"/>
    <col min="4340" max="4340" width="30.6640625" style="279" customWidth="1"/>
    <col min="4341" max="4341" width="22.5546875" style="279" customWidth="1"/>
    <col min="4342" max="4342" width="12.5546875" style="279" bestFit="1" customWidth="1"/>
    <col min="4343" max="4590" width="11.44140625" style="279"/>
    <col min="4591" max="4591" width="6.88671875" style="279" customWidth="1"/>
    <col min="4592" max="4592" width="56.44140625" style="279" customWidth="1"/>
    <col min="4593" max="4593" width="13.109375" style="279" customWidth="1"/>
    <col min="4594" max="4594" width="15.44140625" style="279" bestFit="1" customWidth="1"/>
    <col min="4595" max="4595" width="13.33203125" style="279" bestFit="1" customWidth="1"/>
    <col min="4596" max="4596" width="30.6640625" style="279" customWidth="1"/>
    <col min="4597" max="4597" width="22.5546875" style="279" customWidth="1"/>
    <col min="4598" max="4598" width="12.5546875" style="279" bestFit="1" customWidth="1"/>
    <col min="4599" max="4846" width="11.44140625" style="279"/>
    <col min="4847" max="4847" width="6.88671875" style="279" customWidth="1"/>
    <col min="4848" max="4848" width="56.44140625" style="279" customWidth="1"/>
    <col min="4849" max="4849" width="13.109375" style="279" customWidth="1"/>
    <col min="4850" max="4850" width="15.44140625" style="279" bestFit="1" customWidth="1"/>
    <col min="4851" max="4851" width="13.33203125" style="279" bestFit="1" customWidth="1"/>
    <col min="4852" max="4852" width="30.6640625" style="279" customWidth="1"/>
    <col min="4853" max="4853" width="22.5546875" style="279" customWidth="1"/>
    <col min="4854" max="4854" width="12.5546875" style="279" bestFit="1" customWidth="1"/>
    <col min="4855" max="5102" width="11.44140625" style="279"/>
    <col min="5103" max="5103" width="6.88671875" style="279" customWidth="1"/>
    <col min="5104" max="5104" width="56.44140625" style="279" customWidth="1"/>
    <col min="5105" max="5105" width="13.109375" style="279" customWidth="1"/>
    <col min="5106" max="5106" width="15.44140625" style="279" bestFit="1" customWidth="1"/>
    <col min="5107" max="5107" width="13.33203125" style="279" bestFit="1" customWidth="1"/>
    <col min="5108" max="5108" width="30.6640625" style="279" customWidth="1"/>
    <col min="5109" max="5109" width="22.5546875" style="279" customWidth="1"/>
    <col min="5110" max="5110" width="12.5546875" style="279" bestFit="1" customWidth="1"/>
    <col min="5111" max="5358" width="11.44140625" style="279"/>
    <col min="5359" max="5359" width="6.88671875" style="279" customWidth="1"/>
    <col min="5360" max="5360" width="56.44140625" style="279" customWidth="1"/>
    <col min="5361" max="5361" width="13.109375" style="279" customWidth="1"/>
    <col min="5362" max="5362" width="15.44140625" style="279" bestFit="1" customWidth="1"/>
    <col min="5363" max="5363" width="13.33203125" style="279" bestFit="1" customWidth="1"/>
    <col min="5364" max="5364" width="30.6640625" style="279" customWidth="1"/>
    <col min="5365" max="5365" width="22.5546875" style="279" customWidth="1"/>
    <col min="5366" max="5366" width="12.5546875" style="279" bestFit="1" customWidth="1"/>
    <col min="5367" max="5614" width="11.44140625" style="279"/>
    <col min="5615" max="5615" width="6.88671875" style="279" customWidth="1"/>
    <col min="5616" max="5616" width="56.44140625" style="279" customWidth="1"/>
    <col min="5617" max="5617" width="13.109375" style="279" customWidth="1"/>
    <col min="5618" max="5618" width="15.44140625" style="279" bestFit="1" customWidth="1"/>
    <col min="5619" max="5619" width="13.33203125" style="279" bestFit="1" customWidth="1"/>
    <col min="5620" max="5620" width="30.6640625" style="279" customWidth="1"/>
    <col min="5621" max="5621" width="22.5546875" style="279" customWidth="1"/>
    <col min="5622" max="5622" width="12.5546875" style="279" bestFit="1" customWidth="1"/>
    <col min="5623" max="5870" width="11.44140625" style="279"/>
    <col min="5871" max="5871" width="6.88671875" style="279" customWidth="1"/>
    <col min="5872" max="5872" width="56.44140625" style="279" customWidth="1"/>
    <col min="5873" max="5873" width="13.109375" style="279" customWidth="1"/>
    <col min="5874" max="5874" width="15.44140625" style="279" bestFit="1" customWidth="1"/>
    <col min="5875" max="5875" width="13.33203125" style="279" bestFit="1" customWidth="1"/>
    <col min="5876" max="5876" width="30.6640625" style="279" customWidth="1"/>
    <col min="5877" max="5877" width="22.5546875" style="279" customWidth="1"/>
    <col min="5878" max="5878" width="12.5546875" style="279" bestFit="1" customWidth="1"/>
    <col min="5879" max="6126" width="11.44140625" style="279"/>
    <col min="6127" max="6127" width="6.88671875" style="279" customWidth="1"/>
    <col min="6128" max="6128" width="56.44140625" style="279" customWidth="1"/>
    <col min="6129" max="6129" width="13.109375" style="279" customWidth="1"/>
    <col min="6130" max="6130" width="15.44140625" style="279" bestFit="1" customWidth="1"/>
    <col min="6131" max="6131" width="13.33203125" style="279" bestFit="1" customWidth="1"/>
    <col min="6132" max="6132" width="30.6640625" style="279" customWidth="1"/>
    <col min="6133" max="6133" width="22.5546875" style="279" customWidth="1"/>
    <col min="6134" max="6134" width="12.5546875" style="279" bestFit="1" customWidth="1"/>
    <col min="6135" max="6382" width="11.44140625" style="279"/>
    <col min="6383" max="6383" width="6.88671875" style="279" customWidth="1"/>
    <col min="6384" max="6384" width="56.44140625" style="279" customWidth="1"/>
    <col min="6385" max="6385" width="13.109375" style="279" customWidth="1"/>
    <col min="6386" max="6386" width="15.44140625" style="279" bestFit="1" customWidth="1"/>
    <col min="6387" max="6387" width="13.33203125" style="279" bestFit="1" customWidth="1"/>
    <col min="6388" max="6388" width="30.6640625" style="279" customWidth="1"/>
    <col min="6389" max="6389" width="22.5546875" style="279" customWidth="1"/>
    <col min="6390" max="6390" width="12.5546875" style="279" bestFit="1" customWidth="1"/>
    <col min="6391" max="6638" width="11.44140625" style="279"/>
    <col min="6639" max="6639" width="6.88671875" style="279" customWidth="1"/>
    <col min="6640" max="6640" width="56.44140625" style="279" customWidth="1"/>
    <col min="6641" max="6641" width="13.109375" style="279" customWidth="1"/>
    <col min="6642" max="6642" width="15.44140625" style="279" bestFit="1" customWidth="1"/>
    <col min="6643" max="6643" width="13.33203125" style="279" bestFit="1" customWidth="1"/>
    <col min="6644" max="6644" width="30.6640625" style="279" customWidth="1"/>
    <col min="6645" max="6645" width="22.5546875" style="279" customWidth="1"/>
    <col min="6646" max="6646" width="12.5546875" style="279" bestFit="1" customWidth="1"/>
    <col min="6647" max="6894" width="11.44140625" style="279"/>
    <col min="6895" max="6895" width="6.88671875" style="279" customWidth="1"/>
    <col min="6896" max="6896" width="56.44140625" style="279" customWidth="1"/>
    <col min="6897" max="6897" width="13.109375" style="279" customWidth="1"/>
    <col min="6898" max="6898" width="15.44140625" style="279" bestFit="1" customWidth="1"/>
    <col min="6899" max="6899" width="13.33203125" style="279" bestFit="1" customWidth="1"/>
    <col min="6900" max="6900" width="30.6640625" style="279" customWidth="1"/>
    <col min="6901" max="6901" width="22.5546875" style="279" customWidth="1"/>
    <col min="6902" max="6902" width="12.5546875" style="279" bestFit="1" customWidth="1"/>
    <col min="6903" max="7150" width="11.44140625" style="279"/>
    <col min="7151" max="7151" width="6.88671875" style="279" customWidth="1"/>
    <col min="7152" max="7152" width="56.44140625" style="279" customWidth="1"/>
    <col min="7153" max="7153" width="13.109375" style="279" customWidth="1"/>
    <col min="7154" max="7154" width="15.44140625" style="279" bestFit="1" customWidth="1"/>
    <col min="7155" max="7155" width="13.33203125" style="279" bestFit="1" customWidth="1"/>
    <col min="7156" max="7156" width="30.6640625" style="279" customWidth="1"/>
    <col min="7157" max="7157" width="22.5546875" style="279" customWidth="1"/>
    <col min="7158" max="7158" width="12.5546875" style="279" bestFit="1" customWidth="1"/>
    <col min="7159" max="7406" width="11.44140625" style="279"/>
    <col min="7407" max="7407" width="6.88671875" style="279" customWidth="1"/>
    <col min="7408" max="7408" width="56.44140625" style="279" customWidth="1"/>
    <col min="7409" max="7409" width="13.109375" style="279" customWidth="1"/>
    <col min="7410" max="7410" width="15.44140625" style="279" bestFit="1" customWidth="1"/>
    <col min="7411" max="7411" width="13.33203125" style="279" bestFit="1" customWidth="1"/>
    <col min="7412" max="7412" width="30.6640625" style="279" customWidth="1"/>
    <col min="7413" max="7413" width="22.5546875" style="279" customWidth="1"/>
    <col min="7414" max="7414" width="12.5546875" style="279" bestFit="1" customWidth="1"/>
    <col min="7415" max="7662" width="11.44140625" style="279"/>
    <col min="7663" max="7663" width="6.88671875" style="279" customWidth="1"/>
    <col min="7664" max="7664" width="56.44140625" style="279" customWidth="1"/>
    <col min="7665" max="7665" width="13.109375" style="279" customWidth="1"/>
    <col min="7666" max="7666" width="15.44140625" style="279" bestFit="1" customWidth="1"/>
    <col min="7667" max="7667" width="13.33203125" style="279" bestFit="1" customWidth="1"/>
    <col min="7668" max="7668" width="30.6640625" style="279" customWidth="1"/>
    <col min="7669" max="7669" width="22.5546875" style="279" customWidth="1"/>
    <col min="7670" max="7670" width="12.5546875" style="279" bestFit="1" customWidth="1"/>
    <col min="7671" max="7918" width="11.44140625" style="279"/>
    <col min="7919" max="7919" width="6.88671875" style="279" customWidth="1"/>
    <col min="7920" max="7920" width="56.44140625" style="279" customWidth="1"/>
    <col min="7921" max="7921" width="13.109375" style="279" customWidth="1"/>
    <col min="7922" max="7922" width="15.44140625" style="279" bestFit="1" customWidth="1"/>
    <col min="7923" max="7923" width="13.33203125" style="279" bestFit="1" customWidth="1"/>
    <col min="7924" max="7924" width="30.6640625" style="279" customWidth="1"/>
    <col min="7925" max="7925" width="22.5546875" style="279" customWidth="1"/>
    <col min="7926" max="7926" width="12.5546875" style="279" bestFit="1" customWidth="1"/>
    <col min="7927" max="8174" width="11.44140625" style="279"/>
    <col min="8175" max="8175" width="6.88671875" style="279" customWidth="1"/>
    <col min="8176" max="8176" width="56.44140625" style="279" customWidth="1"/>
    <col min="8177" max="8177" width="13.109375" style="279" customWidth="1"/>
    <col min="8178" max="8178" width="15.44140625" style="279" bestFit="1" customWidth="1"/>
    <col min="8179" max="8179" width="13.33203125" style="279" bestFit="1" customWidth="1"/>
    <col min="8180" max="8180" width="30.6640625" style="279" customWidth="1"/>
    <col min="8181" max="8181" width="22.5546875" style="279" customWidth="1"/>
    <col min="8182" max="8182" width="12.5546875" style="279" bestFit="1" customWidth="1"/>
    <col min="8183" max="8430" width="11.44140625" style="279"/>
    <col min="8431" max="8431" width="6.88671875" style="279" customWidth="1"/>
    <col min="8432" max="8432" width="56.44140625" style="279" customWidth="1"/>
    <col min="8433" max="8433" width="13.109375" style="279" customWidth="1"/>
    <col min="8434" max="8434" width="15.44140625" style="279" bestFit="1" customWidth="1"/>
    <col min="8435" max="8435" width="13.33203125" style="279" bestFit="1" customWidth="1"/>
    <col min="8436" max="8436" width="30.6640625" style="279" customWidth="1"/>
    <col min="8437" max="8437" width="22.5546875" style="279" customWidth="1"/>
    <col min="8438" max="8438" width="12.5546875" style="279" bestFit="1" customWidth="1"/>
    <col min="8439" max="8686" width="11.44140625" style="279"/>
    <col min="8687" max="8687" width="6.88671875" style="279" customWidth="1"/>
    <col min="8688" max="8688" width="56.44140625" style="279" customWidth="1"/>
    <col min="8689" max="8689" width="13.109375" style="279" customWidth="1"/>
    <col min="8690" max="8690" width="15.44140625" style="279" bestFit="1" customWidth="1"/>
    <col min="8691" max="8691" width="13.33203125" style="279" bestFit="1" customWidth="1"/>
    <col min="8692" max="8692" width="30.6640625" style="279" customWidth="1"/>
    <col min="8693" max="8693" width="22.5546875" style="279" customWidth="1"/>
    <col min="8694" max="8694" width="12.5546875" style="279" bestFit="1" customWidth="1"/>
    <col min="8695" max="8942" width="11.44140625" style="279"/>
    <col min="8943" max="8943" width="6.88671875" style="279" customWidth="1"/>
    <col min="8944" max="8944" width="56.44140625" style="279" customWidth="1"/>
    <col min="8945" max="8945" width="13.109375" style="279" customWidth="1"/>
    <col min="8946" max="8946" width="15.44140625" style="279" bestFit="1" customWidth="1"/>
    <col min="8947" max="8947" width="13.33203125" style="279" bestFit="1" customWidth="1"/>
    <col min="8948" max="8948" width="30.6640625" style="279" customWidth="1"/>
    <col min="8949" max="8949" width="22.5546875" style="279" customWidth="1"/>
    <col min="8950" max="8950" width="12.5546875" style="279" bestFit="1" customWidth="1"/>
    <col min="8951" max="9198" width="11.44140625" style="279"/>
    <col min="9199" max="9199" width="6.88671875" style="279" customWidth="1"/>
    <col min="9200" max="9200" width="56.44140625" style="279" customWidth="1"/>
    <col min="9201" max="9201" width="13.109375" style="279" customWidth="1"/>
    <col min="9202" max="9202" width="15.44140625" style="279" bestFit="1" customWidth="1"/>
    <col min="9203" max="9203" width="13.33203125" style="279" bestFit="1" customWidth="1"/>
    <col min="9204" max="9204" width="30.6640625" style="279" customWidth="1"/>
    <col min="9205" max="9205" width="22.5546875" style="279" customWidth="1"/>
    <col min="9206" max="9206" width="12.5546875" style="279" bestFit="1" customWidth="1"/>
    <col min="9207" max="9454" width="11.44140625" style="279"/>
    <col min="9455" max="9455" width="6.88671875" style="279" customWidth="1"/>
    <col min="9456" max="9456" width="56.44140625" style="279" customWidth="1"/>
    <col min="9457" max="9457" width="13.109375" style="279" customWidth="1"/>
    <col min="9458" max="9458" width="15.44140625" style="279" bestFit="1" customWidth="1"/>
    <col min="9459" max="9459" width="13.33203125" style="279" bestFit="1" customWidth="1"/>
    <col min="9460" max="9460" width="30.6640625" style="279" customWidth="1"/>
    <col min="9461" max="9461" width="22.5546875" style="279" customWidth="1"/>
    <col min="9462" max="9462" width="12.5546875" style="279" bestFit="1" customWidth="1"/>
    <col min="9463" max="9710" width="11.44140625" style="279"/>
    <col min="9711" max="9711" width="6.88671875" style="279" customWidth="1"/>
    <col min="9712" max="9712" width="56.44140625" style="279" customWidth="1"/>
    <col min="9713" max="9713" width="13.109375" style="279" customWidth="1"/>
    <col min="9714" max="9714" width="15.44140625" style="279" bestFit="1" customWidth="1"/>
    <col min="9715" max="9715" width="13.33203125" style="279" bestFit="1" customWidth="1"/>
    <col min="9716" max="9716" width="30.6640625" style="279" customWidth="1"/>
    <col min="9717" max="9717" width="22.5546875" style="279" customWidth="1"/>
    <col min="9718" max="9718" width="12.5546875" style="279" bestFit="1" customWidth="1"/>
    <col min="9719" max="9966" width="11.44140625" style="279"/>
    <col min="9967" max="9967" width="6.88671875" style="279" customWidth="1"/>
    <col min="9968" max="9968" width="56.44140625" style="279" customWidth="1"/>
    <col min="9969" max="9969" width="13.109375" style="279" customWidth="1"/>
    <col min="9970" max="9970" width="15.44140625" style="279" bestFit="1" customWidth="1"/>
    <col min="9971" max="9971" width="13.33203125" style="279" bestFit="1" customWidth="1"/>
    <col min="9972" max="9972" width="30.6640625" style="279" customWidth="1"/>
    <col min="9973" max="9973" width="22.5546875" style="279" customWidth="1"/>
    <col min="9974" max="9974" width="12.5546875" style="279" bestFit="1" customWidth="1"/>
    <col min="9975" max="10222" width="11.44140625" style="279"/>
    <col min="10223" max="10223" width="6.88671875" style="279" customWidth="1"/>
    <col min="10224" max="10224" width="56.44140625" style="279" customWidth="1"/>
    <col min="10225" max="10225" width="13.109375" style="279" customWidth="1"/>
    <col min="10226" max="10226" width="15.44140625" style="279" bestFit="1" customWidth="1"/>
    <col min="10227" max="10227" width="13.33203125" style="279" bestFit="1" customWidth="1"/>
    <col min="10228" max="10228" width="30.6640625" style="279" customWidth="1"/>
    <col min="10229" max="10229" width="22.5546875" style="279" customWidth="1"/>
    <col min="10230" max="10230" width="12.5546875" style="279" bestFit="1" customWidth="1"/>
    <col min="10231" max="10478" width="11.44140625" style="279"/>
    <col min="10479" max="10479" width="6.88671875" style="279" customWidth="1"/>
    <col min="10480" max="10480" width="56.44140625" style="279" customWidth="1"/>
    <col min="10481" max="10481" width="13.109375" style="279" customWidth="1"/>
    <col min="10482" max="10482" width="15.44140625" style="279" bestFit="1" customWidth="1"/>
    <col min="10483" max="10483" width="13.33203125" style="279" bestFit="1" customWidth="1"/>
    <col min="10484" max="10484" width="30.6640625" style="279" customWidth="1"/>
    <col min="10485" max="10485" width="22.5546875" style="279" customWidth="1"/>
    <col min="10486" max="10486" width="12.5546875" style="279" bestFit="1" customWidth="1"/>
    <col min="10487" max="10734" width="11.44140625" style="279"/>
    <col min="10735" max="10735" width="6.88671875" style="279" customWidth="1"/>
    <col min="10736" max="10736" width="56.44140625" style="279" customWidth="1"/>
    <col min="10737" max="10737" width="13.109375" style="279" customWidth="1"/>
    <col min="10738" max="10738" width="15.44140625" style="279" bestFit="1" customWidth="1"/>
    <col min="10739" max="10739" width="13.33203125" style="279" bestFit="1" customWidth="1"/>
    <col min="10740" max="10740" width="30.6640625" style="279" customWidth="1"/>
    <col min="10741" max="10741" width="22.5546875" style="279" customWidth="1"/>
    <col min="10742" max="10742" width="12.5546875" style="279" bestFit="1" customWidth="1"/>
    <col min="10743" max="10990" width="11.44140625" style="279"/>
    <col min="10991" max="10991" width="6.88671875" style="279" customWidth="1"/>
    <col min="10992" max="10992" width="56.44140625" style="279" customWidth="1"/>
    <col min="10993" max="10993" width="13.109375" style="279" customWidth="1"/>
    <col min="10994" max="10994" width="15.44140625" style="279" bestFit="1" customWidth="1"/>
    <col min="10995" max="10995" width="13.33203125" style="279" bestFit="1" customWidth="1"/>
    <col min="10996" max="10996" width="30.6640625" style="279" customWidth="1"/>
    <col min="10997" max="10997" width="22.5546875" style="279" customWidth="1"/>
    <col min="10998" max="10998" width="12.5546875" style="279" bestFit="1" customWidth="1"/>
    <col min="10999" max="11246" width="11.44140625" style="279"/>
    <col min="11247" max="11247" width="6.88671875" style="279" customWidth="1"/>
    <col min="11248" max="11248" width="56.44140625" style="279" customWidth="1"/>
    <col min="11249" max="11249" width="13.109375" style="279" customWidth="1"/>
    <col min="11250" max="11250" width="15.44140625" style="279" bestFit="1" customWidth="1"/>
    <col min="11251" max="11251" width="13.33203125" style="279" bestFit="1" customWidth="1"/>
    <col min="11252" max="11252" width="30.6640625" style="279" customWidth="1"/>
    <col min="11253" max="11253" width="22.5546875" style="279" customWidth="1"/>
    <col min="11254" max="11254" width="12.5546875" style="279" bestFit="1" customWidth="1"/>
    <col min="11255" max="11502" width="11.44140625" style="279"/>
    <col min="11503" max="11503" width="6.88671875" style="279" customWidth="1"/>
    <col min="11504" max="11504" width="56.44140625" style="279" customWidth="1"/>
    <col min="11505" max="11505" width="13.109375" style="279" customWidth="1"/>
    <col min="11506" max="11506" width="15.44140625" style="279" bestFit="1" customWidth="1"/>
    <col min="11507" max="11507" width="13.33203125" style="279" bestFit="1" customWidth="1"/>
    <col min="11508" max="11508" width="30.6640625" style="279" customWidth="1"/>
    <col min="11509" max="11509" width="22.5546875" style="279" customWidth="1"/>
    <col min="11510" max="11510" width="12.5546875" style="279" bestFit="1" customWidth="1"/>
    <col min="11511" max="11758" width="11.44140625" style="279"/>
    <col min="11759" max="11759" width="6.88671875" style="279" customWidth="1"/>
    <col min="11760" max="11760" width="56.44140625" style="279" customWidth="1"/>
    <col min="11761" max="11761" width="13.109375" style="279" customWidth="1"/>
    <col min="11762" max="11762" width="15.44140625" style="279" bestFit="1" customWidth="1"/>
    <col min="11763" max="11763" width="13.33203125" style="279" bestFit="1" customWidth="1"/>
    <col min="11764" max="11764" width="30.6640625" style="279" customWidth="1"/>
    <col min="11765" max="11765" width="22.5546875" style="279" customWidth="1"/>
    <col min="11766" max="11766" width="12.5546875" style="279" bestFit="1" customWidth="1"/>
    <col min="11767" max="12014" width="11.44140625" style="279"/>
    <col min="12015" max="12015" width="6.88671875" style="279" customWidth="1"/>
    <col min="12016" max="12016" width="56.44140625" style="279" customWidth="1"/>
    <col min="12017" max="12017" width="13.109375" style="279" customWidth="1"/>
    <col min="12018" max="12018" width="15.44140625" style="279" bestFit="1" customWidth="1"/>
    <col min="12019" max="12019" width="13.33203125" style="279" bestFit="1" customWidth="1"/>
    <col min="12020" max="12020" width="30.6640625" style="279" customWidth="1"/>
    <col min="12021" max="12021" width="22.5546875" style="279" customWidth="1"/>
    <col min="12022" max="12022" width="12.5546875" style="279" bestFit="1" customWidth="1"/>
    <col min="12023" max="12270" width="11.44140625" style="279"/>
    <col min="12271" max="12271" width="6.88671875" style="279" customWidth="1"/>
    <col min="12272" max="12272" width="56.44140625" style="279" customWidth="1"/>
    <col min="12273" max="12273" width="13.109375" style="279" customWidth="1"/>
    <col min="12274" max="12274" width="15.44140625" style="279" bestFit="1" customWidth="1"/>
    <col min="12275" max="12275" width="13.33203125" style="279" bestFit="1" customWidth="1"/>
    <col min="12276" max="12276" width="30.6640625" style="279" customWidth="1"/>
    <col min="12277" max="12277" width="22.5546875" style="279" customWidth="1"/>
    <col min="12278" max="12278" width="12.5546875" style="279" bestFit="1" customWidth="1"/>
    <col min="12279" max="12526" width="11.44140625" style="279"/>
    <col min="12527" max="12527" width="6.88671875" style="279" customWidth="1"/>
    <col min="12528" max="12528" width="56.44140625" style="279" customWidth="1"/>
    <col min="12529" max="12529" width="13.109375" style="279" customWidth="1"/>
    <col min="12530" max="12530" width="15.44140625" style="279" bestFit="1" customWidth="1"/>
    <col min="12531" max="12531" width="13.33203125" style="279" bestFit="1" customWidth="1"/>
    <col min="12532" max="12532" width="30.6640625" style="279" customWidth="1"/>
    <col min="12533" max="12533" width="22.5546875" style="279" customWidth="1"/>
    <col min="12534" max="12534" width="12.5546875" style="279" bestFit="1" customWidth="1"/>
    <col min="12535" max="12782" width="11.44140625" style="279"/>
    <col min="12783" max="12783" width="6.88671875" style="279" customWidth="1"/>
    <col min="12784" max="12784" width="56.44140625" style="279" customWidth="1"/>
    <col min="12785" max="12785" width="13.109375" style="279" customWidth="1"/>
    <col min="12786" max="12786" width="15.44140625" style="279" bestFit="1" customWidth="1"/>
    <col min="12787" max="12787" width="13.33203125" style="279" bestFit="1" customWidth="1"/>
    <col min="12788" max="12788" width="30.6640625" style="279" customWidth="1"/>
    <col min="12789" max="12789" width="22.5546875" style="279" customWidth="1"/>
    <col min="12790" max="12790" width="12.5546875" style="279" bestFit="1" customWidth="1"/>
    <col min="12791" max="13038" width="11.44140625" style="279"/>
    <col min="13039" max="13039" width="6.88671875" style="279" customWidth="1"/>
    <col min="13040" max="13040" width="56.44140625" style="279" customWidth="1"/>
    <col min="13041" max="13041" width="13.109375" style="279" customWidth="1"/>
    <col min="13042" max="13042" width="15.44140625" style="279" bestFit="1" customWidth="1"/>
    <col min="13043" max="13043" width="13.33203125" style="279" bestFit="1" customWidth="1"/>
    <col min="13044" max="13044" width="30.6640625" style="279" customWidth="1"/>
    <col min="13045" max="13045" width="22.5546875" style="279" customWidth="1"/>
    <col min="13046" max="13046" width="12.5546875" style="279" bestFit="1" customWidth="1"/>
    <col min="13047" max="13294" width="11.44140625" style="279"/>
    <col min="13295" max="13295" width="6.88671875" style="279" customWidth="1"/>
    <col min="13296" max="13296" width="56.44140625" style="279" customWidth="1"/>
    <col min="13297" max="13297" width="13.109375" style="279" customWidth="1"/>
    <col min="13298" max="13298" width="15.44140625" style="279" bestFit="1" customWidth="1"/>
    <col min="13299" max="13299" width="13.33203125" style="279" bestFit="1" customWidth="1"/>
    <col min="13300" max="13300" width="30.6640625" style="279" customWidth="1"/>
    <col min="13301" max="13301" width="22.5546875" style="279" customWidth="1"/>
    <col min="13302" max="13302" width="12.5546875" style="279" bestFit="1" customWidth="1"/>
    <col min="13303" max="13550" width="11.44140625" style="279"/>
    <col min="13551" max="13551" width="6.88671875" style="279" customWidth="1"/>
    <col min="13552" max="13552" width="56.44140625" style="279" customWidth="1"/>
    <col min="13553" max="13553" width="13.109375" style="279" customWidth="1"/>
    <col min="13554" max="13554" width="15.44140625" style="279" bestFit="1" customWidth="1"/>
    <col min="13555" max="13555" width="13.33203125" style="279" bestFit="1" customWidth="1"/>
    <col min="13556" max="13556" width="30.6640625" style="279" customWidth="1"/>
    <col min="13557" max="13557" width="22.5546875" style="279" customWidth="1"/>
    <col min="13558" max="13558" width="12.5546875" style="279" bestFit="1" customWidth="1"/>
    <col min="13559" max="13806" width="11.44140625" style="279"/>
    <col min="13807" max="13807" width="6.88671875" style="279" customWidth="1"/>
    <col min="13808" max="13808" width="56.44140625" style="279" customWidth="1"/>
    <col min="13809" max="13809" width="13.109375" style="279" customWidth="1"/>
    <col min="13810" max="13810" width="15.44140625" style="279" bestFit="1" customWidth="1"/>
    <col min="13811" max="13811" width="13.33203125" style="279" bestFit="1" customWidth="1"/>
    <col min="13812" max="13812" width="30.6640625" style="279" customWidth="1"/>
    <col min="13813" max="13813" width="22.5546875" style="279" customWidth="1"/>
    <col min="13814" max="13814" width="12.5546875" style="279" bestFit="1" customWidth="1"/>
    <col min="13815" max="14062" width="11.44140625" style="279"/>
    <col min="14063" max="14063" width="6.88671875" style="279" customWidth="1"/>
    <col min="14064" max="14064" width="56.44140625" style="279" customWidth="1"/>
    <col min="14065" max="14065" width="13.109375" style="279" customWidth="1"/>
    <col min="14066" max="14066" width="15.44140625" style="279" bestFit="1" customWidth="1"/>
    <col min="14067" max="14067" width="13.33203125" style="279" bestFit="1" customWidth="1"/>
    <col min="14068" max="14068" width="30.6640625" style="279" customWidth="1"/>
    <col min="14069" max="14069" width="22.5546875" style="279" customWidth="1"/>
    <col min="14070" max="14070" width="12.5546875" style="279" bestFit="1" customWidth="1"/>
    <col min="14071" max="14318" width="11.44140625" style="279"/>
    <col min="14319" max="14319" width="6.88671875" style="279" customWidth="1"/>
    <col min="14320" max="14320" width="56.44140625" style="279" customWidth="1"/>
    <col min="14321" max="14321" width="13.109375" style="279" customWidth="1"/>
    <col min="14322" max="14322" width="15.44140625" style="279" bestFit="1" customWidth="1"/>
    <col min="14323" max="14323" width="13.33203125" style="279" bestFit="1" customWidth="1"/>
    <col min="14324" max="14324" width="30.6640625" style="279" customWidth="1"/>
    <col min="14325" max="14325" width="22.5546875" style="279" customWidth="1"/>
    <col min="14326" max="14326" width="12.5546875" style="279" bestFit="1" customWidth="1"/>
    <col min="14327" max="14574" width="11.44140625" style="279"/>
    <col min="14575" max="14575" width="6.88671875" style="279" customWidth="1"/>
    <col min="14576" max="14576" width="56.44140625" style="279" customWidth="1"/>
    <col min="14577" max="14577" width="13.109375" style="279" customWidth="1"/>
    <col min="14578" max="14578" width="15.44140625" style="279" bestFit="1" customWidth="1"/>
    <col min="14579" max="14579" width="13.33203125" style="279" bestFit="1" customWidth="1"/>
    <col min="14580" max="14580" width="30.6640625" style="279" customWidth="1"/>
    <col min="14581" max="14581" width="22.5546875" style="279" customWidth="1"/>
    <col min="14582" max="14582" width="12.5546875" style="279" bestFit="1" customWidth="1"/>
    <col min="14583" max="14830" width="11.44140625" style="279"/>
    <col min="14831" max="14831" width="6.88671875" style="279" customWidth="1"/>
    <col min="14832" max="14832" width="56.44140625" style="279" customWidth="1"/>
    <col min="14833" max="14833" width="13.109375" style="279" customWidth="1"/>
    <col min="14834" max="14834" width="15.44140625" style="279" bestFit="1" customWidth="1"/>
    <col min="14835" max="14835" width="13.33203125" style="279" bestFit="1" customWidth="1"/>
    <col min="14836" max="14836" width="30.6640625" style="279" customWidth="1"/>
    <col min="14837" max="14837" width="22.5546875" style="279" customWidth="1"/>
    <col min="14838" max="14838" width="12.5546875" style="279" bestFit="1" customWidth="1"/>
    <col min="14839" max="15086" width="11.44140625" style="279"/>
    <col min="15087" max="15087" width="6.88671875" style="279" customWidth="1"/>
    <col min="15088" max="15088" width="56.44140625" style="279" customWidth="1"/>
    <col min="15089" max="15089" width="13.109375" style="279" customWidth="1"/>
    <col min="15090" max="15090" width="15.44140625" style="279" bestFit="1" customWidth="1"/>
    <col min="15091" max="15091" width="13.33203125" style="279" bestFit="1" customWidth="1"/>
    <col min="15092" max="15092" width="30.6640625" style="279" customWidth="1"/>
    <col min="15093" max="15093" width="22.5546875" style="279" customWidth="1"/>
    <col min="15094" max="15094" width="12.5546875" style="279" bestFit="1" customWidth="1"/>
    <col min="15095" max="15342" width="11.44140625" style="279"/>
    <col min="15343" max="15343" width="6.88671875" style="279" customWidth="1"/>
    <col min="15344" max="15344" width="56.44140625" style="279" customWidth="1"/>
    <col min="15345" max="15345" width="13.109375" style="279" customWidth="1"/>
    <col min="15346" max="15346" width="15.44140625" style="279" bestFit="1" customWidth="1"/>
    <col min="15347" max="15347" width="13.33203125" style="279" bestFit="1" customWidth="1"/>
    <col min="15348" max="15348" width="30.6640625" style="279" customWidth="1"/>
    <col min="15349" max="15349" width="22.5546875" style="279" customWidth="1"/>
    <col min="15350" max="15350" width="12.5546875" style="279" bestFit="1" customWidth="1"/>
    <col min="15351" max="15598" width="11.44140625" style="279"/>
    <col min="15599" max="15599" width="6.88671875" style="279" customWidth="1"/>
    <col min="15600" max="15600" width="56.44140625" style="279" customWidth="1"/>
    <col min="15601" max="15601" width="13.109375" style="279" customWidth="1"/>
    <col min="15602" max="15602" width="15.44140625" style="279" bestFit="1" customWidth="1"/>
    <col min="15603" max="15603" width="13.33203125" style="279" bestFit="1" customWidth="1"/>
    <col min="15604" max="15604" width="30.6640625" style="279" customWidth="1"/>
    <col min="15605" max="15605" width="22.5546875" style="279" customWidth="1"/>
    <col min="15606" max="15606" width="12.5546875" style="279" bestFit="1" customWidth="1"/>
    <col min="15607" max="15854" width="11.44140625" style="279"/>
    <col min="15855" max="15855" width="6.88671875" style="279" customWidth="1"/>
    <col min="15856" max="15856" width="56.44140625" style="279" customWidth="1"/>
    <col min="15857" max="15857" width="13.109375" style="279" customWidth="1"/>
    <col min="15858" max="15858" width="15.44140625" style="279" bestFit="1" customWidth="1"/>
    <col min="15859" max="15859" width="13.33203125" style="279" bestFit="1" customWidth="1"/>
    <col min="15860" max="15860" width="30.6640625" style="279" customWidth="1"/>
    <col min="15861" max="15861" width="22.5546875" style="279" customWidth="1"/>
    <col min="15862" max="15862" width="12.5546875" style="279" bestFit="1" customWidth="1"/>
    <col min="15863" max="16110" width="11.44140625" style="279"/>
    <col min="16111" max="16111" width="6.88671875" style="279" customWidth="1"/>
    <col min="16112" max="16112" width="56.44140625" style="279" customWidth="1"/>
    <col min="16113" max="16113" width="13.109375" style="279" customWidth="1"/>
    <col min="16114" max="16114" width="15.44140625" style="279" bestFit="1" customWidth="1"/>
    <col min="16115" max="16115" width="13.33203125" style="279" bestFit="1" customWidth="1"/>
    <col min="16116" max="16116" width="30.6640625" style="279" customWidth="1"/>
    <col min="16117" max="16117" width="22.5546875" style="279" customWidth="1"/>
    <col min="16118" max="16118" width="12.5546875" style="279" bestFit="1" customWidth="1"/>
    <col min="16119" max="16384" width="11.44140625" style="279"/>
  </cols>
  <sheetData>
    <row r="1" spans="2:5" ht="13.8" thickBot="1">
      <c r="C1" s="598"/>
      <c r="D1" s="598"/>
    </row>
    <row r="2" spans="2:5" s="280" customFormat="1" ht="31.5" customHeight="1" thickTop="1">
      <c r="B2" s="19"/>
      <c r="C2" s="20"/>
      <c r="D2" s="20"/>
      <c r="E2" s="21"/>
    </row>
    <row r="3" spans="2:5" s="280" customFormat="1" ht="31.5" customHeight="1">
      <c r="B3" s="22"/>
      <c r="C3" s="587"/>
      <c r="D3" s="587"/>
      <c r="E3" s="23"/>
    </row>
    <row r="4" spans="2:5" s="280" customFormat="1" ht="21.75" customHeight="1">
      <c r="B4" s="22"/>
      <c r="C4" s="281"/>
      <c r="D4" s="281"/>
      <c r="E4" s="23"/>
    </row>
    <row r="5" spans="2:5" s="280" customFormat="1">
      <c r="B5" s="22"/>
      <c r="C5" s="587" t="str">
        <f>+'Formulario 1'!C5</f>
        <v>Secretaria Suministros y Servicios</v>
      </c>
      <c r="D5" s="587"/>
      <c r="E5" s="23"/>
    </row>
    <row r="6" spans="2:5" s="280" customFormat="1">
      <c r="B6" s="22"/>
      <c r="C6" s="587" t="str">
        <f>+'Formulario 1'!C6</f>
        <v>Modalidad: licitación Pública</v>
      </c>
      <c r="D6" s="587"/>
      <c r="E6" s="23"/>
    </row>
    <row r="7" spans="2:5" s="280" customFormat="1" ht="33" customHeight="1">
      <c r="B7" s="22"/>
      <c r="C7" s="587" t="str">
        <f>+'Formulario 1'!C7</f>
        <v>Adecuación y mantenimiento de obras civiles, eléctricas, de voz y datos y redes hidrosanitarias de los centros del valle del software.</v>
      </c>
      <c r="D7" s="587"/>
      <c r="E7" s="23"/>
    </row>
    <row r="8" spans="2:5" s="280" customFormat="1" ht="12.75" customHeight="1">
      <c r="B8" s="22"/>
      <c r="C8" s="587" t="s">
        <v>111</v>
      </c>
      <c r="D8" s="587"/>
      <c r="E8" s="23"/>
    </row>
    <row r="9" spans="2:5" s="280" customFormat="1" ht="12.75" customHeight="1">
      <c r="B9" s="22"/>
      <c r="C9" s="587" t="s">
        <v>17</v>
      </c>
      <c r="D9" s="587"/>
      <c r="E9" s="23"/>
    </row>
    <row r="10" spans="2:5" s="280" customFormat="1" ht="11.25" customHeight="1" thickBot="1">
      <c r="B10" s="22"/>
      <c r="C10" s="281"/>
      <c r="D10" s="281"/>
      <c r="E10" s="23"/>
    </row>
    <row r="11" spans="2:5">
      <c r="B11" s="22"/>
      <c r="C11" s="282" t="s">
        <v>143</v>
      </c>
      <c r="D11" s="283"/>
      <c r="E11" s="23"/>
    </row>
    <row r="12" spans="2:5">
      <c r="B12" s="22"/>
      <c r="C12" s="284" t="s">
        <v>147</v>
      </c>
      <c r="D12" s="285"/>
      <c r="E12" s="23"/>
    </row>
    <row r="13" spans="2:5">
      <c r="B13" s="22"/>
      <c r="C13" s="284" t="s">
        <v>156</v>
      </c>
      <c r="D13" s="285"/>
      <c r="E13" s="23"/>
    </row>
    <row r="14" spans="2:5">
      <c r="B14" s="22"/>
      <c r="C14" s="284" t="s">
        <v>144</v>
      </c>
      <c r="D14" s="285"/>
      <c r="E14" s="23"/>
    </row>
    <row r="15" spans="2:5">
      <c r="B15" s="22"/>
      <c r="C15" s="284" t="s">
        <v>145</v>
      </c>
      <c r="D15" s="286"/>
      <c r="E15" s="23"/>
    </row>
    <row r="16" spans="2:5">
      <c r="B16" s="22"/>
      <c r="C16" s="284" t="s">
        <v>148</v>
      </c>
      <c r="D16" s="287"/>
      <c r="E16" s="23"/>
    </row>
    <row r="17" spans="2:8">
      <c r="B17" s="22"/>
      <c r="C17" s="284" t="s">
        <v>149</v>
      </c>
      <c r="D17" s="285"/>
      <c r="E17" s="23"/>
    </row>
    <row r="18" spans="2:8">
      <c r="B18" s="22"/>
      <c r="C18" s="284" t="s">
        <v>150</v>
      </c>
      <c r="D18" s="285"/>
      <c r="E18" s="23"/>
    </row>
    <row r="19" spans="2:8">
      <c r="B19" s="22"/>
      <c r="C19" s="284" t="s">
        <v>151</v>
      </c>
      <c r="D19" s="288"/>
      <c r="E19" s="23"/>
    </row>
    <row r="20" spans="2:8">
      <c r="B20" s="22"/>
      <c r="C20" s="284" t="s">
        <v>152</v>
      </c>
      <c r="D20" s="288"/>
      <c r="E20" s="23"/>
    </row>
    <row r="21" spans="2:8">
      <c r="B21" s="22"/>
      <c r="C21" s="284" t="s">
        <v>146</v>
      </c>
      <c r="D21" s="289"/>
      <c r="E21" s="23"/>
    </row>
    <row r="22" spans="2:8">
      <c r="B22" s="22"/>
      <c r="C22" s="284" t="s">
        <v>160</v>
      </c>
      <c r="D22" s="289"/>
      <c r="E22" s="23"/>
    </row>
    <row r="23" spans="2:8">
      <c r="B23" s="22"/>
      <c r="C23" s="290"/>
      <c r="D23" s="291"/>
      <c r="E23" s="23"/>
    </row>
    <row r="24" spans="2:8" ht="16.5" customHeight="1">
      <c r="B24" s="22"/>
      <c r="C24" s="292" t="s">
        <v>153</v>
      </c>
      <c r="D24" s="293"/>
      <c r="E24" s="23"/>
    </row>
    <row r="25" spans="2:8" ht="16.5" customHeight="1" thickBot="1">
      <c r="B25" s="22"/>
      <c r="C25" s="292" t="s">
        <v>154</v>
      </c>
      <c r="D25" s="294"/>
      <c r="E25" s="23"/>
    </row>
    <row r="26" spans="2:8" ht="13.8" thickBot="1">
      <c r="B26" s="22"/>
      <c r="C26" s="596" t="s">
        <v>155</v>
      </c>
      <c r="D26" s="597"/>
      <c r="E26" s="23"/>
    </row>
    <row r="27" spans="2:8">
      <c r="B27" s="22"/>
      <c r="C27" s="295"/>
      <c r="E27" s="23"/>
    </row>
    <row r="28" spans="2:8" ht="13.8">
      <c r="B28" s="22"/>
      <c r="C28" s="3"/>
      <c r="D28" s="3"/>
      <c r="E28" s="23"/>
      <c r="F28" s="3"/>
      <c r="G28" s="225"/>
      <c r="H28" s="4"/>
    </row>
    <row r="29" spans="2:8" ht="12.75" customHeight="1">
      <c r="B29" s="22"/>
      <c r="C29" s="226" t="s">
        <v>12</v>
      </c>
      <c r="D29" s="53"/>
      <c r="E29" s="23"/>
      <c r="F29" s="53"/>
      <c r="G29" s="225"/>
      <c r="H29" s="4"/>
    </row>
    <row r="30" spans="2:8">
      <c r="B30" s="22"/>
      <c r="C30" s="226" t="s">
        <v>14</v>
      </c>
      <c r="D30" s="296"/>
      <c r="E30" s="23"/>
    </row>
    <row r="31" spans="2:8">
      <c r="B31" s="22"/>
      <c r="C31" s="226" t="s">
        <v>15</v>
      </c>
      <c r="D31" s="3"/>
      <c r="E31" s="23"/>
    </row>
    <row r="32" spans="2:8">
      <c r="B32" s="22"/>
      <c r="C32" s="226" t="s">
        <v>16</v>
      </c>
      <c r="D32" s="53"/>
      <c r="E32" s="23"/>
    </row>
    <row r="33" spans="2:5" ht="13.8" thickBot="1">
      <c r="B33" s="32"/>
      <c r="C33" s="33"/>
      <c r="D33" s="33"/>
      <c r="E33" s="34"/>
    </row>
    <row r="34" spans="2:5" ht="13.8" thickTop="1">
      <c r="C34" s="297"/>
      <c r="D34" s="297"/>
    </row>
    <row r="35" spans="2:5">
      <c r="C35" s="298"/>
      <c r="D35" s="298"/>
    </row>
    <row r="36" spans="2:5">
      <c r="C36" s="53"/>
    </row>
    <row r="37" spans="2:5">
      <c r="C37" s="53"/>
    </row>
  </sheetData>
  <mergeCells count="8">
    <mergeCell ref="C9:D9"/>
    <mergeCell ref="C26:D26"/>
    <mergeCell ref="C1:D1"/>
    <mergeCell ref="C3:D3"/>
    <mergeCell ref="C5:D5"/>
    <mergeCell ref="C8:D8"/>
    <mergeCell ref="C6:D6"/>
    <mergeCell ref="C7:D7"/>
  </mergeCells>
  <dataValidations count="1">
    <dataValidation allowBlank="1" showInputMessage="1" showErrorMessage="1" prompt="ESCRIBIR EL VALOR DE LA INICITIVA SIN UTILIZAR SEPARADORES COMO PUNTOS Ó COMAS, EL FORMATO DE LA COLUMNA LO SEPARA AUTOMATICAMENTE" sqref="C36:C37" xr:uid="{00000000-0002-0000-0B00-000000000000}"/>
  </dataValidations>
  <printOptions horizontalCentered="1"/>
  <pageMargins left="0.59055118110236227" right="0.59055118110236227" top="0.39370078740157483" bottom="0.74803149606299213" header="0.31496062992125984" footer="0.31496062992125984"/>
  <pageSetup scale="70"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L37"/>
  <sheetViews>
    <sheetView view="pageBreakPreview" topLeftCell="A18" zoomScaleNormal="100" zoomScaleSheetLayoutView="100" workbookViewId="0">
      <selection activeCell="B21" sqref="B21"/>
    </sheetView>
  </sheetViews>
  <sheetFormatPr baseColWidth="10" defaultColWidth="11.44140625" defaultRowHeight="11.4"/>
  <cols>
    <col min="1" max="2" width="3.109375" style="9" customWidth="1"/>
    <col min="3" max="3" width="11.44140625" style="9"/>
    <col min="4" max="4" width="16" style="9" customWidth="1"/>
    <col min="5" max="5" width="15.109375" style="9" customWidth="1"/>
    <col min="6" max="6" width="55.5546875" style="9" customWidth="1"/>
    <col min="7" max="8" width="3.109375" style="9" customWidth="1"/>
    <col min="9" max="16384" width="11.44140625" style="9"/>
  </cols>
  <sheetData>
    <row r="1" spans="2:12" ht="12" thickBot="1">
      <c r="C1" s="7"/>
      <c r="D1" s="7"/>
      <c r="E1" s="7"/>
      <c r="F1" s="7"/>
    </row>
    <row r="2" spans="2:12" ht="31.5" customHeight="1" thickTop="1">
      <c r="B2" s="19"/>
      <c r="C2" s="20"/>
      <c r="D2" s="20"/>
      <c r="E2" s="20"/>
      <c r="F2" s="20"/>
      <c r="G2" s="21"/>
    </row>
    <row r="3" spans="2:12" ht="31.5" customHeight="1">
      <c r="B3" s="22"/>
      <c r="C3" s="6"/>
      <c r="D3" s="6"/>
      <c r="E3" s="6"/>
      <c r="F3" s="6"/>
      <c r="G3" s="23"/>
    </row>
    <row r="4" spans="2:12" ht="21.75" customHeight="1">
      <c r="B4" s="22"/>
      <c r="C4" s="603"/>
      <c r="D4" s="603"/>
      <c r="E4" s="603"/>
      <c r="F4" s="603"/>
      <c r="G4" s="23"/>
    </row>
    <row r="5" spans="2:12" ht="13.2">
      <c r="B5" s="22"/>
      <c r="C5" s="604" t="str">
        <f>+'Formulario 1'!C5</f>
        <v>Secretaria Suministros y Servicios</v>
      </c>
      <c r="D5" s="604"/>
      <c r="E5" s="604"/>
      <c r="F5" s="604"/>
      <c r="G5" s="23"/>
      <c r="H5" s="8"/>
      <c r="I5" s="8"/>
      <c r="J5" s="8"/>
      <c r="K5" s="8"/>
      <c r="L5" s="8"/>
    </row>
    <row r="6" spans="2:12" ht="13.2">
      <c r="B6" s="22"/>
      <c r="C6" s="604" t="str">
        <f>+'Formulario 1'!C6</f>
        <v>Modalidad: licitación Pública</v>
      </c>
      <c r="D6" s="604"/>
      <c r="E6" s="604"/>
      <c r="F6" s="604"/>
      <c r="G6" s="23"/>
      <c r="H6" s="8"/>
      <c r="I6" s="8"/>
      <c r="J6" s="8"/>
      <c r="K6" s="8"/>
      <c r="L6" s="8"/>
    </row>
    <row r="7" spans="2:12" ht="30.6" customHeight="1">
      <c r="B7" s="22"/>
      <c r="C7" s="604" t="str">
        <f>+'Formulario 1'!C7</f>
        <v>Adecuación y mantenimiento de obras civiles, eléctricas, de voz y datos y redes hidrosanitarias de los centros del valle del software.</v>
      </c>
      <c r="D7" s="604"/>
      <c r="E7" s="604"/>
      <c r="F7" s="604"/>
      <c r="G7" s="23"/>
      <c r="H7" s="8"/>
      <c r="I7" s="8"/>
      <c r="J7" s="8"/>
      <c r="K7" s="8"/>
      <c r="L7" s="8"/>
    </row>
    <row r="8" spans="2:12" ht="13.2">
      <c r="B8" s="22"/>
      <c r="C8" s="605" t="s">
        <v>112</v>
      </c>
      <c r="D8" s="605"/>
      <c r="E8" s="605"/>
      <c r="F8" s="605"/>
      <c r="G8" s="23"/>
    </row>
    <row r="9" spans="2:12" ht="13.2">
      <c r="B9" s="22"/>
      <c r="C9" s="605" t="s">
        <v>93</v>
      </c>
      <c r="D9" s="605"/>
      <c r="E9" s="605"/>
      <c r="F9" s="605"/>
      <c r="G9" s="23"/>
    </row>
    <row r="10" spans="2:12" ht="13.8" thickBot="1">
      <c r="B10" s="22"/>
      <c r="C10" s="6"/>
      <c r="D10" s="6"/>
      <c r="E10" s="6"/>
      <c r="F10" s="6"/>
      <c r="G10" s="23"/>
    </row>
    <row r="11" spans="2:12" ht="13.2">
      <c r="B11" s="22"/>
      <c r="C11" s="599" t="s">
        <v>94</v>
      </c>
      <c r="D11" s="600"/>
      <c r="E11" s="601"/>
      <c r="F11" s="602"/>
      <c r="G11" s="23"/>
    </row>
    <row r="12" spans="2:12" ht="13.2">
      <c r="B12" s="22"/>
      <c r="C12" s="606" t="s">
        <v>95</v>
      </c>
      <c r="D12" s="607"/>
      <c r="E12" s="608"/>
      <c r="F12" s="609"/>
      <c r="G12" s="23"/>
    </row>
    <row r="13" spans="2:12" ht="13.2">
      <c r="B13" s="22"/>
      <c r="C13" s="606" t="s">
        <v>15</v>
      </c>
      <c r="D13" s="607"/>
      <c r="E13" s="608"/>
      <c r="F13" s="609"/>
      <c r="G13" s="23"/>
    </row>
    <row r="14" spans="2:12" ht="13.2">
      <c r="B14" s="22"/>
      <c r="C14" s="606" t="s">
        <v>96</v>
      </c>
      <c r="D14" s="607"/>
      <c r="E14" s="608"/>
      <c r="F14" s="609"/>
      <c r="G14" s="23"/>
    </row>
    <row r="15" spans="2:12" ht="13.2">
      <c r="B15" s="22"/>
      <c r="C15" s="606" t="s">
        <v>97</v>
      </c>
      <c r="D15" s="607"/>
      <c r="E15" s="608"/>
      <c r="F15" s="609"/>
      <c r="G15" s="23"/>
    </row>
    <row r="16" spans="2:12" ht="13.2">
      <c r="B16" s="22"/>
      <c r="C16" s="606" t="s">
        <v>98</v>
      </c>
      <c r="D16" s="607"/>
      <c r="E16" s="608"/>
      <c r="F16" s="609"/>
      <c r="G16" s="23"/>
    </row>
    <row r="17" spans="2:7" ht="13.2">
      <c r="B17" s="22"/>
      <c r="C17" s="606" t="s">
        <v>99</v>
      </c>
      <c r="D17" s="607"/>
      <c r="E17" s="608"/>
      <c r="F17" s="609"/>
      <c r="G17" s="23"/>
    </row>
    <row r="18" spans="2:7" ht="13.2">
      <c r="B18" s="22"/>
      <c r="C18" s="606" t="s">
        <v>100</v>
      </c>
      <c r="D18" s="607"/>
      <c r="E18" s="608"/>
      <c r="F18" s="609"/>
      <c r="G18" s="23"/>
    </row>
    <row r="19" spans="2:7" ht="13.2">
      <c r="B19" s="22"/>
      <c r="C19" s="606" t="s">
        <v>101</v>
      </c>
      <c r="D19" s="607"/>
      <c r="E19" s="608"/>
      <c r="F19" s="609"/>
      <c r="G19" s="23"/>
    </row>
    <row r="20" spans="2:7" ht="120.75" customHeight="1">
      <c r="B20" s="22"/>
      <c r="C20" s="610" t="s">
        <v>163</v>
      </c>
      <c r="D20" s="611"/>
      <c r="E20" s="611"/>
      <c r="F20" s="612"/>
      <c r="G20" s="23"/>
    </row>
    <row r="21" spans="2:7" ht="24">
      <c r="B21" s="22"/>
      <c r="C21" s="10" t="s">
        <v>0</v>
      </c>
      <c r="D21" s="11" t="s">
        <v>102</v>
      </c>
      <c r="E21" s="11" t="s">
        <v>103</v>
      </c>
      <c r="F21" s="12" t="s">
        <v>104</v>
      </c>
      <c r="G21" s="23"/>
    </row>
    <row r="22" spans="2:7" ht="13.2">
      <c r="B22" s="22"/>
      <c r="C22" s="13"/>
      <c r="D22" s="14"/>
      <c r="E22" s="14"/>
      <c r="F22" s="15"/>
      <c r="G22" s="23"/>
    </row>
    <row r="23" spans="2:7" ht="13.2">
      <c r="B23" s="22"/>
      <c r="C23" s="13"/>
      <c r="D23" s="14"/>
      <c r="E23" s="14"/>
      <c r="F23" s="15"/>
      <c r="G23" s="23"/>
    </row>
    <row r="24" spans="2:7" ht="13.2">
      <c r="B24" s="22"/>
      <c r="C24" s="13"/>
      <c r="D24" s="14"/>
      <c r="E24" s="14"/>
      <c r="F24" s="15"/>
      <c r="G24" s="23"/>
    </row>
    <row r="25" spans="2:7" ht="13.2">
      <c r="B25" s="22"/>
      <c r="C25" s="13"/>
      <c r="D25" s="14"/>
      <c r="E25" s="14"/>
      <c r="F25" s="15"/>
      <c r="G25" s="23"/>
    </row>
    <row r="26" spans="2:7" ht="13.2">
      <c r="B26" s="22"/>
      <c r="C26" s="13"/>
      <c r="D26" s="14"/>
      <c r="E26" s="14"/>
      <c r="F26" s="15"/>
      <c r="G26" s="23"/>
    </row>
    <row r="27" spans="2:7" ht="56.25" customHeight="1">
      <c r="B27" s="22"/>
      <c r="C27" s="610" t="s">
        <v>119</v>
      </c>
      <c r="D27" s="611"/>
      <c r="E27" s="611"/>
      <c r="F27" s="612"/>
      <c r="G27" s="23"/>
    </row>
    <row r="28" spans="2:7" ht="24" customHeight="1" thickBot="1">
      <c r="B28" s="22"/>
      <c r="C28" s="613" t="s">
        <v>105</v>
      </c>
      <c r="D28" s="614"/>
      <c r="E28" s="614"/>
      <c r="F28" s="615"/>
      <c r="G28" s="23"/>
    </row>
    <row r="29" spans="2:7" ht="13.2">
      <c r="B29" s="22"/>
      <c r="C29" s="16"/>
      <c r="D29" s="16"/>
      <c r="E29" s="16"/>
      <c r="F29" s="16"/>
      <c r="G29" s="23"/>
    </row>
    <row r="30" spans="2:7" ht="13.2">
      <c r="B30" s="22"/>
      <c r="C30" s="17"/>
      <c r="D30" s="17"/>
      <c r="E30" s="16"/>
      <c r="F30" s="16"/>
      <c r="G30" s="23"/>
    </row>
    <row r="31" spans="2:7" ht="13.2">
      <c r="B31" s="22"/>
      <c r="C31" s="16" t="s">
        <v>106</v>
      </c>
      <c r="D31" s="16"/>
      <c r="E31" s="16"/>
      <c r="F31" s="16"/>
      <c r="G31" s="23"/>
    </row>
    <row r="32" spans="2:7" ht="13.2">
      <c r="B32" s="22"/>
      <c r="C32" s="16" t="s">
        <v>107</v>
      </c>
      <c r="D32" s="16"/>
      <c r="E32" s="16"/>
      <c r="F32" s="16"/>
      <c r="G32" s="23"/>
    </row>
    <row r="33" spans="2:7" ht="13.2">
      <c r="B33" s="22"/>
      <c r="C33" s="16"/>
      <c r="D33" s="16"/>
      <c r="E33" s="16"/>
      <c r="F33" s="16"/>
      <c r="G33" s="23"/>
    </row>
    <row r="34" spans="2:7" ht="13.2">
      <c r="B34" s="22"/>
      <c r="C34" s="7" t="s">
        <v>108</v>
      </c>
      <c r="D34" s="7"/>
      <c r="E34" s="7"/>
      <c r="F34" s="7"/>
      <c r="G34" s="23"/>
    </row>
    <row r="35" spans="2:7" ht="13.2">
      <c r="B35" s="22"/>
      <c r="C35" s="7"/>
      <c r="D35" s="7"/>
      <c r="E35" s="7"/>
      <c r="F35" s="7"/>
      <c r="G35" s="23"/>
    </row>
    <row r="36" spans="2:7" ht="13.8" thickBot="1">
      <c r="B36" s="32"/>
      <c r="C36" s="33"/>
      <c r="D36" s="33"/>
      <c r="E36" s="33"/>
      <c r="F36" s="33"/>
      <c r="G36" s="34"/>
    </row>
    <row r="37" spans="2:7" ht="12" thickTop="1">
      <c r="C37" s="16"/>
      <c r="D37" s="16"/>
      <c r="E37" s="16"/>
      <c r="F37" s="16"/>
    </row>
  </sheetData>
  <mergeCells count="27">
    <mergeCell ref="C27:F27"/>
    <mergeCell ref="C28:F28"/>
    <mergeCell ref="C18:D18"/>
    <mergeCell ref="E18:F18"/>
    <mergeCell ref="C19:D19"/>
    <mergeCell ref="E19:F19"/>
    <mergeCell ref="C20:F20"/>
    <mergeCell ref="C15:D15"/>
    <mergeCell ref="E15:F15"/>
    <mergeCell ref="C16:D16"/>
    <mergeCell ref="E16:F16"/>
    <mergeCell ref="C17:D17"/>
    <mergeCell ref="E17:F17"/>
    <mergeCell ref="C12:D12"/>
    <mergeCell ref="E12:F12"/>
    <mergeCell ref="C13:D13"/>
    <mergeCell ref="E13:F13"/>
    <mergeCell ref="C14:D14"/>
    <mergeCell ref="E14:F14"/>
    <mergeCell ref="C11:D11"/>
    <mergeCell ref="E11:F11"/>
    <mergeCell ref="C4:F4"/>
    <mergeCell ref="C5:F5"/>
    <mergeCell ref="C8:F8"/>
    <mergeCell ref="C9:F9"/>
    <mergeCell ref="C6:F6"/>
    <mergeCell ref="C7:F7"/>
  </mergeCells>
  <pageMargins left="0.70866141732283472" right="0.70866141732283472" top="0.74803149606299213" bottom="0.74803149606299213" header="0.31496062992125984" footer="0.31496062992125984"/>
  <pageSetup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Formulario 1</vt:lpstr>
      <vt:lpstr>Formulario 1.1 A</vt:lpstr>
      <vt:lpstr>Formulario 1.1B</vt:lpstr>
      <vt:lpstr>Formulario  1.2</vt:lpstr>
      <vt:lpstr>Formulario 1.3 </vt:lpstr>
      <vt:lpstr>Formulario 2</vt:lpstr>
      <vt:lpstr>Formulario 3</vt:lpstr>
      <vt:lpstr>Formulario 5</vt:lpstr>
      <vt:lpstr>Formulario 6</vt:lpstr>
      <vt:lpstr>Formulario 7</vt:lpstr>
      <vt:lpstr>Formulario 7.1</vt:lpstr>
      <vt:lpstr>Formulario 8</vt:lpstr>
      <vt:lpstr>Formulario 9</vt:lpstr>
      <vt:lpstr>Formulario 10</vt:lpstr>
      <vt:lpstr>'Formulario  1.2'!Área_de_impresión</vt:lpstr>
      <vt:lpstr>'Formulario 1'!Área_de_impresión</vt:lpstr>
      <vt:lpstr>'Formulario 1.1 A'!Área_de_impresión</vt:lpstr>
      <vt:lpstr>'Formulario 1.1B'!Área_de_impresión</vt:lpstr>
      <vt:lpstr>'Formulario 1.3 '!Área_de_impresión</vt:lpstr>
      <vt:lpstr>'Formulario 10'!Área_de_impresión</vt:lpstr>
      <vt:lpstr>'Formulario 2'!Área_de_impresión</vt:lpstr>
      <vt:lpstr>'Formulario 3'!Área_de_impresión</vt:lpstr>
      <vt:lpstr>'Formulario 5'!Área_de_impresión</vt:lpstr>
      <vt:lpstr>'Formulario 6'!Área_de_impresión</vt:lpstr>
      <vt:lpstr>'Formulario 7'!Área_de_impresión</vt:lpstr>
      <vt:lpstr>'Formulario 7.1'!Área_de_impresión</vt:lpstr>
      <vt:lpstr>'Formulario 8'!Área_de_impresión</vt:lpstr>
      <vt:lpstr>'Formulario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Milton David Mosquera Peña</cp:lastModifiedBy>
  <cp:lastPrinted>2022-03-17T21:54:39Z</cp:lastPrinted>
  <dcterms:created xsi:type="dcterms:W3CDTF">2009-11-19T16:02:09Z</dcterms:created>
  <dcterms:modified xsi:type="dcterms:W3CDTF">2023-03-22T00:36:37Z</dcterms:modified>
</cp:coreProperties>
</file>