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uancarlosneiracardona/Downloads/"/>
    </mc:Choice>
  </mc:AlternateContent>
  <xr:revisionPtr revIDLastSave="0" documentId="13_ncr:1_{9AB64793-5DD7-CD4B-9D1D-3A3E8A538FB7}" xr6:coauthVersionLast="47" xr6:coauthVersionMax="47" xr10:uidLastSave="{00000000-0000-0000-0000-000000000000}"/>
  <bookViews>
    <workbookView xWindow="240" yWindow="500" windowWidth="21800" windowHeight="12220" xr2:uid="{00000000-000D-0000-FFFF-FFFF00000000}"/>
  </bookViews>
  <sheets>
    <sheet name="Evaluacion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6" i="1" l="1"/>
  <c r="G31" i="1"/>
  <c r="D31" i="1"/>
  <c r="C31" i="1"/>
  <c r="H31" i="1" l="1"/>
  <c r="E31" i="1"/>
  <c r="I30" i="1"/>
  <c r="F30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" i="1"/>
  <c r="I31" i="1" l="1"/>
  <c r="F31" i="1"/>
</calcChain>
</file>

<file path=xl/sharedStrings.xml><?xml version="1.0" encoding="utf-8"?>
<sst xmlns="http://schemas.openxmlformats.org/spreadsheetml/2006/main" count="52" uniqueCount="47">
  <si>
    <t>MANIZALES</t>
  </si>
  <si>
    <t>AGUADAS</t>
  </si>
  <si>
    <t>ANSERMA</t>
  </si>
  <si>
    <t>ARANZAZU</t>
  </si>
  <si>
    <t>BELALCAZAR</t>
  </si>
  <si>
    <t>CHINCHINÁ</t>
  </si>
  <si>
    <t>FILADELFIA</t>
  </si>
  <si>
    <t>LA DORADA</t>
  </si>
  <si>
    <t>LA MERCED</t>
  </si>
  <si>
    <t>MANZANARES</t>
  </si>
  <si>
    <t>MARMATO</t>
  </si>
  <si>
    <t>MARQUETALIA</t>
  </si>
  <si>
    <t>MARULANDA</t>
  </si>
  <si>
    <t>NEIRA</t>
  </si>
  <si>
    <t>NORCASIA</t>
  </si>
  <si>
    <t>PACORA</t>
  </si>
  <si>
    <t>PALESTINA</t>
  </si>
  <si>
    <t>PENSILVANIA</t>
  </si>
  <si>
    <t>RIOSUCIO</t>
  </si>
  <si>
    <t>RISARALDA</t>
  </si>
  <si>
    <t>SALAMINA</t>
  </si>
  <si>
    <t>SAMANÁ</t>
  </si>
  <si>
    <t>SAN JOSÉ</t>
  </si>
  <si>
    <t>SUPIA</t>
  </si>
  <si>
    <t>VICTORIA</t>
  </si>
  <si>
    <t>VILLAMARÍA</t>
  </si>
  <si>
    <t>VITERBO</t>
  </si>
  <si>
    <t>ITEM</t>
  </si>
  <si>
    <t>DECRIPCION</t>
  </si>
  <si>
    <t>PROPUESTA COOPSERVINTES</t>
  </si>
  <si>
    <t>PROPUESTA TRANSPPORTAMOS</t>
  </si>
  <si>
    <t>VALOR DE REFERENCIA ESTUDIO DE MERCADO</t>
  </si>
  <si>
    <t>VALOR OFERTA</t>
  </si>
  <si>
    <t xml:space="preserve">PUNTOS </t>
  </si>
  <si>
    <t>DIFERENCIA</t>
  </si>
  <si>
    <t>HORA ADICIONAL</t>
  </si>
  <si>
    <t>TOTALES</t>
  </si>
  <si>
    <t>EXPERIENCIA</t>
  </si>
  <si>
    <t>OBJETO</t>
  </si>
  <si>
    <t xml:space="preserve">CUMPLE </t>
  </si>
  <si>
    <t>N/A</t>
  </si>
  <si>
    <t>COOPSERVINTES</t>
  </si>
  <si>
    <t>1. PRESTACION DEL SERVICIO DE TRANSPORTE TERRESTRE AUTOMOTOR ESPECIAL PARA LA SECRETARIA DE VIVIENDA DEL DEPARTAMENTO DE CALDAS, INCLUIDOS TODOS LOS GASTOS OPERACIONALES PARA LOS DESPLAZAMIENTOS QUE SE REQUIERAN DENTRO Y FUERA DEL DEPARTAMENTO, EN DESARROLLO DE LAS TAREAS. 2 CONTRATO DE PRESTACIÓN DE SERVICIOS DE TRANSPORTE TERRESTRE AUTOMOTOR ESPECIAL PARA LAS ECRETARIA DE VIVIENDA Y TERRITORIO DEL DEPARTAMENTO DE CALDAS. 3. Prestar servicio de transporte automotor terrestre especial conconductor de los señores delegados del Registrador Nacional en Caldas y demás funcionarios de la entidad involucrados con el proceso electoral que se efectuará el año en curso.</t>
  </si>
  <si>
    <t>CUMPLE/ NO CUMPE</t>
  </si>
  <si>
    <t>OFERENTE</t>
  </si>
  <si>
    <t>VALOR CONTRATOS</t>
  </si>
  <si>
    <t>TRANSPORTAMOS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</si>
</sst>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2" borderId="28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0" fillId="2" borderId="16" xfId="0" applyFill="1" applyBorder="1"/>
    <xf numFmtId="9" fontId="0" fillId="2" borderId="17" xfId="2" applyFont="1" applyFill="1" applyBorder="1"/>
    <xf numFmtId="0" fontId="0" fillId="2" borderId="14" xfId="0" applyFill="1" applyBorder="1"/>
    <xf numFmtId="9" fontId="0" fillId="2" borderId="22" xfId="2" applyFont="1" applyFill="1" applyBorder="1"/>
    <xf numFmtId="0" fontId="0" fillId="2" borderId="31" xfId="0" applyFill="1" applyBorder="1"/>
    <xf numFmtId="9" fontId="0" fillId="2" borderId="32" xfId="2" applyFont="1" applyFill="1" applyBorder="1"/>
    <xf numFmtId="0" fontId="2" fillId="3" borderId="2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164" fontId="3" fillId="3" borderId="15" xfId="1" applyFont="1" applyFill="1" applyBorder="1"/>
    <xf numFmtId="0" fontId="0" fillId="3" borderId="16" xfId="0" applyFill="1" applyBorder="1"/>
    <xf numFmtId="9" fontId="0" fillId="3" borderId="17" xfId="2" applyFont="1" applyFill="1" applyBorder="1"/>
    <xf numFmtId="164" fontId="3" fillId="3" borderId="18" xfId="1" applyFont="1" applyFill="1" applyBorder="1"/>
    <xf numFmtId="0" fontId="0" fillId="3" borderId="14" xfId="0" applyFill="1" applyBorder="1"/>
    <xf numFmtId="9" fontId="0" fillId="3" borderId="22" xfId="2" applyFont="1" applyFill="1" applyBorder="1"/>
    <xf numFmtId="164" fontId="3" fillId="3" borderId="30" xfId="1" applyFont="1" applyFill="1" applyBorder="1"/>
    <xf numFmtId="0" fontId="0" fillId="3" borderId="31" xfId="0" applyFill="1" applyBorder="1"/>
    <xf numFmtId="9" fontId="0" fillId="3" borderId="32" xfId="2" applyFont="1" applyFill="1" applyBorder="1"/>
    <xf numFmtId="164" fontId="0" fillId="2" borderId="15" xfId="1" applyFont="1" applyFill="1" applyBorder="1"/>
    <xf numFmtId="164" fontId="0" fillId="2" borderId="18" xfId="1" applyFont="1" applyFill="1" applyBorder="1"/>
    <xf numFmtId="164" fontId="0" fillId="2" borderId="30" xfId="1" applyFont="1" applyFill="1" applyBorder="1"/>
    <xf numFmtId="0" fontId="0" fillId="3" borderId="20" xfId="0" applyFill="1" applyBorder="1"/>
    <xf numFmtId="0" fontId="0" fillId="2" borderId="20" xfId="0" applyFill="1" applyBorder="1"/>
    <xf numFmtId="9" fontId="0" fillId="2" borderId="21" xfId="2" applyFont="1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29" xfId="0" applyFont="1" applyBorder="1"/>
    <xf numFmtId="0" fontId="3" fillId="0" borderId="13" xfId="0" applyFont="1" applyBorder="1"/>
    <xf numFmtId="164" fontId="3" fillId="0" borderId="2" xfId="0" applyNumberFormat="1" applyFont="1" applyBorder="1"/>
    <xf numFmtId="164" fontId="3" fillId="0" borderId="3" xfId="0" applyNumberFormat="1" applyFont="1" applyBorder="1"/>
    <xf numFmtId="164" fontId="3" fillId="0" borderId="10" xfId="0" applyNumberFormat="1" applyFont="1" applyBorder="1"/>
    <xf numFmtId="164" fontId="3" fillId="0" borderId="5" xfId="0" applyNumberFormat="1" applyFont="1" applyBorder="1"/>
    <xf numFmtId="164" fontId="3" fillId="3" borderId="19" xfId="1" applyFont="1" applyFill="1" applyBorder="1"/>
    <xf numFmtId="9" fontId="0" fillId="3" borderId="21" xfId="2" applyFont="1" applyFill="1" applyBorder="1"/>
    <xf numFmtId="164" fontId="0" fillId="2" borderId="19" xfId="1" applyFont="1" applyFill="1" applyBorder="1"/>
    <xf numFmtId="0" fontId="2" fillId="4" borderId="6" xfId="0" applyFont="1" applyFill="1" applyBorder="1"/>
    <xf numFmtId="0" fontId="2" fillId="5" borderId="6" xfId="0" applyFont="1" applyFill="1" applyBorder="1"/>
    <xf numFmtId="9" fontId="2" fillId="4" borderId="6" xfId="0" applyNumberFormat="1" applyFont="1" applyFill="1" applyBorder="1"/>
    <xf numFmtId="9" fontId="2" fillId="5" borderId="6" xfId="0" applyNumberFormat="1" applyFont="1" applyFill="1" applyBorder="1"/>
    <xf numFmtId="164" fontId="2" fillId="0" borderId="9" xfId="0" applyNumberFormat="1" applyFont="1" applyBorder="1" applyAlignment="1">
      <alignment wrapText="1"/>
    </xf>
    <xf numFmtId="9" fontId="0" fillId="0" borderId="0" xfId="2" applyFont="1"/>
    <xf numFmtId="164" fontId="2" fillId="5" borderId="8" xfId="0" applyNumberFormat="1" applyFont="1" applyFill="1" applyBorder="1"/>
    <xf numFmtId="164" fontId="2" fillId="4" borderId="6" xfId="0" applyNumberFormat="1" applyFont="1" applyFill="1" applyBorder="1"/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4" fontId="2" fillId="0" borderId="14" xfId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Normal="100" workbookViewId="0">
      <selection activeCell="L36" sqref="L36"/>
    </sheetView>
  </sheetViews>
  <sheetFormatPr baseColWidth="10" defaultRowHeight="15" x14ac:dyDescent="0.2"/>
  <cols>
    <col min="2" max="2" width="18.1640625" customWidth="1"/>
    <col min="3" max="3" width="22.5" customWidth="1"/>
    <col min="4" max="4" width="12.83203125" customWidth="1"/>
    <col min="5" max="5" width="13" bestFit="1" customWidth="1"/>
    <col min="7" max="7" width="10.6640625" customWidth="1"/>
    <col min="8" max="8" width="14.5" customWidth="1"/>
  </cols>
  <sheetData>
    <row r="1" spans="1:9" ht="16" thickBot="1" x14ac:dyDescent="0.25">
      <c r="A1" s="59" t="s">
        <v>27</v>
      </c>
      <c r="B1" s="61" t="s">
        <v>28</v>
      </c>
      <c r="C1" s="63" t="s">
        <v>31</v>
      </c>
      <c r="D1" s="53" t="s">
        <v>29</v>
      </c>
      <c r="E1" s="54"/>
      <c r="F1" s="55"/>
      <c r="G1" s="56" t="s">
        <v>30</v>
      </c>
      <c r="H1" s="57"/>
      <c r="I1" s="58"/>
    </row>
    <row r="2" spans="1:9" ht="29.25" customHeight="1" thickBot="1" x14ac:dyDescent="0.25">
      <c r="A2" s="60"/>
      <c r="B2" s="62"/>
      <c r="C2" s="64"/>
      <c r="D2" s="10" t="s">
        <v>32</v>
      </c>
      <c r="E2" s="11" t="s">
        <v>33</v>
      </c>
      <c r="F2" s="12" t="s">
        <v>34</v>
      </c>
      <c r="G2" s="1" t="s">
        <v>32</v>
      </c>
      <c r="H2" s="2" t="s">
        <v>33</v>
      </c>
      <c r="I2" s="3" t="s">
        <v>34</v>
      </c>
    </row>
    <row r="3" spans="1:9" x14ac:dyDescent="0.2">
      <c r="A3" s="28">
        <v>1</v>
      </c>
      <c r="B3" s="32" t="s">
        <v>0</v>
      </c>
      <c r="C3" s="36">
        <v>247500</v>
      </c>
      <c r="D3" s="13">
        <v>225000</v>
      </c>
      <c r="E3" s="14">
        <v>100</v>
      </c>
      <c r="F3" s="15">
        <f>(C3-D3)/C3</f>
        <v>9.0909090909090912E-2</v>
      </c>
      <c r="G3" s="22">
        <v>230000</v>
      </c>
      <c r="H3" s="4">
        <v>95</v>
      </c>
      <c r="I3" s="5">
        <f>(C3-G3)/C3</f>
        <v>7.0707070707070704E-2</v>
      </c>
    </row>
    <row r="4" spans="1:9" x14ac:dyDescent="0.2">
      <c r="A4" s="29">
        <v>2</v>
      </c>
      <c r="B4" s="33" t="s">
        <v>1</v>
      </c>
      <c r="C4" s="37">
        <v>543500</v>
      </c>
      <c r="D4" s="16">
        <v>510000</v>
      </c>
      <c r="E4" s="17">
        <v>95</v>
      </c>
      <c r="F4" s="18">
        <f t="shared" ref="F4:F30" si="0">(C4-D4)/C4</f>
        <v>6.1637534498620056E-2</v>
      </c>
      <c r="G4" s="23">
        <v>500000</v>
      </c>
      <c r="H4" s="6">
        <v>100</v>
      </c>
      <c r="I4" s="7">
        <f t="shared" ref="I4:I30" si="1">(C4-G4)/C4</f>
        <v>8.0036798528058881E-2</v>
      </c>
    </row>
    <row r="5" spans="1:9" x14ac:dyDescent="0.2">
      <c r="A5" s="29">
        <v>3</v>
      </c>
      <c r="B5" s="33" t="s">
        <v>2</v>
      </c>
      <c r="C5" s="37">
        <v>406000</v>
      </c>
      <c r="D5" s="16">
        <v>400000</v>
      </c>
      <c r="E5" s="17">
        <v>95</v>
      </c>
      <c r="F5" s="18">
        <f t="shared" si="0"/>
        <v>1.4778325123152709E-2</v>
      </c>
      <c r="G5" s="23">
        <v>390000</v>
      </c>
      <c r="H5" s="6">
        <v>100</v>
      </c>
      <c r="I5" s="7">
        <f t="shared" si="1"/>
        <v>3.9408866995073892E-2</v>
      </c>
    </row>
    <row r="6" spans="1:9" x14ac:dyDescent="0.2">
      <c r="A6" s="29">
        <v>4</v>
      </c>
      <c r="B6" s="33" t="s">
        <v>3</v>
      </c>
      <c r="C6" s="37">
        <v>347000</v>
      </c>
      <c r="D6" s="16">
        <v>320000</v>
      </c>
      <c r="E6" s="17">
        <v>95</v>
      </c>
      <c r="F6" s="18">
        <f t="shared" si="0"/>
        <v>7.7809798270893377E-2</v>
      </c>
      <c r="G6" s="23">
        <v>310000</v>
      </c>
      <c r="H6" s="6">
        <v>100</v>
      </c>
      <c r="I6" s="7">
        <f t="shared" si="1"/>
        <v>0.10662824207492795</v>
      </c>
    </row>
    <row r="7" spans="1:9" x14ac:dyDescent="0.2">
      <c r="A7" s="29">
        <v>5</v>
      </c>
      <c r="B7" s="33" t="s">
        <v>4</v>
      </c>
      <c r="C7" s="37">
        <v>406500</v>
      </c>
      <c r="D7" s="16">
        <v>400000</v>
      </c>
      <c r="E7" s="17">
        <v>95</v>
      </c>
      <c r="F7" s="18">
        <f t="shared" si="0"/>
        <v>1.5990159901599015E-2</v>
      </c>
      <c r="G7" s="23">
        <v>390000</v>
      </c>
      <c r="H7" s="6">
        <v>100</v>
      </c>
      <c r="I7" s="7">
        <f t="shared" si="1"/>
        <v>4.0590405904059039E-2</v>
      </c>
    </row>
    <row r="8" spans="1:9" x14ac:dyDescent="0.2">
      <c r="A8" s="29">
        <v>6</v>
      </c>
      <c r="B8" s="33" t="s">
        <v>5</v>
      </c>
      <c r="C8" s="37">
        <v>272000</v>
      </c>
      <c r="D8" s="16">
        <v>260000</v>
      </c>
      <c r="E8" s="17">
        <v>95</v>
      </c>
      <c r="F8" s="18">
        <f t="shared" si="0"/>
        <v>4.4117647058823532E-2</v>
      </c>
      <c r="G8" s="23">
        <v>250000</v>
      </c>
      <c r="H8" s="6">
        <v>100</v>
      </c>
      <c r="I8" s="7">
        <f t="shared" si="1"/>
        <v>8.0882352941176475E-2</v>
      </c>
    </row>
    <row r="9" spans="1:9" x14ac:dyDescent="0.2">
      <c r="A9" s="29">
        <v>7</v>
      </c>
      <c r="B9" s="33" t="s">
        <v>6</v>
      </c>
      <c r="C9" s="37">
        <v>347000</v>
      </c>
      <c r="D9" s="16">
        <v>320000</v>
      </c>
      <c r="E9" s="17">
        <v>100</v>
      </c>
      <c r="F9" s="18">
        <f t="shared" si="0"/>
        <v>7.7809798270893377E-2</v>
      </c>
      <c r="G9" s="23">
        <v>320000</v>
      </c>
      <c r="H9" s="6">
        <v>100</v>
      </c>
      <c r="I9" s="7">
        <f t="shared" si="1"/>
        <v>7.7809798270893377E-2</v>
      </c>
    </row>
    <row r="10" spans="1:9" x14ac:dyDescent="0.2">
      <c r="A10" s="29">
        <v>8</v>
      </c>
      <c r="B10" s="33" t="s">
        <v>7</v>
      </c>
      <c r="C10" s="37">
        <v>615500</v>
      </c>
      <c r="D10" s="16">
        <v>600000</v>
      </c>
      <c r="E10" s="17">
        <v>95</v>
      </c>
      <c r="F10" s="18">
        <f t="shared" si="0"/>
        <v>2.5182778229082048E-2</v>
      </c>
      <c r="G10" s="23">
        <v>550000</v>
      </c>
      <c r="H10" s="6">
        <v>100</v>
      </c>
      <c r="I10" s="7">
        <f t="shared" si="1"/>
        <v>0.10641754670999187</v>
      </c>
    </row>
    <row r="11" spans="1:9" x14ac:dyDescent="0.2">
      <c r="A11" s="29">
        <v>9</v>
      </c>
      <c r="B11" s="33" t="s">
        <v>8</v>
      </c>
      <c r="C11" s="37">
        <v>439500</v>
      </c>
      <c r="D11" s="16">
        <v>400000</v>
      </c>
      <c r="E11" s="17">
        <v>100</v>
      </c>
      <c r="F11" s="18">
        <f t="shared" si="0"/>
        <v>8.987485779294653E-2</v>
      </c>
      <c r="G11" s="23">
        <v>400000</v>
      </c>
      <c r="H11" s="6">
        <v>100</v>
      </c>
      <c r="I11" s="7">
        <f t="shared" si="1"/>
        <v>8.987485779294653E-2</v>
      </c>
    </row>
    <row r="12" spans="1:9" x14ac:dyDescent="0.2">
      <c r="A12" s="29">
        <v>10</v>
      </c>
      <c r="B12" s="33" t="s">
        <v>9</v>
      </c>
      <c r="C12" s="37">
        <v>480500</v>
      </c>
      <c r="D12" s="16">
        <v>460000</v>
      </c>
      <c r="E12" s="17">
        <v>95</v>
      </c>
      <c r="F12" s="18">
        <f t="shared" si="0"/>
        <v>4.2663891779396459E-2</v>
      </c>
      <c r="G12" s="23">
        <v>450000</v>
      </c>
      <c r="H12" s="6">
        <v>100</v>
      </c>
      <c r="I12" s="7">
        <f t="shared" si="1"/>
        <v>6.3475546305931316E-2</v>
      </c>
    </row>
    <row r="13" spans="1:9" x14ac:dyDescent="0.2">
      <c r="A13" s="29">
        <v>11</v>
      </c>
      <c r="B13" s="33" t="s">
        <v>10</v>
      </c>
      <c r="C13" s="37">
        <v>453000</v>
      </c>
      <c r="D13" s="16">
        <v>410000</v>
      </c>
      <c r="E13" s="17">
        <v>95</v>
      </c>
      <c r="F13" s="18">
        <f t="shared" si="0"/>
        <v>9.4922737306843266E-2</v>
      </c>
      <c r="G13" s="23">
        <v>400000</v>
      </c>
      <c r="H13" s="6">
        <v>100</v>
      </c>
      <c r="I13" s="7">
        <f t="shared" si="1"/>
        <v>0.11699779249448124</v>
      </c>
    </row>
    <row r="14" spans="1:9" x14ac:dyDescent="0.2">
      <c r="A14" s="29">
        <v>12</v>
      </c>
      <c r="B14" s="33" t="s">
        <v>11</v>
      </c>
      <c r="C14" s="37">
        <v>539500</v>
      </c>
      <c r="D14" s="16">
        <v>490000</v>
      </c>
      <c r="E14" s="17">
        <v>95</v>
      </c>
      <c r="F14" s="18">
        <f t="shared" si="0"/>
        <v>9.1751621872103797E-2</v>
      </c>
      <c r="G14" s="23">
        <v>480000</v>
      </c>
      <c r="H14" s="6">
        <v>100</v>
      </c>
      <c r="I14" s="7">
        <f t="shared" si="1"/>
        <v>0.1102873030583874</v>
      </c>
    </row>
    <row r="15" spans="1:9" x14ac:dyDescent="0.2">
      <c r="A15" s="29">
        <v>13</v>
      </c>
      <c r="B15" s="33" t="s">
        <v>12</v>
      </c>
      <c r="C15" s="37">
        <v>595000</v>
      </c>
      <c r="D15" s="16">
        <v>550000</v>
      </c>
      <c r="E15" s="17">
        <v>100</v>
      </c>
      <c r="F15" s="18">
        <f t="shared" si="0"/>
        <v>7.5630252100840331E-2</v>
      </c>
      <c r="G15" s="23">
        <v>550000</v>
      </c>
      <c r="H15" s="6">
        <v>100</v>
      </c>
      <c r="I15" s="7">
        <f t="shared" si="1"/>
        <v>7.5630252100840331E-2</v>
      </c>
    </row>
    <row r="16" spans="1:9" x14ac:dyDescent="0.2">
      <c r="A16" s="29">
        <v>14</v>
      </c>
      <c r="B16" s="33" t="s">
        <v>13</v>
      </c>
      <c r="C16" s="37">
        <v>322500</v>
      </c>
      <c r="D16" s="16">
        <v>280000</v>
      </c>
      <c r="E16" s="17">
        <v>100</v>
      </c>
      <c r="F16" s="18">
        <f t="shared" si="0"/>
        <v>0.13178294573643412</v>
      </c>
      <c r="G16" s="23">
        <v>280000</v>
      </c>
      <c r="H16" s="6">
        <v>100</v>
      </c>
      <c r="I16" s="7">
        <f t="shared" si="1"/>
        <v>0.13178294573643412</v>
      </c>
    </row>
    <row r="17" spans="1:9" x14ac:dyDescent="0.2">
      <c r="A17" s="29">
        <v>15</v>
      </c>
      <c r="B17" s="33" t="s">
        <v>14</v>
      </c>
      <c r="C17" s="37">
        <v>635500</v>
      </c>
      <c r="D17" s="16">
        <v>630000</v>
      </c>
      <c r="E17" s="17">
        <v>95</v>
      </c>
      <c r="F17" s="18">
        <f t="shared" si="0"/>
        <v>8.6546026750590095E-3</v>
      </c>
      <c r="G17" s="23">
        <v>620000</v>
      </c>
      <c r="H17" s="6">
        <v>100</v>
      </c>
      <c r="I17" s="7">
        <f t="shared" si="1"/>
        <v>2.4390243902439025E-2</v>
      </c>
    </row>
    <row r="18" spans="1:9" x14ac:dyDescent="0.2">
      <c r="A18" s="29">
        <v>16</v>
      </c>
      <c r="B18" s="33" t="s">
        <v>15</v>
      </c>
      <c r="C18" s="37">
        <v>500000</v>
      </c>
      <c r="D18" s="16">
        <v>490000</v>
      </c>
      <c r="E18" s="17">
        <v>95</v>
      </c>
      <c r="F18" s="18">
        <f t="shared" si="0"/>
        <v>0.02</v>
      </c>
      <c r="G18" s="23">
        <v>480000</v>
      </c>
      <c r="H18" s="6">
        <v>100</v>
      </c>
      <c r="I18" s="7">
        <f t="shared" si="1"/>
        <v>0.04</v>
      </c>
    </row>
    <row r="19" spans="1:9" x14ac:dyDescent="0.2">
      <c r="A19" s="29">
        <v>17</v>
      </c>
      <c r="B19" s="33" t="s">
        <v>16</v>
      </c>
      <c r="C19" s="37">
        <v>290000</v>
      </c>
      <c r="D19" s="16">
        <v>290000</v>
      </c>
      <c r="E19" s="17">
        <v>95</v>
      </c>
      <c r="F19" s="18">
        <f t="shared" si="0"/>
        <v>0</v>
      </c>
      <c r="G19" s="23">
        <v>265000</v>
      </c>
      <c r="H19" s="6">
        <v>100</v>
      </c>
      <c r="I19" s="7">
        <f t="shared" si="1"/>
        <v>8.6206896551724144E-2</v>
      </c>
    </row>
    <row r="20" spans="1:9" x14ac:dyDescent="0.2">
      <c r="A20" s="29">
        <v>18</v>
      </c>
      <c r="B20" s="33" t="s">
        <v>17</v>
      </c>
      <c r="C20" s="37">
        <v>530150</v>
      </c>
      <c r="D20" s="16">
        <v>520000</v>
      </c>
      <c r="E20" s="17">
        <v>95</v>
      </c>
      <c r="F20" s="18">
        <f t="shared" si="0"/>
        <v>1.9145524851457135E-2</v>
      </c>
      <c r="G20" s="23">
        <v>500000</v>
      </c>
      <c r="H20" s="6">
        <v>100</v>
      </c>
      <c r="I20" s="7">
        <f t="shared" si="1"/>
        <v>5.6870696972554938E-2</v>
      </c>
    </row>
    <row r="21" spans="1:9" x14ac:dyDescent="0.2">
      <c r="A21" s="29">
        <v>19</v>
      </c>
      <c r="B21" s="33" t="s">
        <v>18</v>
      </c>
      <c r="C21" s="37">
        <v>426500</v>
      </c>
      <c r="D21" s="16">
        <v>410000</v>
      </c>
      <c r="E21" s="17">
        <v>95</v>
      </c>
      <c r="F21" s="18">
        <f t="shared" si="0"/>
        <v>3.8686987104337635E-2</v>
      </c>
      <c r="G21" s="23">
        <v>400000</v>
      </c>
      <c r="H21" s="6">
        <v>100</v>
      </c>
      <c r="I21" s="7">
        <f t="shared" si="1"/>
        <v>6.2133645955451351E-2</v>
      </c>
    </row>
    <row r="22" spans="1:9" x14ac:dyDescent="0.2">
      <c r="A22" s="29">
        <v>20</v>
      </c>
      <c r="B22" s="33" t="s">
        <v>19</v>
      </c>
      <c r="C22" s="37">
        <v>376000</v>
      </c>
      <c r="D22" s="16">
        <v>370000</v>
      </c>
      <c r="E22" s="17">
        <v>95</v>
      </c>
      <c r="F22" s="18">
        <f t="shared" si="0"/>
        <v>1.5957446808510637E-2</v>
      </c>
      <c r="G22" s="23">
        <v>365000</v>
      </c>
      <c r="H22" s="6">
        <v>100</v>
      </c>
      <c r="I22" s="7">
        <f t="shared" si="1"/>
        <v>2.9255319148936171E-2</v>
      </c>
    </row>
    <row r="23" spans="1:9" x14ac:dyDescent="0.2">
      <c r="A23" s="29">
        <v>21</v>
      </c>
      <c r="B23" s="33" t="s">
        <v>20</v>
      </c>
      <c r="C23" s="37">
        <v>419000</v>
      </c>
      <c r="D23" s="16">
        <v>410000</v>
      </c>
      <c r="E23" s="17">
        <v>95</v>
      </c>
      <c r="F23" s="18">
        <f t="shared" si="0"/>
        <v>2.1479713603818614E-2</v>
      </c>
      <c r="G23" s="23">
        <v>400000</v>
      </c>
      <c r="H23" s="6">
        <v>100</v>
      </c>
      <c r="I23" s="7">
        <f t="shared" si="1"/>
        <v>4.5346062052505964E-2</v>
      </c>
    </row>
    <row r="24" spans="1:9" x14ac:dyDescent="0.2">
      <c r="A24" s="29">
        <v>22</v>
      </c>
      <c r="B24" s="33" t="s">
        <v>21</v>
      </c>
      <c r="C24" s="37">
        <v>502500</v>
      </c>
      <c r="D24" s="16">
        <v>500000</v>
      </c>
      <c r="E24" s="17">
        <v>100</v>
      </c>
      <c r="F24" s="18">
        <f t="shared" si="0"/>
        <v>4.9751243781094526E-3</v>
      </c>
      <c r="G24" s="23">
        <v>500000</v>
      </c>
      <c r="H24" s="6">
        <v>100</v>
      </c>
      <c r="I24" s="7">
        <f t="shared" si="1"/>
        <v>4.9751243781094526E-3</v>
      </c>
    </row>
    <row r="25" spans="1:9" x14ac:dyDescent="0.2">
      <c r="A25" s="29">
        <v>23</v>
      </c>
      <c r="B25" s="33" t="s">
        <v>22</v>
      </c>
      <c r="C25" s="37">
        <v>393000</v>
      </c>
      <c r="D25" s="16">
        <v>350000</v>
      </c>
      <c r="E25" s="17">
        <v>100</v>
      </c>
      <c r="F25" s="18">
        <f t="shared" si="0"/>
        <v>0.10941475826972011</v>
      </c>
      <c r="G25" s="23">
        <v>350000</v>
      </c>
      <c r="H25" s="6">
        <v>100</v>
      </c>
      <c r="I25" s="7">
        <f t="shared" si="1"/>
        <v>0.10941475826972011</v>
      </c>
    </row>
    <row r="26" spans="1:9" x14ac:dyDescent="0.2">
      <c r="A26" s="29">
        <v>24</v>
      </c>
      <c r="B26" s="33" t="s">
        <v>23</v>
      </c>
      <c r="C26" s="37">
        <v>419000</v>
      </c>
      <c r="D26" s="16">
        <v>410000</v>
      </c>
      <c r="E26" s="17">
        <v>95</v>
      </c>
      <c r="F26" s="18">
        <f t="shared" si="0"/>
        <v>2.1479713603818614E-2</v>
      </c>
      <c r="G26" s="23">
        <v>405000</v>
      </c>
      <c r="H26" s="6">
        <v>100</v>
      </c>
      <c r="I26" s="7">
        <f t="shared" si="1"/>
        <v>3.3412887828162291E-2</v>
      </c>
    </row>
    <row r="27" spans="1:9" x14ac:dyDescent="0.2">
      <c r="A27" s="29">
        <v>25</v>
      </c>
      <c r="B27" s="33" t="s">
        <v>24</v>
      </c>
      <c r="C27" s="37">
        <v>568500</v>
      </c>
      <c r="D27" s="16">
        <v>490000</v>
      </c>
      <c r="E27" s="17">
        <v>100</v>
      </c>
      <c r="F27" s="18">
        <f t="shared" si="0"/>
        <v>0.13808267370272648</v>
      </c>
      <c r="G27" s="23">
        <v>490000</v>
      </c>
      <c r="H27" s="6">
        <v>100</v>
      </c>
      <c r="I27" s="7">
        <f t="shared" si="1"/>
        <v>0.13808267370272648</v>
      </c>
    </row>
    <row r="28" spans="1:9" x14ac:dyDescent="0.2">
      <c r="A28" s="29">
        <v>26</v>
      </c>
      <c r="B28" s="33" t="s">
        <v>25</v>
      </c>
      <c r="C28" s="37">
        <v>254500</v>
      </c>
      <c r="D28" s="16">
        <v>230000</v>
      </c>
      <c r="E28" s="17">
        <v>100</v>
      </c>
      <c r="F28" s="18">
        <f t="shared" si="0"/>
        <v>9.6267190569744601E-2</v>
      </c>
      <c r="G28" s="23">
        <v>230000</v>
      </c>
      <c r="H28" s="6">
        <v>100</v>
      </c>
      <c r="I28" s="7">
        <f t="shared" si="1"/>
        <v>9.6267190569744601E-2</v>
      </c>
    </row>
    <row r="29" spans="1:9" x14ac:dyDescent="0.2">
      <c r="A29" s="30">
        <v>27</v>
      </c>
      <c r="B29" s="34" t="s">
        <v>26</v>
      </c>
      <c r="C29" s="38">
        <v>419500</v>
      </c>
      <c r="D29" s="19">
        <v>410000</v>
      </c>
      <c r="E29" s="20">
        <v>95</v>
      </c>
      <c r="F29" s="21">
        <f t="shared" si="0"/>
        <v>2.2646007151370679E-2</v>
      </c>
      <c r="G29" s="24">
        <v>400000</v>
      </c>
      <c r="H29" s="8">
        <v>100</v>
      </c>
      <c r="I29" s="9">
        <f t="shared" si="1"/>
        <v>4.6483909415971393E-2</v>
      </c>
    </row>
    <row r="30" spans="1:9" ht="16" thickBot="1" x14ac:dyDescent="0.25">
      <c r="A30" s="31">
        <v>28</v>
      </c>
      <c r="B30" s="35" t="s">
        <v>35</v>
      </c>
      <c r="C30" s="39">
        <v>41406</v>
      </c>
      <c r="D30" s="40">
        <v>35000</v>
      </c>
      <c r="E30" s="25">
        <v>95</v>
      </c>
      <c r="F30" s="41">
        <f t="shared" si="0"/>
        <v>0.1547118775056755</v>
      </c>
      <c r="G30" s="42">
        <v>30000</v>
      </c>
      <c r="H30" s="26">
        <v>100</v>
      </c>
      <c r="I30" s="27">
        <f t="shared" si="1"/>
        <v>0.27546732357629328</v>
      </c>
    </row>
    <row r="31" spans="1:9" ht="16" thickBot="1" x14ac:dyDescent="0.25">
      <c r="A31" s="51" t="s">
        <v>36</v>
      </c>
      <c r="B31" s="52"/>
      <c r="C31" s="47">
        <f>SUM(C3:C30)</f>
        <v>11790556</v>
      </c>
      <c r="D31" s="49">
        <f>SUM(D3:D30)</f>
        <v>11170000</v>
      </c>
      <c r="E31" s="44">
        <f>SUM(E3:E30)</f>
        <v>2705</v>
      </c>
      <c r="F31" s="46">
        <f>AVERAGE(F3:F30)</f>
        <v>5.7370109252680997E-2</v>
      </c>
      <c r="G31" s="50">
        <f>SUM(G3:G30)</f>
        <v>10935000</v>
      </c>
      <c r="H31" s="43">
        <f>SUM(H3:H30)</f>
        <v>2795</v>
      </c>
      <c r="I31" s="45">
        <f>AVERAGE(I3:I30)</f>
        <v>7.9958446855164747E-2</v>
      </c>
    </row>
    <row r="32" spans="1:9" x14ac:dyDescent="0.2">
      <c r="F32" s="48"/>
    </row>
    <row r="34" spans="2:9" ht="31" customHeight="1" x14ac:dyDescent="0.2">
      <c r="B34" s="65" t="s">
        <v>37</v>
      </c>
      <c r="C34" s="65"/>
      <c r="D34" s="65"/>
      <c r="E34" s="65"/>
      <c r="F34" s="65"/>
      <c r="G34" s="65"/>
      <c r="H34" s="65"/>
      <c r="I34" s="65"/>
    </row>
    <row r="35" spans="2:9" ht="31.5" customHeight="1" x14ac:dyDescent="0.2">
      <c r="B35" s="73" t="s">
        <v>44</v>
      </c>
      <c r="C35" s="74" t="s">
        <v>38</v>
      </c>
      <c r="D35" s="74"/>
      <c r="E35" s="74"/>
      <c r="F35" s="74"/>
      <c r="G35" s="74"/>
      <c r="H35" s="75" t="s">
        <v>45</v>
      </c>
      <c r="I35" s="75" t="s">
        <v>43</v>
      </c>
    </row>
    <row r="36" spans="2:9" ht="106" customHeight="1" x14ac:dyDescent="0.2">
      <c r="B36" s="66" t="s">
        <v>46</v>
      </c>
      <c r="C36" s="67" t="s">
        <v>42</v>
      </c>
      <c r="D36" s="67"/>
      <c r="E36" s="67"/>
      <c r="F36" s="67"/>
      <c r="G36" s="67"/>
      <c r="H36" s="68">
        <f>26950500+14478500+24788067</f>
        <v>66217067</v>
      </c>
      <c r="I36" s="69" t="s">
        <v>39</v>
      </c>
    </row>
    <row r="37" spans="2:9" ht="16" x14ac:dyDescent="0.2">
      <c r="B37" s="70" t="s">
        <v>41</v>
      </c>
      <c r="C37" s="71" t="s">
        <v>40</v>
      </c>
      <c r="D37" s="71"/>
      <c r="E37" s="71"/>
      <c r="F37" s="71"/>
      <c r="G37" s="71"/>
      <c r="H37" s="72" t="s">
        <v>40</v>
      </c>
      <c r="I37" s="72" t="s">
        <v>40</v>
      </c>
    </row>
  </sheetData>
  <mergeCells count="10">
    <mergeCell ref="C37:G37"/>
    <mergeCell ref="G1:I1"/>
    <mergeCell ref="A1:A2"/>
    <mergeCell ref="B1:B2"/>
    <mergeCell ref="C1:C2"/>
    <mergeCell ref="B34:I34"/>
    <mergeCell ref="C35:G35"/>
    <mergeCell ref="A31:B31"/>
    <mergeCell ref="D1:F1"/>
    <mergeCell ref="C36:G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pipe</dc:creator>
  <cp:lastModifiedBy>Microsoft Office User</cp:lastModifiedBy>
  <dcterms:created xsi:type="dcterms:W3CDTF">2023-03-17T12:54:30Z</dcterms:created>
  <dcterms:modified xsi:type="dcterms:W3CDTF">2023-03-17T18:22:50Z</dcterms:modified>
</cp:coreProperties>
</file>