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.doris.sanchez\Desktop\"/>
    </mc:Choice>
  </mc:AlternateContent>
  <bookViews>
    <workbookView xWindow="0" yWindow="0" windowWidth="13305" windowHeight="11265"/>
  </bookViews>
  <sheets>
    <sheet name="PRESUPUESTO 2023" sheetId="4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4" l="1"/>
  <c r="F6" i="4" s="1"/>
  <c r="E5" i="4"/>
  <c r="F5" i="4" s="1"/>
  <c r="E4" i="4"/>
  <c r="F4" i="4" s="1"/>
  <c r="F7" i="4" l="1"/>
  <c r="F9" i="4" s="1"/>
  <c r="F10" i="4" l="1"/>
  <c r="F11" i="4" s="1"/>
</calcChain>
</file>

<file path=xl/sharedStrings.xml><?xml version="1.0" encoding="utf-8"?>
<sst xmlns="http://schemas.openxmlformats.org/spreadsheetml/2006/main" count="20" uniqueCount="18">
  <si>
    <t xml:space="preserve">PRESUPUESTO INTERVENTORIA </t>
  </si>
  <si>
    <t>ACTIVIDAD</t>
  </si>
  <si>
    <t>NUM</t>
  </si>
  <si>
    <t>HONORARIOS PROFESIONAL</t>
  </si>
  <si>
    <t>GASTO MENSUAL</t>
  </si>
  <si>
    <t>VR TOTAL</t>
  </si>
  <si>
    <t>COSTOS DIRECTOS</t>
  </si>
  <si>
    <t>Director General por el término de la interventoría</t>
  </si>
  <si>
    <t>Supervisor Operativo por el término de la interventoría</t>
  </si>
  <si>
    <t>Personal técnico por el término de la interventoría</t>
  </si>
  <si>
    <t>SUBTOTAL</t>
  </si>
  <si>
    <t>FACTOR MULTIPLICADOR</t>
  </si>
  <si>
    <t>IVA 19%</t>
  </si>
  <si>
    <t>COSTO TOTAL</t>
  </si>
  <si>
    <t>TIEMPO DE EJECUCION EN MESES Y DIAS</t>
  </si>
  <si>
    <t>5 MESES 20 DIAS</t>
  </si>
  <si>
    <t>SUBTOTAL COSTOS DIRECTOS</t>
  </si>
  <si>
    <t xml:space="preserve">Firma del Oferente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</si>
</sst>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">
    <xf numFmtId="0" fontId="0" fillId="0" borderId="0" xfId="0"/>
    <xf numFmtId="164" fontId="2" fillId="2" borderId="0" xfId="0" applyNumberFormat="1" applyFont="1" applyFill="1"/>
    <xf numFmtId="43" fontId="0" fillId="0" borderId="0" xfId="2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vertical="center"/>
    </xf>
    <xf numFmtId="2" fontId="3" fillId="0" borderId="1" xfId="0" applyNumberFormat="1" applyFont="1" applyBorder="1" applyAlignment="1">
      <alignment vertic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F11" sqref="F11"/>
    </sheetView>
  </sheetViews>
  <sheetFormatPr baseColWidth="10" defaultColWidth="9.140625" defaultRowHeight="15" x14ac:dyDescent="0.25"/>
  <cols>
    <col min="1" max="1" width="52.140625" customWidth="1"/>
    <col min="2" max="2" width="4.5703125" bestFit="1" customWidth="1"/>
    <col min="3" max="3" width="21.140625" customWidth="1"/>
    <col min="4" max="4" width="18.85546875" customWidth="1"/>
    <col min="5" max="5" width="13.28515625" bestFit="1" customWidth="1"/>
    <col min="6" max="6" width="15.5703125" bestFit="1" customWidth="1"/>
    <col min="8" max="8" width="13" bestFit="1" customWidth="1"/>
  </cols>
  <sheetData>
    <row r="1" spans="1:8" x14ac:dyDescent="0.25">
      <c r="A1" s="3" t="s">
        <v>0</v>
      </c>
      <c r="B1" s="3"/>
      <c r="C1" s="3"/>
      <c r="D1" s="3"/>
      <c r="E1" s="3"/>
      <c r="F1" s="3"/>
      <c r="H1" s="1"/>
    </row>
    <row r="2" spans="1:8" ht="75" x14ac:dyDescent="0.25">
      <c r="A2" s="4" t="s">
        <v>1</v>
      </c>
      <c r="B2" s="4" t="s">
        <v>2</v>
      </c>
      <c r="C2" s="4" t="s">
        <v>14</v>
      </c>
      <c r="D2" s="4" t="s">
        <v>3</v>
      </c>
      <c r="E2" s="4" t="s">
        <v>4</v>
      </c>
      <c r="F2" s="4" t="s">
        <v>5</v>
      </c>
    </row>
    <row r="3" spans="1:8" x14ac:dyDescent="0.25">
      <c r="A3" s="5" t="s">
        <v>6</v>
      </c>
      <c r="B3" s="6"/>
      <c r="C3" s="6"/>
      <c r="D3" s="6"/>
      <c r="E3" s="6"/>
      <c r="F3" s="6"/>
    </row>
    <row r="4" spans="1:8" x14ac:dyDescent="0.25">
      <c r="A4" s="6" t="s">
        <v>7</v>
      </c>
      <c r="B4" s="7">
        <v>1</v>
      </c>
      <c r="C4" s="7" t="s">
        <v>15</v>
      </c>
      <c r="D4" s="8">
        <v>3800000</v>
      </c>
      <c r="E4" s="8">
        <f>D4</f>
        <v>3800000</v>
      </c>
      <c r="F4" s="8">
        <f>((E4/30)*170)*B4</f>
        <v>21533333.333333336</v>
      </c>
    </row>
    <row r="5" spans="1:8" x14ac:dyDescent="0.25">
      <c r="A5" s="6" t="s">
        <v>8</v>
      </c>
      <c r="B5" s="7">
        <v>1</v>
      </c>
      <c r="C5" s="7" t="s">
        <v>15</v>
      </c>
      <c r="D5" s="8">
        <v>3100000</v>
      </c>
      <c r="E5" s="8">
        <f>D5</f>
        <v>3100000</v>
      </c>
      <c r="F5" s="8">
        <f t="shared" ref="F5:F6" si="0">((E5/30)*170)*B5</f>
        <v>17566666.666666664</v>
      </c>
    </row>
    <row r="6" spans="1:8" x14ac:dyDescent="0.25">
      <c r="A6" s="6" t="s">
        <v>9</v>
      </c>
      <c r="B6" s="7">
        <v>2</v>
      </c>
      <c r="C6" s="7" t="s">
        <v>15</v>
      </c>
      <c r="D6" s="8">
        <v>2100000</v>
      </c>
      <c r="E6" s="8">
        <f>D6</f>
        <v>2100000</v>
      </c>
      <c r="F6" s="8">
        <f t="shared" si="0"/>
        <v>23800000</v>
      </c>
    </row>
    <row r="7" spans="1:8" x14ac:dyDescent="0.25">
      <c r="A7" s="5" t="s">
        <v>10</v>
      </c>
      <c r="B7" s="9"/>
      <c r="C7" s="9"/>
      <c r="D7" s="5"/>
      <c r="E7" s="5"/>
      <c r="F7" s="10">
        <f>SUM(F4:F6)</f>
        <v>62900000</v>
      </c>
    </row>
    <row r="8" spans="1:8" x14ac:dyDescent="0.25">
      <c r="A8" s="5" t="s">
        <v>11</v>
      </c>
      <c r="B8" s="9"/>
      <c r="C8" s="9"/>
      <c r="D8" s="5"/>
      <c r="E8" s="5"/>
      <c r="F8" s="11">
        <v>2.11</v>
      </c>
    </row>
    <row r="9" spans="1:8" x14ac:dyDescent="0.25">
      <c r="A9" s="5" t="s">
        <v>16</v>
      </c>
      <c r="B9" s="9"/>
      <c r="C9" s="9"/>
      <c r="D9" s="5"/>
      <c r="E9" s="5"/>
      <c r="F9" s="10">
        <f>F7*F8</f>
        <v>132718999.99999999</v>
      </c>
    </row>
    <row r="10" spans="1:8" x14ac:dyDescent="0.25">
      <c r="A10" s="5" t="s">
        <v>12</v>
      </c>
      <c r="B10" s="5"/>
      <c r="C10" s="5"/>
      <c r="D10" s="5"/>
      <c r="E10" s="5"/>
      <c r="F10" s="10">
        <f>F9*0.19</f>
        <v>25216609.999999996</v>
      </c>
    </row>
    <row r="11" spans="1:8" x14ac:dyDescent="0.25">
      <c r="A11" s="5" t="s">
        <v>13</v>
      </c>
      <c r="B11" s="5"/>
      <c r="C11" s="5"/>
      <c r="D11" s="5"/>
      <c r="E11" s="5"/>
      <c r="F11" s="10">
        <f>F9+F10</f>
        <v>157935609.99999997</v>
      </c>
    </row>
    <row r="17" spans="1:4" x14ac:dyDescent="0.25">
      <c r="A17" t="s">
        <v>17</v>
      </c>
    </row>
    <row r="23" spans="1:4" x14ac:dyDescent="0.25">
      <c r="D23" s="2"/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Doris Sanchez Bermeo</cp:lastModifiedBy>
  <cp:lastPrinted>2023-03-24T16:46:42Z</cp:lastPrinted>
  <dcterms:created xsi:type="dcterms:W3CDTF">2021-05-04T15:10:12Z</dcterms:created>
  <dcterms:modified xsi:type="dcterms:W3CDTF">2023-03-24T17:11:01Z</dcterms:modified>
</cp:coreProperties>
</file>