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queza 001\Desktop\TRABAJO\TRABAJO 2023\IDIGER 2023\MARZO 2023\PROCESO CONTRACTUALES\MINIMA CUANTIA TRANSPORTE\comite\"/>
    </mc:Choice>
  </mc:AlternateContent>
  <bookViews>
    <workbookView xWindow="0" yWindow="0" windowWidth="19800" windowHeight="7680" activeTab="1"/>
  </bookViews>
  <sheets>
    <sheet name="Tipos de Riesgo" sheetId="3" r:id="rId1"/>
    <sheet name="Matriz de Riesgos (2)" sheetId="4" r:id="rId2"/>
  </sheets>
  <externalReferences>
    <externalReference r:id="rId3"/>
  </externalReferences>
  <definedNames>
    <definedName name="_xlnm.Print_Area" localSheetId="1">'Matriz de Riesgos (2)'!$A$1:$W$31</definedName>
    <definedName name="_xlnm.Print_Titles" localSheetId="1">'Matriz de Riesgos (2)'!$A:$E,'Matriz de Riesgos (2)'!$1:$7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4" l="1"/>
  <c r="R15" i="4"/>
  <c r="S15" i="4" s="1"/>
  <c r="H17" i="4"/>
  <c r="A16" i="4"/>
  <c r="A17" i="4" s="1"/>
  <c r="L16" i="4"/>
  <c r="R16" i="4"/>
  <c r="S17" i="4"/>
  <c r="S16" i="4"/>
  <c r="L8" i="4"/>
  <c r="M8" i="4" s="1"/>
  <c r="L15" i="4"/>
  <c r="M15" i="4" s="1"/>
  <c r="R14" i="4"/>
  <c r="S14" i="4" s="1"/>
  <c r="L14" i="4"/>
  <c r="M14" i="4" s="1"/>
  <c r="J14" i="4"/>
  <c r="H14" i="4"/>
  <c r="R13" i="4"/>
  <c r="S13" i="4" s="1"/>
  <c r="L13" i="4"/>
  <c r="M13" i="4" s="1"/>
  <c r="J13" i="4"/>
  <c r="H13" i="4"/>
  <c r="S12" i="4"/>
  <c r="H12" i="4"/>
  <c r="L11" i="4"/>
  <c r="M11" i="4"/>
  <c r="J11" i="4"/>
  <c r="H11" i="4"/>
  <c r="L10" i="4"/>
  <c r="M10" i="4" s="1"/>
  <c r="J10" i="4"/>
  <c r="R9" i="4"/>
  <c r="S9" i="4" s="1"/>
  <c r="L9" i="4"/>
  <c r="M9" i="4" s="1"/>
  <c r="J9" i="4"/>
  <c r="R8" i="4"/>
  <c r="S8" i="4"/>
  <c r="J8" i="4"/>
  <c r="H8" i="4"/>
</calcChain>
</file>

<file path=xl/sharedStrings.xml><?xml version="1.0" encoding="utf-8"?>
<sst xmlns="http://schemas.openxmlformats.org/spreadsheetml/2006/main" count="236" uniqueCount="144">
  <si>
    <t>No.</t>
  </si>
  <si>
    <t>Clase</t>
  </si>
  <si>
    <t>Fuente</t>
  </si>
  <si>
    <t>Etapa</t>
  </si>
  <si>
    <t>Tipo</t>
  </si>
  <si>
    <t>Descripción</t>
  </si>
  <si>
    <t>Consecuencia de la ocurrencia</t>
  </si>
  <si>
    <t>Probabilidad</t>
  </si>
  <si>
    <t>Impacto</t>
  </si>
  <si>
    <t>Valoración del Riesgo</t>
  </si>
  <si>
    <t>General</t>
  </si>
  <si>
    <t>Interno</t>
  </si>
  <si>
    <t xml:space="preserve">Operacional </t>
  </si>
  <si>
    <t>Planeación</t>
  </si>
  <si>
    <t>Externo</t>
  </si>
  <si>
    <t>Ejecución</t>
  </si>
  <si>
    <t>Regulatorio</t>
  </si>
  <si>
    <t>Categoría del Riesgo</t>
  </si>
  <si>
    <t>¿A quién se asigna?</t>
  </si>
  <si>
    <t>Tratamiento/Controles</t>
  </si>
  <si>
    <t>Riesgo Medio</t>
  </si>
  <si>
    <t>Entidad</t>
  </si>
  <si>
    <t>Contratista</t>
  </si>
  <si>
    <t>Riesgo Alto</t>
  </si>
  <si>
    <t>Especifico</t>
  </si>
  <si>
    <t>Impacto después de tratamiento</t>
  </si>
  <si>
    <t>¿Afecta la ejecución del Contrato?</t>
  </si>
  <si>
    <t>Persona responsable por implementar el tratamiento</t>
  </si>
  <si>
    <t>Fecha estimada inicio tratamiento</t>
  </si>
  <si>
    <t>Fecha estimada completa tratamiento</t>
  </si>
  <si>
    <t>Categoría</t>
  </si>
  <si>
    <t>Riesgo Bajo</t>
  </si>
  <si>
    <t>Eventualmente</t>
  </si>
  <si>
    <t>Inicio etapa precontractual</t>
  </si>
  <si>
    <t>Finalización etapa precontractual</t>
  </si>
  <si>
    <t>Hasta la ejecución</t>
  </si>
  <si>
    <t>Ejecución contractual</t>
  </si>
  <si>
    <t>Contratista y Supervisor</t>
  </si>
  <si>
    <t>Ejecución Contractual</t>
  </si>
  <si>
    <t>Económicos</t>
  </si>
  <si>
    <t>Riesgos Económicos: son los derivados del comportamiento del mercado, tales como la fluctuación de los precios de los insumos, desabastecimiento y especulación de los mismos, entre otros.</t>
  </si>
  <si>
    <t>Sociales</t>
  </si>
  <si>
    <t>Riesgos Sociales o Políticos: son los derivados de los cambios de las políticas gubernamentales y decambios en las condiciones sociales que tengan impacto en la ejecución del contrato.</t>
  </si>
  <si>
    <t>Operacionales</t>
  </si>
  <si>
    <t>Riesgos Operacionales: son los asociados a la operatividad del contrato, tales como la suficiencia del presupuesto oficial, del plazo o los derivados de procesos, procedimientos, parámetros, sistemas de información y tecnológicos, equipos humanos o técnicos inadecuados o insuficientes.</t>
  </si>
  <si>
    <t>Financieros</t>
  </si>
  <si>
    <t>Riesgos Financieros: 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</si>
  <si>
    <t>Riesgos Regulatorios: derivados de cambios regulatorios o reglamentarios que afecten la ecuación económica del contrato.</t>
  </si>
  <si>
    <t>De la  Naturaleza</t>
  </si>
  <si>
    <t>Riesgos de la Naturaleza: son los eventos naturales previsibles en los cuales no hay intervención humana que puedan tener impacto en la ejecución del contrato, por ejemplo los temblores, inundaciones, lluvias, sequías, entre otros.</t>
  </si>
  <si>
    <t>Ambientales</t>
  </si>
  <si>
    <t>Riesgos Ambientales: son los derivados de las obligaciones legales o reglamentarias de carácter ambiental, así como de la control, entre otras.s licencias, planes de manejo o de permisos y autorizaciones ambientales, incluyendo tasas retributivas y compensatorias, obligaciones de mitigación, tareas de monitoreo y</t>
  </si>
  <si>
    <t>Tecnológicos</t>
  </si>
  <si>
    <t>Riesgos Tecnológicos: son los derivados de fallas en los sistemas de comunicación de voz y de datos, suspensión de servicios públicos, nuevos desarrollos tecnológicos o estándares que deben ser tenidos en cuenta para la ejecución del contrato, obsolescencia tecnológica.</t>
  </si>
  <si>
    <t>TIPOS DE RIESGO</t>
  </si>
  <si>
    <t>PROBABILIDAD DEL RIESGO</t>
  </si>
  <si>
    <t>Raro</t>
  </si>
  <si>
    <t>Improbable</t>
  </si>
  <si>
    <t>Posible</t>
  </si>
  <si>
    <t>Probable</t>
  </si>
  <si>
    <t>Casi cierto</t>
  </si>
  <si>
    <t>Valoración</t>
  </si>
  <si>
    <t>IMPACTO DEL RIESGO</t>
  </si>
  <si>
    <t>Insignificante</t>
  </si>
  <si>
    <t>Menor</t>
  </si>
  <si>
    <t>Moderado</t>
  </si>
  <si>
    <t>Mayor</t>
  </si>
  <si>
    <t>Catastrófico</t>
  </si>
  <si>
    <t>Riesgo Extremo</t>
  </si>
  <si>
    <t>CATEGORÍA DEL RIESGO</t>
  </si>
  <si>
    <t>VALORACIÓN</t>
  </si>
  <si>
    <t>ETAPAS</t>
  </si>
  <si>
    <t>Selección</t>
  </si>
  <si>
    <t>Contratación</t>
  </si>
  <si>
    <t>Genera retrasos</t>
  </si>
  <si>
    <t>Finalización etapa contractual</t>
  </si>
  <si>
    <t>Finalización etapa ejecución</t>
  </si>
  <si>
    <t>MATRIZ DE IDENTIFICACION Y DISTRIBUCION DE RIESGOS</t>
  </si>
  <si>
    <t>OBJETO:</t>
  </si>
  <si>
    <t>La definición de la necesidad y el objeto establecido en el estudio previo, no se ajusta a la modalidad de selección aplicable.</t>
  </si>
  <si>
    <t>No se pueda adelantar el proceso contractual por no ajustarse a la modalidad de selección, retrasos en la satisfacción de la necesidad</t>
  </si>
  <si>
    <t>Revisión y apoyo jurídico a las Dependencias que solicitan la contratación, aclarando los requisitos y la aplicabilidad de cada una de las modalidades de selección, de conformidad a los lienamientos legales establecidos.</t>
  </si>
  <si>
    <t>Dependencia que establece la necesidad
Oficina Asesora Juridica</t>
  </si>
  <si>
    <t>El presupuesto planificado no corresponde al valor real de la prestación a  realizar.</t>
  </si>
  <si>
    <t xml:space="preserve">
Dependencia que genera la necesidad.
Oficina Asesora Juridica</t>
  </si>
  <si>
    <t>Finalización Ejecución y Términación</t>
  </si>
  <si>
    <t>El retraso en la ejecución del objeto contratado, pudiendo generar retrasos, modificaciones contractuales y variación del valor del contrato.</t>
  </si>
  <si>
    <t>Finalización etapa de ejecución</t>
  </si>
  <si>
    <t>Incumplimiento y/o demoras por parte del contratista en el cumplimiento del objeto y obligaciones contractuales</t>
  </si>
  <si>
    <t>Afecta la satisfacción de la necesidad que se pretende cubrir con el contrato. Puede generar sanciones y prórrogas</t>
  </si>
  <si>
    <t xml:space="preserve">Finalización etapa ejecución y terminación </t>
  </si>
  <si>
    <t>Imposibilidad para la suscripcción del contrato.
Declaratoria de desierta del proceso. 
Alegación de un desequilibrio contractual.</t>
  </si>
  <si>
    <t xml:space="preserve">Se debe efectuar un Analisis del Sector, conforme al objeto a contratar, aplicando las variables que correspondan, que permita establecer de manera real el valor del bien o servicio.  (# 4 art 2,2,1,1,2,1,1 D. 1082/15)
Tener en cuenta los lienamientos que para el efecto establezca Colombia Compra Eficiente </t>
  </si>
  <si>
    <t>El contratista seleccionado no firma el contrato y/o se retrasa en la constitución y presentación de las garantías que amparan el cumplimiento del contrato, incluyendo adiciones y prorrogas</t>
  </si>
  <si>
    <t xml:space="preserve">Retraso en el inicio y  ejecución del contrato y afectación en el logro de los objetivos y satisfacción de la necesidad propuesta. 
Las garantías no tengan la vigencia requerida por la norma, con lo cual la Entidad quedaría desamparada. </t>
  </si>
  <si>
    <t>Realizar seguimiento continuo a la ejecución del contrato y de evidenciar un presunto incumplimiento y/o demoras se dara aplicación a los procedimientos, clausulas excepcionales, caducidad, sanciones y multas conforme lo establece la norma,  atendiendo a los derechos  de la Entidad. (art. 84, 85, 86 L 1474/11).En caso de requerirse adiciones, modificacioes o prorrogas, éstas deben constar por escrito, con la debida justificación, las cuales deberán ser remitidas a la Oficina Asesora Jurídica, para su revisión, elaboración y suscripción</t>
  </si>
  <si>
    <t>Etapa de planeacion</t>
  </si>
  <si>
    <t xml:space="preserve">CONTRATO DE DILIGENCIAR EL TIPO DE CONTRATO:   </t>
  </si>
  <si>
    <t xml:space="preserve">Ocurre cuando se presentan fallas en la disponibilidad del Sistema de Contratación Pública – SECOP II </t>
  </si>
  <si>
    <t>Retraso o incumplimiento de los plazos legales para la publicación de los actos y/o documentos derivados de los procesos contractuales</t>
  </si>
  <si>
    <t>ETAPA PLANEACION: Elaboración de un cronograma con plazos que permitan tener movilidad en caso de fallas del SECOP II</t>
  </si>
  <si>
    <t>No</t>
  </si>
  <si>
    <t xml:space="preserve">Cambios normativos o por la expedición de normas posteriores a la celebración del contrato, que afecte las condiciones económicas, técnicas y/o jurídicas inicialmente pactadas. </t>
  </si>
  <si>
    <t>Genera una carga adicional a las previstas, que puede afectar a cualquiera o a las dos partes del contrato. Rompimiento del equilibrio económico dl contrato.</t>
  </si>
  <si>
    <t>Entidad y Contratista</t>
  </si>
  <si>
    <t xml:space="preserve">EJECUCION: Aplicación inmediata de las disposiciones legales y ajuste de los procesos internos de la Entidad. </t>
  </si>
  <si>
    <t xml:space="preserve">La imposibilidad de dar inicio a la ejecución del contrato por falta  supervisión. </t>
  </si>
  <si>
    <t xml:space="preserve">
Realizar la designación y comunicación del Supervisor (Art. 83 Ley 1474/11)</t>
  </si>
  <si>
    <t>Grupo Precontractual
Oficina Jurídica</t>
  </si>
  <si>
    <t>Supervisor del contrato</t>
  </si>
  <si>
    <t>Contratista
Supervisor del contrato</t>
  </si>
  <si>
    <t>Área Técnica que genera la necesidad 
Oficina Asesora Juridica</t>
  </si>
  <si>
    <t xml:space="preserve">
Se establecen plazos para la ejecución del contrato, para allegar garantías por parte del contratista  tres (3) días hábiles siguientes a la firma del contrato, prorrogas y/o adiciones), en caso de no allegarse dentro del término se requeria al contratista.
La Oficina Jurídica hará los requerimientos respectivos. 
</t>
  </si>
  <si>
    <t>Insuficiencia en el personal del
Contratista  para la prestación
oportuna del servicio</t>
  </si>
  <si>
    <t>Retrasos en la prestación del
servicio o la no realización de
este</t>
  </si>
  <si>
    <t>Establecer garantías de cumplimiento</t>
  </si>
  <si>
    <t xml:space="preserve">sí </t>
  </si>
  <si>
    <t>Hurto de los vehículos empleados en la prestación del servicio</t>
  </si>
  <si>
    <t xml:space="preserve">operacional </t>
  </si>
  <si>
    <t>No prestación
del servicio de
transporte</t>
  </si>
  <si>
    <t>Adquisición de pólizas por parte del contratista que amparen el hurto de los vehículos. En este caso, el contratista deberá reemplazar el vehículo para garantizar la prestación del servicio</t>
  </si>
  <si>
    <t xml:space="preserve">Sí </t>
  </si>
  <si>
    <t xml:space="preserve">Contratista </t>
  </si>
  <si>
    <t>Falta de capacidad transportadora de
los proveedores</t>
  </si>
  <si>
    <t xml:space="preserve">interno </t>
  </si>
  <si>
    <t>No prestación del servicio de transporte</t>
  </si>
  <si>
    <t xml:space="preserve">El contratista deberá informar por escrito a la Entidad la falta de capacidad transportadora que afecta la prestación del servicio de transporte. </t>
  </si>
  <si>
    <t>Cambios inesperados en el precio del combustible nacional, autopartes, servicios de mantenimiento, insumos y peajes.</t>
  </si>
  <si>
    <t>Variación en el precio del servicio de transporte especial de pasajeros</t>
  </si>
  <si>
    <t xml:space="preserve">Riesgo Medio </t>
  </si>
  <si>
    <t>Estipulación contractual que permita revisar el precio del combustible, autopartes, servicios de mantenimiento, insumos  que impacte en el precio del servicio del transporte especial de pasajeros</t>
  </si>
  <si>
    <t>Riesgo bajo</t>
  </si>
  <si>
    <t>regulacion</t>
  </si>
  <si>
    <t xml:space="preserve">regulación </t>
  </si>
  <si>
    <t>Elaborado por:</t>
  </si>
  <si>
    <t>Aprobado y aprobado por :</t>
  </si>
  <si>
    <t>Firma:</t>
  </si>
  <si>
    <t xml:space="preserve">María Eugenia Tovar </t>
  </si>
  <si>
    <t>Nombre:</t>
  </si>
  <si>
    <t xml:space="preserve">Juanita Cardona </t>
  </si>
  <si>
    <t xml:space="preserve">Subdirectora Corporativa </t>
  </si>
  <si>
    <t xml:space="preserve">contratista - Subdirección Corporativa </t>
  </si>
  <si>
    <t xml:space="preserve">CONTRATAR EL SERVICIO DE TRANSPORTE TERRESTRE ESPECIAL PARA EL DESARROLLO DE ACTIVIDADES ASOCIADAS AL SISTEMA DISTRITAL DE GESTIÓN DE RIESGOS Y CAMBIO CLIMÁTICO- SDGR-CC.
</t>
  </si>
  <si>
    <t>FECHA DE ELABORACIÓN: Marzo 23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</si>
</sst>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 Narrow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1"/>
      <name val="Arial Narrow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6" fillId="0" borderId="0" xfId="0" applyFont="1"/>
    <xf numFmtId="0" fontId="4" fillId="2" borderId="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textRotation="90" wrapText="1"/>
    </xf>
    <xf numFmtId="0" fontId="6" fillId="0" borderId="2" xfId="0" applyFont="1" applyBorder="1" applyAlignment="1">
      <alignment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justify" vertical="center" wrapText="1"/>
    </xf>
    <xf numFmtId="166" fontId="6" fillId="0" borderId="5" xfId="2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justify" vertical="center" wrapText="1"/>
    </xf>
    <xf numFmtId="0" fontId="4" fillId="4" borderId="7" xfId="0" applyFont="1" applyFill="1" applyBorder="1" applyAlignment="1">
      <alignment horizontal="justify" vertical="center" wrapText="1"/>
    </xf>
    <xf numFmtId="0" fontId="4" fillId="4" borderId="5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vertical="center" textRotation="90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6" fontId="6" fillId="0" borderId="1" xfId="2" applyNumberFormat="1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textRotation="90" wrapText="1"/>
    </xf>
    <xf numFmtId="0" fontId="4" fillId="4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justify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4" borderId="5" xfId="0" applyFont="1" applyFill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66" fontId="6" fillId="0" borderId="5" xfId="2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justify" vertical="center" wrapText="1"/>
    </xf>
    <xf numFmtId="0" fontId="8" fillId="5" borderId="5" xfId="0" applyFont="1" applyFill="1" applyBorder="1" applyAlignment="1">
      <alignment horizontal="justify" vertical="center" textRotation="90" wrapText="1"/>
    </xf>
    <xf numFmtId="0" fontId="11" fillId="0" borderId="0" xfId="0" applyFont="1" applyAlignment="1">
      <alignment horizontal="justify" vertical="center"/>
    </xf>
    <xf numFmtId="0" fontId="6" fillId="0" borderId="5" xfId="0" applyFont="1" applyBorder="1" applyAlignment="1">
      <alignment vertical="top" wrapText="1"/>
    </xf>
    <xf numFmtId="0" fontId="7" fillId="0" borderId="8" xfId="0" applyFont="1" applyBorder="1" applyAlignment="1">
      <alignment horizontal="left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justify" vertical="center" wrapText="1"/>
    </xf>
    <xf numFmtId="0" fontId="7" fillId="8" borderId="5" xfId="0" applyFont="1" applyFill="1" applyBorder="1" applyAlignment="1">
      <alignment horizontal="justify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166" fontId="6" fillId="6" borderId="5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0" fillId="0" borderId="9" xfId="0" applyBorder="1"/>
    <xf numFmtId="0" fontId="0" fillId="0" borderId="15" xfId="0" applyBorder="1" applyAlignment="1">
      <alignment horizontal="center" vertical="center"/>
    </xf>
    <xf numFmtId="0" fontId="14" fillId="0" borderId="15" xfId="0" applyFont="1" applyBorder="1"/>
    <xf numFmtId="0" fontId="14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6" xfId="0" applyBorder="1"/>
    <xf numFmtId="0" fontId="4" fillId="0" borderId="5" xfId="0" applyFont="1" applyBorder="1" applyAlignment="1">
      <alignment vertical="top"/>
    </xf>
    <xf numFmtId="0" fontId="4" fillId="0" borderId="0" xfId="0" applyFont="1" applyAlignment="1">
      <alignment vertical="top"/>
    </xf>
    <xf numFmtId="0" fontId="0" fillId="0" borderId="16" xfId="0" applyBorder="1" applyAlignment="1">
      <alignment horizontal="center" vertical="center"/>
    </xf>
    <xf numFmtId="0" fontId="15" fillId="0" borderId="5" xfId="0" applyFont="1" applyBorder="1" applyAlignment="1">
      <alignment horizontal="justify" vertical="center" wrapText="1"/>
    </xf>
    <xf numFmtId="0" fontId="2" fillId="0" borderId="0" xfId="0" applyFont="1"/>
    <xf numFmtId="0" fontId="13" fillId="0" borderId="3" xfId="0" applyFont="1" applyBorder="1" applyAlignment="1">
      <alignment horizontal="left"/>
    </xf>
    <xf numFmtId="0" fontId="0" fillId="0" borderId="0" xfId="0" applyBorder="1"/>
    <xf numFmtId="0" fontId="13" fillId="0" borderId="0" xfId="0" applyFont="1" applyBorder="1"/>
    <xf numFmtId="0" fontId="14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vertical="top"/>
    </xf>
    <xf numFmtId="0" fontId="4" fillId="0" borderId="1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5" borderId="1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</cellXfs>
  <cellStyles count="3">
    <cellStyle name="Euro" xfId="1"/>
    <cellStyle name="Millares" xfId="2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628650</xdr:colOff>
      <xdr:row>11</xdr:row>
      <xdr:rowOff>104775</xdr:rowOff>
    </xdr:from>
    <xdr:to>
      <xdr:col>3</xdr:col>
      <xdr:colOff>1857375</xdr:colOff>
      <xdr:row>21</xdr:row>
      <xdr:rowOff>133350</xdr:rowOff>
    </xdr:to>
    <xdr:pic>
      <xdr:nvPicPr>
        <xdr:cNvPr id="2412" name="Imagen 1">
          <a:extLst>
            <a:ext uri="{FF2B5EF4-FFF2-40B4-BE49-F238E27FC236}">
              <a16:creationId xmlns:a16="http://schemas.microsoft.com/office/drawing/2014/main" xmlns="" id="{A876594B-849F-4260-A52C-21A3FB698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892" t="38893" r="42422" b="16768"/>
        <a:stretch>
          <a:fillRect/>
        </a:stretch>
      </xdr:blipFill>
      <xdr:spPr bwMode="auto">
        <a:xfrm>
          <a:off x="3571875" y="1885950"/>
          <a:ext cx="1990725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361950</xdr:colOff>
      <xdr:row>14</xdr:row>
      <xdr:rowOff>104775</xdr:rowOff>
    </xdr:from>
    <xdr:to>
      <xdr:col>15</xdr:col>
      <xdr:colOff>542925</xdr:colOff>
      <xdr:row>34</xdr:row>
      <xdr:rowOff>9525</xdr:rowOff>
    </xdr:to>
    <xdr:pic>
      <xdr:nvPicPr>
        <xdr:cNvPr id="2413" name="Imagen 2">
          <a:extLst>
            <a:ext uri="{FF2B5EF4-FFF2-40B4-BE49-F238E27FC236}">
              <a16:creationId xmlns:a16="http://schemas.microsoft.com/office/drawing/2014/main" xmlns="" id="{F08681DE-3D51-4581-BC27-CE800AB4D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66" t="41562" r="27074" b="16878"/>
        <a:stretch>
          <a:fillRect/>
        </a:stretch>
      </xdr:blipFill>
      <xdr:spPr bwMode="auto">
        <a:xfrm>
          <a:off x="6753225" y="2371725"/>
          <a:ext cx="7800975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676275</xdr:colOff>
      <xdr:row>32</xdr:row>
      <xdr:rowOff>104775</xdr:rowOff>
    </xdr:from>
    <xdr:to>
      <xdr:col>3</xdr:col>
      <xdr:colOff>1714500</xdr:colOff>
      <xdr:row>42</xdr:row>
      <xdr:rowOff>28575</xdr:rowOff>
    </xdr:to>
    <xdr:pic>
      <xdr:nvPicPr>
        <xdr:cNvPr id="2414" name="Imagen 3">
          <a:extLst>
            <a:ext uri="{FF2B5EF4-FFF2-40B4-BE49-F238E27FC236}">
              <a16:creationId xmlns:a16="http://schemas.microsoft.com/office/drawing/2014/main" xmlns="" id="{7AA26E5E-B19A-4F6E-9B29-67DA25EC9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13" t="49228" r="47285" b="17880"/>
        <a:stretch>
          <a:fillRect/>
        </a:stretch>
      </xdr:blipFill>
      <xdr:spPr bwMode="auto">
        <a:xfrm>
          <a:off x="3619500" y="5286375"/>
          <a:ext cx="1800225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cion\CONTRATACION%202016\1.%20ARENDAMIENTO%20HW\ENTREGUA%202016\ANEXO%20No.%203%20-%20MATRIZ%20DE%20RIESGOS%202016%20ALQUILER%20COMPUTADORES-FRAN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pos de Riesgo"/>
      <sheetName val="Matriz de Riesgos (2)"/>
      <sheetName val="Lista Verificación"/>
    </sheetNames>
    <sheetDataSet>
      <sheetData sheetId="0" refreshError="1">
        <row r="17">
          <cell r="A17">
            <v>1</v>
          </cell>
          <cell r="B17" t="str">
            <v>Raro</v>
          </cell>
        </row>
        <row r="18">
          <cell r="A18">
            <v>2</v>
          </cell>
          <cell r="B18" t="str">
            <v>Improbable</v>
          </cell>
        </row>
        <row r="19">
          <cell r="A19">
            <v>3</v>
          </cell>
          <cell r="B19" t="str">
            <v>Posible</v>
          </cell>
        </row>
        <row r="20">
          <cell r="A20">
            <v>4</v>
          </cell>
          <cell r="B20" t="str">
            <v>Probable</v>
          </cell>
        </row>
        <row r="21">
          <cell r="A21">
            <v>5</v>
          </cell>
          <cell r="B21" t="str">
            <v>Casi cierto</v>
          </cell>
        </row>
        <row r="34">
          <cell r="A34">
            <v>2</v>
          </cell>
          <cell r="B34" t="str">
            <v>Riesgo Bajo</v>
          </cell>
        </row>
        <row r="35">
          <cell r="A35">
            <v>3</v>
          </cell>
          <cell r="B35" t="str">
            <v>Riesgo Bajo</v>
          </cell>
        </row>
        <row r="36">
          <cell r="A36">
            <v>4</v>
          </cell>
          <cell r="B36" t="str">
            <v>Riesgo Bajo</v>
          </cell>
        </row>
        <row r="37">
          <cell r="A37">
            <v>5</v>
          </cell>
          <cell r="B37" t="str">
            <v>Riesgo Medio</v>
          </cell>
        </row>
        <row r="38">
          <cell r="A38">
            <v>6</v>
          </cell>
          <cell r="B38" t="str">
            <v>Riesgo Alto</v>
          </cell>
        </row>
        <row r="39">
          <cell r="A39">
            <v>7</v>
          </cell>
          <cell r="B39" t="str">
            <v>Riesgo Alto</v>
          </cell>
        </row>
        <row r="40">
          <cell r="A40">
            <v>8</v>
          </cell>
          <cell r="B40" t="str">
            <v>Riesgo Extremo</v>
          </cell>
        </row>
        <row r="41">
          <cell r="A41">
            <v>9</v>
          </cell>
          <cell r="B41" t="str">
            <v>Riesgo Extremo</v>
          </cell>
        </row>
        <row r="42">
          <cell r="A42">
            <v>10</v>
          </cell>
          <cell r="B42" t="str">
            <v>Riesgo Extremo</v>
          </cell>
        </row>
      </sheetData>
      <sheetData sheetId="1" refreshError="1">
        <row r="17">
          <cell r="R17">
            <v>2</v>
          </cell>
        </row>
        <row r="20">
          <cell r="R20">
            <v>2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" name="Tabla1" displayName="Tabla1" ref="A16:B21" totalsRowShown="0">
  <autoFilter ref="A16:B21"/>
  <tableColumns count="2">
    <tableColumn id="1" name="PROBABILIDAD DEL RIESGO"/>
    <tableColumn id="2" name="VALORACIÓ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25:B30" totalsRowShown="0">
  <autoFilter ref="A25:B30"/>
  <tableColumns count="2">
    <tableColumn id="1" name="IMPACTO DEL RIESGO"/>
    <tableColumn id="2" name="VALORACIÓN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33:B42" totalsRowShown="0">
  <autoFilter ref="A33:B42"/>
  <tableColumns count="2">
    <tableColumn id="1" name="CATEGORÍA DEL RIESGO"/>
    <tableColumn id="2" name="VALORACIÓN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46:A50" totalsRowShown="0">
  <autoFilter ref="A46:A50"/>
  <tableColumns count="1">
    <tableColumn id="1" name="ETAPA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0"/>
  <sheetViews>
    <sheetView topLeftCell="A7" workbookViewId="0">
      <selection activeCell="A19" sqref="A19"/>
    </sheetView>
  </sheetViews>
  <sheetFormatPr baseColWidth="10" defaultRowHeight="12.75" x14ac:dyDescent="0.2"/>
  <cols>
    <col min="1" max="1" width="29" customWidth="1"/>
    <col min="2" max="2" width="15.140625" customWidth="1"/>
    <col min="4" max="4" width="28.85546875" customWidth="1"/>
  </cols>
  <sheetData>
    <row r="3" spans="1:2" x14ac:dyDescent="0.2">
      <c r="A3" t="s">
        <v>54</v>
      </c>
    </row>
    <row r="4" spans="1:2" x14ac:dyDescent="0.2">
      <c r="A4" t="s">
        <v>39</v>
      </c>
      <c r="B4" t="s">
        <v>40</v>
      </c>
    </row>
    <row r="5" spans="1:2" x14ac:dyDescent="0.2">
      <c r="A5" t="s">
        <v>41</v>
      </c>
      <c r="B5" t="s">
        <v>42</v>
      </c>
    </row>
    <row r="6" spans="1:2" x14ac:dyDescent="0.2">
      <c r="A6" t="s">
        <v>43</v>
      </c>
      <c r="B6" t="s">
        <v>44</v>
      </c>
    </row>
    <row r="7" spans="1:2" x14ac:dyDescent="0.2">
      <c r="A7" t="s">
        <v>45</v>
      </c>
      <c r="B7" t="s">
        <v>46</v>
      </c>
    </row>
    <row r="8" spans="1:2" x14ac:dyDescent="0.2">
      <c r="A8" t="s">
        <v>16</v>
      </c>
      <c r="B8" t="s">
        <v>47</v>
      </c>
    </row>
    <row r="9" spans="1:2" x14ac:dyDescent="0.2">
      <c r="A9" t="s">
        <v>48</v>
      </c>
      <c r="B9" t="s">
        <v>49</v>
      </c>
    </row>
    <row r="10" spans="1:2" x14ac:dyDescent="0.2">
      <c r="A10" t="s">
        <v>50</v>
      </c>
      <c r="B10" t="s">
        <v>51</v>
      </c>
    </row>
    <row r="11" spans="1:2" x14ac:dyDescent="0.2">
      <c r="A11" t="s">
        <v>52</v>
      </c>
      <c r="B11" t="s">
        <v>53</v>
      </c>
    </row>
    <row r="16" spans="1:2" x14ac:dyDescent="0.2">
      <c r="A16" s="1" t="s">
        <v>55</v>
      </c>
      <c r="B16" t="s">
        <v>70</v>
      </c>
    </row>
    <row r="17" spans="1:2" x14ac:dyDescent="0.2">
      <c r="A17">
        <v>1</v>
      </c>
      <c r="B17" t="s">
        <v>56</v>
      </c>
    </row>
    <row r="18" spans="1:2" x14ac:dyDescent="0.2">
      <c r="A18">
        <v>2</v>
      </c>
      <c r="B18" t="s">
        <v>57</v>
      </c>
    </row>
    <row r="19" spans="1:2" x14ac:dyDescent="0.2">
      <c r="A19">
        <v>3</v>
      </c>
      <c r="B19" t="s">
        <v>58</v>
      </c>
    </row>
    <row r="20" spans="1:2" x14ac:dyDescent="0.2">
      <c r="A20">
        <v>4</v>
      </c>
      <c r="B20" t="s">
        <v>59</v>
      </c>
    </row>
    <row r="21" spans="1:2" x14ac:dyDescent="0.2">
      <c r="A21">
        <v>5</v>
      </c>
      <c r="B21" t="s">
        <v>60</v>
      </c>
    </row>
    <row r="25" spans="1:2" x14ac:dyDescent="0.2">
      <c r="A25" t="s">
        <v>62</v>
      </c>
      <c r="B25" t="s">
        <v>70</v>
      </c>
    </row>
    <row r="26" spans="1:2" x14ac:dyDescent="0.2">
      <c r="A26">
        <v>1</v>
      </c>
      <c r="B26" t="s">
        <v>63</v>
      </c>
    </row>
    <row r="27" spans="1:2" x14ac:dyDescent="0.2">
      <c r="A27">
        <v>2</v>
      </c>
      <c r="B27" t="s">
        <v>64</v>
      </c>
    </row>
    <row r="28" spans="1:2" x14ac:dyDescent="0.2">
      <c r="A28">
        <v>3</v>
      </c>
      <c r="B28" t="s">
        <v>65</v>
      </c>
    </row>
    <row r="29" spans="1:2" x14ac:dyDescent="0.2">
      <c r="A29">
        <v>4</v>
      </c>
      <c r="B29" t="s">
        <v>66</v>
      </c>
    </row>
    <row r="30" spans="1:2" x14ac:dyDescent="0.2">
      <c r="A30">
        <v>5</v>
      </c>
      <c r="B30" t="s">
        <v>67</v>
      </c>
    </row>
    <row r="33" spans="1:2" x14ac:dyDescent="0.2">
      <c r="A33" t="s">
        <v>69</v>
      </c>
      <c r="B33" t="s">
        <v>70</v>
      </c>
    </row>
    <row r="34" spans="1:2" x14ac:dyDescent="0.2">
      <c r="A34">
        <v>2</v>
      </c>
      <c r="B34" t="s">
        <v>31</v>
      </c>
    </row>
    <row r="35" spans="1:2" x14ac:dyDescent="0.2">
      <c r="A35">
        <v>3</v>
      </c>
      <c r="B35" t="s">
        <v>31</v>
      </c>
    </row>
    <row r="36" spans="1:2" x14ac:dyDescent="0.2">
      <c r="A36">
        <v>4</v>
      </c>
      <c r="B36" t="s">
        <v>31</v>
      </c>
    </row>
    <row r="37" spans="1:2" x14ac:dyDescent="0.2">
      <c r="A37">
        <v>5</v>
      </c>
      <c r="B37" t="s">
        <v>20</v>
      </c>
    </row>
    <row r="38" spans="1:2" x14ac:dyDescent="0.2">
      <c r="A38">
        <v>6</v>
      </c>
      <c r="B38" t="s">
        <v>23</v>
      </c>
    </row>
    <row r="39" spans="1:2" x14ac:dyDescent="0.2">
      <c r="A39">
        <v>7</v>
      </c>
      <c r="B39" t="s">
        <v>23</v>
      </c>
    </row>
    <row r="40" spans="1:2" x14ac:dyDescent="0.2">
      <c r="A40">
        <v>8</v>
      </c>
      <c r="B40" t="s">
        <v>68</v>
      </c>
    </row>
    <row r="41" spans="1:2" x14ac:dyDescent="0.2">
      <c r="A41">
        <v>9</v>
      </c>
      <c r="B41" t="s">
        <v>68</v>
      </c>
    </row>
    <row r="42" spans="1:2" x14ac:dyDescent="0.2">
      <c r="A42">
        <v>10</v>
      </c>
      <c r="B42" t="s">
        <v>68</v>
      </c>
    </row>
    <row r="46" spans="1:2" x14ac:dyDescent="0.2">
      <c r="A46" t="s">
        <v>71</v>
      </c>
    </row>
    <row r="47" spans="1:2" x14ac:dyDescent="0.2">
      <c r="A47" t="s">
        <v>13</v>
      </c>
    </row>
    <row r="48" spans="1:2" x14ac:dyDescent="0.2">
      <c r="A48" t="s">
        <v>72</v>
      </c>
    </row>
    <row r="49" spans="1:1" x14ac:dyDescent="0.2">
      <c r="A49" t="s">
        <v>73</v>
      </c>
    </row>
    <row r="50" spans="1:1" x14ac:dyDescent="0.2">
      <c r="A50" t="s">
        <v>15</v>
      </c>
    </row>
  </sheetData>
  <phoneticPr fontId="0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7"/>
  <sheetViews>
    <sheetView showGridLines="0" tabSelected="1" topLeftCell="A17" zoomScale="60" zoomScaleNormal="60" zoomScaleSheetLayoutView="68" workbookViewId="0">
      <selection activeCell="M33" sqref="M33"/>
    </sheetView>
  </sheetViews>
  <sheetFormatPr baseColWidth="10" defaultRowHeight="15" x14ac:dyDescent="0.2"/>
  <cols>
    <col min="1" max="1" width="13.85546875" customWidth="1"/>
    <col min="2" max="2" width="3.42578125" customWidth="1"/>
    <col min="3" max="3" width="3.42578125" bestFit="1" customWidth="1"/>
    <col min="4" max="4" width="3" customWidth="1"/>
    <col min="5" max="5" width="3.85546875" customWidth="1"/>
    <col min="6" max="6" width="43" customWidth="1"/>
    <col min="7" max="7" width="39.140625" customWidth="1"/>
    <col min="8" max="8" width="15.28515625" customWidth="1"/>
    <col min="9" max="9" width="10.140625" customWidth="1"/>
    <col min="10" max="10" width="13.28515625" customWidth="1"/>
    <col min="11" max="11" width="10.140625" customWidth="1"/>
    <col min="12" max="12" width="9.42578125" customWidth="1"/>
    <col min="13" max="13" width="21.28515625" customWidth="1"/>
    <col min="14" max="14" width="16.85546875" customWidth="1"/>
    <col min="15" max="15" width="66.42578125" style="3" customWidth="1"/>
    <col min="16" max="16" width="17.140625" customWidth="1"/>
    <col min="17" max="17" width="12.28515625" customWidth="1"/>
    <col min="18" max="18" width="13.7109375" customWidth="1"/>
    <col min="19" max="19" width="15.42578125" customWidth="1"/>
    <col min="20" max="20" width="16.42578125" customWidth="1"/>
    <col min="21" max="21" width="19" customWidth="1"/>
    <col min="22" max="22" width="20.42578125" customWidth="1"/>
    <col min="23" max="23" width="16.85546875" customWidth="1"/>
  </cols>
  <sheetData>
    <row r="1" spans="1:24" ht="15.75" x14ac:dyDescent="0.25">
      <c r="A1" s="80" t="s">
        <v>77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24" ht="15.75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24" ht="15.75" x14ac:dyDescent="0.25">
      <c r="A3" s="80" t="s">
        <v>97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24" x14ac:dyDescent="0.2">
      <c r="A4" s="88" t="s">
        <v>78</v>
      </c>
      <c r="B4" s="88"/>
      <c r="C4" s="88"/>
      <c r="D4" s="88"/>
      <c r="E4" s="88"/>
      <c r="F4" s="83" t="s">
        <v>142</v>
      </c>
      <c r="G4" s="83"/>
      <c r="H4" s="83"/>
      <c r="I4" s="83"/>
      <c r="J4" s="83"/>
      <c r="K4" s="83"/>
      <c r="L4" s="83"/>
      <c r="M4" s="83"/>
      <c r="N4" s="83"/>
    </row>
    <row r="5" spans="1:24" ht="30.75" customHeight="1" thickBot="1" x14ac:dyDescent="0.25">
      <c r="A5" s="88"/>
      <c r="B5" s="88"/>
      <c r="C5" s="88"/>
      <c r="D5" s="88"/>
      <c r="E5" s="88"/>
      <c r="F5" s="83"/>
      <c r="G5" s="83"/>
      <c r="H5" s="83"/>
      <c r="I5" s="83"/>
      <c r="J5" s="83"/>
      <c r="K5" s="83"/>
      <c r="L5" s="83"/>
      <c r="M5" s="83"/>
      <c r="N5" s="83"/>
    </row>
    <row r="6" spans="1:24" ht="16.5" customHeight="1" thickBot="1" x14ac:dyDescent="0.25">
      <c r="A6" s="3"/>
      <c r="B6" s="3"/>
      <c r="C6" s="3"/>
      <c r="D6" s="3"/>
      <c r="E6" s="3"/>
      <c r="F6" s="3"/>
      <c r="G6" s="3"/>
      <c r="H6" s="82" t="s">
        <v>7</v>
      </c>
      <c r="I6" s="82"/>
      <c r="J6" s="82" t="s">
        <v>8</v>
      </c>
      <c r="K6" s="82"/>
      <c r="L6" s="3"/>
      <c r="M6" s="3"/>
      <c r="N6" s="3"/>
      <c r="P6" s="89" t="s">
        <v>25</v>
      </c>
      <c r="Q6" s="90"/>
      <c r="R6" s="90"/>
      <c r="S6" s="91"/>
      <c r="T6" s="86" t="s">
        <v>26</v>
      </c>
      <c r="U6" s="92" t="s">
        <v>27</v>
      </c>
      <c r="V6" s="86" t="s">
        <v>28</v>
      </c>
      <c r="W6" s="86" t="s">
        <v>29</v>
      </c>
    </row>
    <row r="7" spans="1:24" ht="63.75" thickBot="1" x14ac:dyDescent="0.25">
      <c r="A7" s="4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6" t="s">
        <v>5</v>
      </c>
      <c r="G7" s="6" t="s">
        <v>6</v>
      </c>
      <c r="H7" s="7" t="s">
        <v>30</v>
      </c>
      <c r="I7" s="7" t="s">
        <v>61</v>
      </c>
      <c r="J7" s="7" t="s">
        <v>30</v>
      </c>
      <c r="K7" s="7" t="s">
        <v>61</v>
      </c>
      <c r="L7" s="7" t="s">
        <v>9</v>
      </c>
      <c r="M7" s="7" t="s">
        <v>17</v>
      </c>
      <c r="N7" s="8" t="s">
        <v>18</v>
      </c>
      <c r="O7" s="7" t="s">
        <v>19</v>
      </c>
      <c r="P7" s="30" t="s">
        <v>7</v>
      </c>
      <c r="Q7" s="30" t="s">
        <v>8</v>
      </c>
      <c r="R7" s="30" t="s">
        <v>9</v>
      </c>
      <c r="S7" s="30" t="s">
        <v>30</v>
      </c>
      <c r="T7" s="87"/>
      <c r="U7" s="93"/>
      <c r="V7" s="87"/>
      <c r="W7" s="87"/>
    </row>
    <row r="8" spans="1:24" ht="90.75" thickBot="1" x14ac:dyDescent="0.25">
      <c r="A8" s="9">
        <v>1</v>
      </c>
      <c r="B8" s="10" t="s">
        <v>10</v>
      </c>
      <c r="C8" s="10" t="s">
        <v>11</v>
      </c>
      <c r="D8" s="10" t="s">
        <v>13</v>
      </c>
      <c r="E8" s="10" t="s">
        <v>12</v>
      </c>
      <c r="F8" s="22" t="s">
        <v>79</v>
      </c>
      <c r="G8" s="11" t="s">
        <v>80</v>
      </c>
      <c r="H8" s="12" t="str">
        <f>VLOOKUP(I8,'Tipos de Riesgo'!$A$17:$B$21,2,FALSE)</f>
        <v>Improbable</v>
      </c>
      <c r="I8" s="13">
        <v>2</v>
      </c>
      <c r="J8" s="14" t="str">
        <f>VLOOKUP(K8,'Tipos de Riesgo'!$A$26:$B$30,2,FALSE)</f>
        <v>Menor</v>
      </c>
      <c r="K8" s="15">
        <v>2</v>
      </c>
      <c r="L8" s="16">
        <f>+K8+I8</f>
        <v>4</v>
      </c>
      <c r="M8" s="17" t="str">
        <f>VLOOKUP('Matriz de Riesgos (2)'!L8,'Tipos de Riesgo'!$A$34:$B$42,2,FALSE)</f>
        <v>Riesgo Bajo</v>
      </c>
      <c r="N8" s="18" t="s">
        <v>21</v>
      </c>
      <c r="O8" s="31" t="s">
        <v>81</v>
      </c>
      <c r="P8" s="23">
        <v>1</v>
      </c>
      <c r="Q8" s="32">
        <v>1</v>
      </c>
      <c r="R8" s="32">
        <f>+P8+Q8</f>
        <v>2</v>
      </c>
      <c r="S8" s="19" t="str">
        <f>VLOOKUP('Matriz de Riesgos (2)'!R8,'Tipos de Riesgo'!$A$34:$B$42,2,FALSE)</f>
        <v>Riesgo Bajo</v>
      </c>
      <c r="T8" s="33" t="s">
        <v>32</v>
      </c>
      <c r="U8" s="33" t="s">
        <v>82</v>
      </c>
      <c r="V8" s="33" t="s">
        <v>33</v>
      </c>
      <c r="W8" s="33" t="s">
        <v>34</v>
      </c>
    </row>
    <row r="9" spans="1:24" ht="105.75" thickBot="1" x14ac:dyDescent="0.25">
      <c r="A9" s="9">
        <v>2</v>
      </c>
      <c r="B9" s="10" t="s">
        <v>10</v>
      </c>
      <c r="C9" s="10" t="s">
        <v>11</v>
      </c>
      <c r="D9" s="10" t="s">
        <v>13</v>
      </c>
      <c r="E9" s="10" t="s">
        <v>12</v>
      </c>
      <c r="F9" s="21" t="s">
        <v>83</v>
      </c>
      <c r="G9" s="38" t="s">
        <v>91</v>
      </c>
      <c r="H9" s="14" t="s">
        <v>57</v>
      </c>
      <c r="I9" s="13">
        <v>2</v>
      </c>
      <c r="J9" s="14" t="str">
        <f>VLOOKUP(K9,'Tipos de Riesgo'!$A$26:$B$30,2,FALSE)</f>
        <v>Mayor</v>
      </c>
      <c r="K9" s="15">
        <v>4</v>
      </c>
      <c r="L9" s="16">
        <f t="shared" ref="L9:L16" si="0">+I9+K9</f>
        <v>6</v>
      </c>
      <c r="M9" s="19" t="str">
        <f>VLOOKUP('Matriz de Riesgos (2)'!L9,'Tipos de Riesgo'!$A$34:$B$42,2,FALSE)</f>
        <v>Riesgo Alto</v>
      </c>
      <c r="N9" s="19" t="s">
        <v>21</v>
      </c>
      <c r="O9" s="34" t="s">
        <v>92</v>
      </c>
      <c r="P9" s="32">
        <v>1</v>
      </c>
      <c r="Q9" s="32">
        <v>1</v>
      </c>
      <c r="R9" s="32">
        <f>+P9+Q9</f>
        <v>2</v>
      </c>
      <c r="S9" s="19" t="str">
        <f>VLOOKUP('Matriz de Riesgos (2)'!R9,'Tipos de Riesgo'!$A$34:$B$42,2,FALSE)</f>
        <v>Riesgo Bajo</v>
      </c>
      <c r="T9" s="33" t="s">
        <v>32</v>
      </c>
      <c r="U9" s="33" t="s">
        <v>111</v>
      </c>
      <c r="V9" s="33" t="s">
        <v>33</v>
      </c>
      <c r="W9" s="33" t="s">
        <v>35</v>
      </c>
    </row>
    <row r="10" spans="1:24" ht="203.25" customHeight="1" thickBot="1" x14ac:dyDescent="0.25">
      <c r="A10" s="9">
        <v>3</v>
      </c>
      <c r="B10" s="20" t="s">
        <v>10</v>
      </c>
      <c r="C10" s="20" t="s">
        <v>14</v>
      </c>
      <c r="D10" s="10" t="s">
        <v>73</v>
      </c>
      <c r="E10" s="10" t="s">
        <v>12</v>
      </c>
      <c r="F10" s="22" t="s">
        <v>93</v>
      </c>
      <c r="G10" s="22" t="s">
        <v>94</v>
      </c>
      <c r="H10" s="12" t="s">
        <v>59</v>
      </c>
      <c r="I10" s="23">
        <v>4</v>
      </c>
      <c r="J10" s="14" t="str">
        <f>VLOOKUP(K10,'Tipos de Riesgo'!$A$26:$B$30,2,FALSE)</f>
        <v>Moderado</v>
      </c>
      <c r="K10" s="24">
        <v>3</v>
      </c>
      <c r="L10" s="25">
        <f t="shared" si="0"/>
        <v>7</v>
      </c>
      <c r="M10" s="19" t="str">
        <f>VLOOKUP('Matriz de Riesgos (2)'!L10,'Tipos de Riesgo'!$A$34:$B$42,2,FALSE)</f>
        <v>Riesgo Alto</v>
      </c>
      <c r="N10" s="26" t="s">
        <v>22</v>
      </c>
      <c r="O10" s="51" t="s">
        <v>112</v>
      </c>
      <c r="P10" s="23">
        <v>1</v>
      </c>
      <c r="Q10" s="23">
        <v>2</v>
      </c>
      <c r="R10" s="32">
        <v>3</v>
      </c>
      <c r="S10" s="39" t="s">
        <v>31</v>
      </c>
      <c r="T10" s="22" t="s">
        <v>74</v>
      </c>
      <c r="U10" s="33" t="s">
        <v>84</v>
      </c>
      <c r="V10" s="33" t="s">
        <v>33</v>
      </c>
      <c r="W10" s="35" t="s">
        <v>85</v>
      </c>
    </row>
    <row r="11" spans="1:24" ht="90.75" thickBot="1" x14ac:dyDescent="0.25">
      <c r="A11" s="9">
        <v>4</v>
      </c>
      <c r="B11" s="27" t="s">
        <v>10</v>
      </c>
      <c r="C11" s="27" t="s">
        <v>11</v>
      </c>
      <c r="D11" s="10" t="s">
        <v>73</v>
      </c>
      <c r="E11" s="10" t="s">
        <v>43</v>
      </c>
      <c r="F11" s="38" t="s">
        <v>106</v>
      </c>
      <c r="G11" s="40" t="s">
        <v>86</v>
      </c>
      <c r="H11" s="14" t="str">
        <f>VLOOKUP(I11,'Tipos de Riesgo'!$A$17:$B$21,2,FALSE)</f>
        <v>Posible</v>
      </c>
      <c r="I11" s="23">
        <v>3</v>
      </c>
      <c r="J11" s="14" t="str">
        <f>VLOOKUP(K11,'Tipos de Riesgo'!$A$26:$B$30,2,FALSE)</f>
        <v>Mayor</v>
      </c>
      <c r="K11" s="24">
        <v>4</v>
      </c>
      <c r="L11" s="25">
        <f t="shared" si="0"/>
        <v>7</v>
      </c>
      <c r="M11" s="19" t="str">
        <f>VLOOKUP('Matriz de Riesgos (2)'!L11,'Tipos de Riesgo'!$A$34:$B$42,2,FALSE)</f>
        <v>Riesgo Alto</v>
      </c>
      <c r="N11" s="28" t="s">
        <v>21</v>
      </c>
      <c r="O11" s="41" t="s">
        <v>107</v>
      </c>
      <c r="P11" s="23">
        <v>1</v>
      </c>
      <c r="Q11" s="23">
        <v>2</v>
      </c>
      <c r="R11" s="23">
        <v>3</v>
      </c>
      <c r="S11" s="22" t="s">
        <v>31</v>
      </c>
      <c r="T11" s="22" t="s">
        <v>74</v>
      </c>
      <c r="U11" s="33" t="s">
        <v>82</v>
      </c>
      <c r="V11" s="33" t="s">
        <v>33</v>
      </c>
      <c r="W11" s="35" t="s">
        <v>75</v>
      </c>
    </row>
    <row r="12" spans="1:24" ht="87" thickBot="1" x14ac:dyDescent="0.25">
      <c r="A12" s="9">
        <v>5</v>
      </c>
      <c r="B12" s="10" t="s">
        <v>10</v>
      </c>
      <c r="C12" s="10" t="s">
        <v>11</v>
      </c>
      <c r="D12" s="10" t="s">
        <v>15</v>
      </c>
      <c r="E12" s="10" t="s">
        <v>43</v>
      </c>
      <c r="F12" s="22" t="s">
        <v>98</v>
      </c>
      <c r="G12" s="22" t="s">
        <v>99</v>
      </c>
      <c r="H12" s="14" t="str">
        <f>VLOOKUP(I12,'Tipos de Riesgo'!$A$17:$B$21,2,FALSE)</f>
        <v>Posible</v>
      </c>
      <c r="I12" s="13">
        <v>3</v>
      </c>
      <c r="J12" s="14" t="s">
        <v>64</v>
      </c>
      <c r="K12" s="15">
        <v>2</v>
      </c>
      <c r="L12" s="16">
        <v>5</v>
      </c>
      <c r="M12" s="19" t="s">
        <v>23</v>
      </c>
      <c r="N12" s="19" t="s">
        <v>21</v>
      </c>
      <c r="O12" s="34" t="s">
        <v>100</v>
      </c>
      <c r="P12" s="13">
        <v>3</v>
      </c>
      <c r="Q12" s="13">
        <v>1</v>
      </c>
      <c r="R12" s="13">
        <v>4</v>
      </c>
      <c r="S12" s="19" t="str">
        <f>VLOOKUP('Matriz de Riesgos (2)'!R12,'Tipos de Riesgo'!$A$34:$B$42,2,FALSE)</f>
        <v>Riesgo Bajo</v>
      </c>
      <c r="T12" s="21" t="s">
        <v>101</v>
      </c>
      <c r="U12" s="35" t="s">
        <v>108</v>
      </c>
      <c r="V12" s="35" t="s">
        <v>33</v>
      </c>
      <c r="W12" s="35" t="s">
        <v>87</v>
      </c>
    </row>
    <row r="13" spans="1:24" ht="73.5" thickBot="1" x14ac:dyDescent="0.25">
      <c r="A13" s="9">
        <v>6</v>
      </c>
      <c r="B13" s="10" t="s">
        <v>24</v>
      </c>
      <c r="C13" s="10" t="s">
        <v>11</v>
      </c>
      <c r="D13" s="10" t="s">
        <v>15</v>
      </c>
      <c r="E13" s="10" t="s">
        <v>12</v>
      </c>
      <c r="F13" s="42" t="s">
        <v>113</v>
      </c>
      <c r="G13" s="43" t="s">
        <v>114</v>
      </c>
      <c r="H13" s="14" t="str">
        <f>VLOOKUP(I13,'Tipos de Riesgo'!$A$17:$B$21,2,FALSE)</f>
        <v>Probable</v>
      </c>
      <c r="I13" s="13">
        <v>4</v>
      </c>
      <c r="J13" s="14" t="str">
        <f>VLOOKUP(K13,'Tipos de Riesgo'!$A$26:$B$30,2,FALSE)</f>
        <v>Moderado</v>
      </c>
      <c r="K13" s="15">
        <v>3</v>
      </c>
      <c r="L13" s="16">
        <f t="shared" si="0"/>
        <v>7</v>
      </c>
      <c r="M13" s="19" t="str">
        <f>VLOOKUP('Matriz de Riesgos (2)'!L13,'Tipos de Riesgo'!$A$34:$B$42,2,FALSE)</f>
        <v>Riesgo Alto</v>
      </c>
      <c r="N13" s="19" t="s">
        <v>22</v>
      </c>
      <c r="O13" s="34" t="s">
        <v>115</v>
      </c>
      <c r="P13" s="36">
        <v>3</v>
      </c>
      <c r="Q13" s="32">
        <v>2</v>
      </c>
      <c r="R13" s="32">
        <f>+P13+Q13</f>
        <v>5</v>
      </c>
      <c r="S13" s="19" t="str">
        <f>VLOOKUP('Matriz de Riesgos (2)'!R13,'Tipos de Riesgo'!$A$34:$B$42,2,FALSE)</f>
        <v>Riesgo Medio</v>
      </c>
      <c r="T13" s="35" t="s">
        <v>116</v>
      </c>
      <c r="U13" s="52" t="s">
        <v>109</v>
      </c>
      <c r="V13" s="35" t="s">
        <v>36</v>
      </c>
      <c r="W13" s="35" t="s">
        <v>76</v>
      </c>
    </row>
    <row r="14" spans="1:24" ht="158.25" customHeight="1" thickBot="1" x14ac:dyDescent="0.25">
      <c r="A14" s="9">
        <v>7</v>
      </c>
      <c r="B14" s="10" t="s">
        <v>10</v>
      </c>
      <c r="C14" s="10" t="s">
        <v>14</v>
      </c>
      <c r="D14" s="10" t="s">
        <v>15</v>
      </c>
      <c r="E14" s="10" t="s">
        <v>12</v>
      </c>
      <c r="F14" s="29" t="s">
        <v>88</v>
      </c>
      <c r="G14" s="29" t="s">
        <v>89</v>
      </c>
      <c r="H14" s="14" t="str">
        <f>VLOOKUP(I14,'Tipos de Riesgo'!$A$17:$B$21,2,FALSE)</f>
        <v>Posible</v>
      </c>
      <c r="I14" s="13">
        <v>3</v>
      </c>
      <c r="J14" s="14" t="str">
        <f>VLOOKUP(K14,'Tipos de Riesgo'!$A$26:$B$30,2,FALSE)</f>
        <v>Moderado</v>
      </c>
      <c r="K14" s="15">
        <v>3</v>
      </c>
      <c r="L14" s="16">
        <f t="shared" si="0"/>
        <v>6</v>
      </c>
      <c r="M14" s="19" t="str">
        <f>VLOOKUP('Matriz de Riesgos (2)'!L14,'Tipos de Riesgo'!$A$34:$B$42,2,FALSE)</f>
        <v>Riesgo Alto</v>
      </c>
      <c r="N14" s="45" t="s">
        <v>22</v>
      </c>
      <c r="O14" s="34" t="s">
        <v>95</v>
      </c>
      <c r="P14" s="37">
        <v>2</v>
      </c>
      <c r="Q14" s="32">
        <v>3</v>
      </c>
      <c r="R14" s="32">
        <f>+P14+Q14</f>
        <v>5</v>
      </c>
      <c r="S14" s="19" t="str">
        <f>VLOOKUP('Matriz de Riesgos (2)'!R14,'Tipos de Riesgo'!$A$34:$B$42,2,FALSE)</f>
        <v>Riesgo Medio</v>
      </c>
      <c r="T14" s="21" t="s">
        <v>32</v>
      </c>
      <c r="U14" s="57" t="s">
        <v>110</v>
      </c>
      <c r="V14" s="21" t="s">
        <v>36</v>
      </c>
      <c r="W14" s="35" t="s">
        <v>90</v>
      </c>
    </row>
    <row r="15" spans="1:24" ht="93" customHeight="1" thickBot="1" x14ac:dyDescent="0.25">
      <c r="A15" s="9">
        <v>8</v>
      </c>
      <c r="B15" s="10" t="s">
        <v>24</v>
      </c>
      <c r="C15" s="10" t="s">
        <v>14</v>
      </c>
      <c r="D15" s="10" t="s">
        <v>15</v>
      </c>
      <c r="E15" s="10" t="s">
        <v>133</v>
      </c>
      <c r="F15" s="29" t="s">
        <v>102</v>
      </c>
      <c r="G15" s="29" t="s">
        <v>103</v>
      </c>
      <c r="H15" s="41" t="s">
        <v>56</v>
      </c>
      <c r="I15" s="13">
        <v>1</v>
      </c>
      <c r="J15" s="41" t="s">
        <v>65</v>
      </c>
      <c r="K15" s="44">
        <v>3</v>
      </c>
      <c r="L15" s="16">
        <f t="shared" si="0"/>
        <v>4</v>
      </c>
      <c r="M15" s="45" t="str">
        <f>VLOOKUP('Matriz de Riesgos (2)'!L15,'Tipos de Riesgo'!$A$34:$B$42,2,FALSE)</f>
        <v>Riesgo Bajo</v>
      </c>
      <c r="N15" s="45" t="s">
        <v>104</v>
      </c>
      <c r="O15" s="41" t="s">
        <v>105</v>
      </c>
      <c r="P15" s="47">
        <v>2</v>
      </c>
      <c r="Q15" s="46">
        <v>1</v>
      </c>
      <c r="R15" s="56">
        <f>+P15+Q15</f>
        <v>3</v>
      </c>
      <c r="S15" s="45" t="str">
        <f>VLOOKUP('Matriz de Riesgos (2)'!R15,'Tipos de Riesgo'!$A$34:$B$42,2,FALSE)</f>
        <v>Riesgo Bajo</v>
      </c>
      <c r="T15" s="41" t="s">
        <v>32</v>
      </c>
      <c r="U15" s="29" t="s">
        <v>37</v>
      </c>
      <c r="V15" s="41" t="s">
        <v>38</v>
      </c>
      <c r="W15" s="35" t="s">
        <v>87</v>
      </c>
    </row>
    <row r="16" spans="1:24" ht="117" customHeight="1" thickBot="1" x14ac:dyDescent="0.25">
      <c r="A16" s="48">
        <f>+A15+1</f>
        <v>9</v>
      </c>
      <c r="B16" s="49" t="s">
        <v>10</v>
      </c>
      <c r="C16" s="49" t="s">
        <v>124</v>
      </c>
      <c r="D16" s="49" t="s">
        <v>15</v>
      </c>
      <c r="E16" s="49" t="s">
        <v>118</v>
      </c>
      <c r="F16" s="29" t="s">
        <v>123</v>
      </c>
      <c r="G16" s="29" t="s">
        <v>125</v>
      </c>
      <c r="H16" s="29" t="s">
        <v>59</v>
      </c>
      <c r="I16" s="29">
        <v>2</v>
      </c>
      <c r="J16" s="29" t="s">
        <v>65</v>
      </c>
      <c r="K16" s="29">
        <v>3</v>
      </c>
      <c r="L16" s="58">
        <f t="shared" si="0"/>
        <v>5</v>
      </c>
      <c r="M16" s="29" t="s">
        <v>20</v>
      </c>
      <c r="N16" s="72" t="s">
        <v>22</v>
      </c>
      <c r="O16" s="29" t="s">
        <v>126</v>
      </c>
      <c r="P16" s="29">
        <v>2</v>
      </c>
      <c r="Q16" s="29">
        <v>2</v>
      </c>
      <c r="R16" s="55">
        <f>+P16+Q16</f>
        <v>4</v>
      </c>
      <c r="S16" s="45" t="str">
        <f>VLOOKUP('[1]Matriz de Riesgos (2)'!R17,'[1]Tipos de Riesgo'!$A$34:$B$42,2,FALSE)</f>
        <v>Riesgo Bajo</v>
      </c>
      <c r="T16" s="45" t="s">
        <v>116</v>
      </c>
      <c r="U16" s="45" t="s">
        <v>22</v>
      </c>
      <c r="V16" s="45" t="s">
        <v>96</v>
      </c>
      <c r="W16" s="35" t="s">
        <v>87</v>
      </c>
      <c r="X16" s="2"/>
    </row>
    <row r="17" spans="1:25" ht="83.25" customHeight="1" thickBot="1" x14ac:dyDescent="0.25">
      <c r="A17" s="48">
        <f>+A16+1</f>
        <v>10</v>
      </c>
      <c r="B17" s="49" t="s">
        <v>24</v>
      </c>
      <c r="C17" s="49" t="s">
        <v>14</v>
      </c>
      <c r="D17" s="49" t="s">
        <v>15</v>
      </c>
      <c r="E17" s="49" t="s">
        <v>118</v>
      </c>
      <c r="F17" s="29" t="s">
        <v>117</v>
      </c>
      <c r="G17" s="29" t="s">
        <v>119</v>
      </c>
      <c r="H17" s="29" t="str">
        <f>VLOOKUP(I17,'[1]Tipos de Riesgo'!$A$17:$B$21,2,FALSE)</f>
        <v>Improbable</v>
      </c>
      <c r="I17" s="29">
        <v>2</v>
      </c>
      <c r="J17" s="29" t="s">
        <v>65</v>
      </c>
      <c r="K17" s="29">
        <v>1</v>
      </c>
      <c r="L17" s="53">
        <v>3</v>
      </c>
      <c r="M17" s="29" t="s">
        <v>20</v>
      </c>
      <c r="N17" s="72" t="s">
        <v>22</v>
      </c>
      <c r="O17" s="29" t="s">
        <v>120</v>
      </c>
      <c r="P17" s="29">
        <v>2</v>
      </c>
      <c r="Q17" s="29">
        <v>1</v>
      </c>
      <c r="R17" s="55">
        <v>2</v>
      </c>
      <c r="S17" s="45" t="str">
        <f>VLOOKUP('[1]Matriz de Riesgos (2)'!R20,'[1]Tipos de Riesgo'!$A$34:$B$42,2,FALSE)</f>
        <v>Riesgo Bajo</v>
      </c>
      <c r="T17" s="45" t="s">
        <v>121</v>
      </c>
      <c r="U17" s="45" t="s">
        <v>122</v>
      </c>
      <c r="V17" s="45" t="s">
        <v>38</v>
      </c>
      <c r="W17" s="54" t="s">
        <v>87</v>
      </c>
      <c r="X17" s="2"/>
    </row>
    <row r="18" spans="1:25" ht="115.5" customHeight="1" thickBot="1" x14ac:dyDescent="0.25">
      <c r="A18" s="48">
        <v>11</v>
      </c>
      <c r="B18" s="49" t="s">
        <v>10</v>
      </c>
      <c r="C18" s="49" t="s">
        <v>14</v>
      </c>
      <c r="D18" s="49" t="s">
        <v>15</v>
      </c>
      <c r="E18" s="49" t="s">
        <v>132</v>
      </c>
      <c r="F18" s="29" t="s">
        <v>127</v>
      </c>
      <c r="G18" s="29" t="s">
        <v>128</v>
      </c>
      <c r="H18" s="29" t="str">
        <f>VLOOKUP(I18,'[1]Tipos de Riesgo'!$A$17:$B$21,2,FALSE)</f>
        <v>Improbable</v>
      </c>
      <c r="I18" s="29">
        <v>2</v>
      </c>
      <c r="J18" s="29" t="s">
        <v>65</v>
      </c>
      <c r="K18" s="29">
        <v>3</v>
      </c>
      <c r="L18" s="59">
        <v>5</v>
      </c>
      <c r="M18" s="29" t="s">
        <v>129</v>
      </c>
      <c r="N18" s="45" t="s">
        <v>104</v>
      </c>
      <c r="O18" s="29" t="s">
        <v>130</v>
      </c>
      <c r="P18" s="29">
        <v>2</v>
      </c>
      <c r="Q18" s="29">
        <v>2</v>
      </c>
      <c r="R18" s="55">
        <v>4</v>
      </c>
      <c r="S18" s="45" t="s">
        <v>131</v>
      </c>
      <c r="T18" s="45" t="s">
        <v>116</v>
      </c>
      <c r="U18" s="29" t="s">
        <v>37</v>
      </c>
      <c r="V18" s="45" t="s">
        <v>38</v>
      </c>
      <c r="W18" s="54" t="s">
        <v>87</v>
      </c>
    </row>
    <row r="20" spans="1:25" ht="16.5" x14ac:dyDescent="0.2">
      <c r="F20" s="50"/>
      <c r="H20" s="84"/>
      <c r="I20" s="84"/>
      <c r="J20" s="84"/>
      <c r="K20" s="84"/>
      <c r="L20" s="84"/>
      <c r="M20" s="84"/>
    </row>
    <row r="21" spans="1:25" ht="16.5" x14ac:dyDescent="0.2">
      <c r="A21" s="73" t="s">
        <v>143</v>
      </c>
      <c r="B21" s="73"/>
      <c r="C21" s="73"/>
      <c r="D21" s="73"/>
      <c r="E21" s="73"/>
      <c r="F21" s="73"/>
      <c r="G21" s="73"/>
      <c r="I21" s="85"/>
      <c r="J21" s="85"/>
      <c r="K21" s="85"/>
      <c r="L21" s="85"/>
      <c r="M21" s="85"/>
    </row>
    <row r="22" spans="1:25" ht="15.75" thickBot="1" x14ac:dyDescent="0.25"/>
    <row r="23" spans="1:25" ht="18" x14ac:dyDescent="0.25">
      <c r="A23" s="94" t="s">
        <v>134</v>
      </c>
      <c r="B23" s="95"/>
      <c r="C23" s="95"/>
      <c r="D23" s="95"/>
      <c r="E23" s="95"/>
      <c r="F23" s="95"/>
      <c r="G23" s="60"/>
      <c r="H23" s="60"/>
      <c r="I23" s="61"/>
      <c r="K23" s="94" t="s">
        <v>135</v>
      </c>
      <c r="L23" s="95"/>
      <c r="M23" s="95"/>
      <c r="N23" s="95"/>
      <c r="O23" s="95"/>
      <c r="P23" s="74"/>
      <c r="R23" s="75"/>
      <c r="S23" s="75"/>
      <c r="T23" s="75"/>
      <c r="U23" s="75"/>
      <c r="V23" s="75"/>
      <c r="W23" s="75"/>
      <c r="X23" s="76"/>
      <c r="Y23" s="75"/>
    </row>
    <row r="24" spans="1:25" ht="12.75" x14ac:dyDescent="0.2">
      <c r="A24" s="62"/>
      <c r="I24" s="63"/>
      <c r="K24" s="64"/>
      <c r="L24" s="75"/>
      <c r="M24" s="75"/>
      <c r="N24" s="75"/>
      <c r="O24" s="75"/>
      <c r="P24" s="63"/>
      <c r="R24" s="75"/>
      <c r="S24" s="75"/>
      <c r="T24" s="75"/>
      <c r="U24" s="75"/>
      <c r="V24" s="75"/>
      <c r="W24" s="75"/>
      <c r="X24" s="75"/>
      <c r="Y24" s="75"/>
    </row>
    <row r="25" spans="1:25" ht="18.75" thickBot="1" x14ac:dyDescent="0.3">
      <c r="A25" s="65" t="s">
        <v>136</v>
      </c>
      <c r="E25" s="96"/>
      <c r="F25" s="96"/>
      <c r="G25" s="96"/>
      <c r="H25" s="96"/>
      <c r="I25" s="63"/>
      <c r="K25" s="66" t="s">
        <v>136</v>
      </c>
      <c r="L25" s="97"/>
      <c r="M25" s="97"/>
      <c r="N25" s="97"/>
      <c r="O25" s="97"/>
      <c r="P25" s="98"/>
      <c r="R25" s="75"/>
      <c r="S25" s="77"/>
      <c r="T25" s="75"/>
      <c r="U25" s="78"/>
      <c r="V25" s="78"/>
      <c r="W25" s="78"/>
      <c r="X25" s="78"/>
      <c r="Y25" s="78"/>
    </row>
    <row r="26" spans="1:25" ht="18" x14ac:dyDescent="0.25">
      <c r="A26" s="65" t="s">
        <v>138</v>
      </c>
      <c r="E26" s="99" t="s">
        <v>139</v>
      </c>
      <c r="F26" s="99"/>
      <c r="G26" s="99"/>
      <c r="H26" s="100"/>
      <c r="I26" s="63"/>
      <c r="K26" s="66" t="s">
        <v>138</v>
      </c>
      <c r="L26" s="101" t="s">
        <v>137</v>
      </c>
      <c r="M26" s="101"/>
      <c r="N26" s="101"/>
      <c r="O26" s="101"/>
      <c r="P26" s="102"/>
      <c r="R26" s="75"/>
      <c r="S26" s="77"/>
      <c r="T26" s="97"/>
      <c r="U26" s="97"/>
      <c r="V26" s="97"/>
      <c r="W26" s="97"/>
      <c r="X26" s="79"/>
      <c r="Y26" s="79"/>
    </row>
    <row r="27" spans="1:25" ht="16.5" thickBot="1" x14ac:dyDescent="0.25">
      <c r="A27" s="67"/>
      <c r="B27" s="68"/>
      <c r="C27" s="68"/>
      <c r="D27" s="68"/>
      <c r="E27" s="103" t="s">
        <v>141</v>
      </c>
      <c r="F27" s="103"/>
      <c r="G27" s="103"/>
      <c r="H27" s="103"/>
      <c r="I27" s="69"/>
      <c r="J27" s="70"/>
      <c r="K27" s="71"/>
      <c r="L27" s="103" t="s">
        <v>140</v>
      </c>
      <c r="M27" s="103"/>
      <c r="N27" s="103"/>
      <c r="O27" s="103"/>
      <c r="P27" s="104"/>
      <c r="R27" s="79"/>
      <c r="S27" s="75"/>
      <c r="T27" s="105"/>
      <c r="U27" s="105"/>
      <c r="V27" s="105"/>
      <c r="W27" s="105"/>
      <c r="X27" s="79"/>
      <c r="Y27" s="79"/>
    </row>
  </sheetData>
  <mergeCells count="24">
    <mergeCell ref="E27:H27"/>
    <mergeCell ref="L27:P27"/>
    <mergeCell ref="T26:W26"/>
    <mergeCell ref="T27:W27"/>
    <mergeCell ref="A23:F23"/>
    <mergeCell ref="E25:H25"/>
    <mergeCell ref="L25:P25"/>
    <mergeCell ref="K23:O23"/>
    <mergeCell ref="E26:H26"/>
    <mergeCell ref="L26:P26"/>
    <mergeCell ref="H20:M20"/>
    <mergeCell ref="I21:M21"/>
    <mergeCell ref="W6:W7"/>
    <mergeCell ref="A4:E5"/>
    <mergeCell ref="P6:S6"/>
    <mergeCell ref="T6:T7"/>
    <mergeCell ref="U6:U7"/>
    <mergeCell ref="V6:V7"/>
    <mergeCell ref="A1:N1"/>
    <mergeCell ref="A2:N2"/>
    <mergeCell ref="A3:N3"/>
    <mergeCell ref="H6:I6"/>
    <mergeCell ref="J6:K6"/>
    <mergeCell ref="F4:N5"/>
  </mergeCells>
  <phoneticPr fontId="0" type="noConversion"/>
  <conditionalFormatting sqref="L8:L15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8:R10 R13:R14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8:R15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1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2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5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 verticalCentered="1"/>
  <pageMargins left="0.98425196850393704" right="0.98425196850393704" top="0.98425196850393704" bottom="0.98425196850393704" header="0.51181102362204722" footer="0.51181102362204722"/>
  <pageSetup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Tipos de Riesgo</vt:lpstr>
      <vt:lpstr>Matriz de Riesgos (2)</vt:lpstr>
      <vt:lpstr>'Matriz de Riesgos (2)'!Área_de_impresión</vt:lpstr>
      <vt:lpstr>'Matriz de Riesgos (2)'!Títulos_a_imprimir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gasierra</dc:creator>
  <cp:lastModifiedBy>Caqueza 001</cp:lastModifiedBy>
  <cp:lastPrinted>2023-03-23T23:27:05Z</cp:lastPrinted>
  <dcterms:created xsi:type="dcterms:W3CDTF">2010-05-11T17:24:23Z</dcterms:created>
  <dcterms:modified xsi:type="dcterms:W3CDTF">2023-03-25T03:14:27Z</dcterms:modified>
</cp:coreProperties>
</file>