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uarios\tatik\OneDrive\Documentos\CONTRATACIÓN 2023- PLANEACIÓN\MARZO 2023\MINIMA CUANTÍA INCOLBALLET 0819-2023\"/>
    </mc:Choice>
  </mc:AlternateContent>
  <bookViews>
    <workbookView xWindow="0" yWindow="0" windowWidth="20490" windowHeight="7650" tabRatio="500"/>
  </bookViews>
  <sheets>
    <sheet name="PPTO CUBIERTA" sheetId="5" r:id="rId1"/>
    <sheet name="PPTO 2023" sheetId="4" state="hidden" r:id="rId2"/>
  </sheets>
  <definedNames>
    <definedName name="_xlnm._FilterDatabase" localSheetId="1">'PPTO 2023'!$A$8:$H$54</definedName>
    <definedName name="_xlnm._FilterDatabase" localSheetId="0">'PPTO CUBIERTA'!$A$9:$F$40</definedName>
    <definedName name="_xlnm.Print_Area" localSheetId="1">'PPTO 2023'!$A$1:$H$54</definedName>
    <definedName name="_xlnm.Print_Area" localSheetId="0">'PPTO CUBIERTA'!$A$1:$F$40</definedName>
    <definedName name="_xlnm.Print_Titles" localSheetId="1">'PPTO 2023'!$1:$7</definedName>
    <definedName name="_xlnm.Print_Titles" localSheetId="0">'PPTO CUBIERTA'!$1:$7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30" i="4" l="1"/>
  <c r="H29" i="4"/>
  <c r="H28" i="4"/>
  <c r="F25" i="4"/>
  <c r="F13" i="4"/>
  <c r="F10" i="4"/>
  <c r="F9" i="4"/>
  <c r="H17" i="4" l="1"/>
  <c r="H12" i="4" l="1"/>
  <c r="H24" i="4" l="1"/>
  <c r="H46" i="4"/>
  <c r="H47" i="4" s="1"/>
  <c r="H43" i="4"/>
  <c r="H42" i="4"/>
  <c r="F41" i="4"/>
  <c r="H41" i="4" s="1"/>
  <c r="H40" i="4"/>
  <c r="H39" i="4"/>
  <c r="H38" i="4"/>
  <c r="H37" i="4"/>
  <c r="H36" i="4"/>
  <c r="H35" i="4"/>
  <c r="H34" i="4"/>
  <c r="H33" i="4"/>
  <c r="H27" i="4"/>
  <c r="H26" i="4"/>
  <c r="H25" i="4"/>
  <c r="H21" i="4"/>
  <c r="H22" i="4" s="1"/>
  <c r="H18" i="4"/>
  <c r="H16" i="4"/>
  <c r="H13" i="4"/>
  <c r="H11" i="4"/>
  <c r="H10" i="4"/>
  <c r="H9" i="4"/>
  <c r="H19" i="4" l="1"/>
  <c r="H44" i="4"/>
  <c r="H14" i="4"/>
  <c r="H31" i="4"/>
  <c r="H49" i="4" l="1"/>
  <c r="H50" i="4" s="1"/>
  <c r="H51" i="4" l="1"/>
  <c r="H52" i="4" s="1"/>
  <c r="H54" i="4" s="1"/>
</calcChain>
</file>

<file path=xl/sharedStrings.xml><?xml version="1.0" encoding="utf-8"?>
<sst xmlns="http://schemas.openxmlformats.org/spreadsheetml/2006/main" count="189" uniqueCount="94">
  <si>
    <t>SECRETARIA DE EDUCACIÓN MUNICIPAL</t>
  </si>
  <si>
    <t>CUADRO DE CANTIDADES Y PRECIOS</t>
  </si>
  <si>
    <t>ITEMS</t>
  </si>
  <si>
    <t>COD. SED</t>
  </si>
  <si>
    <t>COD. GOB</t>
  </si>
  <si>
    <t>ACTIVIDAD</t>
  </si>
  <si>
    <t>UNIDAD</t>
  </si>
  <si>
    <t>CANTIDAD/ TOTAL</t>
  </si>
  <si>
    <t>VALOR UNIT</t>
  </si>
  <si>
    <t>V/R TOTAL</t>
  </si>
  <si>
    <t>ACTIVIDADES PRELIMINARES</t>
  </si>
  <si>
    <t>I.1.01</t>
  </si>
  <si>
    <t>LOCALIZACION-REPLANTEO OBRA ARQUITECTON.</t>
  </si>
  <si>
    <t>m2</t>
  </si>
  <si>
    <t>I.1.02</t>
  </si>
  <si>
    <t>CERRAMIENTO TELA FIB.TEJIDA H=2.10M-SINB</t>
  </si>
  <si>
    <t>I.1.03</t>
  </si>
  <si>
    <t>m3</t>
  </si>
  <si>
    <t>Suben cantidades, de 28 a 280</t>
  </si>
  <si>
    <t>TOTAL CAPITULO</t>
  </si>
  <si>
    <t>ud.</t>
  </si>
  <si>
    <t>ESTRUCTURAS – ACERO REFUERZO</t>
  </si>
  <si>
    <t>ACERO REFUERZO FLEJADO 60000 PSI 420Mpa</t>
  </si>
  <si>
    <t>Kg</t>
  </si>
  <si>
    <t>CUBIERTA – ESTRUCTURA METALICA</t>
  </si>
  <si>
    <t>I.6.01</t>
  </si>
  <si>
    <t>I.7.01</t>
  </si>
  <si>
    <t>Cambie por teja  UPVC</t>
  </si>
  <si>
    <t>I.7.02</t>
  </si>
  <si>
    <t>I.8.01</t>
  </si>
  <si>
    <t>CABALLETE UPVC</t>
  </si>
  <si>
    <t>CANAL LAMINA GALVANIZADA CAL.22</t>
  </si>
  <si>
    <t>INSTALACION (Insumo Existente)</t>
  </si>
  <si>
    <t>Sube el numero de lamparas</t>
  </si>
  <si>
    <t>LIMPIEZA VARIOS</t>
  </si>
  <si>
    <t>LIMPIEZA GENERAL</t>
  </si>
  <si>
    <t>TOTAL COSTOS DIRECTOS</t>
  </si>
  <si>
    <t>Administración</t>
  </si>
  <si>
    <t>Utilidad</t>
  </si>
  <si>
    <t>TOTAL COSTOS INDIRECTOS</t>
  </si>
  <si>
    <t>INCREMENTO POR DISTANCIA</t>
  </si>
  <si>
    <t>PRESUPUESTO TOTAL</t>
  </si>
  <si>
    <t>ESTRUCTURAS CONCRETO</t>
  </si>
  <si>
    <t>ZAPATA CONCRETO 3000 PSI 210 MPA</t>
  </si>
  <si>
    <t>ml</t>
  </si>
  <si>
    <t>I.1.04</t>
  </si>
  <si>
    <t>I.1.05</t>
  </si>
  <si>
    <t>I4.02</t>
  </si>
  <si>
    <t>I4.03</t>
  </si>
  <si>
    <t>I5.01</t>
  </si>
  <si>
    <t>I.6.02</t>
  </si>
  <si>
    <t>I.6.03</t>
  </si>
  <si>
    <t>I.6.04</t>
  </si>
  <si>
    <t>RETIRO DE SALDOS EN SITIO</t>
  </si>
  <si>
    <t xml:space="preserve">SAL LAMP (CABLE COBRE HF-ZH) EMT </t>
  </si>
  <si>
    <t>PANEL LED 30X120 40-50W CON MARCO DE INCRUSTAR, COLGAR O SOBREPONER (MARCA RECONOCIDA)</t>
  </si>
  <si>
    <t>BALA PANEL LED 24W CON MARCO DE INCRUSTAR, COLGAR O SOBREPONER (MARCA RECONOCIDA)</t>
  </si>
  <si>
    <t>SALIDA S1 EMT (CABLE COBRE HF-ZH) EMT</t>
  </si>
  <si>
    <t>SAL TOMA 120 (CABLE COBRE HF-ZH) EMT</t>
  </si>
  <si>
    <t xml:space="preserve">CABLE COBRE HF-ZH# 12 </t>
  </si>
  <si>
    <t>ACOM.E.2F(2# 12+1#12) ,3/4" EMT"</t>
  </si>
  <si>
    <t>I.7.03</t>
  </si>
  <si>
    <t>I.7.04</t>
  </si>
  <si>
    <t>I.7.05</t>
  </si>
  <si>
    <t>I.7.06</t>
  </si>
  <si>
    <t>I.7.07</t>
  </si>
  <si>
    <t>SALIDA S2 EMT (CABLE COBRE HF-ZH) EMT</t>
  </si>
  <si>
    <t>PRENSA ESTOPA PVC  DE 1/2"</t>
  </si>
  <si>
    <t>CAJA CUADRADA DE ALUMINIO 2400.</t>
  </si>
  <si>
    <t>I.7.08</t>
  </si>
  <si>
    <t>I.7.09</t>
  </si>
  <si>
    <t>I.7.10</t>
  </si>
  <si>
    <t>CABLE ENCAUCHETADO HF-ZH# 3*12 AWG</t>
  </si>
  <si>
    <t>TEJA UPVC E=2,5MM (INCLUYE ELEMENTOS DE SUJECION)</t>
  </si>
  <si>
    <t>CONFIGURACION-NIVELACION TERRENO</t>
  </si>
  <si>
    <t>PEDESTAL CONCRETO 3100 PSI 21.0 MPA</t>
  </si>
  <si>
    <t>VIGA CIMIENTO ENLACE H=20-40CM 3100PSI</t>
  </si>
  <si>
    <t>CONSTRUCCIÓN DE OBRAS PARA LA ADECUACIÓN DE LAS CUBIERTAS DE LA INSTITUCION EDUCATIVA INCOLBALLET</t>
  </si>
  <si>
    <t>RETIRO ESCOMBROS MANUAL-VOLQUETA. INCLUYE
DISPOSICiÓN EN BOTADERO OFICIAL (DECRETO 0291 de 2005)</t>
  </si>
  <si>
    <t>ESTRUCTURA METALlCA EN ACERO ESTRUCTURAL TIPO PERFIL IPE PARA CUBIERTA (SEGUN DISEÑO) INCLUYE FABRICACION, TRANSPORTE, MONTAJE, PINTURA ANTICORROSIVO Y ESMALTE</t>
  </si>
  <si>
    <t>TUB PVC NOVAFORT 6"</t>
  </si>
  <si>
    <t>ML</t>
  </si>
  <si>
    <t>I.6.05</t>
  </si>
  <si>
    <t>CAJA DE PASO CONCRETO 70 X70 CM</t>
  </si>
  <si>
    <t>UND</t>
  </si>
  <si>
    <t>I.6.06</t>
  </si>
  <si>
    <t>TUB.PVC 4 SANI.</t>
  </si>
  <si>
    <t>I.6.07</t>
  </si>
  <si>
    <t>M2</t>
  </si>
  <si>
    <t>M3</t>
  </si>
  <si>
    <t>KG</t>
  </si>
  <si>
    <t>OBJETO: OBRAS PARA LA ADECUACION DE LA PLANTA FISICA DE LA  INSTITUCION EDUCATIVA  INCOLBALLET SEDE  PRINCIPAL DE LA COMUNA 51</t>
  </si>
  <si>
    <t>%</t>
  </si>
  <si>
    <t>ADECUACIÓN DE LA CUBIERTA AREA DE LA  TARIMA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</si>
</sst>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_-&quot;$&quot;\ * #,##0.00_-;\-&quot;$&quot;\ * #,##0.00_-;_-&quot;$&quot;\ * &quot;-&quot;??_-;_-@_-"/>
    <numFmt numFmtId="165" formatCode="_-* #,##0.00\ _€_-;\-* #,##0.00\ _€_-;_-* \-??\ _€_-;_-@_-"/>
    <numFmt numFmtId="166" formatCode="0\ %"/>
    <numFmt numFmtId="167" formatCode="[$$-240A]#,##0.00;[Red]\([$$-240A]#,##0.00\)"/>
    <numFmt numFmtId="168" formatCode="_ [$$-2C0A]\ * #,##0.00_ ;_ [$$-2C0A]\ * \-#,##0.00_ ;_ [$$-2C0A]\ * \-_ ;_ @_ "/>
    <numFmt numFmtId="169" formatCode="_-* #,##0.00_-;\-* #,##0.00_-;_-* \-??_-;_-@_-"/>
    <numFmt numFmtId="170" formatCode="#,##0.0_ ;\-#,##0.0\ "/>
    <numFmt numFmtId="171" formatCode="[$$-2C0A]#,##0;\-[$$-2C0A]#,##0"/>
    <numFmt numFmtId="172" formatCode="0.00\ %"/>
    <numFmt numFmtId="173" formatCode="_ [$$-2C0A]\ * #,##0.00_ ;_ [$$-2C0A]\ * \-#,##0.00_ ;_ [$$-2C0A]\ * &quot;-&quot;??_ ;_ @_ "/>
  </numFmts>
  <fonts count="16" x14ac:knownFonts="1">
    <font>
      <sz val="12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sz val="10"/>
      <color rgb="FF000000"/>
      <name val="Times New Roman"/>
      <family val="1"/>
      <charset val="1"/>
    </font>
    <font>
      <sz val="11"/>
      <color rgb="FF000000"/>
      <name val="Arial"/>
      <family val="2"/>
      <charset val="1"/>
    </font>
    <font>
      <b/>
      <sz val="16"/>
      <color rgb="FF000000"/>
      <name val="Calibri"/>
      <family val="2"/>
      <charset val="1"/>
    </font>
    <font>
      <b/>
      <sz val="11"/>
      <color rgb="FF000000"/>
      <name val="Arial"/>
      <family val="2"/>
      <charset val="1"/>
    </font>
    <font>
      <sz val="8.5"/>
      <color rgb="FF000000"/>
      <name val="Arial"/>
      <family val="2"/>
      <charset val="1"/>
    </font>
    <font>
      <b/>
      <sz val="8.5"/>
      <color rgb="FF000000"/>
      <name val="Arial"/>
      <family val="2"/>
      <charset val="1"/>
    </font>
    <font>
      <b/>
      <sz val="10"/>
      <color rgb="FF000000"/>
      <name val="Arial"/>
      <family val="2"/>
      <charset val="1"/>
    </font>
    <font>
      <sz val="11"/>
      <name val="Arial"/>
      <family val="2"/>
      <charset val="1"/>
    </font>
    <font>
      <b/>
      <sz val="11"/>
      <name val="Arial"/>
      <family val="2"/>
      <charset val="1"/>
    </font>
    <font>
      <sz val="12"/>
      <color rgb="FF000000"/>
      <name val="Calibri"/>
      <family val="2"/>
      <charset val="1"/>
    </font>
    <font>
      <sz val="8"/>
      <name val="Calibri"/>
      <family val="2"/>
      <charset val="1"/>
    </font>
    <font>
      <sz val="10"/>
      <name val="Arial"/>
      <family val="2"/>
    </font>
    <font>
      <b/>
      <sz val="12"/>
      <color rgb="FF00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169" fontId="12" fillId="0" borderId="0" applyBorder="0" applyProtection="0"/>
    <xf numFmtId="165" fontId="12" fillId="0" borderId="0" applyBorder="0" applyProtection="0"/>
    <xf numFmtId="0" fontId="1" fillId="0" borderId="0"/>
    <xf numFmtId="0" fontId="2" fillId="0" borderId="0"/>
    <xf numFmtId="0" fontId="3" fillId="0" borderId="0"/>
    <xf numFmtId="166" fontId="12" fillId="0" borderId="0" applyBorder="0" applyProtection="0"/>
    <xf numFmtId="164" fontId="12" fillId="0" borderId="0" applyFont="0" applyFill="0" applyBorder="0" applyAlignment="0" applyProtection="0"/>
  </cellStyleXfs>
  <cellXfs count="91">
    <xf numFmtId="0" fontId="0" fillId="0" borderId="0" xfId="0"/>
    <xf numFmtId="0" fontId="1" fillId="0" borderId="0" xfId="3" applyAlignment="1">
      <alignment horizontal="center" vertical="center"/>
    </xf>
    <xf numFmtId="0" fontId="4" fillId="0" borderId="0" xfId="3" applyFont="1" applyAlignment="1">
      <alignment horizontal="left" vertical="center"/>
    </xf>
    <xf numFmtId="0" fontId="4" fillId="0" borderId="0" xfId="3" applyFont="1" applyAlignment="1">
      <alignment horizontal="center" vertical="center"/>
    </xf>
    <xf numFmtId="1" fontId="4" fillId="0" borderId="0" xfId="3" applyNumberFormat="1" applyFont="1" applyAlignment="1">
      <alignment horizontal="center" vertical="center"/>
    </xf>
    <xf numFmtId="167" fontId="4" fillId="0" borderId="0" xfId="3" applyNumberFormat="1" applyFont="1" applyAlignment="1">
      <alignment horizontal="center" vertical="center"/>
    </xf>
    <xf numFmtId="168" fontId="4" fillId="0" borderId="0" xfId="3" applyNumberFormat="1" applyFont="1" applyAlignment="1">
      <alignment horizontal="right" vertical="center"/>
    </xf>
    <xf numFmtId="0" fontId="1" fillId="0" borderId="0" xfId="3" applyAlignment="1">
      <alignment vertical="center"/>
    </xf>
    <xf numFmtId="168" fontId="6" fillId="0" borderId="1" xfId="4" applyNumberFormat="1" applyFont="1" applyBorder="1" applyAlignment="1">
      <alignment horizontal="right" vertical="center" wrapText="1"/>
    </xf>
    <xf numFmtId="0" fontId="7" fillId="0" borderId="2" xfId="4" applyFont="1" applyBorder="1" applyAlignment="1">
      <alignment horizontal="center" vertical="center" wrapText="1"/>
    </xf>
    <xf numFmtId="0" fontId="8" fillId="0" borderId="2" xfId="4" applyFont="1" applyBorder="1" applyAlignment="1">
      <alignment horizontal="center" vertical="center" wrapText="1"/>
    </xf>
    <xf numFmtId="0" fontId="6" fillId="0" borderId="2" xfId="4" applyFont="1" applyBorder="1" applyAlignment="1">
      <alignment horizontal="left" vertical="center" wrapText="1"/>
    </xf>
    <xf numFmtId="0" fontId="6" fillId="0" borderId="2" xfId="4" applyFont="1" applyBorder="1" applyAlignment="1">
      <alignment horizontal="center" vertical="center" wrapText="1"/>
    </xf>
    <xf numFmtId="1" fontId="6" fillId="0" borderId="2" xfId="4" applyNumberFormat="1" applyFont="1" applyBorder="1" applyAlignment="1">
      <alignment horizontal="center" vertical="center" wrapText="1"/>
    </xf>
    <xf numFmtId="167" fontId="6" fillId="0" borderId="2" xfId="4" applyNumberFormat="1" applyFont="1" applyBorder="1" applyAlignment="1">
      <alignment horizontal="center" vertical="center" wrapText="1"/>
    </xf>
    <xf numFmtId="168" fontId="6" fillId="0" borderId="2" xfId="4" applyNumberFormat="1" applyFont="1" applyBorder="1" applyAlignment="1">
      <alignment horizontal="right" vertical="center" wrapText="1"/>
    </xf>
    <xf numFmtId="1" fontId="4" fillId="0" borderId="0" xfId="3" applyNumberFormat="1" applyFont="1" applyAlignment="1">
      <alignment horizontal="center" vertical="center" wrapText="1"/>
    </xf>
    <xf numFmtId="0" fontId="9" fillId="0" borderId="1" xfId="3" applyFont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1" fontId="6" fillId="0" borderId="1" xfId="3" applyNumberFormat="1" applyFont="1" applyBorder="1" applyAlignment="1">
      <alignment horizontal="center" vertical="center" wrapText="1"/>
    </xf>
    <xf numFmtId="167" fontId="6" fillId="0" borderId="1" xfId="3" applyNumberFormat="1" applyFont="1" applyBorder="1" applyAlignment="1">
      <alignment horizontal="center" vertical="center"/>
    </xf>
    <xf numFmtId="168" fontId="6" fillId="0" borderId="1" xfId="3" applyNumberFormat="1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11" fillId="0" borderId="1" xfId="3" applyFont="1" applyBorder="1" applyAlignment="1">
      <alignment horizontal="center" vertical="center"/>
    </xf>
    <xf numFmtId="0" fontId="11" fillId="0" borderId="1" xfId="3" applyFont="1" applyBorder="1" applyAlignment="1">
      <alignment horizontal="left" wrapText="1"/>
    </xf>
    <xf numFmtId="1" fontId="10" fillId="0" borderId="1" xfId="3" applyNumberFormat="1" applyFont="1" applyBorder="1" applyAlignment="1">
      <alignment horizontal="center" vertical="center"/>
    </xf>
    <xf numFmtId="167" fontId="10" fillId="0" borderId="1" xfId="3" applyNumberFormat="1" applyFont="1" applyBorder="1" applyAlignment="1">
      <alignment horizontal="center" vertical="center"/>
    </xf>
    <xf numFmtId="168" fontId="10" fillId="0" borderId="1" xfId="3" applyNumberFormat="1" applyFont="1" applyBorder="1" applyAlignment="1">
      <alignment horizontal="right" vertical="center"/>
    </xf>
    <xf numFmtId="1" fontId="4" fillId="0" borderId="1" xfId="5" applyNumberFormat="1" applyFont="1" applyBorder="1" applyAlignment="1">
      <alignment horizontal="center" vertical="center" shrinkToFit="1"/>
    </xf>
    <xf numFmtId="0" fontId="10" fillId="0" borderId="1" xfId="3" applyFont="1" applyBorder="1" applyAlignment="1">
      <alignment horizontal="left" vertical="center" wrapText="1"/>
    </xf>
    <xf numFmtId="0" fontId="10" fillId="0" borderId="1" xfId="5" applyFont="1" applyBorder="1" applyAlignment="1">
      <alignment horizontal="center" vertical="center" wrapText="1"/>
    </xf>
    <xf numFmtId="167" fontId="11" fillId="0" borderId="1" xfId="3" applyNumberFormat="1" applyFont="1" applyBorder="1" applyAlignment="1">
      <alignment horizontal="center" vertical="center"/>
    </xf>
    <xf numFmtId="168" fontId="11" fillId="0" borderId="1" xfId="3" applyNumberFormat="1" applyFont="1" applyBorder="1" applyAlignment="1">
      <alignment horizontal="right" vertical="center"/>
    </xf>
    <xf numFmtId="0" fontId="4" fillId="0" borderId="1" xfId="3" applyFont="1" applyBorder="1" applyAlignment="1" applyProtection="1">
      <alignment horizontal="center" vertical="center"/>
      <protection hidden="1"/>
    </xf>
    <xf numFmtId="0" fontId="4" fillId="0" borderId="1" xfId="3" applyFont="1" applyBorder="1" applyAlignment="1">
      <alignment horizontal="left" vertical="center" wrapText="1"/>
    </xf>
    <xf numFmtId="1" fontId="11" fillId="0" borderId="1" xfId="3" applyNumberFormat="1" applyFont="1" applyBorder="1" applyAlignment="1">
      <alignment horizontal="center" vertical="center"/>
    </xf>
    <xf numFmtId="0" fontId="6" fillId="0" borderId="1" xfId="3" applyFont="1" applyBorder="1" applyAlignment="1">
      <alignment horizontal="left" vertical="center" wrapText="1"/>
    </xf>
    <xf numFmtId="0" fontId="4" fillId="0" borderId="1" xfId="3" applyFont="1" applyBorder="1" applyAlignment="1">
      <alignment horizontal="center" vertical="center"/>
    </xf>
    <xf numFmtId="0" fontId="10" fillId="0" borderId="1" xfId="3" applyFont="1" applyBorder="1" applyAlignment="1">
      <alignment horizontal="left" vertical="top" wrapText="1"/>
    </xf>
    <xf numFmtId="170" fontId="4" fillId="0" borderId="1" xfId="1" applyNumberFormat="1" applyFont="1" applyBorder="1" applyAlignment="1" applyProtection="1">
      <alignment horizontal="center" vertical="center"/>
    </xf>
    <xf numFmtId="0" fontId="10" fillId="0" borderId="1" xfId="3" applyFont="1" applyBorder="1" applyAlignment="1">
      <alignment horizontal="left" wrapText="1"/>
    </xf>
    <xf numFmtId="167" fontId="4" fillId="0" borderId="1" xfId="3" applyNumberFormat="1" applyFont="1" applyBorder="1" applyAlignment="1">
      <alignment horizontal="center" vertical="center"/>
    </xf>
    <xf numFmtId="0" fontId="10" fillId="0" borderId="1" xfId="3" applyFont="1" applyBorder="1" applyAlignment="1" applyProtection="1">
      <alignment horizontal="center" vertical="center"/>
      <protection locked="0" hidden="1"/>
    </xf>
    <xf numFmtId="0" fontId="10" fillId="0" borderId="1" xfId="3" applyFont="1" applyBorder="1" applyAlignment="1" applyProtection="1">
      <alignment horizontal="left" vertical="center" wrapText="1"/>
      <protection hidden="1"/>
    </xf>
    <xf numFmtId="0" fontId="10" fillId="0" borderId="1" xfId="3" applyFont="1" applyBorder="1" applyAlignment="1">
      <alignment horizontal="left"/>
    </xf>
    <xf numFmtId="0" fontId="4" fillId="0" borderId="1" xfId="3" applyFont="1" applyBorder="1" applyAlignment="1">
      <alignment horizontal="left" vertical="center"/>
    </xf>
    <xf numFmtId="1" fontId="4" fillId="0" borderId="1" xfId="3" applyNumberFormat="1" applyFont="1" applyBorder="1" applyAlignment="1">
      <alignment horizontal="center" vertical="center"/>
    </xf>
    <xf numFmtId="168" fontId="4" fillId="0" borderId="1" xfId="3" applyNumberFormat="1" applyFont="1" applyBorder="1" applyAlignment="1">
      <alignment horizontal="right" vertical="center"/>
    </xf>
    <xf numFmtId="171" fontId="6" fillId="0" borderId="1" xfId="3" applyNumberFormat="1" applyFont="1" applyBorder="1" applyAlignment="1">
      <alignment horizontal="right" vertical="center"/>
    </xf>
    <xf numFmtId="0" fontId="4" fillId="0" borderId="1" xfId="3" applyFont="1" applyBorder="1" applyAlignment="1">
      <alignment horizontal="center" vertical="center" wrapText="1"/>
    </xf>
    <xf numFmtId="172" fontId="4" fillId="0" borderId="1" xfId="6" applyNumberFormat="1" applyFont="1" applyBorder="1" applyAlignment="1" applyProtection="1">
      <alignment horizontal="center" vertical="center"/>
    </xf>
    <xf numFmtId="171" fontId="4" fillId="0" borderId="1" xfId="2" applyNumberFormat="1" applyFont="1" applyBorder="1" applyAlignment="1" applyProtection="1">
      <alignment horizontal="right" vertical="center"/>
      <protection hidden="1"/>
    </xf>
    <xf numFmtId="173" fontId="1" fillId="0" borderId="0" xfId="3" applyNumberFormat="1" applyAlignment="1">
      <alignment vertical="center"/>
    </xf>
    <xf numFmtId="2" fontId="4" fillId="0" borderId="1" xfId="0" applyNumberFormat="1" applyFont="1" applyBorder="1" applyAlignment="1">
      <alignment horizontal="center" vertical="center"/>
    </xf>
    <xf numFmtId="167" fontId="4" fillId="0" borderId="1" xfId="0" applyNumberFormat="1" applyFont="1" applyBorder="1" applyAlignment="1">
      <alignment horizontal="right" vertical="center"/>
    </xf>
    <xf numFmtId="167" fontId="4" fillId="0" borderId="1" xfId="5" applyNumberFormat="1" applyFont="1" applyBorder="1" applyAlignment="1">
      <alignment horizontal="right" vertical="center" shrinkToFit="1"/>
    </xf>
    <xf numFmtId="2" fontId="4" fillId="0" borderId="1" xfId="1" applyNumberFormat="1" applyFont="1" applyBorder="1" applyAlignment="1" applyProtection="1">
      <alignment horizontal="center" vertical="center"/>
    </xf>
    <xf numFmtId="167" fontId="4" fillId="0" borderId="1" xfId="5" applyNumberFormat="1" applyFont="1" applyBorder="1" applyAlignment="1">
      <alignment horizontal="center" vertical="center" shrinkToFit="1"/>
    </xf>
    <xf numFmtId="2" fontId="10" fillId="0" borderId="1" xfId="3" applyNumberFormat="1" applyFont="1" applyBorder="1" applyAlignment="1">
      <alignment horizontal="center" vertical="center"/>
    </xf>
    <xf numFmtId="2" fontId="4" fillId="0" borderId="1" xfId="3" applyNumberFormat="1" applyFont="1" applyBorder="1" applyAlignment="1">
      <alignment horizontal="center" vertical="center"/>
    </xf>
    <xf numFmtId="167" fontId="10" fillId="0" borderId="1" xfId="3" applyNumberFormat="1" applyFont="1" applyBorder="1" applyAlignment="1">
      <alignment horizontal="right" vertical="center"/>
    </xf>
    <xf numFmtId="0" fontId="10" fillId="2" borderId="1" xfId="3" applyFont="1" applyFill="1" applyBorder="1" applyAlignment="1" applyProtection="1">
      <alignment horizontal="center" vertical="center"/>
      <protection locked="0" hidden="1"/>
    </xf>
    <xf numFmtId="0" fontId="11" fillId="2" borderId="1" xfId="3" applyFont="1" applyFill="1" applyBorder="1" applyAlignment="1" applyProtection="1">
      <alignment horizontal="center" vertical="center"/>
      <protection locked="0" hidden="1"/>
    </xf>
    <xf numFmtId="0" fontId="10" fillId="2" borderId="1" xfId="3" applyFont="1" applyFill="1" applyBorder="1" applyAlignment="1">
      <alignment horizontal="center" vertical="center"/>
    </xf>
    <xf numFmtId="0" fontId="11" fillId="2" borderId="1" xfId="3" applyFont="1" applyFill="1" applyBorder="1" applyAlignment="1" applyProtection="1">
      <alignment horizontal="left" vertical="center" wrapText="1"/>
      <protection hidden="1"/>
    </xf>
    <xf numFmtId="0" fontId="4" fillId="2" borderId="1" xfId="3" applyFont="1" applyFill="1" applyBorder="1" applyAlignment="1" applyProtection="1">
      <alignment horizontal="center" vertical="center"/>
      <protection hidden="1"/>
    </xf>
    <xf numFmtId="2" fontId="10" fillId="2" borderId="1" xfId="3" applyNumberFormat="1" applyFont="1" applyFill="1" applyBorder="1" applyAlignment="1">
      <alignment horizontal="center" vertical="center"/>
    </xf>
    <xf numFmtId="167" fontId="11" fillId="2" borderId="1" xfId="3" applyNumberFormat="1" applyFont="1" applyFill="1" applyBorder="1" applyAlignment="1">
      <alignment horizontal="center" vertical="center"/>
    </xf>
    <xf numFmtId="168" fontId="11" fillId="2" borderId="1" xfId="3" applyNumberFormat="1" applyFont="1" applyFill="1" applyBorder="1" applyAlignment="1">
      <alignment horizontal="right" vertical="center"/>
    </xf>
    <xf numFmtId="0" fontId="1" fillId="2" borderId="0" xfId="3" applyFill="1" applyAlignment="1">
      <alignment vertical="center"/>
    </xf>
    <xf numFmtId="0" fontId="4" fillId="2" borderId="1" xfId="3" applyFont="1" applyFill="1" applyBorder="1" applyAlignment="1">
      <alignment horizontal="center" vertical="center"/>
    </xf>
    <xf numFmtId="0" fontId="10" fillId="2" borderId="1" xfId="3" applyFont="1" applyFill="1" applyBorder="1" applyAlignment="1" applyProtection="1">
      <alignment horizontal="left" vertical="center" wrapText="1"/>
      <protection hidden="1"/>
    </xf>
    <xf numFmtId="167" fontId="4" fillId="2" borderId="1" xfId="3" applyNumberFormat="1" applyFont="1" applyFill="1" applyBorder="1" applyAlignment="1">
      <alignment horizontal="right" vertical="center"/>
    </xf>
    <xf numFmtId="168" fontId="10" fillId="2" borderId="1" xfId="3" applyNumberFormat="1" applyFont="1" applyFill="1" applyBorder="1" applyAlignment="1">
      <alignment horizontal="right" vertical="center"/>
    </xf>
    <xf numFmtId="0" fontId="14" fillId="0" borderId="1" xfId="0" applyFont="1" applyBorder="1" applyAlignment="1">
      <alignment vertical="top"/>
    </xf>
    <xf numFmtId="0" fontId="14" fillId="0" borderId="1" xfId="0" applyFont="1" applyBorder="1" applyAlignment="1">
      <alignment horizontal="center" vertical="top"/>
    </xf>
    <xf numFmtId="164" fontId="14" fillId="0" borderId="1" xfId="7" applyFont="1" applyBorder="1" applyAlignment="1">
      <alignment vertical="top"/>
    </xf>
    <xf numFmtId="0" fontId="11" fillId="0" borderId="1" xfId="3" applyFont="1" applyBorder="1" applyAlignment="1">
      <alignment horizontal="left" vertical="center" wrapText="1"/>
    </xf>
    <xf numFmtId="0" fontId="10" fillId="0" borderId="1" xfId="3" applyFont="1" applyBorder="1" applyAlignment="1">
      <alignment horizontal="left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4" fillId="0" borderId="1" xfId="3" applyFont="1" applyBorder="1" applyAlignment="1">
      <alignment horizontal="center" vertical="center"/>
    </xf>
    <xf numFmtId="0" fontId="6" fillId="0" borderId="1" xfId="3" applyFont="1" applyBorder="1" applyAlignment="1">
      <alignment horizontal="right" vertical="center" wrapText="1"/>
    </xf>
    <xf numFmtId="0" fontId="5" fillId="0" borderId="1" xfId="3" applyFont="1" applyBorder="1" applyAlignment="1">
      <alignment horizontal="center" vertical="center"/>
    </xf>
    <xf numFmtId="0" fontId="15" fillId="0" borderId="3" xfId="4" applyFont="1" applyBorder="1" applyAlignment="1">
      <alignment horizontal="center" vertical="center" wrapText="1"/>
    </xf>
    <xf numFmtId="0" fontId="15" fillId="0" borderId="2" xfId="4" applyFont="1" applyBorder="1" applyAlignment="1">
      <alignment horizontal="center" vertical="center" wrapText="1"/>
    </xf>
    <xf numFmtId="0" fontId="15" fillId="0" borderId="4" xfId="4" applyFont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/>
    </xf>
    <xf numFmtId="0" fontId="6" fillId="0" borderId="1" xfId="3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/>
    </xf>
  </cellXfs>
  <cellStyles count="8">
    <cellStyle name="Millares" xfId="1" builtinId="3"/>
    <cellStyle name="Millares 2" xfId="2"/>
    <cellStyle name="Moneda" xfId="7" builtinId="4"/>
    <cellStyle name="Normal" xfId="0" builtinId="0"/>
    <cellStyle name="Normal 2" xfId="3"/>
    <cellStyle name="Normal 2 2" xfId="4"/>
    <cellStyle name="Normal 4" xfId="5"/>
    <cellStyle name="Porcentaje 2" xfId="6"/>
  </cellStyles>
  <dxfs count="47"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  <dxf>
      <font>
        <sz val="12"/>
        <color rgb="FF000000"/>
        <name val="Calibri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2E2E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1B1B1B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151706</xdr:colOff>
      <xdr:row>0</xdr:row>
      <xdr:rowOff>42333</xdr:rowOff>
    </xdr:from>
    <xdr:to>
      <xdr:col>5</xdr:col>
      <xdr:colOff>1302986</xdr:colOff>
      <xdr:row>1</xdr:row>
      <xdr:rowOff>976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AA2704F-0E5E-4E5A-8A3E-797755FC04D4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8501956" y="42333"/>
          <a:ext cx="1151280" cy="64656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194040</xdr:colOff>
      <xdr:row>0</xdr:row>
      <xdr:rowOff>0</xdr:rowOff>
    </xdr:from>
    <xdr:to>
      <xdr:col>7</xdr:col>
      <xdr:colOff>1345320</xdr:colOff>
      <xdr:row>0</xdr:row>
      <xdr:rowOff>646560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8547465" y="0"/>
          <a:ext cx="1151280" cy="64656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T40"/>
  <sheetViews>
    <sheetView tabSelected="1" view="pageBreakPreview" zoomScale="85" zoomScaleNormal="85" zoomScaleSheetLayoutView="85" zoomScalePageLayoutView="90" workbookViewId="0">
      <selection activeCell="A3" sqref="A3:F3"/>
    </sheetView>
  </sheetViews>
  <sheetFormatPr baseColWidth="10" defaultColWidth="11" defaultRowHeight="15.75" x14ac:dyDescent="0.25"/>
  <cols>
    <col min="1" max="1" width="8.625" style="1" customWidth="1"/>
    <col min="2" max="2" width="58.875" style="2" customWidth="1"/>
    <col min="3" max="3" width="10.375" style="3" customWidth="1"/>
    <col min="4" max="4" width="14.625" style="4" customWidth="1"/>
    <col min="5" max="5" width="17.125" style="5" customWidth="1"/>
    <col min="6" max="6" width="20.375" style="6" customWidth="1"/>
    <col min="7" max="1008" width="11" style="7"/>
  </cols>
  <sheetData>
    <row r="1" spans="1:6" ht="54" customHeight="1" x14ac:dyDescent="0.25">
      <c r="A1" s="83" t="s">
        <v>0</v>
      </c>
      <c r="B1" s="83"/>
      <c r="C1" s="83"/>
      <c r="D1" s="83"/>
      <c r="E1" s="83"/>
      <c r="F1" s="8"/>
    </row>
    <row r="2" spans="1:6" ht="6" customHeight="1" x14ac:dyDescent="0.25">
      <c r="A2" s="9"/>
      <c r="B2" s="11"/>
      <c r="C2" s="12"/>
      <c r="D2" s="13"/>
      <c r="E2" s="14"/>
      <c r="F2" s="15"/>
    </row>
    <row r="3" spans="1:6" ht="52.5" customHeight="1" x14ac:dyDescent="0.25">
      <c r="A3" s="84" t="s">
        <v>91</v>
      </c>
      <c r="B3" s="85"/>
      <c r="C3" s="85"/>
      <c r="D3" s="85"/>
      <c r="E3" s="85"/>
      <c r="F3" s="86"/>
    </row>
    <row r="4" spans="1:6" ht="6" customHeight="1" x14ac:dyDescent="0.25">
      <c r="A4" s="9"/>
      <c r="B4" s="11"/>
      <c r="C4" s="12"/>
      <c r="D4" s="13"/>
      <c r="E4" s="14"/>
      <c r="F4" s="15"/>
    </row>
    <row r="5" spans="1:6" ht="23.25" customHeight="1" x14ac:dyDescent="0.25">
      <c r="A5" s="87" t="s">
        <v>1</v>
      </c>
      <c r="B5" s="87"/>
      <c r="C5" s="87"/>
      <c r="D5" s="87"/>
      <c r="E5" s="87"/>
      <c r="F5" s="87"/>
    </row>
    <row r="6" spans="1:6" ht="9" customHeight="1" x14ac:dyDescent="0.25">
      <c r="D6" s="16"/>
    </row>
    <row r="7" spans="1:6" ht="30" x14ac:dyDescent="0.25">
      <c r="A7" s="17" t="s">
        <v>2</v>
      </c>
      <c r="B7" s="18" t="s">
        <v>5</v>
      </c>
      <c r="C7" s="18" t="s">
        <v>6</v>
      </c>
      <c r="D7" s="19" t="s">
        <v>7</v>
      </c>
      <c r="E7" s="20" t="s">
        <v>8</v>
      </c>
      <c r="F7" s="21" t="s">
        <v>9</v>
      </c>
    </row>
    <row r="8" spans="1:6" ht="21.75" customHeight="1" x14ac:dyDescent="0.25">
      <c r="A8" s="18"/>
      <c r="B8" s="18" t="s">
        <v>93</v>
      </c>
      <c r="C8" s="18"/>
      <c r="D8" s="19"/>
      <c r="E8" s="20"/>
      <c r="F8" s="21"/>
    </row>
    <row r="9" spans="1:6" ht="21.75" customHeight="1" x14ac:dyDescent="0.25">
      <c r="A9" s="22">
        <v>1</v>
      </c>
      <c r="B9" s="77" t="s">
        <v>10</v>
      </c>
      <c r="C9" s="22"/>
      <c r="D9" s="25"/>
      <c r="E9" s="26"/>
      <c r="F9" s="27"/>
    </row>
    <row r="10" spans="1:6" ht="21.75" customHeight="1" x14ac:dyDescent="0.25">
      <c r="A10" s="22">
        <v>1.01</v>
      </c>
      <c r="B10" s="29" t="s">
        <v>12</v>
      </c>
      <c r="C10" s="30" t="s">
        <v>88</v>
      </c>
      <c r="D10" s="53">
        <v>100</v>
      </c>
      <c r="E10" s="54"/>
      <c r="F10" s="27"/>
    </row>
    <row r="11" spans="1:6" s="7" customFormat="1" ht="21.75" customHeight="1" x14ac:dyDescent="0.25">
      <c r="A11" s="22">
        <v>1.02</v>
      </c>
      <c r="B11" s="29" t="s">
        <v>15</v>
      </c>
      <c r="C11" s="30" t="s">
        <v>81</v>
      </c>
      <c r="D11" s="53">
        <v>44</v>
      </c>
      <c r="E11" s="55"/>
      <c r="F11" s="27"/>
    </row>
    <row r="12" spans="1:6" s="7" customFormat="1" ht="35.25" customHeight="1" x14ac:dyDescent="0.25">
      <c r="A12" s="22">
        <v>1.03</v>
      </c>
      <c r="B12" s="29" t="s">
        <v>78</v>
      </c>
      <c r="C12" s="30" t="s">
        <v>89</v>
      </c>
      <c r="D12" s="53">
        <v>7</v>
      </c>
      <c r="E12" s="54"/>
      <c r="F12" s="27"/>
    </row>
    <row r="13" spans="1:6" s="7" customFormat="1" ht="21" customHeight="1" x14ac:dyDescent="0.25">
      <c r="A13" s="22">
        <v>1.04</v>
      </c>
      <c r="B13" s="29" t="s">
        <v>53</v>
      </c>
      <c r="C13" s="30" t="s">
        <v>89</v>
      </c>
      <c r="D13" s="53">
        <v>7</v>
      </c>
      <c r="E13" s="54"/>
      <c r="F13" s="27"/>
    </row>
    <row r="14" spans="1:6" s="7" customFormat="1" ht="21" customHeight="1" x14ac:dyDescent="0.25">
      <c r="A14" s="22">
        <v>1.05</v>
      </c>
      <c r="B14" s="29" t="s">
        <v>74</v>
      </c>
      <c r="C14" s="30" t="s">
        <v>88</v>
      </c>
      <c r="D14" s="53">
        <v>100</v>
      </c>
      <c r="E14" s="54"/>
      <c r="F14" s="27"/>
    </row>
    <row r="15" spans="1:6" s="7" customFormat="1" ht="21" customHeight="1" x14ac:dyDescent="0.25">
      <c r="A15" s="22"/>
      <c r="B15" s="29"/>
      <c r="C15" s="30"/>
      <c r="D15" s="53"/>
      <c r="E15" s="31" t="s">
        <v>19</v>
      </c>
      <c r="F15" s="32"/>
    </row>
    <row r="16" spans="1:6" s="7" customFormat="1" ht="21" customHeight="1" x14ac:dyDescent="0.25">
      <c r="A16" s="22">
        <v>2</v>
      </c>
      <c r="B16" s="77" t="s">
        <v>42</v>
      </c>
      <c r="C16" s="22"/>
      <c r="D16" s="58"/>
      <c r="E16" s="31"/>
      <c r="F16" s="32"/>
    </row>
    <row r="17" spans="1:6" s="7" customFormat="1" ht="21" customHeight="1" x14ac:dyDescent="0.25">
      <c r="A17" s="58">
        <v>2.0099999999999998</v>
      </c>
      <c r="B17" s="34" t="s">
        <v>43</v>
      </c>
      <c r="C17" s="33" t="s">
        <v>89</v>
      </c>
      <c r="D17" s="59">
        <v>11</v>
      </c>
      <c r="E17" s="55"/>
      <c r="F17" s="27"/>
    </row>
    <row r="18" spans="1:6" s="7" customFormat="1" ht="21" customHeight="1" x14ac:dyDescent="0.25">
      <c r="A18" s="58">
        <v>2.02</v>
      </c>
      <c r="B18" s="34" t="s">
        <v>75</v>
      </c>
      <c r="C18" s="33" t="s">
        <v>89</v>
      </c>
      <c r="D18" s="59">
        <v>2</v>
      </c>
      <c r="E18" s="55"/>
      <c r="F18" s="27"/>
    </row>
    <row r="19" spans="1:6" s="7" customFormat="1" ht="21" customHeight="1" x14ac:dyDescent="0.25">
      <c r="A19" s="58">
        <v>2.0299999999999998</v>
      </c>
      <c r="B19" s="34" t="s">
        <v>76</v>
      </c>
      <c r="C19" s="33" t="s">
        <v>89</v>
      </c>
      <c r="D19" s="59">
        <v>2</v>
      </c>
      <c r="E19" s="55"/>
      <c r="F19" s="27"/>
    </row>
    <row r="20" spans="1:6" s="7" customFormat="1" ht="21" customHeight="1" x14ac:dyDescent="0.25">
      <c r="A20" s="25"/>
      <c r="B20" s="34"/>
      <c r="C20" s="33"/>
      <c r="D20" s="59"/>
      <c r="E20" s="31" t="s">
        <v>19</v>
      </c>
      <c r="F20" s="32"/>
    </row>
    <row r="21" spans="1:6" s="7" customFormat="1" ht="21" customHeight="1" x14ac:dyDescent="0.25">
      <c r="A21" s="22">
        <v>3</v>
      </c>
      <c r="B21" s="77" t="s">
        <v>21</v>
      </c>
      <c r="C21" s="22"/>
      <c r="D21" s="58"/>
      <c r="E21" s="31"/>
      <c r="F21" s="32"/>
    </row>
    <row r="22" spans="1:6" s="7" customFormat="1" ht="21" customHeight="1" x14ac:dyDescent="0.25">
      <c r="A22" s="25">
        <v>3.01</v>
      </c>
      <c r="B22" s="34" t="s">
        <v>22</v>
      </c>
      <c r="C22" s="33" t="s">
        <v>90</v>
      </c>
      <c r="D22" s="59">
        <v>1000</v>
      </c>
      <c r="E22" s="55"/>
      <c r="F22" s="27"/>
    </row>
    <row r="23" spans="1:6" s="7" customFormat="1" ht="21" customHeight="1" x14ac:dyDescent="0.25">
      <c r="A23" s="25"/>
      <c r="B23" s="34"/>
      <c r="C23" s="33"/>
      <c r="D23" s="59"/>
      <c r="E23" s="31" t="s">
        <v>19</v>
      </c>
      <c r="F23" s="32"/>
    </row>
    <row r="24" spans="1:6" s="7" customFormat="1" ht="21" customHeight="1" x14ac:dyDescent="0.25">
      <c r="A24" s="25">
        <v>4</v>
      </c>
      <c r="B24" s="36" t="s">
        <v>24</v>
      </c>
      <c r="C24" s="33"/>
      <c r="D24" s="59"/>
      <c r="E24" s="57"/>
      <c r="F24" s="27"/>
    </row>
    <row r="25" spans="1:6" s="7" customFormat="1" ht="57" x14ac:dyDescent="0.25">
      <c r="A25" s="58">
        <v>4.01</v>
      </c>
      <c r="B25" s="29" t="s">
        <v>79</v>
      </c>
      <c r="C25" s="39" t="s">
        <v>90</v>
      </c>
      <c r="D25" s="56">
        <v>3500</v>
      </c>
      <c r="E25" s="55"/>
      <c r="F25" s="27"/>
    </row>
    <row r="26" spans="1:6" s="7" customFormat="1" ht="27.75" customHeight="1" x14ac:dyDescent="0.25">
      <c r="A26" s="22">
        <v>4.0199999999999996</v>
      </c>
      <c r="B26" s="34" t="s">
        <v>73</v>
      </c>
      <c r="C26" s="22" t="s">
        <v>88</v>
      </c>
      <c r="D26" s="58">
        <v>110.00000000000001</v>
      </c>
      <c r="E26" s="55"/>
      <c r="F26" s="27"/>
    </row>
    <row r="27" spans="1:6" s="7" customFormat="1" ht="27.75" customHeight="1" x14ac:dyDescent="0.25">
      <c r="A27" s="58">
        <v>4.03</v>
      </c>
      <c r="B27" s="34" t="s">
        <v>30</v>
      </c>
      <c r="C27" s="22" t="s">
        <v>81</v>
      </c>
      <c r="D27" s="58">
        <v>10</v>
      </c>
      <c r="E27" s="55"/>
      <c r="F27" s="27"/>
    </row>
    <row r="28" spans="1:6" s="7" customFormat="1" ht="27.75" customHeight="1" x14ac:dyDescent="0.25">
      <c r="A28" s="22">
        <v>4.04</v>
      </c>
      <c r="B28" s="34" t="s">
        <v>31</v>
      </c>
      <c r="C28" s="22" t="s">
        <v>81</v>
      </c>
      <c r="D28" s="58">
        <v>20</v>
      </c>
      <c r="E28" s="55"/>
      <c r="F28" s="27"/>
    </row>
    <row r="29" spans="1:6" s="7" customFormat="1" ht="27.75" customHeight="1" x14ac:dyDescent="0.25">
      <c r="A29" s="58">
        <v>4.05</v>
      </c>
      <c r="B29" s="34" t="s">
        <v>80</v>
      </c>
      <c r="C29" s="22" t="s">
        <v>81</v>
      </c>
      <c r="D29" s="58">
        <v>20</v>
      </c>
      <c r="E29" s="55"/>
      <c r="F29" s="27"/>
    </row>
    <row r="30" spans="1:6" s="7" customFormat="1" ht="27.75" customHeight="1" x14ac:dyDescent="0.25">
      <c r="A30" s="22">
        <v>4.0599999999999996</v>
      </c>
      <c r="B30" s="79" t="s">
        <v>83</v>
      </c>
      <c r="C30" s="80" t="s">
        <v>84</v>
      </c>
      <c r="D30" s="58">
        <v>2</v>
      </c>
      <c r="E30" s="55"/>
      <c r="F30" s="27"/>
    </row>
    <row r="31" spans="1:6" s="7" customFormat="1" ht="27.75" customHeight="1" x14ac:dyDescent="0.25">
      <c r="A31" s="58">
        <v>4.07</v>
      </c>
      <c r="B31" s="34" t="s">
        <v>86</v>
      </c>
      <c r="C31" s="22" t="s">
        <v>81</v>
      </c>
      <c r="D31" s="58">
        <v>10</v>
      </c>
      <c r="E31" s="55"/>
      <c r="F31" s="27"/>
    </row>
    <row r="32" spans="1:6" s="7" customFormat="1" ht="27.75" customHeight="1" x14ac:dyDescent="0.25">
      <c r="A32" s="22"/>
      <c r="B32" s="29"/>
      <c r="C32" s="22"/>
      <c r="D32" s="58"/>
      <c r="E32" s="31" t="s">
        <v>19</v>
      </c>
      <c r="F32" s="32"/>
    </row>
    <row r="33" spans="1:6" s="7" customFormat="1" ht="27.75" customHeight="1" x14ac:dyDescent="0.25">
      <c r="A33" s="22">
        <v>5</v>
      </c>
      <c r="B33" s="77" t="s">
        <v>34</v>
      </c>
      <c r="C33" s="22"/>
      <c r="D33" s="58"/>
      <c r="E33" s="26"/>
      <c r="F33" s="27"/>
    </row>
    <row r="34" spans="1:6" s="7" customFormat="1" ht="27.75" customHeight="1" x14ac:dyDescent="0.25">
      <c r="A34" s="25">
        <v>5.01</v>
      </c>
      <c r="B34" s="34" t="s">
        <v>35</v>
      </c>
      <c r="C34" s="33" t="s">
        <v>88</v>
      </c>
      <c r="D34" s="58">
        <v>80</v>
      </c>
      <c r="E34" s="60"/>
      <c r="F34" s="27"/>
    </row>
    <row r="35" spans="1:6" s="7" customFormat="1" ht="27.75" customHeight="1" x14ac:dyDescent="0.25">
      <c r="A35" s="22"/>
      <c r="B35" s="78"/>
      <c r="C35" s="22"/>
      <c r="D35" s="25"/>
      <c r="E35" s="31" t="s">
        <v>19</v>
      </c>
      <c r="F35" s="32"/>
    </row>
    <row r="36" spans="1:6" s="7" customFormat="1" ht="27.75" customHeight="1" x14ac:dyDescent="0.25">
      <c r="A36" s="37"/>
      <c r="B36" s="82" t="s">
        <v>36</v>
      </c>
      <c r="C36" s="82"/>
      <c r="D36" s="82"/>
      <c r="E36" s="82"/>
      <c r="F36" s="48"/>
    </row>
    <row r="37" spans="1:6" s="7" customFormat="1" ht="27.75" customHeight="1" x14ac:dyDescent="0.25">
      <c r="A37" s="37"/>
      <c r="B37" s="81"/>
      <c r="C37" s="81"/>
      <c r="D37" s="49" t="s">
        <v>37</v>
      </c>
      <c r="E37" s="50" t="s">
        <v>92</v>
      </c>
      <c r="F37" s="51"/>
    </row>
    <row r="38" spans="1:6" s="7" customFormat="1" ht="27.75" customHeight="1" x14ac:dyDescent="0.25">
      <c r="A38" s="37"/>
      <c r="B38" s="81"/>
      <c r="C38" s="81"/>
      <c r="D38" s="49" t="s">
        <v>38</v>
      </c>
      <c r="E38" s="50" t="s">
        <v>92</v>
      </c>
      <c r="F38" s="51"/>
    </row>
    <row r="39" spans="1:6" s="7" customFormat="1" ht="27.75" customHeight="1" x14ac:dyDescent="0.25">
      <c r="A39" s="37"/>
      <c r="B39" s="82" t="s">
        <v>39</v>
      </c>
      <c r="C39" s="82"/>
      <c r="D39" s="82"/>
      <c r="E39" s="82"/>
      <c r="F39" s="48"/>
    </row>
    <row r="40" spans="1:6" s="7" customFormat="1" ht="27.75" customHeight="1" x14ac:dyDescent="0.25">
      <c r="A40" s="37"/>
      <c r="B40" s="82" t="s">
        <v>41</v>
      </c>
      <c r="C40" s="82"/>
      <c r="D40" s="82"/>
      <c r="E40" s="82"/>
      <c r="F40" s="48"/>
    </row>
  </sheetData>
  <mergeCells count="8">
    <mergeCell ref="B38:C38"/>
    <mergeCell ref="B39:E39"/>
    <mergeCell ref="B40:E40"/>
    <mergeCell ref="A1:E1"/>
    <mergeCell ref="A3:F3"/>
    <mergeCell ref="A5:F5"/>
    <mergeCell ref="B36:E36"/>
    <mergeCell ref="B37:C37"/>
  </mergeCells>
  <conditionalFormatting sqref="B10:B11 B14:B15 A20 A26 A10:A15 A28 A30 A9:B9 A35:B35 A33:B33 A21:B21 A16:B16">
    <cfRule type="cellIs" dxfId="46" priority="48" operator="equal">
      <formula>"ESCRIBA AQUÍ EL NOMBRE DEL CAPITULO"</formula>
    </cfRule>
  </conditionalFormatting>
  <conditionalFormatting sqref="A32:B32">
    <cfRule type="cellIs" dxfId="45" priority="49" operator="equal">
      <formula>"ESCRIBA AQUÍ EL NOMBRE DEL CAPITULO"</formula>
    </cfRule>
  </conditionalFormatting>
  <conditionalFormatting sqref="B25">
    <cfRule type="cellIs" dxfId="44" priority="52" operator="equal">
      <formula>"ESCRIBA AQUÍ EL NOMBRE DEL CAPITULO"</formula>
    </cfRule>
  </conditionalFormatting>
  <conditionalFormatting sqref="A22:A25 A27 A29 A31">
    <cfRule type="cellIs" dxfId="43" priority="56" operator="equal">
      <formula>"ESCRIBA AQUÍ EL NOMBRE DEL CAPITULO"</formula>
    </cfRule>
  </conditionalFormatting>
  <conditionalFormatting sqref="A22:A25 A27 A29 A31">
    <cfRule type="cellIs" dxfId="42" priority="57" operator="equal">
      <formula>"ESCRIBA AQUÍ EL NOMBRE DEL CAPITULO"</formula>
    </cfRule>
  </conditionalFormatting>
  <conditionalFormatting sqref="A34">
    <cfRule type="cellIs" dxfId="41" priority="58" operator="equal">
      <formula>"ESCRIBA AQUÍ EL NOMBRE DEL CAPITULO"</formula>
    </cfRule>
  </conditionalFormatting>
  <conditionalFormatting sqref="A34">
    <cfRule type="cellIs" dxfId="40" priority="59" operator="equal">
      <formula>"ESCRIBA AQUÍ EL NOMBRE DEL CAPITULO"</formula>
    </cfRule>
  </conditionalFormatting>
  <conditionalFormatting sqref="B13">
    <cfRule type="cellIs" dxfId="39" priority="47" operator="equal">
      <formula>"ESCRIBA AQUÍ EL NOMBRE DEL CAPITULO"</formula>
    </cfRule>
  </conditionalFormatting>
  <conditionalFormatting sqref="A17 A19">
    <cfRule type="cellIs" dxfId="38" priority="39" operator="equal">
      <formula>"ESCRIBA AQUÍ EL NOMBRE DEL CAPITULO"</formula>
    </cfRule>
  </conditionalFormatting>
  <conditionalFormatting sqref="A17 A19">
    <cfRule type="cellIs" dxfId="37" priority="40" operator="equal">
      <formula>"ESCRIBA AQUÍ EL NOMBRE DEL CAPITULO"</formula>
    </cfRule>
  </conditionalFormatting>
  <conditionalFormatting sqref="B12">
    <cfRule type="cellIs" dxfId="36" priority="35" operator="equal">
      <formula>"ESCRIBA AQUÍ EL NOMBRE DEL CAPITULO"</formula>
    </cfRule>
  </conditionalFormatting>
  <conditionalFormatting sqref="A18">
    <cfRule type="cellIs" dxfId="35" priority="28" operator="equal">
      <formula>"ESCRIBA AQUÍ EL NOMBRE DEL CAPITULO"</formula>
    </cfRule>
  </conditionalFormatting>
  <conditionalFormatting sqref="A18">
    <cfRule type="cellIs" dxfId="34" priority="29" operator="equal">
      <formula>"ESCRIBA AQUÍ EL NOMBRE DEL CAPITULO"</formula>
    </cfRule>
  </conditionalFormatting>
  <pageMargins left="0.140277777777778" right="0.120138888888889" top="0.24027777777777801" bottom="0.22013888888888899" header="0.51180555555555496" footer="0.51180555555555496"/>
  <pageSetup scale="72" firstPageNumber="0" fitToHeight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I54"/>
  <sheetViews>
    <sheetView view="pageBreakPreview" topLeftCell="A28" zoomScale="90" zoomScaleNormal="85" zoomScalePageLayoutView="90" workbookViewId="0">
      <selection activeCell="J28" sqref="J28"/>
    </sheetView>
  </sheetViews>
  <sheetFormatPr baseColWidth="10" defaultColWidth="11" defaultRowHeight="15.75" x14ac:dyDescent="0.25"/>
  <cols>
    <col min="1" max="1" width="8.625" style="1" customWidth="1"/>
    <col min="2" max="2" width="8.875" style="1" hidden="1" customWidth="1"/>
    <col min="3" max="3" width="9.375" style="1" hidden="1" customWidth="1"/>
    <col min="4" max="4" width="58.875" style="2" customWidth="1"/>
    <col min="5" max="5" width="10.375" style="3" customWidth="1"/>
    <col min="6" max="6" width="14.625" style="4" customWidth="1"/>
    <col min="7" max="7" width="17.125" style="5" customWidth="1"/>
    <col min="8" max="8" width="20.375" style="6" customWidth="1"/>
    <col min="9" max="9" width="10.5" style="7" hidden="1" customWidth="1"/>
    <col min="10" max="10" width="15.125" style="7" bestFit="1" customWidth="1"/>
    <col min="11" max="1023" width="11" style="7"/>
  </cols>
  <sheetData>
    <row r="1" spans="1:9" ht="54" customHeight="1" x14ac:dyDescent="0.25">
      <c r="A1" s="83" t="s">
        <v>0</v>
      </c>
      <c r="B1" s="83"/>
      <c r="C1" s="83"/>
      <c r="D1" s="83"/>
      <c r="E1" s="83"/>
      <c r="F1" s="83"/>
      <c r="G1" s="83"/>
      <c r="H1" s="8"/>
    </row>
    <row r="2" spans="1:9" ht="6" customHeight="1" x14ac:dyDescent="0.25">
      <c r="A2" s="9"/>
      <c r="B2" s="10"/>
      <c r="C2" s="10"/>
      <c r="D2" s="11"/>
      <c r="E2" s="12"/>
      <c r="F2" s="13"/>
      <c r="G2" s="14"/>
      <c r="H2" s="15"/>
    </row>
    <row r="3" spans="1:9" ht="30" customHeight="1" x14ac:dyDescent="0.25">
      <c r="A3" s="89" t="s">
        <v>77</v>
      </c>
      <c r="B3" s="89"/>
      <c r="C3" s="89"/>
      <c r="D3" s="89"/>
      <c r="E3" s="89"/>
      <c r="F3" s="89"/>
      <c r="G3" s="89"/>
      <c r="H3" s="89"/>
    </row>
    <row r="4" spans="1:9" ht="6" customHeight="1" x14ac:dyDescent="0.25">
      <c r="A4" s="9"/>
      <c r="B4" s="10"/>
      <c r="C4" s="10"/>
      <c r="D4" s="11"/>
      <c r="E4" s="12"/>
      <c r="F4" s="13"/>
      <c r="G4" s="14"/>
      <c r="H4" s="15"/>
    </row>
    <row r="5" spans="1:9" x14ac:dyDescent="0.25">
      <c r="A5" s="90" t="s">
        <v>1</v>
      </c>
      <c r="B5" s="90"/>
      <c r="C5" s="90"/>
      <c r="D5" s="90"/>
      <c r="E5" s="90"/>
      <c r="F5" s="90"/>
      <c r="G5" s="90"/>
      <c r="H5" s="90"/>
    </row>
    <row r="6" spans="1:9" ht="9" customHeight="1" x14ac:dyDescent="0.25">
      <c r="F6" s="16"/>
    </row>
    <row r="7" spans="1:9" ht="30" x14ac:dyDescent="0.25">
      <c r="A7" s="17" t="s">
        <v>2</v>
      </c>
      <c r="B7" s="17" t="s">
        <v>3</v>
      </c>
      <c r="C7" s="17" t="s">
        <v>4</v>
      </c>
      <c r="D7" s="18" t="s">
        <v>5</v>
      </c>
      <c r="E7" s="18" t="s">
        <v>6</v>
      </c>
      <c r="F7" s="19" t="s">
        <v>7</v>
      </c>
      <c r="G7" s="20" t="s">
        <v>8</v>
      </c>
      <c r="H7" s="21" t="s">
        <v>9</v>
      </c>
    </row>
    <row r="8" spans="1:9" x14ac:dyDescent="0.25">
      <c r="A8" s="22">
        <v>1</v>
      </c>
      <c r="B8" s="23">
        <v>1</v>
      </c>
      <c r="C8" s="23"/>
      <c r="D8" s="24" t="s">
        <v>10</v>
      </c>
      <c r="E8" s="22"/>
      <c r="F8" s="25"/>
      <c r="G8" s="26"/>
      <c r="H8" s="27"/>
    </row>
    <row r="9" spans="1:9" x14ac:dyDescent="0.25">
      <c r="A9" s="22" t="s">
        <v>11</v>
      </c>
      <c r="B9" s="23"/>
      <c r="C9" s="28">
        <v>100113</v>
      </c>
      <c r="D9" s="29" t="s">
        <v>12</v>
      </c>
      <c r="E9" s="30" t="s">
        <v>13</v>
      </c>
      <c r="F9" s="53">
        <f>10*10</f>
        <v>100</v>
      </c>
      <c r="G9" s="54">
        <v>2319</v>
      </c>
      <c r="H9" s="27">
        <f t="shared" ref="H9:H13" si="0">F9*G9</f>
        <v>231900</v>
      </c>
    </row>
    <row r="10" spans="1:9" s="7" customFormat="1" ht="15" x14ac:dyDescent="0.25">
      <c r="A10" s="22" t="s">
        <v>14</v>
      </c>
      <c r="B10" s="23"/>
      <c r="C10" s="28">
        <v>100124</v>
      </c>
      <c r="D10" s="29" t="s">
        <v>15</v>
      </c>
      <c r="E10" s="30" t="s">
        <v>44</v>
      </c>
      <c r="F10" s="53">
        <f>11*4</f>
        <v>44</v>
      </c>
      <c r="G10" s="55">
        <v>11779</v>
      </c>
      <c r="H10" s="27">
        <f t="shared" si="0"/>
        <v>518276</v>
      </c>
    </row>
    <row r="11" spans="1:9" s="7" customFormat="1" ht="28.5" x14ac:dyDescent="0.25">
      <c r="A11" s="22" t="s">
        <v>16</v>
      </c>
      <c r="B11" s="22">
        <v>1061</v>
      </c>
      <c r="C11" s="28">
        <v>0</v>
      </c>
      <c r="D11" s="29" t="s">
        <v>78</v>
      </c>
      <c r="E11" s="30" t="s">
        <v>17</v>
      </c>
      <c r="F11" s="53">
        <v>7</v>
      </c>
      <c r="G11" s="54">
        <v>37972</v>
      </c>
      <c r="H11" s="27">
        <f t="shared" si="0"/>
        <v>265804</v>
      </c>
      <c r="I11" s="7" t="s">
        <v>18</v>
      </c>
    </row>
    <row r="12" spans="1:9" s="7" customFormat="1" ht="15" x14ac:dyDescent="0.25">
      <c r="A12" s="22" t="s">
        <v>45</v>
      </c>
      <c r="B12" s="22">
        <v>1061</v>
      </c>
      <c r="C12" s="28">
        <v>100622</v>
      </c>
      <c r="D12" s="29" t="s">
        <v>53</v>
      </c>
      <c r="E12" s="30" t="s">
        <v>17</v>
      </c>
      <c r="F12" s="53">
        <v>7</v>
      </c>
      <c r="G12" s="54">
        <v>8428</v>
      </c>
      <c r="H12" s="27">
        <f t="shared" si="0"/>
        <v>58996</v>
      </c>
      <c r="I12" s="7" t="s">
        <v>18</v>
      </c>
    </row>
    <row r="13" spans="1:9" s="7" customFormat="1" ht="15" x14ac:dyDescent="0.25">
      <c r="A13" s="22" t="s">
        <v>46</v>
      </c>
      <c r="B13" s="22"/>
      <c r="C13" s="28">
        <v>100407</v>
      </c>
      <c r="D13" s="29" t="s">
        <v>74</v>
      </c>
      <c r="E13" s="30" t="s">
        <v>13</v>
      </c>
      <c r="F13" s="53">
        <f>10*10</f>
        <v>100</v>
      </c>
      <c r="G13" s="54">
        <v>869</v>
      </c>
      <c r="H13" s="27">
        <f t="shared" si="0"/>
        <v>86900</v>
      </c>
      <c r="I13" s="7" t="s">
        <v>18</v>
      </c>
    </row>
    <row r="14" spans="1:9" s="7" customFormat="1" ht="15" x14ac:dyDescent="0.25">
      <c r="A14" s="22"/>
      <c r="B14" s="23"/>
      <c r="C14" s="28"/>
      <c r="D14" s="29"/>
      <c r="E14" s="30"/>
      <c r="F14" s="53"/>
      <c r="G14" s="31" t="s">
        <v>19</v>
      </c>
      <c r="H14" s="32">
        <f>SUM(H9:H13)</f>
        <v>1161876</v>
      </c>
    </row>
    <row r="15" spans="1:9" s="7" customFormat="1" ht="15" x14ac:dyDescent="0.25">
      <c r="A15" s="22">
        <v>2</v>
      </c>
      <c r="B15" s="23">
        <v>4</v>
      </c>
      <c r="C15" s="23"/>
      <c r="D15" s="24" t="s">
        <v>42</v>
      </c>
      <c r="E15" s="22"/>
      <c r="F15" s="58"/>
      <c r="G15" s="31"/>
      <c r="H15" s="32"/>
    </row>
    <row r="16" spans="1:9" s="7" customFormat="1" ht="15" x14ac:dyDescent="0.25">
      <c r="A16" s="25" t="s">
        <v>47</v>
      </c>
      <c r="B16" s="25">
        <v>4007</v>
      </c>
      <c r="C16" s="22">
        <v>120212</v>
      </c>
      <c r="D16" s="34" t="s">
        <v>43</v>
      </c>
      <c r="E16" s="33" t="s">
        <v>17</v>
      </c>
      <c r="F16" s="59">
        <v>12</v>
      </c>
      <c r="G16" s="55">
        <v>477288</v>
      </c>
      <c r="H16" s="27">
        <f t="shared" ref="H16:H18" si="1">+F16*G16</f>
        <v>5727456</v>
      </c>
    </row>
    <row r="17" spans="1:9" s="7" customFormat="1" ht="15" x14ac:dyDescent="0.25">
      <c r="A17" s="25" t="s">
        <v>48</v>
      </c>
      <c r="B17" s="25">
        <v>4009</v>
      </c>
      <c r="C17" s="22">
        <v>130418</v>
      </c>
      <c r="D17" s="34" t="s">
        <v>75</v>
      </c>
      <c r="E17" s="33" t="s">
        <v>17</v>
      </c>
      <c r="F17" s="59">
        <v>2</v>
      </c>
      <c r="G17" s="55">
        <v>557571</v>
      </c>
      <c r="H17" s="27">
        <f t="shared" ref="H17" si="2">+F17*G17</f>
        <v>1115142</v>
      </c>
    </row>
    <row r="18" spans="1:9" s="7" customFormat="1" ht="15" x14ac:dyDescent="0.25">
      <c r="A18" s="25" t="s">
        <v>48</v>
      </c>
      <c r="B18" s="25">
        <v>4009</v>
      </c>
      <c r="C18" s="22">
        <v>130418</v>
      </c>
      <c r="D18" s="34" t="s">
        <v>76</v>
      </c>
      <c r="E18" s="33" t="s">
        <v>17</v>
      </c>
      <c r="F18" s="59">
        <v>2</v>
      </c>
      <c r="G18" s="55">
        <v>748807</v>
      </c>
      <c r="H18" s="27">
        <f t="shared" si="1"/>
        <v>1497614</v>
      </c>
    </row>
    <row r="19" spans="1:9" s="7" customFormat="1" ht="15" x14ac:dyDescent="0.25">
      <c r="A19" s="25"/>
      <c r="B19" s="35"/>
      <c r="C19" s="22"/>
      <c r="D19" s="34"/>
      <c r="E19" s="33"/>
      <c r="F19" s="59"/>
      <c r="G19" s="31" t="s">
        <v>19</v>
      </c>
      <c r="H19" s="32">
        <f>SUM(H16:H18)</f>
        <v>8340212</v>
      </c>
    </row>
    <row r="20" spans="1:9" s="7" customFormat="1" ht="15" x14ac:dyDescent="0.25">
      <c r="A20" s="22">
        <v>5</v>
      </c>
      <c r="B20" s="23">
        <v>5</v>
      </c>
      <c r="C20" s="23"/>
      <c r="D20" s="24" t="s">
        <v>21</v>
      </c>
      <c r="E20" s="22"/>
      <c r="F20" s="58"/>
      <c r="G20" s="31"/>
      <c r="H20" s="32"/>
    </row>
    <row r="21" spans="1:9" s="7" customFormat="1" ht="15" x14ac:dyDescent="0.25">
      <c r="A21" s="25" t="s">
        <v>49</v>
      </c>
      <c r="B21" s="25">
        <v>3002</v>
      </c>
      <c r="C21" s="22">
        <v>130102</v>
      </c>
      <c r="D21" s="34" t="s">
        <v>22</v>
      </c>
      <c r="E21" s="33" t="s">
        <v>23</v>
      </c>
      <c r="F21" s="59">
        <v>1200</v>
      </c>
      <c r="G21" s="55">
        <v>6484</v>
      </c>
      <c r="H21" s="27">
        <f>+F21*G21</f>
        <v>7780800</v>
      </c>
    </row>
    <row r="22" spans="1:9" s="7" customFormat="1" ht="15" x14ac:dyDescent="0.25">
      <c r="A22" s="25"/>
      <c r="B22" s="35"/>
      <c r="C22" s="22"/>
      <c r="D22" s="34"/>
      <c r="E22" s="33"/>
      <c r="F22" s="59"/>
      <c r="G22" s="31" t="s">
        <v>19</v>
      </c>
      <c r="H22" s="32">
        <f>SUM(H21)</f>
        <v>7780800</v>
      </c>
    </row>
    <row r="23" spans="1:9" s="7" customFormat="1" ht="15" x14ac:dyDescent="0.25">
      <c r="A23" s="25">
        <v>6</v>
      </c>
      <c r="B23" s="35">
        <v>6</v>
      </c>
      <c r="C23" s="22"/>
      <c r="D23" s="36" t="s">
        <v>24</v>
      </c>
      <c r="E23" s="33"/>
      <c r="F23" s="59"/>
      <c r="G23" s="57"/>
      <c r="H23" s="27"/>
    </row>
    <row r="24" spans="1:9" s="7" customFormat="1" ht="57" x14ac:dyDescent="0.25">
      <c r="A24" s="25" t="s">
        <v>25</v>
      </c>
      <c r="B24" s="35"/>
      <c r="C24" s="37">
        <v>180101</v>
      </c>
      <c r="D24" s="38" t="s">
        <v>79</v>
      </c>
      <c r="E24" s="39" t="s">
        <v>23</v>
      </c>
      <c r="F24" s="56">
        <v>3850</v>
      </c>
      <c r="G24" s="55">
        <v>15873</v>
      </c>
      <c r="H24" s="27">
        <f t="shared" ref="H24:H30" si="3">F24*G24</f>
        <v>61111050</v>
      </c>
    </row>
    <row r="25" spans="1:9" s="7" customFormat="1" ht="15" x14ac:dyDescent="0.25">
      <c r="A25" s="22" t="s">
        <v>50</v>
      </c>
      <c r="B25" s="22">
        <v>10026</v>
      </c>
      <c r="C25" s="37"/>
      <c r="D25" s="34" t="s">
        <v>73</v>
      </c>
      <c r="E25" s="22" t="s">
        <v>13</v>
      </c>
      <c r="F25" s="58">
        <f>10*10</f>
        <v>100</v>
      </c>
      <c r="G25" s="55">
        <v>72983</v>
      </c>
      <c r="H25" s="27">
        <f t="shared" si="3"/>
        <v>7298300</v>
      </c>
      <c r="I25" s="7" t="s">
        <v>27</v>
      </c>
    </row>
    <row r="26" spans="1:9" s="7" customFormat="1" ht="15" x14ac:dyDescent="0.25">
      <c r="A26" s="25" t="s">
        <v>51</v>
      </c>
      <c r="B26" s="22"/>
      <c r="C26" s="37">
        <v>180923</v>
      </c>
      <c r="D26" s="34" t="s">
        <v>30</v>
      </c>
      <c r="E26" s="22" t="s">
        <v>44</v>
      </c>
      <c r="F26" s="58">
        <v>10</v>
      </c>
      <c r="G26" s="55">
        <v>68314</v>
      </c>
      <c r="H26" s="27">
        <f t="shared" si="3"/>
        <v>683140</v>
      </c>
    </row>
    <row r="27" spans="1:9" s="7" customFormat="1" ht="15" x14ac:dyDescent="0.25">
      <c r="A27" s="22" t="s">
        <v>52</v>
      </c>
      <c r="B27" s="22"/>
      <c r="C27" s="37">
        <v>181104</v>
      </c>
      <c r="D27" s="34" t="s">
        <v>31</v>
      </c>
      <c r="E27" s="22" t="s">
        <v>44</v>
      </c>
      <c r="F27" s="58">
        <v>20</v>
      </c>
      <c r="G27" s="55">
        <v>100011</v>
      </c>
      <c r="H27" s="27">
        <f t="shared" si="3"/>
        <v>2000220</v>
      </c>
    </row>
    <row r="28" spans="1:9" s="7" customFormat="1" ht="15" x14ac:dyDescent="0.25">
      <c r="A28" s="22" t="s">
        <v>82</v>
      </c>
      <c r="B28" s="22"/>
      <c r="C28" s="37"/>
      <c r="D28" s="34" t="s">
        <v>80</v>
      </c>
      <c r="E28" s="22" t="s">
        <v>81</v>
      </c>
      <c r="F28" s="58">
        <v>40</v>
      </c>
      <c r="G28" s="55">
        <v>63894</v>
      </c>
      <c r="H28" s="27">
        <f t="shared" si="3"/>
        <v>2555760</v>
      </c>
    </row>
    <row r="29" spans="1:9" s="7" customFormat="1" ht="15" x14ac:dyDescent="0.25">
      <c r="A29" s="22" t="s">
        <v>85</v>
      </c>
      <c r="B29" s="22"/>
      <c r="C29" s="37"/>
      <c r="D29" s="74" t="s">
        <v>83</v>
      </c>
      <c r="E29" s="75" t="s">
        <v>84</v>
      </c>
      <c r="F29" s="58">
        <v>4</v>
      </c>
      <c r="G29" s="76">
        <v>207009</v>
      </c>
      <c r="H29" s="27">
        <f t="shared" si="3"/>
        <v>828036</v>
      </c>
    </row>
    <row r="30" spans="1:9" s="7" customFormat="1" ht="15" x14ac:dyDescent="0.25">
      <c r="A30" s="22" t="s">
        <v>87</v>
      </c>
      <c r="B30" s="22"/>
      <c r="C30" s="37"/>
      <c r="D30" s="34" t="s">
        <v>86</v>
      </c>
      <c r="E30" s="22" t="s">
        <v>81</v>
      </c>
      <c r="F30" s="58">
        <v>28</v>
      </c>
      <c r="G30" s="55">
        <v>32238</v>
      </c>
      <c r="H30" s="27">
        <f t="shared" si="3"/>
        <v>902664</v>
      </c>
    </row>
    <row r="31" spans="1:9" s="7" customFormat="1" ht="15" x14ac:dyDescent="0.2">
      <c r="A31" s="22"/>
      <c r="B31" s="23"/>
      <c r="C31" s="28"/>
      <c r="D31" s="40"/>
      <c r="E31" s="22"/>
      <c r="F31" s="58"/>
      <c r="G31" s="31" t="s">
        <v>19</v>
      </c>
      <c r="H31" s="32">
        <f>SUM(H24:I27)</f>
        <v>71092710</v>
      </c>
    </row>
    <row r="32" spans="1:9" s="69" customFormat="1" ht="15" x14ac:dyDescent="0.25">
      <c r="A32" s="61">
        <v>7</v>
      </c>
      <c r="B32" s="62">
        <v>7</v>
      </c>
      <c r="C32" s="63"/>
      <c r="D32" s="64" t="s">
        <v>32</v>
      </c>
      <c r="E32" s="65"/>
      <c r="F32" s="66"/>
      <c r="G32" s="67"/>
      <c r="H32" s="68"/>
    </row>
    <row r="33" spans="1:9" s="69" customFormat="1" ht="15" x14ac:dyDescent="0.25">
      <c r="A33" s="61" t="s">
        <v>26</v>
      </c>
      <c r="B33" s="62">
        <v>8008</v>
      </c>
      <c r="C33" s="70"/>
      <c r="D33" s="71" t="s">
        <v>54</v>
      </c>
      <c r="E33" s="65" t="s">
        <v>20</v>
      </c>
      <c r="F33" s="66">
        <v>35</v>
      </c>
      <c r="G33" s="72">
        <v>131160</v>
      </c>
      <c r="H33" s="73">
        <f t="shared" ref="H33:H43" si="4">F33*G33</f>
        <v>4590600</v>
      </c>
      <c r="I33" s="69" t="s">
        <v>33</v>
      </c>
    </row>
    <row r="34" spans="1:9" s="69" customFormat="1" ht="28.5" x14ac:dyDescent="0.25">
      <c r="A34" s="61" t="s">
        <v>28</v>
      </c>
      <c r="B34" s="62">
        <v>8004</v>
      </c>
      <c r="C34" s="70"/>
      <c r="D34" s="71" t="s">
        <v>55</v>
      </c>
      <c r="E34" s="65" t="s">
        <v>20</v>
      </c>
      <c r="F34" s="66">
        <v>30</v>
      </c>
      <c r="G34" s="72">
        <v>185586</v>
      </c>
      <c r="H34" s="73">
        <f t="shared" si="4"/>
        <v>5567580</v>
      </c>
      <c r="I34" s="69" t="s">
        <v>33</v>
      </c>
    </row>
    <row r="35" spans="1:9" s="69" customFormat="1" ht="28.5" x14ac:dyDescent="0.25">
      <c r="A35" s="61" t="s">
        <v>61</v>
      </c>
      <c r="B35" s="62">
        <v>8008</v>
      </c>
      <c r="C35" s="70"/>
      <c r="D35" s="71" t="s">
        <v>56</v>
      </c>
      <c r="E35" s="65" t="s">
        <v>20</v>
      </c>
      <c r="F35" s="66">
        <v>4</v>
      </c>
      <c r="G35" s="72">
        <v>64785</v>
      </c>
      <c r="H35" s="73">
        <f t="shared" si="4"/>
        <v>259140</v>
      </c>
      <c r="I35" s="69" t="s">
        <v>33</v>
      </c>
    </row>
    <row r="36" spans="1:9" s="69" customFormat="1" ht="15" x14ac:dyDescent="0.25">
      <c r="A36" s="61" t="s">
        <v>62</v>
      </c>
      <c r="B36" s="62">
        <v>8008</v>
      </c>
      <c r="C36" s="70"/>
      <c r="D36" s="71" t="s">
        <v>57</v>
      </c>
      <c r="E36" s="65" t="s">
        <v>20</v>
      </c>
      <c r="F36" s="66">
        <v>8</v>
      </c>
      <c r="G36" s="72">
        <v>133994</v>
      </c>
      <c r="H36" s="73">
        <f t="shared" si="4"/>
        <v>1071952</v>
      </c>
      <c r="I36" s="69" t="s">
        <v>33</v>
      </c>
    </row>
    <row r="37" spans="1:9" s="69" customFormat="1" ht="15" x14ac:dyDescent="0.25">
      <c r="A37" s="61" t="s">
        <v>63</v>
      </c>
      <c r="B37" s="62">
        <v>8008</v>
      </c>
      <c r="C37" s="70"/>
      <c r="D37" s="71" t="s">
        <v>66</v>
      </c>
      <c r="E37" s="65" t="s">
        <v>20</v>
      </c>
      <c r="F37" s="66">
        <v>2</v>
      </c>
      <c r="G37" s="72">
        <v>177225</v>
      </c>
      <c r="H37" s="73">
        <f t="shared" si="4"/>
        <v>354450</v>
      </c>
      <c r="I37" s="69" t="s">
        <v>33</v>
      </c>
    </row>
    <row r="38" spans="1:9" s="69" customFormat="1" ht="15" x14ac:dyDescent="0.25">
      <c r="A38" s="61" t="s">
        <v>64</v>
      </c>
      <c r="B38" s="62">
        <v>8008</v>
      </c>
      <c r="C38" s="70"/>
      <c r="D38" s="71" t="s">
        <v>58</v>
      </c>
      <c r="E38" s="65" t="s">
        <v>20</v>
      </c>
      <c r="F38" s="66">
        <v>20</v>
      </c>
      <c r="G38" s="72">
        <v>143988</v>
      </c>
      <c r="H38" s="73">
        <f t="shared" si="4"/>
        <v>2879760</v>
      </c>
      <c r="I38" s="69" t="s">
        <v>33</v>
      </c>
    </row>
    <row r="39" spans="1:9" s="69" customFormat="1" ht="15" x14ac:dyDescent="0.25">
      <c r="A39" s="61" t="s">
        <v>65</v>
      </c>
      <c r="B39" s="62">
        <v>8008</v>
      </c>
      <c r="C39" s="70"/>
      <c r="D39" s="71" t="s">
        <v>60</v>
      </c>
      <c r="E39" s="65" t="s">
        <v>44</v>
      </c>
      <c r="F39" s="66">
        <v>40</v>
      </c>
      <c r="G39" s="72">
        <v>27427</v>
      </c>
      <c r="H39" s="73">
        <f t="shared" si="4"/>
        <v>1097080</v>
      </c>
      <c r="I39" s="69" t="s">
        <v>33</v>
      </c>
    </row>
    <row r="40" spans="1:9" s="69" customFormat="1" ht="15" x14ac:dyDescent="0.25">
      <c r="A40" s="61" t="s">
        <v>69</v>
      </c>
      <c r="B40" s="62">
        <v>8008</v>
      </c>
      <c r="C40" s="70"/>
      <c r="D40" s="71" t="s">
        <v>59</v>
      </c>
      <c r="E40" s="65" t="s">
        <v>44</v>
      </c>
      <c r="F40" s="66">
        <v>40</v>
      </c>
      <c r="G40" s="72">
        <v>34660</v>
      </c>
      <c r="H40" s="73">
        <f t="shared" si="4"/>
        <v>1386400</v>
      </c>
      <c r="I40" s="69" t="s">
        <v>33</v>
      </c>
    </row>
    <row r="41" spans="1:9" s="69" customFormat="1" ht="15" x14ac:dyDescent="0.25">
      <c r="A41" s="61" t="s">
        <v>70</v>
      </c>
      <c r="B41" s="62">
        <v>8008</v>
      </c>
      <c r="C41" s="70"/>
      <c r="D41" s="71" t="s">
        <v>67</v>
      </c>
      <c r="E41" s="65" t="s">
        <v>20</v>
      </c>
      <c r="F41" s="66">
        <f>+F33*2</f>
        <v>70</v>
      </c>
      <c r="G41" s="72">
        <v>3534</v>
      </c>
      <c r="H41" s="73">
        <f t="shared" si="4"/>
        <v>247380</v>
      </c>
      <c r="I41" s="69" t="s">
        <v>33</v>
      </c>
    </row>
    <row r="42" spans="1:9" s="69" customFormat="1" ht="15" x14ac:dyDescent="0.25">
      <c r="A42" s="61" t="s">
        <v>71</v>
      </c>
      <c r="B42" s="62">
        <v>8008</v>
      </c>
      <c r="C42" s="70"/>
      <c r="D42" s="71" t="s">
        <v>68</v>
      </c>
      <c r="E42" s="65" t="s">
        <v>20</v>
      </c>
      <c r="F42" s="66">
        <v>3</v>
      </c>
      <c r="G42" s="72">
        <v>17048</v>
      </c>
      <c r="H42" s="73">
        <f t="shared" si="4"/>
        <v>51144</v>
      </c>
      <c r="I42" s="69" t="s">
        <v>33</v>
      </c>
    </row>
    <row r="43" spans="1:9" s="69" customFormat="1" ht="15" x14ac:dyDescent="0.25">
      <c r="A43" s="61" t="s">
        <v>71</v>
      </c>
      <c r="B43" s="62">
        <v>8008</v>
      </c>
      <c r="C43" s="70"/>
      <c r="D43" s="71" t="s">
        <v>72</v>
      </c>
      <c r="E43" s="65" t="s">
        <v>44</v>
      </c>
      <c r="F43" s="66">
        <v>40</v>
      </c>
      <c r="G43" s="72">
        <v>3516</v>
      </c>
      <c r="H43" s="73">
        <f t="shared" si="4"/>
        <v>140640</v>
      </c>
      <c r="I43" s="69" t="s">
        <v>33</v>
      </c>
    </row>
    <row r="44" spans="1:9" s="7" customFormat="1" ht="15" x14ac:dyDescent="0.25">
      <c r="A44" s="42"/>
      <c r="B44" s="42"/>
      <c r="C44" s="42"/>
      <c r="D44" s="43"/>
      <c r="E44" s="33"/>
      <c r="F44" s="58"/>
      <c r="G44" s="31" t="s">
        <v>19</v>
      </c>
      <c r="H44" s="32">
        <f>SUM(H33:I43)</f>
        <v>17646126</v>
      </c>
    </row>
    <row r="45" spans="1:9" s="7" customFormat="1" ht="15" x14ac:dyDescent="0.25">
      <c r="A45" s="22">
        <v>8</v>
      </c>
      <c r="B45" s="23">
        <v>8</v>
      </c>
      <c r="C45" s="23"/>
      <c r="D45" s="24" t="s">
        <v>34</v>
      </c>
      <c r="E45" s="22"/>
      <c r="F45" s="58"/>
      <c r="G45" s="26"/>
      <c r="H45" s="27"/>
    </row>
    <row r="46" spans="1:9" s="7" customFormat="1" ht="15" x14ac:dyDescent="0.25">
      <c r="A46" s="25" t="s">
        <v>29</v>
      </c>
      <c r="B46" s="25">
        <v>20004</v>
      </c>
      <c r="C46" s="22">
        <v>310105</v>
      </c>
      <c r="D46" s="34" t="s">
        <v>35</v>
      </c>
      <c r="E46" s="33" t="s">
        <v>13</v>
      </c>
      <c r="F46" s="58">
        <v>100</v>
      </c>
      <c r="G46" s="60">
        <v>2066</v>
      </c>
      <c r="H46" s="27">
        <f>F46*G46</f>
        <v>206600</v>
      </c>
    </row>
    <row r="47" spans="1:9" s="7" customFormat="1" ht="15" x14ac:dyDescent="0.2">
      <c r="A47" s="22"/>
      <c r="B47" s="22"/>
      <c r="C47" s="22"/>
      <c r="D47" s="44"/>
      <c r="E47" s="22"/>
      <c r="F47" s="25"/>
      <c r="G47" s="31" t="s">
        <v>19</v>
      </c>
      <c r="H47" s="32">
        <f>H46</f>
        <v>206600</v>
      </c>
    </row>
    <row r="48" spans="1:9" s="7" customFormat="1" ht="15" customHeight="1" x14ac:dyDescent="0.25">
      <c r="A48" s="37"/>
      <c r="B48" s="37"/>
      <c r="C48" s="37"/>
      <c r="D48" s="45"/>
      <c r="E48" s="37"/>
      <c r="F48" s="46"/>
      <c r="G48" s="41"/>
      <c r="H48" s="47"/>
    </row>
    <row r="49" spans="1:10" s="7" customFormat="1" ht="30" customHeight="1" x14ac:dyDescent="0.25">
      <c r="A49" s="3"/>
      <c r="B49" s="3"/>
      <c r="C49" s="3"/>
      <c r="D49" s="2"/>
      <c r="E49" s="3"/>
      <c r="F49" s="88" t="s">
        <v>36</v>
      </c>
      <c r="G49" s="88"/>
      <c r="H49" s="48">
        <f>+H47++H44+H31+H22+H19+H14</f>
        <v>106228324</v>
      </c>
      <c r="J49" s="52"/>
    </row>
    <row r="50" spans="1:10" s="7" customFormat="1" ht="15" customHeight="1" x14ac:dyDescent="0.25">
      <c r="A50" s="3"/>
      <c r="B50" s="3"/>
      <c r="C50" s="3"/>
      <c r="D50" s="2"/>
      <c r="E50" s="3"/>
      <c r="F50" s="49" t="s">
        <v>37</v>
      </c>
      <c r="G50" s="50">
        <v>0.33</v>
      </c>
      <c r="H50" s="51">
        <f>+H49*G50</f>
        <v>35055346.920000002</v>
      </c>
    </row>
    <row r="51" spans="1:10" s="7" customFormat="1" ht="15" customHeight="1" x14ac:dyDescent="0.25">
      <c r="A51" s="3"/>
      <c r="B51" s="3"/>
      <c r="C51" s="3"/>
      <c r="D51" s="2"/>
      <c r="E51" s="3"/>
      <c r="F51" s="49" t="s">
        <v>38</v>
      </c>
      <c r="G51" s="50">
        <v>0.05</v>
      </c>
      <c r="H51" s="51">
        <f>+H49*G51</f>
        <v>5311416.2</v>
      </c>
    </row>
    <row r="52" spans="1:10" s="7" customFormat="1" ht="30" customHeight="1" x14ac:dyDescent="0.25">
      <c r="A52" s="3"/>
      <c r="B52" s="3"/>
      <c r="C52" s="3"/>
      <c r="D52" s="2"/>
      <c r="E52" s="3"/>
      <c r="F52" s="88" t="s">
        <v>39</v>
      </c>
      <c r="G52" s="88"/>
      <c r="H52" s="48">
        <f>SUM(H50:H51)</f>
        <v>40366763.120000005</v>
      </c>
    </row>
    <row r="53" spans="1:10" s="7" customFormat="1" ht="30" customHeight="1" x14ac:dyDescent="0.25">
      <c r="A53" s="3"/>
      <c r="B53" s="3"/>
      <c r="C53" s="3"/>
      <c r="D53" s="2"/>
      <c r="E53" s="3"/>
      <c r="F53" s="88" t="s">
        <v>40</v>
      </c>
      <c r="G53" s="88"/>
      <c r="H53" s="48"/>
    </row>
    <row r="54" spans="1:10" s="7" customFormat="1" ht="30" customHeight="1" x14ac:dyDescent="0.25">
      <c r="A54" s="3"/>
      <c r="B54" s="3"/>
      <c r="C54" s="3"/>
      <c r="D54" s="2"/>
      <c r="E54" s="3"/>
      <c r="F54" s="88" t="s">
        <v>41</v>
      </c>
      <c r="G54" s="88"/>
      <c r="H54" s="48">
        <f>SUM(H49,H52,H53)</f>
        <v>146595087.12</v>
      </c>
    </row>
  </sheetData>
  <mergeCells count="7">
    <mergeCell ref="F54:G54"/>
    <mergeCell ref="A1:G1"/>
    <mergeCell ref="A3:H3"/>
    <mergeCell ref="A5:H5"/>
    <mergeCell ref="F49:G49"/>
    <mergeCell ref="F52:G52"/>
    <mergeCell ref="F53:G53"/>
  </mergeCells>
  <phoneticPr fontId="13" type="noConversion"/>
  <conditionalFormatting sqref="A8:D8 A9:B10 D9:D10 B13 A14:B14 D13:D14 A19:C19 C32 A25:B25 A12:A13 A27:A30">
    <cfRule type="cellIs" dxfId="33" priority="25" operator="equal">
      <formula>"ESCRIBA AQUÍ EL NOMBRE DEL CAPITULO"</formula>
    </cfRule>
  </conditionalFormatting>
  <conditionalFormatting sqref="A47:D47 A45:D45 D31 B27:B30 A31:B31">
    <cfRule type="cellIs" dxfId="32" priority="26" operator="equal">
      <formula>"ESCRIBA AQUÍ EL NOMBRE DEL CAPITULO"</formula>
    </cfRule>
  </conditionalFormatting>
  <conditionalFormatting sqref="A20:D20">
    <cfRule type="cellIs" dxfId="31" priority="27" operator="equal">
      <formula>"ESCRIBA AQUÍ EL NOMBRE DEL CAPITULO"</formula>
    </cfRule>
  </conditionalFormatting>
  <conditionalFormatting sqref="C24">
    <cfRule type="cellIs" dxfId="30" priority="28" operator="equal">
      <formula>"ESCRIBA AQUÍ EL NOMBRE DEL CAPITULO"</formula>
    </cfRule>
  </conditionalFormatting>
  <conditionalFormatting sqref="D24">
    <cfRule type="cellIs" dxfId="29" priority="29" operator="equal">
      <formula>"ESCRIBA AQUÍ EL NOMBRE DEL CAPITULO"</formula>
    </cfRule>
  </conditionalFormatting>
  <conditionalFormatting sqref="C21:C23">
    <cfRule type="cellIs" dxfId="28" priority="32" operator="equal">
      <formula>"ESCRIBA AQUÍ EL NOMBRE DEL CAPITULO"</formula>
    </cfRule>
  </conditionalFormatting>
  <conditionalFormatting sqref="C27:C30">
    <cfRule type="cellIs" dxfId="27" priority="33" operator="equal">
      <formula>"ESCRIBA AQUÍ EL NOMBRE DEL CAPITULO"</formula>
    </cfRule>
  </conditionalFormatting>
  <conditionalFormatting sqref="C46">
    <cfRule type="cellIs" dxfId="26" priority="34" operator="equal">
      <formula>"ESCRIBA AQUÍ EL NOMBRE DEL CAPITULO"</formula>
    </cfRule>
  </conditionalFormatting>
  <conditionalFormatting sqref="A21:B24 A26">
    <cfRule type="cellIs" dxfId="25" priority="35" operator="equal">
      <formula>"ESCRIBA AQUÍ EL NOMBRE DEL CAPITULO"</formula>
    </cfRule>
  </conditionalFormatting>
  <conditionalFormatting sqref="A21:B24 A26">
    <cfRule type="cellIs" dxfId="24" priority="36" operator="equal">
      <formula>"ESCRIBA AQUÍ EL NOMBRE DEL CAPITULO"</formula>
    </cfRule>
  </conditionalFormatting>
  <conditionalFormatting sqref="A46:B46">
    <cfRule type="cellIs" dxfId="23" priority="37" operator="equal">
      <formula>"ESCRIBA AQUÍ EL NOMBRE DEL CAPITULO"</formula>
    </cfRule>
  </conditionalFormatting>
  <conditionalFormatting sqref="A46:B46">
    <cfRule type="cellIs" dxfId="22" priority="38" operator="equal">
      <formula>"ESCRIBA AQUÍ EL NOMBRE DEL CAPITULO"</formula>
    </cfRule>
  </conditionalFormatting>
  <conditionalFormatting sqref="C25">
    <cfRule type="cellIs" dxfId="21" priority="39" operator="equal">
      <formula>"ESCRIBA AQUÍ EL NOMBRE DEL CAPITULO"</formula>
    </cfRule>
  </conditionalFormatting>
  <conditionalFormatting sqref="D12 B12">
    <cfRule type="cellIs" dxfId="20" priority="24" operator="equal">
      <formula>"ESCRIBA AQUÍ EL NOMBRE DEL CAPITULO"</formula>
    </cfRule>
  </conditionalFormatting>
  <conditionalFormatting sqref="A18:B18">
    <cfRule type="cellIs" dxfId="19" priority="20" operator="equal">
      <formula>"ESCRIBA AQUÍ EL NOMBRE DEL CAPITULO"</formula>
    </cfRule>
  </conditionalFormatting>
  <conditionalFormatting sqref="A15:D15">
    <cfRule type="cellIs" dxfId="18" priority="22" operator="equal">
      <formula>"ESCRIBA AQUÍ EL NOMBRE DEL CAPITULO"</formula>
    </cfRule>
  </conditionalFormatting>
  <conditionalFormatting sqref="C18">
    <cfRule type="cellIs" dxfId="17" priority="19" operator="equal">
      <formula>"ESCRIBA AQUÍ EL NOMBRE DEL CAPITULO"</formula>
    </cfRule>
  </conditionalFormatting>
  <conditionalFormatting sqref="A18:B18">
    <cfRule type="cellIs" dxfId="16" priority="21" operator="equal">
      <formula>"ESCRIBA AQUÍ EL NOMBRE DEL CAPITULO"</formula>
    </cfRule>
  </conditionalFormatting>
  <conditionalFormatting sqref="B26">
    <cfRule type="cellIs" dxfId="15" priority="17" operator="equal">
      <formula>"ESCRIBA AQUÍ EL NOMBRE DEL CAPITULO"</formula>
    </cfRule>
  </conditionalFormatting>
  <conditionalFormatting sqref="C26">
    <cfRule type="cellIs" dxfId="14" priority="18" operator="equal">
      <formula>"ESCRIBA AQUÍ EL NOMBRE DEL CAPITULO"</formula>
    </cfRule>
  </conditionalFormatting>
  <conditionalFormatting sqref="C16">
    <cfRule type="cellIs" dxfId="13" priority="12" operator="equal">
      <formula>"ESCRIBA AQUÍ EL NOMBRE DEL CAPITULO"</formula>
    </cfRule>
  </conditionalFormatting>
  <conditionalFormatting sqref="A16:B16">
    <cfRule type="cellIs" dxfId="12" priority="13" operator="equal">
      <formula>"ESCRIBA AQUÍ EL NOMBRE DEL CAPITULO"</formula>
    </cfRule>
  </conditionalFormatting>
  <conditionalFormatting sqref="A16:B16">
    <cfRule type="cellIs" dxfId="11" priority="14" operator="equal">
      <formula>"ESCRIBA AQUÍ EL NOMBRE DEL CAPITULO"</formula>
    </cfRule>
  </conditionalFormatting>
  <conditionalFormatting sqref="C33">
    <cfRule type="cellIs" dxfId="10" priority="11" operator="equal">
      <formula>"ESCRIBA AQUÍ EL NOMBRE DEL CAPITULO"</formula>
    </cfRule>
  </conditionalFormatting>
  <conditionalFormatting sqref="D11 B11">
    <cfRule type="cellIs" dxfId="9" priority="9" operator="equal">
      <formula>"ESCRIBA AQUÍ EL NOMBRE DEL CAPITULO"</formula>
    </cfRule>
  </conditionalFormatting>
  <conditionalFormatting sqref="A11">
    <cfRule type="cellIs" dxfId="8" priority="10" operator="equal">
      <formula>"ESCRIBA AQUÍ EL NOMBRE DEL CAPITULO"</formula>
    </cfRule>
  </conditionalFormatting>
  <conditionalFormatting sqref="C34:C35">
    <cfRule type="cellIs" dxfId="7" priority="8" operator="equal">
      <formula>"ESCRIBA AQUÍ EL NOMBRE DEL CAPITULO"</formula>
    </cfRule>
  </conditionalFormatting>
  <conditionalFormatting sqref="C37:C39 C43">
    <cfRule type="cellIs" dxfId="6" priority="7" operator="equal">
      <formula>"ESCRIBA AQUÍ EL NOMBRE DEL CAPITULO"</formula>
    </cfRule>
  </conditionalFormatting>
  <conditionalFormatting sqref="C36">
    <cfRule type="cellIs" dxfId="5" priority="6" operator="equal">
      <formula>"ESCRIBA AQUÍ EL NOMBRE DEL CAPITULO"</formula>
    </cfRule>
  </conditionalFormatting>
  <conditionalFormatting sqref="C40:C41">
    <cfRule type="cellIs" dxfId="4" priority="5" operator="equal">
      <formula>"ESCRIBA AQUÍ EL NOMBRE DEL CAPITULO"</formula>
    </cfRule>
  </conditionalFormatting>
  <conditionalFormatting sqref="C42">
    <cfRule type="cellIs" dxfId="3" priority="4" operator="equal">
      <formula>"ESCRIBA AQUÍ EL NOMBRE DEL CAPITULO"</formula>
    </cfRule>
  </conditionalFormatting>
  <conditionalFormatting sqref="C17">
    <cfRule type="cellIs" dxfId="2" priority="1" operator="equal">
      <formula>"ESCRIBA AQUÍ EL NOMBRE DEL CAPITULO"</formula>
    </cfRule>
  </conditionalFormatting>
  <conditionalFormatting sqref="A17:B17">
    <cfRule type="cellIs" dxfId="1" priority="2" operator="equal">
      <formula>"ESCRIBA AQUÍ EL NOMBRE DEL CAPITULO"</formula>
    </cfRule>
  </conditionalFormatting>
  <conditionalFormatting sqref="A17:B17">
    <cfRule type="cellIs" dxfId="0" priority="3" operator="equal">
      <formula>"ESCRIBA AQUÍ EL NOMBRE DEL CAPITULO"</formula>
    </cfRule>
  </conditionalFormatting>
  <pageMargins left="0.140277777777778" right="0.120138888888889" top="0.24027777777777801" bottom="0.22013888888888899" header="0.51180555555555496" footer="0.51180555555555496"/>
  <pageSetup scale="72" firstPageNumber="0" fitToHeight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1473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PPTO CUBIERTA</vt:lpstr>
      <vt:lpstr>PPTO 2023</vt:lpstr>
      <vt:lpstr>'PPTO 2023'!_FilterDatabase</vt:lpstr>
      <vt:lpstr>'PPTO CUBIERTA'!_FilterDatabase</vt:lpstr>
      <vt:lpstr>'PPTO 2023'!Área_de_impresión</vt:lpstr>
      <vt:lpstr>'PPTO CUBIERTA'!Área_de_impresión</vt:lpstr>
      <vt:lpstr>'PPTO 2023'!Títulos_a_imprimir</vt:lpstr>
      <vt:lpstr>'PPTO CUBIERTA'!Títulos_a_imprimir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Lopez</dc:creator>
  <cp:lastModifiedBy>tatiana gonzalez sanchez</cp:lastModifiedBy>
  <cp:revision>166</cp:revision>
  <cp:lastPrinted>2022-05-26T16:57:40Z</cp:lastPrinted>
  <dcterms:created xsi:type="dcterms:W3CDTF">2017-09-04T20:18:30Z</dcterms:created>
  <dcterms:modified xsi:type="dcterms:W3CDTF">2023-03-29T00:09:11Z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