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LINEA CREDITO DIRECTO PYME 2.0\"/>
    </mc:Choice>
  </mc:AlternateContent>
  <xr:revisionPtr revIDLastSave="0" documentId="13_ncr:1_{B205F387-7432-4290-994A-621C9B1A5337}" xr6:coauthVersionLast="47" xr6:coauthVersionMax="47" xr10:uidLastSave="{00000000-0000-0000-0000-000000000000}"/>
  <bookViews>
    <workbookView xWindow="-120" yWindow="-120" windowWidth="29040" windowHeight="15840" xr2:uid="{8E5E1DD1-50EF-4152-84B3-D7A00ACC1447}"/>
  </bookViews>
  <sheets>
    <sheet name="LINEA DE CREDITO PYME 2.0" sheetId="1" r:id="rId1"/>
    <sheet name="BASE LINEA DE CREDITO PYME 2.0 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14" i="1"/>
  <c r="E9" i="1"/>
  <c r="E8" i="1"/>
  <c r="E7" i="1"/>
  <c r="M370" i="2"/>
  <c r="M369" i="2"/>
  <c r="M368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2" i="2"/>
  <c r="M351" i="2"/>
  <c r="M350" i="2"/>
  <c r="M349" i="2"/>
  <c r="M348" i="2"/>
  <c r="M347" i="2"/>
  <c r="M346" i="2"/>
  <c r="M345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J271" i="2"/>
  <c r="J260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7" i="2"/>
  <c r="M226" i="2"/>
  <c r="M225" i="2"/>
  <c r="M224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D12" i="1" l="1"/>
  <c r="C12" i="1"/>
  <c r="E12" i="1" s="1"/>
  <c r="D11" i="1"/>
  <c r="C11" i="1"/>
  <c r="D10" i="1"/>
  <c r="C10" i="1"/>
  <c r="E10" i="1" s="1"/>
  <c r="E11" i="1" l="1"/>
</calcChain>
</file>

<file path=xl/sharedStrings.xml><?xml version="1.0" encoding="utf-8"?>
<sst xmlns="http://schemas.openxmlformats.org/spreadsheetml/2006/main" count="3722" uniqueCount="305">
  <si>
    <t>LINEA DE CREDITO PYME  2.0</t>
  </si>
  <si>
    <t>FECHA DE CORTE</t>
  </si>
  <si>
    <t>Valor Aporte Recibido</t>
  </si>
  <si>
    <t>Tamaño Empresa (Beneficiario)</t>
  </si>
  <si>
    <t>Nombre Deudor</t>
  </si>
  <si>
    <t>Datos</t>
  </si>
  <si>
    <t>Pequeña</t>
  </si>
  <si>
    <t>Mediana</t>
  </si>
  <si>
    <t>Total general</t>
  </si>
  <si>
    <t xml:space="preserve">BANCO DE COMERCIO EXTERIOR SAS </t>
  </si>
  <si>
    <t>Suma de Desembolso COP</t>
  </si>
  <si>
    <t>Suma de Aporte consumido</t>
  </si>
  <si>
    <t>Cuenta de Desembolso COP</t>
  </si>
  <si>
    <t>Total Suma de Desembolso COP</t>
  </si>
  <si>
    <t>Total Suma de Interés Vpn</t>
  </si>
  <si>
    <t>Total Cuenta de Núm. Operación</t>
  </si>
  <si>
    <t>SALDO VALOR APORTE</t>
  </si>
  <si>
    <t>PORCENTAJE DE UTILIZACIÓN</t>
  </si>
  <si>
    <t>Genero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</si>
  <si>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</si>
  <si>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</si>
  <si>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</si>
  <si>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</si>
  <si>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</si>
  <si>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</si>
  <si>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</si>
  <si>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</si>
  <si>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</si>
  <si>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</si>
  <si>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</si>
  <si>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</si>
  <si>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PJ</t>
  </si>
  <si>
    <t>Construcción de otras obras de ingeniería civil</t>
  </si>
  <si>
    <t>CAPITAL DE TRABAJO</t>
  </si>
  <si>
    <t>F</t>
  </si>
  <si>
    <t>CONSTRUCCIÓN</t>
  </si>
  <si>
    <t>BOGOTÁ</t>
  </si>
  <si>
    <t>Comercio al por mayor de equipo, partes y piezas electrónicos y de telecomunicaciones</t>
  </si>
  <si>
    <t>G</t>
  </si>
  <si>
    <t>COMERCIO AL POR MAYOR Y AL POR MENOR; REPARACIÓN DE VEHÍCULOS AUTOMOTORES Y MOTOCICLETAS</t>
  </si>
  <si>
    <t>ANTIOQUIA</t>
  </si>
  <si>
    <t>MEDELLÍN</t>
  </si>
  <si>
    <t>Fundición de metales no ferrosos</t>
  </si>
  <si>
    <t>C</t>
  </si>
  <si>
    <t>INDUSTRIAS MANUFACTURERAS</t>
  </si>
  <si>
    <t>VALLE</t>
  </si>
  <si>
    <t>PALMIRA</t>
  </si>
  <si>
    <t>Comercio al por mayor de productos alimenticios</t>
  </si>
  <si>
    <t>CUNDINAMARCA</t>
  </si>
  <si>
    <t>(UBATÉ) VILLA DE SANDIEGO DE UBATE</t>
  </si>
  <si>
    <t>Actividades de ingeniería y otras actividades conexas de consultoría técnica</t>
  </si>
  <si>
    <t>M</t>
  </si>
  <si>
    <t>ACTIVIDADES PROFESIONALES, CIENTÍFICAS Y TÉCNICAS</t>
  </si>
  <si>
    <t>ATLÁNTICO</t>
  </si>
  <si>
    <t>BARRANQUILLA</t>
  </si>
  <si>
    <t>Fabricación de papel y cartón ondulado (corrugado); fabricación de envases, empaques y de embalajes de papel y cartón</t>
  </si>
  <si>
    <t>PN</t>
  </si>
  <si>
    <t>Transporte de carga por carretera</t>
  </si>
  <si>
    <t>H</t>
  </si>
  <si>
    <t>TRANSPORTE Y ALMACENAMIENTO</t>
  </si>
  <si>
    <t>Transporte de pasajeros</t>
  </si>
  <si>
    <t>SOLEDAD</t>
  </si>
  <si>
    <t>SUSTITUCIÓN DE PASIVOS</t>
  </si>
  <si>
    <t>Fabricación de artículos de plástico n.c.p.</t>
  </si>
  <si>
    <t>CALDAS</t>
  </si>
  <si>
    <t>MANIZALES</t>
  </si>
  <si>
    <t>Elaboración de cacao, chocolate y productos de confitería</t>
  </si>
  <si>
    <t>SANTANDER</t>
  </si>
  <si>
    <t>VELEZ</t>
  </si>
  <si>
    <t>Comercio de motocicletas y de sus partes, piezas y accesorios</t>
  </si>
  <si>
    <t>APARTADO</t>
  </si>
  <si>
    <t>Comercio al por mayor de productos químicos básicos, cauchos y plásticos en formas primarias y productos químicos de uso agropecuario</t>
  </si>
  <si>
    <t>ZIPAQUIRÁ</t>
  </si>
  <si>
    <t>Actividades de desarrollo de sistemas informáticos (planificación, análisis, diseño, programación, pruebas)</t>
  </si>
  <si>
    <t>J</t>
  </si>
  <si>
    <t>INFORMACIÓN Y COMUNICACIONES</t>
  </si>
  <si>
    <t>Actividades de apoyo para la extracción de petróleo y de gas natural</t>
  </si>
  <si>
    <t>B</t>
  </si>
  <si>
    <t>EXPLOTACIÓN DE MINAS Y CANTERAS</t>
  </si>
  <si>
    <t>TOCANCIPÁ</t>
  </si>
  <si>
    <t>Comercio al por mayor no especializado</t>
  </si>
  <si>
    <t>Comercio al por mayor de materiales de construcción, artículos de ferretería, pinturas, productos de vidrio, equipo y materiales de fontanería y calefacción</t>
  </si>
  <si>
    <t>Otras actividades profesionales, científicas y técnicas n.c.p.</t>
  </si>
  <si>
    <t>Actividades de apoyo diagnóstico</t>
  </si>
  <si>
    <t>Q</t>
  </si>
  <si>
    <t>ACTIVIDADES DE ATENCIÓN DE LA SALUD HUMANA Y DE ASISTENCIA SOCIAL</t>
  </si>
  <si>
    <t>TOLIMA</t>
  </si>
  <si>
    <t>IBAGUÉ</t>
  </si>
  <si>
    <t>Alquiler y arrendamiento de otros tipos de maquinaria, equipo y bienes tangibles n.c.p.</t>
  </si>
  <si>
    <t>N</t>
  </si>
  <si>
    <t>ACTIVIDADES DE SERVICIOS ADMINISTRATIVOS Y DE APOYO</t>
  </si>
  <si>
    <t>ENVIGADO</t>
  </si>
  <si>
    <t>Fabricación de jabones y detergentes, preparados para limpiar y pulir; perfumes y preparados de tocador</t>
  </si>
  <si>
    <t>COTA</t>
  </si>
  <si>
    <t>Comercio al por mayor de productos textiles, productos confeccionados para uso doméstico</t>
  </si>
  <si>
    <t>Comercio al por menor de productos agrícolas para el consumo en establecimientos especializados</t>
  </si>
  <si>
    <t>GIRÓN</t>
  </si>
  <si>
    <t>Instalaciones eléctricas</t>
  </si>
  <si>
    <t>BOLIVAR</t>
  </si>
  <si>
    <t>CARTAGENA</t>
  </si>
  <si>
    <t>Comercio al por mayor de otros utensilios domésticos n.c.p.</t>
  </si>
  <si>
    <t>RISARALDA</t>
  </si>
  <si>
    <t>PEREIRA</t>
  </si>
  <si>
    <t>Actividades de la práctica médica, sin internación</t>
  </si>
  <si>
    <t>CASANARE</t>
  </si>
  <si>
    <t>YOPAL</t>
  </si>
  <si>
    <t>Preparación e hilatura de fibras textiles</t>
  </si>
  <si>
    <t>SAN GIL</t>
  </si>
  <si>
    <t>Comercio al por menor de productos textiles en establecimientos especializados</t>
  </si>
  <si>
    <t>Comercio al por mayor de computadores, equipo periférico y programas de informática</t>
  </si>
  <si>
    <t>CALI</t>
  </si>
  <si>
    <t>Elaboración de comidas y platos preparados</t>
  </si>
  <si>
    <t>Comercio al por mayor de otros tipos de maquinaria y equipo n.c.p.</t>
  </si>
  <si>
    <t>Otras actividades complementarias al transporte</t>
  </si>
  <si>
    <t>Confección de prendas de vestir, excepto prendas de piel</t>
  </si>
  <si>
    <t>Elaboración de productos lácteos</t>
  </si>
  <si>
    <t>Comercio al por mayor de bebidas y tabaco</t>
  </si>
  <si>
    <t>QUINDÍO</t>
  </si>
  <si>
    <t>ARMENIA</t>
  </si>
  <si>
    <t>Comercio al por mayor de aparatos y equipo de uso doméstico</t>
  </si>
  <si>
    <t>DOS QUEBRADAS</t>
  </si>
  <si>
    <t>Elaboración de aceites y grasas de origen vegetal y animal</t>
  </si>
  <si>
    <t>Comercio al por mayor de productos farmacéuticos, medicinales, cosméticos y de tocador</t>
  </si>
  <si>
    <t>HUILA</t>
  </si>
  <si>
    <t>NEIVA</t>
  </si>
  <si>
    <t>Comercio al por mayor de materias primas agropecuarias; animales vivos</t>
  </si>
  <si>
    <t>Otros tipos de comercio al por menor no realizado en establecimientos, puestos de venta o mercados</t>
  </si>
  <si>
    <t>Comercio al por menor de prendas de vestir y sus accesorios (incluye artículos de piel) en establecimientos especializados</t>
  </si>
  <si>
    <t>Comercio al por mayor de otros productos n.c.p.</t>
  </si>
  <si>
    <t>Actividades inmobiliarias realizadas con bienes propios o arrendados</t>
  </si>
  <si>
    <t>L</t>
  </si>
  <si>
    <t>ACTIVIDADES INMOBILIARIAS</t>
  </si>
  <si>
    <t>SABANETA</t>
  </si>
  <si>
    <t>Fabricación de otros tipos de equipo eléctrico n.c.p.</t>
  </si>
  <si>
    <t>NORTE SANTANDER</t>
  </si>
  <si>
    <t>LOS PATIOS</t>
  </si>
  <si>
    <t>BUCARAMANGA</t>
  </si>
  <si>
    <t>Comercio de partes, piezas (autopartes) y accesorios (lujos) para vehículos automotores</t>
  </si>
  <si>
    <t>SABANA DE TORRES</t>
  </si>
  <si>
    <t>Comercio al por menor de computadores, equipos periféricos, programas de informática y equipos de telecomunicaciones en establecimientos especializados</t>
  </si>
  <si>
    <t>Fabricación de partes y piezas de madera, de carpintería y ebanistería para la construcción</t>
  </si>
  <si>
    <t>BELLO</t>
  </si>
  <si>
    <t>Actividades de empresas de servicios temporales</t>
  </si>
  <si>
    <t>Fabricación de formas básicas de plástico</t>
  </si>
  <si>
    <t>LA ESTRELLA</t>
  </si>
  <si>
    <t>Mantenimiento y reparación especializado de maquinaria y equipo</t>
  </si>
  <si>
    <t>Construcción de edificios residenciales</t>
  </si>
  <si>
    <t>ITAGÜÍ</t>
  </si>
  <si>
    <t>Expendio de comidas preparadas en cafeterías</t>
  </si>
  <si>
    <t>I</t>
  </si>
  <si>
    <t>ALOJAMIENTO Y SERVICIOS DE COMIDA</t>
  </si>
  <si>
    <t>TENJO</t>
  </si>
  <si>
    <t>Generación de energía eléctrica</t>
  </si>
  <si>
    <t>D</t>
  </si>
  <si>
    <t>SUMINISTRO DE ELECTRICIDAD, GAS, VAPOR Y AIRE ACONDICIONADO</t>
  </si>
  <si>
    <t>Comercio de vehículos automotores nuevos</t>
  </si>
  <si>
    <t>Fabricación de partes, piezas (autopartes) y accesorios (lujos) para vehículos automotores</t>
  </si>
  <si>
    <t>Mantenimiento y reparación especializado de equipo de transporte, excepto los vehículos automotores, motocicletas y bicicletas</t>
  </si>
  <si>
    <t>Fabricación de productos de la refinación del petróleo</t>
  </si>
  <si>
    <t>Comercio al por menor de artículos de ferretería, pinturas y productos de vidrio en establecimientos especializados</t>
  </si>
  <si>
    <t>TARQUI</t>
  </si>
  <si>
    <t>Actividades de telecomunicaciones inalámbricas</t>
  </si>
  <si>
    <t>Otras actividades especializadas para la construcción de edificios y obras de ingeniería civil</t>
  </si>
  <si>
    <t>Actividades de centros de llamadas (call center)</t>
  </si>
  <si>
    <t>Actividades de consultoría informática y actividades de administración de instalaciones informáticas</t>
  </si>
  <si>
    <t>Publicidad</t>
  </si>
  <si>
    <t>VILLA DEL ROSARIO</t>
  </si>
  <si>
    <t>Construcción de edificios no residenciales</t>
  </si>
  <si>
    <t>LEASING</t>
  </si>
  <si>
    <t>Fabricación de otros tipos de maquinaria y equipo de uso especial n.c.p.</t>
  </si>
  <si>
    <t>Fabricación de plásticos en formas primarias</t>
  </si>
  <si>
    <t>Comercio al por menor de otros productos alimenticios n.c.p., en establecimientos especializados</t>
  </si>
  <si>
    <t>MOSQUERA</t>
  </si>
  <si>
    <t>Actividades de impresión</t>
  </si>
  <si>
    <t>Comercio al por menor de artículos deportivos, en establecimientos especializados</t>
  </si>
  <si>
    <t>FLORIDABLANCA</t>
  </si>
  <si>
    <t>Otras actividades de atención de la salud humana</t>
  </si>
  <si>
    <t>Comercio al por menor de productos farmacéuticos y medicinales, cosméticos y artículos de tocador en establecimientos especializados</t>
  </si>
  <si>
    <t>CÚCUTA</t>
  </si>
  <si>
    <t>Mantenimiento y reparación de vehículos automotores</t>
  </si>
  <si>
    <t>Comercio al por menor de otros productos nuevos en establecimientos especializados</t>
  </si>
  <si>
    <t>MODERNIZACION - CREDITO</t>
  </si>
  <si>
    <t>MODERNIZACION - LEASING</t>
  </si>
  <si>
    <t>Transporte mixto</t>
  </si>
  <si>
    <t>Fabricación de productos metálicos para uso estructural</t>
  </si>
  <si>
    <t>Acabado de productos textiles</t>
  </si>
  <si>
    <t>Procesamiento y conservación de carne y productos cárnicos</t>
  </si>
  <si>
    <t>Otras industrias manufactureras n.c.p.</t>
  </si>
  <si>
    <t>BOYACÁ</t>
  </si>
  <si>
    <t>GARAGOA</t>
  </si>
  <si>
    <t>YUMBO</t>
  </si>
  <si>
    <t>Expendio a la mesa de comidas preparadas</t>
  </si>
  <si>
    <t>Fabricación de recipientes de madera</t>
  </si>
  <si>
    <t>VILLAMARÍA</t>
  </si>
  <si>
    <t>Actividades de arquitectura</t>
  </si>
  <si>
    <t>Comercio de vehículos automotores usados</t>
  </si>
  <si>
    <t>Elaboración de otros productos alimenticios n.c.p.</t>
  </si>
  <si>
    <t>Otras actividades de limpieza de edificios e instalaciones industriales</t>
  </si>
  <si>
    <t>Fabricación de abonos y compuestos inorgánicos nitrogenados</t>
  </si>
  <si>
    <t>Instalación especializada de maquinaria y equipo industrial</t>
  </si>
  <si>
    <t>FUSAGASUGÁ</t>
  </si>
  <si>
    <t>BARRANCABERMEJA</t>
  </si>
  <si>
    <t>Fabricación de calzado de cuero y piel, con cualquier tipo de suela</t>
  </si>
  <si>
    <t>Actividades posteriores a la cosecha</t>
  </si>
  <si>
    <t>A</t>
  </si>
  <si>
    <t>AGRICULTURA, GANADERÍA, CAZA, SILVICULTURA Y PESCA</t>
  </si>
  <si>
    <t>CHIQUINQUIRÁ</t>
  </si>
  <si>
    <t>Comercio al por menor de carnes (incluye aves de corral), productos cárnicos, pescados y productos de mar, en establecimientos especializados</t>
  </si>
  <si>
    <t>Actividades de postproducción de películas cinematográficas, videos, programas, anuncios y comerciales de televisión</t>
  </si>
  <si>
    <t>Elaboración de bebidas no alcohólicas, producción de aguas minerales y otras aguas embotelladas</t>
  </si>
  <si>
    <t>Fabricación de artículos de hormigón, cemento y yeso</t>
  </si>
  <si>
    <t>SANTO TOMAS</t>
  </si>
  <si>
    <t>Fabricación de pinturas, barnices y revestimientos similares, tintas para impresión y masillas</t>
  </si>
  <si>
    <t>Comercio al por menor de libros, periódicos, materiales y artículos de papelería y escritorio, en establecimientos especializados</t>
  </si>
  <si>
    <t>Comercio al por menor de todo tipo de calzado y artículos de cuero y sucedáneos del cuero en establecimientos especializados</t>
  </si>
  <si>
    <t>RIONEGRO</t>
  </si>
  <si>
    <t>Mantenimiento y reparación especializado de equipo eléctrico</t>
  </si>
  <si>
    <t>Terminación y acabado de edificios y obras de ingeniería civil</t>
  </si>
  <si>
    <t>Fabricación de aparatos de uso doméstico</t>
  </si>
  <si>
    <t>Actividades de arquitectura e ingeniería y otras actividades conexas de consultoría técnica</t>
  </si>
  <si>
    <t>ARAUCA</t>
  </si>
  <si>
    <t>Recolección de desechos no peligrosos</t>
  </si>
  <si>
    <t>DISTRIBUCIÓN DE AGUA; EVACUACIÓN Y TRATAMIENTO DE AGUAS RESIDUALES, GESTIÓN DE DESECHOS Y ACTIVIDADES DE SANEAMIENTO AMBIENTAL</t>
  </si>
  <si>
    <t>Comercio al por menor en establecimientos no especializados con surtido compuesto principalmente por alimentos, bebidas (alcohólicas y no alcohólicas) o tabaco</t>
  </si>
  <si>
    <t>BUENAVENTURA</t>
  </si>
  <si>
    <t>PIEDECUESTA</t>
  </si>
  <si>
    <t>Comercio al por menor de combustible para automotores</t>
  </si>
  <si>
    <t>NARIÑO</t>
  </si>
  <si>
    <t>IPIALES</t>
  </si>
  <si>
    <t>SOATA</t>
  </si>
  <si>
    <t>Comercio al por mayor de combustibles sólidos, líquidos, gaseosos y productos conexos</t>
  </si>
  <si>
    <t>VILLA DE SAN DIEGO DE UBATE</t>
  </si>
  <si>
    <t>Comercio al por mayor de desperdicios, desechos y chatarra</t>
  </si>
  <si>
    <t>VALLE DEL CAUCA</t>
  </si>
  <si>
    <t>RIOFRÍO</t>
  </si>
  <si>
    <t>Construcción de carreteras y vías de ferrocarril</t>
  </si>
  <si>
    <t>ITAGUI</t>
  </si>
  <si>
    <t>CUCUTA</t>
  </si>
  <si>
    <t>Fabricación de partes del calzado</t>
  </si>
  <si>
    <t>Actividades de hospitales y clínicas, con internación</t>
  </si>
  <si>
    <t>Manipulación de carga</t>
  </si>
  <si>
    <t>Transporte por tuberías</t>
  </si>
  <si>
    <t>GIRARDOTA</t>
  </si>
  <si>
    <t>DUITAMA</t>
  </si>
  <si>
    <t>Fabricación de productos farmacéuticos, sustancias químicas medicinales y productos botánicos de uso farmacéutico</t>
  </si>
  <si>
    <t>Alquiler y arrendamiento de vehículos automotores</t>
  </si>
  <si>
    <t>FUNZA</t>
  </si>
  <si>
    <t>Actividades de otras asociaciones n.c.p.</t>
  </si>
  <si>
    <t>S</t>
  </si>
  <si>
    <t>OTRAS ACTIVIDADES DE SERVICIOS</t>
  </si>
  <si>
    <t>Comercio al por menor realizado a través de internet</t>
  </si>
  <si>
    <t>Fabricación de instrumentos, aparatos y materiales médicos y odontológicos (incluido mobiliario)</t>
  </si>
  <si>
    <t>Fabricación de motores, generadores y transformadores eléctricos</t>
  </si>
  <si>
    <t>Actividades de consultoría de gestión</t>
  </si>
  <si>
    <t>Fabricación de otros tipos de calzado, excepto calzado de cuero y piel</t>
  </si>
  <si>
    <t>Actividades de telecomunicación satelital</t>
  </si>
  <si>
    <t>Fabricación de otros productos químicos n.c.p.</t>
  </si>
  <si>
    <t>Comercio al por menor de lubricantes (aceites, grasas), aditivos y productos de limpieza para vehículos automotores</t>
  </si>
  <si>
    <t>Elaboración de almidones y productos derivados del almidón</t>
  </si>
  <si>
    <t>Comercio al por mayor de prendas de vestir</t>
  </si>
  <si>
    <t>Actividades de apoyo a la ganadería</t>
  </si>
  <si>
    <t>Otras actividades de tecnologías de información y actividades de servicios informáticos</t>
  </si>
  <si>
    <t>Actividades de espectáculos musicales en vivo</t>
  </si>
  <si>
    <t>R</t>
  </si>
  <si>
    <t>ACTIVIDADES ARTÍSTICAS, DE ENTRETENIMIENTO Y RECREACIÓN</t>
  </si>
  <si>
    <t>Fabricación de materiales de arcilla para la construcción</t>
  </si>
  <si>
    <t>EL ZULIA</t>
  </si>
  <si>
    <t>PUERTO BERRIO</t>
  </si>
  <si>
    <t>Fabricación de otros artículos de papel y cartón</t>
  </si>
  <si>
    <t>Otras instalaciones especializadas</t>
  </si>
  <si>
    <t>MELGAR</t>
  </si>
  <si>
    <t>PITALITO</t>
  </si>
  <si>
    <t>Actividades de servicios relacionados con la impresión</t>
  </si>
  <si>
    <t>Fabricación de otros productos minerales no metálicos n.c.p.</t>
  </si>
  <si>
    <t>CAICEDONIA</t>
  </si>
  <si>
    <t>Fabricación de formas básicas de caucho y otros productos de caucho n.c.p.</t>
  </si>
  <si>
    <t>Comercio al por mayor a cambio de una retribución o por contrata</t>
  </si>
  <si>
    <t>Elaboración de productos de panadería</t>
  </si>
  <si>
    <t>PUERTO WILCHES</t>
  </si>
  <si>
    <t>CIUDAD BOLIVAR</t>
  </si>
  <si>
    <t>Fabricación de productos refractarios</t>
  </si>
  <si>
    <t>CAUCA</t>
  </si>
  <si>
    <t>POPAYAN</t>
  </si>
  <si>
    <t>Comercio al por menor en establecimientos no especializados</t>
  </si>
  <si>
    <t>Comercio al por menor de alimentos (víveres en general), bebidas y tabaco, en establecimientos especializados</t>
  </si>
  <si>
    <t>Transporte terrestre público automotor</t>
  </si>
  <si>
    <t>Actividades de práctica médica y odontológica, sin internación</t>
  </si>
  <si>
    <t>Comercio al por menor de otros enseres domésticos en establecimientos especializados</t>
  </si>
  <si>
    <t>Comercio al por menor de otros productos en establecimientos especializados</t>
  </si>
  <si>
    <t>Fabricación de papel, cartón y productos de papel y cartón</t>
  </si>
  <si>
    <t>Procesamiento y conservación de frutas, legumbres, hortalizas y tubérculos</t>
  </si>
  <si>
    <t>Elaboración de otros productos alimenticios</t>
  </si>
  <si>
    <t>CESAR</t>
  </si>
  <si>
    <t>VALLEDUPAR</t>
  </si>
  <si>
    <t>Elaboración de bebidas fermentadas no destiladas</t>
  </si>
  <si>
    <t>Establecimientos que combinan diferentes niveles de educación</t>
  </si>
  <si>
    <t>EDUCACIÓN</t>
  </si>
  <si>
    <t>Fundición de hierro y de acero</t>
  </si>
  <si>
    <t>Organización de convenciones y eventos comerciales</t>
  </si>
  <si>
    <t>SUBACHOQUE</t>
  </si>
  <si>
    <t>TURBACO</t>
  </si>
  <si>
    <t xml:space="preserve">LINEA DE CREDITO PYME 2.0 </t>
  </si>
  <si>
    <t>LINEA DE CREDITO PYME 2.0</t>
  </si>
  <si>
    <t>modalidad</t>
  </si>
  <si>
    <t xml:space="preserve"> Nombre Deudor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</si>
</sst>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_-* #,##0_-;\-* #,##0_-;_-* &quot;-&quot;??_-;_-@_-"/>
    <numFmt numFmtId="167" formatCode="_(* #,##0_);_(* \(#,##0\);_(* &quot;-&quot;??_);_(@_)"/>
    <numFmt numFmtId="168" formatCode="d/mm/yy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sz val="10"/>
      <name val="Arial "/>
      <family val="2"/>
    </font>
    <font>
      <b/>
      <sz val="12"/>
      <name val="Calibri"/>
      <family val="2"/>
    </font>
    <font>
      <b/>
      <sz val="10"/>
      <color indexed="9"/>
      <name val="Arial"/>
      <family val="2"/>
    </font>
    <font>
      <sz val="11"/>
      <name val="Calibri"/>
      <family val="2"/>
      <scheme val="minor"/>
    </font>
    <font>
      <sz val="9"/>
      <name val="Tahoma"/>
      <family val="2"/>
    </font>
    <font>
      <sz val="9"/>
      <color theme="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58">
    <xf numFmtId="0" fontId="0" fillId="0" borderId="0" xfId="0"/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vertical="center"/>
    </xf>
    <xf numFmtId="15" fontId="6" fillId="2" borderId="0" xfId="4" applyNumberFormat="1" applyFont="1" applyFill="1" applyAlignment="1">
      <alignment horizontal="center" vertical="center"/>
    </xf>
    <xf numFmtId="0" fontId="5" fillId="2" borderId="0" xfId="4" applyFont="1" applyFill="1" applyAlignment="1">
      <alignment vertical="center" wrapText="1"/>
    </xf>
    <xf numFmtId="43" fontId="4" fillId="2" borderId="5" xfId="1" applyFont="1" applyFill="1" applyBorder="1" applyAlignment="1">
      <alignment horizontal="center" vertical="center"/>
    </xf>
    <xf numFmtId="0" fontId="5" fillId="2" borderId="4" xfId="4" applyFont="1" applyFill="1" applyBorder="1"/>
    <xf numFmtId="15" fontId="5" fillId="2" borderId="0" xfId="4" applyNumberFormat="1" applyFont="1" applyFill="1" applyAlignment="1">
      <alignment horizontal="center"/>
    </xf>
    <xf numFmtId="164" fontId="5" fillId="2" borderId="0" xfId="4" applyNumberFormat="1" applyFont="1" applyFill="1" applyAlignment="1">
      <alignment horizontal="right"/>
    </xf>
    <xf numFmtId="165" fontId="5" fillId="2" borderId="5" xfId="4" applyNumberFormat="1" applyFont="1" applyFill="1" applyBorder="1"/>
    <xf numFmtId="0" fontId="7" fillId="0" borderId="4" xfId="0" applyFont="1" applyBorder="1"/>
    <xf numFmtId="0" fontId="7" fillId="0" borderId="0" xfId="0" applyFont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2" xfId="0" applyFont="1" applyBorder="1"/>
    <xf numFmtId="0" fontId="7" fillId="0" borderId="1" xfId="0" applyFont="1" applyBorder="1"/>
    <xf numFmtId="0" fontId="7" fillId="0" borderId="6" xfId="0" applyFont="1" applyBorder="1"/>
    <xf numFmtId="0" fontId="8" fillId="0" borderId="7" xfId="0" applyFont="1" applyBorder="1"/>
    <xf numFmtId="4" fontId="8" fillId="0" borderId="8" xfId="0" applyNumberFormat="1" applyFont="1" applyBorder="1"/>
    <xf numFmtId="0" fontId="8" fillId="0" borderId="0" xfId="0" applyFont="1"/>
    <xf numFmtId="4" fontId="8" fillId="0" borderId="0" xfId="0" applyNumberFormat="1" applyFont="1"/>
    <xf numFmtId="10" fontId="8" fillId="0" borderId="7" xfId="3" applyNumberFormat="1" applyFont="1" applyBorder="1" applyAlignment="1"/>
    <xf numFmtId="10" fontId="8" fillId="0" borderId="7" xfId="3" applyNumberFormat="1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/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44" fontId="10" fillId="0" borderId="9" xfId="2" applyFont="1" applyBorder="1"/>
    <xf numFmtId="44" fontId="10" fillId="0" borderId="9" xfId="2" applyFont="1" applyFill="1" applyBorder="1"/>
    <xf numFmtId="0" fontId="10" fillId="0" borderId="9" xfId="0" applyFont="1" applyBorder="1"/>
    <xf numFmtId="168" fontId="11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/>
    </xf>
    <xf numFmtId="44" fontId="0" fillId="0" borderId="9" xfId="2" applyFont="1" applyBorder="1"/>
    <xf numFmtId="44" fontId="0" fillId="0" borderId="9" xfId="2" applyFont="1" applyFill="1" applyBorder="1"/>
    <xf numFmtId="168" fontId="12" fillId="0" borderId="9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left"/>
    </xf>
    <xf numFmtId="168" fontId="0" fillId="0" borderId="9" xfId="0" applyNumberFormat="1" applyBorder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9" xfId="0" applyFont="1" applyBorder="1" applyAlignment="1">
      <alignment horizontal="center"/>
    </xf>
    <xf numFmtId="44" fontId="0" fillId="0" borderId="9" xfId="0" applyNumberFormat="1" applyBorder="1"/>
    <xf numFmtId="43" fontId="7" fillId="0" borderId="9" xfId="1" applyFont="1" applyFill="1" applyBorder="1"/>
    <xf numFmtId="166" fontId="7" fillId="0" borderId="9" xfId="1" applyNumberFormat="1" applyFont="1" applyFill="1" applyBorder="1"/>
    <xf numFmtId="43" fontId="0" fillId="0" borderId="9" xfId="1" applyFont="1" applyBorder="1"/>
    <xf numFmtId="167" fontId="7" fillId="0" borderId="9" xfId="1" applyNumberFormat="1" applyFont="1" applyFill="1" applyBorder="1"/>
    <xf numFmtId="0" fontId="3" fillId="2" borderId="1" xfId="4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0" fontId="0" fillId="0" borderId="0" xfId="3" applyNumberFormat="1" applyFont="1"/>
  </cellXfs>
  <cellStyles count="5">
    <cellStyle name="Millares" xfId="1" builtinId="3"/>
    <cellStyle name="Moneda" xfId="2" builtinId="4"/>
    <cellStyle name="Normal" xfId="0" builtinId="0"/>
    <cellStyle name="Normal_Desembolsos 1767" xfId="4" xr:uid="{F90C7447-1447-47E3-AAE5-8200A0E8E3DC}"/>
    <cellStyle name="Porcentaje" xfId="3" builtinId="5"/>
  </cellStyles>
  <dxfs count="33"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2\DOCUMENTOS%20JEIMY\Linea%20pymes%202.0\Datos%20Pymes%202.0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pymes 2.0"/>
      <sheetName val="Códigos CIIU -468"/>
      <sheetName val="Tamaño Empresas"/>
      <sheetName val="CIIU DANE LBX"/>
      <sheetName val="Cod municipios"/>
      <sheetName val="Parametros"/>
      <sheetName val="BASE CIIU 4"/>
      <sheetName val="Terceros"/>
      <sheetName val="Sector 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CIIU</v>
          </cell>
          <cell r="B2" t="str">
            <v xml:space="preserve">SECCIÓN </v>
          </cell>
        </row>
        <row r="3">
          <cell r="A3">
            <v>10</v>
          </cell>
          <cell r="B3" t="str">
            <v>OTR</v>
          </cell>
        </row>
        <row r="4">
          <cell r="A4">
            <v>90</v>
          </cell>
          <cell r="B4" t="str">
            <v>OTR</v>
          </cell>
        </row>
        <row r="5">
          <cell r="A5">
            <v>111</v>
          </cell>
          <cell r="B5" t="str">
            <v>A</v>
          </cell>
        </row>
        <row r="6">
          <cell r="A6">
            <v>112</v>
          </cell>
          <cell r="B6" t="str">
            <v>A</v>
          </cell>
        </row>
        <row r="7">
          <cell r="A7">
            <v>113</v>
          </cell>
          <cell r="B7" t="str">
            <v>A</v>
          </cell>
        </row>
        <row r="8">
          <cell r="A8">
            <v>114</v>
          </cell>
          <cell r="B8" t="str">
            <v>A</v>
          </cell>
        </row>
        <row r="9">
          <cell r="A9">
            <v>115</v>
          </cell>
          <cell r="B9" t="str">
            <v>A</v>
          </cell>
        </row>
        <row r="10">
          <cell r="A10">
            <v>119</v>
          </cell>
          <cell r="B10" t="str">
            <v>A</v>
          </cell>
        </row>
        <row r="11">
          <cell r="A11">
            <v>121</v>
          </cell>
          <cell r="B11" t="str">
            <v>A</v>
          </cell>
        </row>
        <row r="12">
          <cell r="A12">
            <v>122</v>
          </cell>
          <cell r="B12" t="str">
            <v>A</v>
          </cell>
        </row>
        <row r="13">
          <cell r="A13">
            <v>123</v>
          </cell>
          <cell r="B13" t="str">
            <v>A</v>
          </cell>
        </row>
        <row r="14">
          <cell r="A14">
            <v>124</v>
          </cell>
          <cell r="B14" t="str">
            <v>A</v>
          </cell>
        </row>
        <row r="15">
          <cell r="A15">
            <v>125</v>
          </cell>
          <cell r="B15" t="str">
            <v>A</v>
          </cell>
        </row>
        <row r="16">
          <cell r="A16">
            <v>126</v>
          </cell>
          <cell r="B16" t="str">
            <v>A</v>
          </cell>
        </row>
        <row r="17">
          <cell r="A17">
            <v>127</v>
          </cell>
          <cell r="B17" t="str">
            <v>A</v>
          </cell>
        </row>
        <row r="18">
          <cell r="A18">
            <v>128</v>
          </cell>
          <cell r="B18" t="str">
            <v>A</v>
          </cell>
        </row>
        <row r="19">
          <cell r="A19">
            <v>129</v>
          </cell>
          <cell r="B19" t="str">
            <v>A</v>
          </cell>
        </row>
        <row r="20">
          <cell r="A20">
            <v>130</v>
          </cell>
          <cell r="B20" t="str">
            <v>A</v>
          </cell>
        </row>
        <row r="21">
          <cell r="A21">
            <v>141</v>
          </cell>
          <cell r="B21" t="str">
            <v>A</v>
          </cell>
        </row>
        <row r="22">
          <cell r="A22">
            <v>142</v>
          </cell>
          <cell r="B22" t="str">
            <v>A</v>
          </cell>
        </row>
        <row r="23">
          <cell r="A23">
            <v>143</v>
          </cell>
          <cell r="B23" t="str">
            <v>A</v>
          </cell>
        </row>
        <row r="24">
          <cell r="A24">
            <v>144</v>
          </cell>
          <cell r="B24" t="str">
            <v>A</v>
          </cell>
        </row>
        <row r="25">
          <cell r="A25">
            <v>145</v>
          </cell>
          <cell r="B25" t="str">
            <v>A</v>
          </cell>
        </row>
        <row r="26">
          <cell r="A26">
            <v>149</v>
          </cell>
          <cell r="B26" t="str">
            <v>A</v>
          </cell>
        </row>
        <row r="27">
          <cell r="A27">
            <v>150</v>
          </cell>
          <cell r="B27" t="str">
            <v>A</v>
          </cell>
        </row>
        <row r="28">
          <cell r="A28">
            <v>161</v>
          </cell>
          <cell r="B28" t="str">
            <v>A</v>
          </cell>
        </row>
        <row r="29">
          <cell r="A29">
            <v>162</v>
          </cell>
          <cell r="B29" t="str">
            <v>A</v>
          </cell>
        </row>
        <row r="30">
          <cell r="A30">
            <v>163</v>
          </cell>
          <cell r="B30" t="str">
            <v>A</v>
          </cell>
        </row>
        <row r="31">
          <cell r="A31">
            <v>164</v>
          </cell>
          <cell r="B31" t="str">
            <v>A</v>
          </cell>
        </row>
        <row r="32">
          <cell r="A32">
            <v>170</v>
          </cell>
          <cell r="B32" t="str">
            <v>A</v>
          </cell>
        </row>
        <row r="33">
          <cell r="A33">
            <v>210</v>
          </cell>
          <cell r="B33" t="str">
            <v>A</v>
          </cell>
        </row>
        <row r="34">
          <cell r="A34">
            <v>220</v>
          </cell>
          <cell r="B34" t="str">
            <v>A</v>
          </cell>
        </row>
        <row r="35">
          <cell r="A35">
            <v>230</v>
          </cell>
          <cell r="B35" t="str">
            <v>A</v>
          </cell>
        </row>
        <row r="36">
          <cell r="A36">
            <v>240</v>
          </cell>
          <cell r="B36" t="str">
            <v>A</v>
          </cell>
        </row>
        <row r="37">
          <cell r="A37">
            <v>311</v>
          </cell>
          <cell r="B37" t="str">
            <v>A</v>
          </cell>
        </row>
        <row r="38">
          <cell r="A38">
            <v>312</v>
          </cell>
          <cell r="B38" t="str">
            <v>A</v>
          </cell>
        </row>
        <row r="39">
          <cell r="A39">
            <v>321</v>
          </cell>
          <cell r="B39" t="str">
            <v>A</v>
          </cell>
        </row>
        <row r="40">
          <cell r="A40">
            <v>322</v>
          </cell>
          <cell r="B40" t="str">
            <v>A</v>
          </cell>
        </row>
        <row r="41">
          <cell r="A41">
            <v>510</v>
          </cell>
          <cell r="B41" t="str">
            <v>B</v>
          </cell>
        </row>
        <row r="42">
          <cell r="A42">
            <v>520</v>
          </cell>
          <cell r="B42" t="str">
            <v>B</v>
          </cell>
        </row>
        <row r="43">
          <cell r="A43">
            <v>610</v>
          </cell>
          <cell r="B43" t="str">
            <v>B</v>
          </cell>
        </row>
        <row r="44">
          <cell r="A44">
            <v>620</v>
          </cell>
          <cell r="B44" t="str">
            <v>B</v>
          </cell>
        </row>
        <row r="45">
          <cell r="A45">
            <v>710</v>
          </cell>
          <cell r="B45" t="str">
            <v>B</v>
          </cell>
        </row>
        <row r="46">
          <cell r="A46">
            <v>721</v>
          </cell>
          <cell r="B46" t="str">
            <v>B</v>
          </cell>
        </row>
        <row r="47">
          <cell r="A47">
            <v>722</v>
          </cell>
          <cell r="B47" t="str">
            <v>B</v>
          </cell>
        </row>
        <row r="48">
          <cell r="A48">
            <v>723</v>
          </cell>
          <cell r="B48" t="str">
            <v>B</v>
          </cell>
        </row>
        <row r="49">
          <cell r="A49">
            <v>729</v>
          </cell>
          <cell r="B49" t="str">
            <v>B</v>
          </cell>
        </row>
        <row r="50">
          <cell r="A50">
            <v>811</v>
          </cell>
          <cell r="B50" t="str">
            <v>B</v>
          </cell>
        </row>
        <row r="51">
          <cell r="A51">
            <v>812</v>
          </cell>
          <cell r="B51" t="str">
            <v>B</v>
          </cell>
        </row>
        <row r="52">
          <cell r="A52">
            <v>820</v>
          </cell>
          <cell r="B52" t="str">
            <v>B</v>
          </cell>
        </row>
        <row r="53">
          <cell r="A53">
            <v>891</v>
          </cell>
          <cell r="B53" t="str">
            <v>B</v>
          </cell>
        </row>
        <row r="54">
          <cell r="A54">
            <v>892</v>
          </cell>
          <cell r="B54" t="str">
            <v>B</v>
          </cell>
        </row>
        <row r="55">
          <cell r="A55">
            <v>899</v>
          </cell>
          <cell r="B55" t="str">
            <v>B</v>
          </cell>
        </row>
        <row r="56">
          <cell r="A56">
            <v>910</v>
          </cell>
          <cell r="B56" t="str">
            <v>B</v>
          </cell>
        </row>
        <row r="57">
          <cell r="A57">
            <v>990</v>
          </cell>
          <cell r="B57" t="str">
            <v>B</v>
          </cell>
        </row>
        <row r="58">
          <cell r="A58">
            <v>1011</v>
          </cell>
          <cell r="B58" t="str">
            <v>C</v>
          </cell>
        </row>
        <row r="59">
          <cell r="A59">
            <v>1012</v>
          </cell>
          <cell r="B59" t="str">
            <v>C</v>
          </cell>
        </row>
        <row r="60">
          <cell r="A60">
            <v>1020</v>
          </cell>
          <cell r="B60" t="str">
            <v>C</v>
          </cell>
        </row>
        <row r="61">
          <cell r="A61">
            <v>1030</v>
          </cell>
          <cell r="B61" t="str">
            <v>C</v>
          </cell>
        </row>
        <row r="62">
          <cell r="A62">
            <v>1040</v>
          </cell>
          <cell r="B62" t="str">
            <v>C</v>
          </cell>
        </row>
        <row r="63">
          <cell r="A63">
            <v>1051</v>
          </cell>
          <cell r="B63" t="str">
            <v>C</v>
          </cell>
        </row>
        <row r="64">
          <cell r="A64">
            <v>1052</v>
          </cell>
          <cell r="B64" t="str">
            <v>C</v>
          </cell>
        </row>
        <row r="65">
          <cell r="A65">
            <v>1061</v>
          </cell>
          <cell r="B65" t="str">
            <v>C</v>
          </cell>
        </row>
        <row r="66">
          <cell r="A66">
            <v>1062</v>
          </cell>
          <cell r="B66" t="str">
            <v>C</v>
          </cell>
        </row>
        <row r="67">
          <cell r="A67">
            <v>1063</v>
          </cell>
          <cell r="B67" t="str">
            <v>C</v>
          </cell>
        </row>
        <row r="68">
          <cell r="A68">
            <v>1071</v>
          </cell>
          <cell r="B68" t="str">
            <v>C</v>
          </cell>
        </row>
        <row r="69">
          <cell r="A69">
            <v>1072</v>
          </cell>
          <cell r="B69" t="str">
            <v>C</v>
          </cell>
        </row>
        <row r="70">
          <cell r="A70">
            <v>1081</v>
          </cell>
          <cell r="B70" t="str">
            <v>C</v>
          </cell>
        </row>
        <row r="71">
          <cell r="A71">
            <v>1082</v>
          </cell>
          <cell r="B71" t="str">
            <v>C</v>
          </cell>
        </row>
        <row r="72">
          <cell r="A72">
            <v>1083</v>
          </cell>
          <cell r="B72" t="str">
            <v>C</v>
          </cell>
        </row>
        <row r="73">
          <cell r="A73">
            <v>1084</v>
          </cell>
          <cell r="B73" t="str">
            <v>C</v>
          </cell>
        </row>
        <row r="74">
          <cell r="A74">
            <v>1089</v>
          </cell>
          <cell r="B74" t="str">
            <v>C</v>
          </cell>
        </row>
        <row r="75">
          <cell r="A75">
            <v>1090</v>
          </cell>
          <cell r="B75" t="str">
            <v>C</v>
          </cell>
        </row>
        <row r="76">
          <cell r="A76">
            <v>1101</v>
          </cell>
          <cell r="B76" t="str">
            <v>C</v>
          </cell>
        </row>
        <row r="77">
          <cell r="A77">
            <v>1102</v>
          </cell>
          <cell r="B77" t="str">
            <v>C</v>
          </cell>
        </row>
        <row r="78">
          <cell r="A78">
            <v>1103</v>
          </cell>
          <cell r="B78" t="str">
            <v>C</v>
          </cell>
        </row>
        <row r="79">
          <cell r="A79">
            <v>1104</v>
          </cell>
          <cell r="B79" t="str">
            <v>C</v>
          </cell>
        </row>
        <row r="80">
          <cell r="A80">
            <v>1200</v>
          </cell>
          <cell r="B80" t="str">
            <v>C</v>
          </cell>
        </row>
        <row r="81">
          <cell r="A81">
            <v>1311</v>
          </cell>
          <cell r="B81" t="str">
            <v>C</v>
          </cell>
        </row>
        <row r="82">
          <cell r="A82">
            <v>1312</v>
          </cell>
          <cell r="B82" t="str">
            <v>C</v>
          </cell>
        </row>
        <row r="83">
          <cell r="A83">
            <v>1313</v>
          </cell>
          <cell r="B83" t="str">
            <v>C</v>
          </cell>
        </row>
        <row r="84">
          <cell r="A84">
            <v>1391</v>
          </cell>
          <cell r="B84" t="str">
            <v>C</v>
          </cell>
        </row>
        <row r="85">
          <cell r="A85">
            <v>1392</v>
          </cell>
          <cell r="B85" t="str">
            <v>C</v>
          </cell>
        </row>
        <row r="86">
          <cell r="A86">
            <v>1393</v>
          </cell>
          <cell r="B86" t="str">
            <v>C</v>
          </cell>
        </row>
        <row r="87">
          <cell r="A87">
            <v>1394</v>
          </cell>
          <cell r="B87" t="str">
            <v>C</v>
          </cell>
        </row>
        <row r="88">
          <cell r="A88">
            <v>1399</v>
          </cell>
          <cell r="B88" t="str">
            <v>C</v>
          </cell>
        </row>
        <row r="89">
          <cell r="A89">
            <v>1410</v>
          </cell>
          <cell r="B89" t="str">
            <v>C</v>
          </cell>
        </row>
        <row r="90">
          <cell r="A90">
            <v>1420</v>
          </cell>
          <cell r="B90" t="str">
            <v>C</v>
          </cell>
        </row>
        <row r="91">
          <cell r="A91">
            <v>1430</v>
          </cell>
          <cell r="B91" t="str">
            <v>C</v>
          </cell>
        </row>
        <row r="92">
          <cell r="A92">
            <v>1511</v>
          </cell>
          <cell r="B92" t="str">
            <v>C</v>
          </cell>
        </row>
        <row r="93">
          <cell r="A93">
            <v>1512</v>
          </cell>
          <cell r="B93" t="str">
            <v>C</v>
          </cell>
        </row>
        <row r="94">
          <cell r="A94">
            <v>1513</v>
          </cell>
          <cell r="B94" t="str">
            <v>C</v>
          </cell>
        </row>
        <row r="95">
          <cell r="A95">
            <v>1521</v>
          </cell>
          <cell r="B95" t="str">
            <v>C</v>
          </cell>
        </row>
        <row r="96">
          <cell r="A96">
            <v>1522</v>
          </cell>
          <cell r="B96" t="str">
            <v>C</v>
          </cell>
        </row>
        <row r="97">
          <cell r="A97">
            <v>1523</v>
          </cell>
          <cell r="B97" t="str">
            <v>C</v>
          </cell>
        </row>
        <row r="98">
          <cell r="A98">
            <v>1610</v>
          </cell>
          <cell r="B98" t="str">
            <v>C</v>
          </cell>
        </row>
        <row r="99">
          <cell r="A99">
            <v>1620</v>
          </cell>
          <cell r="B99" t="str">
            <v>C</v>
          </cell>
        </row>
        <row r="100">
          <cell r="A100">
            <v>1630</v>
          </cell>
          <cell r="B100" t="str">
            <v>C</v>
          </cell>
        </row>
        <row r="101">
          <cell r="A101">
            <v>1640</v>
          </cell>
          <cell r="B101" t="str">
            <v>C</v>
          </cell>
        </row>
        <row r="102">
          <cell r="A102">
            <v>1690</v>
          </cell>
          <cell r="B102" t="str">
            <v>C</v>
          </cell>
        </row>
        <row r="103">
          <cell r="A103">
            <v>1701</v>
          </cell>
          <cell r="B103" t="str">
            <v>C</v>
          </cell>
        </row>
        <row r="104">
          <cell r="A104">
            <v>1702</v>
          </cell>
          <cell r="B104" t="str">
            <v>C</v>
          </cell>
        </row>
        <row r="105">
          <cell r="A105">
            <v>1709</v>
          </cell>
          <cell r="B105" t="str">
            <v>C</v>
          </cell>
        </row>
        <row r="106">
          <cell r="A106">
            <v>1811</v>
          </cell>
          <cell r="B106" t="str">
            <v>C</v>
          </cell>
        </row>
        <row r="107">
          <cell r="A107">
            <v>1812</v>
          </cell>
          <cell r="B107" t="str">
            <v>C</v>
          </cell>
        </row>
        <row r="108">
          <cell r="A108">
            <v>1820</v>
          </cell>
          <cell r="B108" t="str">
            <v>C</v>
          </cell>
        </row>
        <row r="109">
          <cell r="A109">
            <v>1910</v>
          </cell>
          <cell r="B109" t="str">
            <v>C</v>
          </cell>
        </row>
        <row r="110">
          <cell r="A110">
            <v>1921</v>
          </cell>
          <cell r="B110" t="str">
            <v>C</v>
          </cell>
        </row>
        <row r="111">
          <cell r="A111">
            <v>1922</v>
          </cell>
          <cell r="B111" t="str">
            <v>C</v>
          </cell>
        </row>
        <row r="112">
          <cell r="A112">
            <v>2011</v>
          </cell>
          <cell r="B112" t="str">
            <v>C</v>
          </cell>
        </row>
        <row r="113">
          <cell r="A113">
            <v>2012</v>
          </cell>
          <cell r="B113" t="str">
            <v>C</v>
          </cell>
        </row>
        <row r="114">
          <cell r="A114">
            <v>2013</v>
          </cell>
          <cell r="B114" t="str">
            <v>C</v>
          </cell>
        </row>
        <row r="115">
          <cell r="A115">
            <v>2014</v>
          </cell>
          <cell r="B115" t="str">
            <v>C</v>
          </cell>
        </row>
        <row r="116">
          <cell r="A116">
            <v>2021</v>
          </cell>
          <cell r="B116" t="str">
            <v>C</v>
          </cell>
        </row>
        <row r="117">
          <cell r="A117">
            <v>2022</v>
          </cell>
          <cell r="B117" t="str">
            <v>C</v>
          </cell>
        </row>
        <row r="118">
          <cell r="A118">
            <v>2023</v>
          </cell>
          <cell r="B118" t="str">
            <v>C</v>
          </cell>
        </row>
        <row r="119">
          <cell r="A119">
            <v>2029</v>
          </cell>
          <cell r="B119" t="str">
            <v>C</v>
          </cell>
        </row>
        <row r="120">
          <cell r="A120">
            <v>2030</v>
          </cell>
          <cell r="B120" t="str">
            <v>C</v>
          </cell>
        </row>
        <row r="121">
          <cell r="A121">
            <v>2100</v>
          </cell>
          <cell r="B121" t="str">
            <v>C</v>
          </cell>
        </row>
        <row r="122">
          <cell r="A122">
            <v>2211</v>
          </cell>
          <cell r="B122" t="str">
            <v>C</v>
          </cell>
        </row>
        <row r="123">
          <cell r="A123">
            <v>2212</v>
          </cell>
          <cell r="B123" t="str">
            <v>C</v>
          </cell>
        </row>
        <row r="124">
          <cell r="A124">
            <v>2219</v>
          </cell>
          <cell r="B124" t="str">
            <v>C</v>
          </cell>
        </row>
        <row r="125">
          <cell r="A125">
            <v>2221</v>
          </cell>
          <cell r="B125" t="str">
            <v>C</v>
          </cell>
        </row>
        <row r="126">
          <cell r="A126">
            <v>2229</v>
          </cell>
          <cell r="B126" t="str">
            <v>C</v>
          </cell>
        </row>
        <row r="127">
          <cell r="A127">
            <v>2310</v>
          </cell>
          <cell r="B127" t="str">
            <v>C</v>
          </cell>
        </row>
        <row r="128">
          <cell r="A128">
            <v>2391</v>
          </cell>
          <cell r="B128" t="str">
            <v>C</v>
          </cell>
        </row>
        <row r="129">
          <cell r="A129">
            <v>2392</v>
          </cell>
          <cell r="B129" t="str">
            <v>C</v>
          </cell>
        </row>
        <row r="130">
          <cell r="A130">
            <v>2393</v>
          </cell>
          <cell r="B130" t="str">
            <v>C</v>
          </cell>
        </row>
        <row r="131">
          <cell r="A131">
            <v>2394</v>
          </cell>
          <cell r="B131" t="str">
            <v>C</v>
          </cell>
        </row>
        <row r="132">
          <cell r="A132">
            <v>2395</v>
          </cell>
          <cell r="B132" t="str">
            <v>C</v>
          </cell>
        </row>
        <row r="133">
          <cell r="A133">
            <v>2396</v>
          </cell>
          <cell r="B133" t="str">
            <v>C</v>
          </cell>
        </row>
        <row r="134">
          <cell r="A134">
            <v>2399</v>
          </cell>
          <cell r="B134" t="str">
            <v>C</v>
          </cell>
        </row>
        <row r="135">
          <cell r="A135">
            <v>2410</v>
          </cell>
          <cell r="B135" t="str">
            <v>C</v>
          </cell>
        </row>
        <row r="136">
          <cell r="A136">
            <v>2421</v>
          </cell>
          <cell r="B136" t="str">
            <v>C</v>
          </cell>
        </row>
        <row r="137">
          <cell r="A137">
            <v>2429</v>
          </cell>
          <cell r="B137" t="str">
            <v>C</v>
          </cell>
        </row>
        <row r="138">
          <cell r="A138">
            <v>2431</v>
          </cell>
          <cell r="B138" t="str">
            <v>C</v>
          </cell>
        </row>
        <row r="139">
          <cell r="A139">
            <v>2432</v>
          </cell>
          <cell r="B139" t="str">
            <v>C</v>
          </cell>
        </row>
        <row r="140">
          <cell r="A140">
            <v>2511</v>
          </cell>
          <cell r="B140" t="str">
            <v>C</v>
          </cell>
        </row>
        <row r="141">
          <cell r="A141">
            <v>2512</v>
          </cell>
          <cell r="B141" t="str">
            <v>C</v>
          </cell>
        </row>
        <row r="142">
          <cell r="A142">
            <v>2513</v>
          </cell>
          <cell r="B142" t="str">
            <v>C</v>
          </cell>
        </row>
        <row r="143">
          <cell r="A143">
            <v>2520</v>
          </cell>
          <cell r="B143" t="str">
            <v>C</v>
          </cell>
        </row>
        <row r="144">
          <cell r="A144">
            <v>2591</v>
          </cell>
          <cell r="B144" t="str">
            <v>C</v>
          </cell>
        </row>
        <row r="145">
          <cell r="A145">
            <v>2592</v>
          </cell>
          <cell r="B145" t="str">
            <v>C</v>
          </cell>
        </row>
        <row r="146">
          <cell r="A146">
            <v>2593</v>
          </cell>
          <cell r="B146" t="str">
            <v>C</v>
          </cell>
        </row>
        <row r="147">
          <cell r="A147">
            <v>2599</v>
          </cell>
          <cell r="B147" t="str">
            <v>C</v>
          </cell>
        </row>
        <row r="148">
          <cell r="A148">
            <v>2610</v>
          </cell>
          <cell r="B148" t="str">
            <v>C</v>
          </cell>
        </row>
        <row r="149">
          <cell r="A149">
            <v>2620</v>
          </cell>
          <cell r="B149" t="str">
            <v>C</v>
          </cell>
        </row>
        <row r="150">
          <cell r="A150">
            <v>2630</v>
          </cell>
          <cell r="B150" t="str">
            <v>C</v>
          </cell>
        </row>
        <row r="151">
          <cell r="A151">
            <v>2640</v>
          </cell>
          <cell r="B151" t="str">
            <v>C</v>
          </cell>
        </row>
        <row r="152">
          <cell r="A152">
            <v>2651</v>
          </cell>
          <cell r="B152" t="str">
            <v>C</v>
          </cell>
        </row>
        <row r="153">
          <cell r="A153">
            <v>2652</v>
          </cell>
          <cell r="B153" t="str">
            <v>C</v>
          </cell>
        </row>
        <row r="154">
          <cell r="A154">
            <v>2660</v>
          </cell>
          <cell r="B154" t="str">
            <v>C</v>
          </cell>
        </row>
        <row r="155">
          <cell r="A155">
            <v>2670</v>
          </cell>
          <cell r="B155" t="str">
            <v>C</v>
          </cell>
        </row>
        <row r="156">
          <cell r="A156">
            <v>2680</v>
          </cell>
          <cell r="B156" t="str">
            <v>C</v>
          </cell>
        </row>
        <row r="157">
          <cell r="A157">
            <v>2711</v>
          </cell>
          <cell r="B157" t="str">
            <v>C</v>
          </cell>
        </row>
        <row r="158">
          <cell r="A158">
            <v>2712</v>
          </cell>
          <cell r="B158" t="str">
            <v>C</v>
          </cell>
        </row>
        <row r="159">
          <cell r="A159">
            <v>2720</v>
          </cell>
          <cell r="B159" t="str">
            <v>C</v>
          </cell>
        </row>
        <row r="160">
          <cell r="A160">
            <v>2731</v>
          </cell>
          <cell r="B160" t="str">
            <v>C</v>
          </cell>
        </row>
        <row r="161">
          <cell r="A161">
            <v>2732</v>
          </cell>
          <cell r="B161" t="str">
            <v>C</v>
          </cell>
        </row>
        <row r="162">
          <cell r="A162">
            <v>2740</v>
          </cell>
          <cell r="B162" t="str">
            <v>C</v>
          </cell>
        </row>
        <row r="163">
          <cell r="A163">
            <v>2750</v>
          </cell>
          <cell r="B163" t="str">
            <v>C</v>
          </cell>
        </row>
        <row r="164">
          <cell r="A164">
            <v>2790</v>
          </cell>
          <cell r="B164" t="str">
            <v>C</v>
          </cell>
        </row>
        <row r="165">
          <cell r="A165">
            <v>2811</v>
          </cell>
          <cell r="B165" t="str">
            <v>C</v>
          </cell>
        </row>
        <row r="166">
          <cell r="A166">
            <v>2812</v>
          </cell>
          <cell r="B166" t="str">
            <v>C</v>
          </cell>
        </row>
        <row r="167">
          <cell r="A167">
            <v>2813</v>
          </cell>
          <cell r="B167" t="str">
            <v>C</v>
          </cell>
        </row>
        <row r="168">
          <cell r="A168">
            <v>2814</v>
          </cell>
          <cell r="B168" t="str">
            <v>C</v>
          </cell>
        </row>
        <row r="169">
          <cell r="A169">
            <v>2815</v>
          </cell>
          <cell r="B169" t="str">
            <v>C</v>
          </cell>
        </row>
        <row r="170">
          <cell r="A170">
            <v>2816</v>
          </cell>
          <cell r="B170" t="str">
            <v>C</v>
          </cell>
        </row>
        <row r="171">
          <cell r="A171">
            <v>2817</v>
          </cell>
          <cell r="B171" t="str">
            <v>C</v>
          </cell>
        </row>
        <row r="172">
          <cell r="A172">
            <v>2818</v>
          </cell>
          <cell r="B172" t="str">
            <v>C</v>
          </cell>
        </row>
        <row r="173">
          <cell r="A173">
            <v>2819</v>
          </cell>
          <cell r="B173" t="str">
            <v>C</v>
          </cell>
        </row>
        <row r="174">
          <cell r="A174">
            <v>2821</v>
          </cell>
          <cell r="B174" t="str">
            <v>C</v>
          </cell>
        </row>
        <row r="175">
          <cell r="A175">
            <v>2822</v>
          </cell>
          <cell r="B175" t="str">
            <v>C</v>
          </cell>
        </row>
        <row r="176">
          <cell r="A176">
            <v>2823</v>
          </cell>
          <cell r="B176" t="str">
            <v>C</v>
          </cell>
        </row>
        <row r="177">
          <cell r="A177">
            <v>2824</v>
          </cell>
          <cell r="B177" t="str">
            <v>C</v>
          </cell>
        </row>
        <row r="178">
          <cell r="A178">
            <v>2825</v>
          </cell>
          <cell r="B178" t="str">
            <v>C</v>
          </cell>
        </row>
        <row r="179">
          <cell r="A179">
            <v>2826</v>
          </cell>
          <cell r="B179" t="str">
            <v>C</v>
          </cell>
        </row>
        <row r="180">
          <cell r="A180">
            <v>2829</v>
          </cell>
          <cell r="B180" t="str">
            <v>C</v>
          </cell>
        </row>
        <row r="181">
          <cell r="A181">
            <v>2910</v>
          </cell>
          <cell r="B181" t="str">
            <v>C</v>
          </cell>
        </row>
        <row r="182">
          <cell r="A182">
            <v>2920</v>
          </cell>
          <cell r="B182" t="str">
            <v>C</v>
          </cell>
        </row>
        <row r="183">
          <cell r="A183">
            <v>2930</v>
          </cell>
          <cell r="B183" t="str">
            <v>C</v>
          </cell>
        </row>
        <row r="184">
          <cell r="A184">
            <v>3011</v>
          </cell>
          <cell r="B184" t="str">
            <v>C</v>
          </cell>
        </row>
        <row r="185">
          <cell r="A185">
            <v>3012</v>
          </cell>
          <cell r="B185" t="str">
            <v>C</v>
          </cell>
        </row>
        <row r="186">
          <cell r="A186">
            <v>3020</v>
          </cell>
          <cell r="B186" t="str">
            <v>C</v>
          </cell>
        </row>
        <row r="187">
          <cell r="A187">
            <v>3030</v>
          </cell>
          <cell r="B187" t="str">
            <v>C</v>
          </cell>
        </row>
        <row r="188">
          <cell r="A188">
            <v>3040</v>
          </cell>
          <cell r="B188" t="str">
            <v>C</v>
          </cell>
        </row>
        <row r="189">
          <cell r="A189">
            <v>3091</v>
          </cell>
          <cell r="B189" t="str">
            <v>C</v>
          </cell>
        </row>
        <row r="190">
          <cell r="A190">
            <v>3092</v>
          </cell>
          <cell r="B190" t="str">
            <v>C</v>
          </cell>
        </row>
        <row r="191">
          <cell r="A191">
            <v>3099</v>
          </cell>
          <cell r="B191" t="str">
            <v>C</v>
          </cell>
        </row>
        <row r="192">
          <cell r="A192">
            <v>3110</v>
          </cell>
          <cell r="B192" t="str">
            <v>C</v>
          </cell>
        </row>
        <row r="193">
          <cell r="A193">
            <v>3120</v>
          </cell>
          <cell r="B193" t="str">
            <v>C</v>
          </cell>
        </row>
        <row r="194">
          <cell r="A194">
            <v>3210</v>
          </cell>
          <cell r="B194" t="str">
            <v>C</v>
          </cell>
        </row>
        <row r="195">
          <cell r="A195">
            <v>3220</v>
          </cell>
          <cell r="B195" t="str">
            <v>C</v>
          </cell>
        </row>
        <row r="196">
          <cell r="A196">
            <v>3230</v>
          </cell>
          <cell r="B196" t="str">
            <v>C</v>
          </cell>
        </row>
        <row r="197">
          <cell r="A197">
            <v>3240</v>
          </cell>
          <cell r="B197" t="str">
            <v>C</v>
          </cell>
        </row>
        <row r="198">
          <cell r="A198">
            <v>3250</v>
          </cell>
          <cell r="B198" t="str">
            <v>C</v>
          </cell>
        </row>
        <row r="199">
          <cell r="A199">
            <v>3290</v>
          </cell>
          <cell r="B199" t="str">
            <v>C</v>
          </cell>
        </row>
        <row r="200">
          <cell r="A200">
            <v>3311</v>
          </cell>
          <cell r="B200" t="str">
            <v>C</v>
          </cell>
        </row>
        <row r="201">
          <cell r="A201">
            <v>3312</v>
          </cell>
          <cell r="B201" t="str">
            <v>C</v>
          </cell>
        </row>
        <row r="202">
          <cell r="A202">
            <v>3313</v>
          </cell>
          <cell r="B202" t="str">
            <v>C</v>
          </cell>
        </row>
        <row r="203">
          <cell r="A203">
            <v>3314</v>
          </cell>
          <cell r="B203" t="str">
            <v>C</v>
          </cell>
        </row>
        <row r="204">
          <cell r="A204">
            <v>3315</v>
          </cell>
          <cell r="B204" t="str">
            <v>C</v>
          </cell>
        </row>
        <row r="205">
          <cell r="A205">
            <v>3319</v>
          </cell>
          <cell r="B205" t="str">
            <v>C</v>
          </cell>
        </row>
        <row r="206">
          <cell r="A206">
            <v>3320</v>
          </cell>
          <cell r="B206" t="str">
            <v>C</v>
          </cell>
        </row>
        <row r="207">
          <cell r="A207">
            <v>3511</v>
          </cell>
          <cell r="B207" t="str">
            <v>D</v>
          </cell>
        </row>
        <row r="208">
          <cell r="A208">
            <v>3512</v>
          </cell>
          <cell r="B208" t="str">
            <v>D</v>
          </cell>
        </row>
        <row r="209">
          <cell r="A209">
            <v>3513</v>
          </cell>
          <cell r="B209" t="str">
            <v>D</v>
          </cell>
        </row>
        <row r="210">
          <cell r="A210">
            <v>3514</v>
          </cell>
          <cell r="B210" t="str">
            <v>D</v>
          </cell>
        </row>
        <row r="211">
          <cell r="A211">
            <v>3520</v>
          </cell>
          <cell r="B211" t="str">
            <v>D</v>
          </cell>
        </row>
        <row r="212">
          <cell r="A212">
            <v>3530</v>
          </cell>
          <cell r="B212" t="str">
            <v>D</v>
          </cell>
        </row>
        <row r="213">
          <cell r="A213">
            <v>3600</v>
          </cell>
          <cell r="B213" t="str">
            <v>E</v>
          </cell>
        </row>
        <row r="214">
          <cell r="A214">
            <v>3700</v>
          </cell>
          <cell r="B214" t="str">
            <v>E</v>
          </cell>
        </row>
        <row r="215">
          <cell r="A215">
            <v>3811</v>
          </cell>
          <cell r="B215" t="str">
            <v>E</v>
          </cell>
        </row>
        <row r="216">
          <cell r="A216">
            <v>3812</v>
          </cell>
          <cell r="B216" t="str">
            <v>E</v>
          </cell>
        </row>
        <row r="217">
          <cell r="A217">
            <v>3821</v>
          </cell>
          <cell r="B217" t="str">
            <v>E</v>
          </cell>
        </row>
        <row r="218">
          <cell r="A218">
            <v>3822</v>
          </cell>
          <cell r="B218" t="str">
            <v>E</v>
          </cell>
        </row>
        <row r="219">
          <cell r="A219">
            <v>3830</v>
          </cell>
          <cell r="B219" t="str">
            <v>E</v>
          </cell>
        </row>
        <row r="220">
          <cell r="A220">
            <v>3900</v>
          </cell>
          <cell r="B220" t="str">
            <v>E</v>
          </cell>
        </row>
        <row r="221">
          <cell r="A221">
            <v>4111</v>
          </cell>
          <cell r="B221" t="str">
            <v>F</v>
          </cell>
        </row>
        <row r="222">
          <cell r="A222">
            <v>4112</v>
          </cell>
          <cell r="B222" t="str">
            <v>F</v>
          </cell>
        </row>
        <row r="223">
          <cell r="A223">
            <v>4210</v>
          </cell>
          <cell r="B223" t="str">
            <v>F</v>
          </cell>
        </row>
        <row r="224">
          <cell r="A224">
            <v>4220</v>
          </cell>
          <cell r="B224" t="str">
            <v>F</v>
          </cell>
        </row>
        <row r="225">
          <cell r="A225">
            <v>4290</v>
          </cell>
          <cell r="B225" t="str">
            <v>F</v>
          </cell>
        </row>
        <row r="226">
          <cell r="A226">
            <v>4311</v>
          </cell>
          <cell r="B226" t="str">
            <v>F</v>
          </cell>
        </row>
        <row r="227">
          <cell r="A227">
            <v>4312</v>
          </cell>
          <cell r="B227" t="str">
            <v>F</v>
          </cell>
        </row>
        <row r="228">
          <cell r="A228">
            <v>4321</v>
          </cell>
          <cell r="B228" t="str">
            <v>F</v>
          </cell>
        </row>
        <row r="229">
          <cell r="A229">
            <v>4322</v>
          </cell>
          <cell r="B229" t="str">
            <v>F</v>
          </cell>
        </row>
        <row r="230">
          <cell r="A230">
            <v>4329</v>
          </cell>
          <cell r="B230" t="str">
            <v>F</v>
          </cell>
        </row>
        <row r="231">
          <cell r="A231">
            <v>4330</v>
          </cell>
          <cell r="B231" t="str">
            <v>F</v>
          </cell>
        </row>
        <row r="232">
          <cell r="A232">
            <v>4390</v>
          </cell>
          <cell r="B232" t="str">
            <v>F</v>
          </cell>
        </row>
        <row r="233">
          <cell r="A233">
            <v>4511</v>
          </cell>
          <cell r="B233" t="str">
            <v>G</v>
          </cell>
        </row>
        <row r="234">
          <cell r="A234">
            <v>4512</v>
          </cell>
          <cell r="B234" t="str">
            <v>G</v>
          </cell>
        </row>
        <row r="235">
          <cell r="A235">
            <v>4520</v>
          </cell>
          <cell r="B235" t="str">
            <v>G</v>
          </cell>
        </row>
        <row r="236">
          <cell r="A236">
            <v>4530</v>
          </cell>
          <cell r="B236" t="str">
            <v>G</v>
          </cell>
        </row>
        <row r="237">
          <cell r="A237">
            <v>4541</v>
          </cell>
          <cell r="B237" t="str">
            <v>G</v>
          </cell>
        </row>
        <row r="238">
          <cell r="A238">
            <v>4542</v>
          </cell>
          <cell r="B238" t="str">
            <v>G</v>
          </cell>
        </row>
        <row r="239">
          <cell r="A239">
            <v>4610</v>
          </cell>
          <cell r="B239" t="str">
            <v>G</v>
          </cell>
        </row>
        <row r="240">
          <cell r="A240">
            <v>4620</v>
          </cell>
          <cell r="B240" t="str">
            <v>G</v>
          </cell>
        </row>
        <row r="241">
          <cell r="A241">
            <v>4631</v>
          </cell>
          <cell r="B241" t="str">
            <v>G</v>
          </cell>
        </row>
        <row r="242">
          <cell r="A242">
            <v>4632</v>
          </cell>
          <cell r="B242" t="str">
            <v>G</v>
          </cell>
        </row>
        <row r="243">
          <cell r="A243">
            <v>4641</v>
          </cell>
          <cell r="B243" t="str">
            <v>G</v>
          </cell>
        </row>
        <row r="244">
          <cell r="A244">
            <v>4642</v>
          </cell>
          <cell r="B244" t="str">
            <v>G</v>
          </cell>
        </row>
        <row r="245">
          <cell r="A245">
            <v>4643</v>
          </cell>
          <cell r="B245" t="str">
            <v>G</v>
          </cell>
        </row>
        <row r="246">
          <cell r="A246">
            <v>4644</v>
          </cell>
          <cell r="B246" t="str">
            <v>G</v>
          </cell>
        </row>
        <row r="247">
          <cell r="A247">
            <v>4645</v>
          </cell>
          <cell r="B247" t="str">
            <v>G</v>
          </cell>
        </row>
        <row r="248">
          <cell r="A248">
            <v>4649</v>
          </cell>
          <cell r="B248" t="str">
            <v>G</v>
          </cell>
        </row>
        <row r="249">
          <cell r="A249">
            <v>4651</v>
          </cell>
          <cell r="B249" t="str">
            <v>G</v>
          </cell>
        </row>
        <row r="250">
          <cell r="A250">
            <v>4652</v>
          </cell>
          <cell r="B250" t="str">
            <v>G</v>
          </cell>
        </row>
        <row r="251">
          <cell r="A251">
            <v>4653</v>
          </cell>
          <cell r="B251" t="str">
            <v>G</v>
          </cell>
        </row>
        <row r="252">
          <cell r="A252">
            <v>4659</v>
          </cell>
          <cell r="B252" t="str">
            <v>G</v>
          </cell>
        </row>
        <row r="253">
          <cell r="A253">
            <v>4661</v>
          </cell>
          <cell r="B253" t="str">
            <v>G</v>
          </cell>
        </row>
        <row r="254">
          <cell r="A254">
            <v>4662</v>
          </cell>
          <cell r="B254" t="str">
            <v>G</v>
          </cell>
        </row>
        <row r="255">
          <cell r="A255">
            <v>4663</v>
          </cell>
          <cell r="B255" t="str">
            <v>G</v>
          </cell>
        </row>
        <row r="256">
          <cell r="A256">
            <v>4664</v>
          </cell>
          <cell r="B256" t="str">
            <v>G</v>
          </cell>
        </row>
        <row r="257">
          <cell r="A257">
            <v>4665</v>
          </cell>
          <cell r="B257" t="str">
            <v>G</v>
          </cell>
        </row>
        <row r="258">
          <cell r="A258">
            <v>4669</v>
          </cell>
          <cell r="B258" t="str">
            <v>G</v>
          </cell>
        </row>
        <row r="259">
          <cell r="A259">
            <v>4690</v>
          </cell>
          <cell r="B259" t="str">
            <v>G</v>
          </cell>
        </row>
        <row r="260">
          <cell r="A260">
            <v>4711</v>
          </cell>
          <cell r="B260" t="str">
            <v>G</v>
          </cell>
        </row>
        <row r="261">
          <cell r="A261">
            <v>4719</v>
          </cell>
          <cell r="B261" t="str">
            <v>G</v>
          </cell>
        </row>
        <row r="262">
          <cell r="A262">
            <v>4721</v>
          </cell>
          <cell r="B262" t="str">
            <v>G</v>
          </cell>
        </row>
        <row r="263">
          <cell r="A263">
            <v>4722</v>
          </cell>
          <cell r="B263" t="str">
            <v>G</v>
          </cell>
        </row>
        <row r="264">
          <cell r="A264">
            <v>4723</v>
          </cell>
          <cell r="B264" t="str">
            <v>G</v>
          </cell>
        </row>
        <row r="265">
          <cell r="A265">
            <v>4724</v>
          </cell>
          <cell r="B265" t="str">
            <v>G</v>
          </cell>
        </row>
        <row r="266">
          <cell r="A266">
            <v>4729</v>
          </cell>
          <cell r="B266" t="str">
            <v>G</v>
          </cell>
        </row>
        <row r="267">
          <cell r="A267">
            <v>4731</v>
          </cell>
          <cell r="B267" t="str">
            <v>G</v>
          </cell>
        </row>
        <row r="268">
          <cell r="A268">
            <v>4732</v>
          </cell>
          <cell r="B268" t="str">
            <v>G</v>
          </cell>
        </row>
        <row r="269">
          <cell r="A269">
            <v>4741</v>
          </cell>
          <cell r="B269" t="str">
            <v>G</v>
          </cell>
        </row>
        <row r="270">
          <cell r="A270">
            <v>4742</v>
          </cell>
          <cell r="B270" t="str">
            <v>G</v>
          </cell>
        </row>
        <row r="271">
          <cell r="A271">
            <v>4751</v>
          </cell>
          <cell r="B271" t="str">
            <v>G</v>
          </cell>
        </row>
        <row r="272">
          <cell r="A272">
            <v>4752</v>
          </cell>
          <cell r="B272" t="str">
            <v>G</v>
          </cell>
        </row>
        <row r="273">
          <cell r="A273">
            <v>4753</v>
          </cell>
          <cell r="B273" t="str">
            <v>G</v>
          </cell>
        </row>
        <row r="274">
          <cell r="A274">
            <v>4754</v>
          </cell>
          <cell r="B274" t="str">
            <v>G</v>
          </cell>
        </row>
        <row r="275">
          <cell r="A275">
            <v>4755</v>
          </cell>
          <cell r="B275" t="str">
            <v>G</v>
          </cell>
        </row>
        <row r="276">
          <cell r="A276">
            <v>4759</v>
          </cell>
          <cell r="B276" t="str">
            <v>G</v>
          </cell>
        </row>
        <row r="277">
          <cell r="A277">
            <v>4761</v>
          </cell>
          <cell r="B277" t="str">
            <v>G</v>
          </cell>
        </row>
        <row r="278">
          <cell r="A278">
            <v>4762</v>
          </cell>
          <cell r="B278" t="str">
            <v>G</v>
          </cell>
        </row>
        <row r="279">
          <cell r="A279">
            <v>4769</v>
          </cell>
          <cell r="B279" t="str">
            <v>G</v>
          </cell>
        </row>
        <row r="280">
          <cell r="A280">
            <v>4771</v>
          </cell>
          <cell r="B280" t="str">
            <v>G</v>
          </cell>
        </row>
        <row r="281">
          <cell r="A281">
            <v>4772</v>
          </cell>
          <cell r="B281" t="str">
            <v>G</v>
          </cell>
        </row>
        <row r="282">
          <cell r="A282">
            <v>4773</v>
          </cell>
          <cell r="B282" t="str">
            <v>G</v>
          </cell>
        </row>
        <row r="283">
          <cell r="A283">
            <v>4774</v>
          </cell>
          <cell r="B283" t="str">
            <v>G</v>
          </cell>
        </row>
        <row r="284">
          <cell r="A284">
            <v>4775</v>
          </cell>
          <cell r="B284" t="str">
            <v>G</v>
          </cell>
        </row>
        <row r="285">
          <cell r="A285">
            <v>4781</v>
          </cell>
          <cell r="B285" t="str">
            <v>G</v>
          </cell>
        </row>
        <row r="286">
          <cell r="A286">
            <v>4782</v>
          </cell>
          <cell r="B286" t="str">
            <v>G</v>
          </cell>
        </row>
        <row r="287">
          <cell r="A287">
            <v>4789</v>
          </cell>
          <cell r="B287" t="str">
            <v>G</v>
          </cell>
        </row>
        <row r="288">
          <cell r="A288">
            <v>4791</v>
          </cell>
          <cell r="B288" t="str">
            <v>G</v>
          </cell>
        </row>
        <row r="289">
          <cell r="A289">
            <v>4792</v>
          </cell>
          <cell r="B289" t="str">
            <v>G</v>
          </cell>
        </row>
        <row r="290">
          <cell r="A290">
            <v>4799</v>
          </cell>
          <cell r="B290" t="str">
            <v>G</v>
          </cell>
        </row>
        <row r="291">
          <cell r="A291">
            <v>4911</v>
          </cell>
          <cell r="B291" t="str">
            <v>H</v>
          </cell>
        </row>
        <row r="292">
          <cell r="A292">
            <v>4912</v>
          </cell>
          <cell r="B292" t="str">
            <v>H</v>
          </cell>
        </row>
        <row r="293">
          <cell r="A293">
            <v>4921</v>
          </cell>
          <cell r="B293" t="str">
            <v>H</v>
          </cell>
        </row>
        <row r="294">
          <cell r="A294">
            <v>4922</v>
          </cell>
          <cell r="B294" t="str">
            <v>H</v>
          </cell>
        </row>
        <row r="295">
          <cell r="A295">
            <v>4923</v>
          </cell>
          <cell r="B295" t="str">
            <v>H</v>
          </cell>
        </row>
        <row r="296">
          <cell r="A296">
            <v>4930</v>
          </cell>
          <cell r="B296" t="str">
            <v>H</v>
          </cell>
        </row>
        <row r="297">
          <cell r="A297">
            <v>5011</v>
          </cell>
          <cell r="B297" t="str">
            <v>H</v>
          </cell>
        </row>
        <row r="298">
          <cell r="A298">
            <v>5012</v>
          </cell>
          <cell r="B298" t="str">
            <v>H</v>
          </cell>
        </row>
        <row r="299">
          <cell r="A299">
            <v>5021</v>
          </cell>
          <cell r="B299" t="str">
            <v>H</v>
          </cell>
        </row>
        <row r="300">
          <cell r="A300">
            <v>5022</v>
          </cell>
          <cell r="B300" t="str">
            <v>H</v>
          </cell>
        </row>
        <row r="301">
          <cell r="A301">
            <v>5111</v>
          </cell>
          <cell r="B301" t="str">
            <v>H</v>
          </cell>
        </row>
        <row r="302">
          <cell r="A302">
            <v>5112</v>
          </cell>
          <cell r="B302" t="str">
            <v>H</v>
          </cell>
        </row>
        <row r="303">
          <cell r="A303">
            <v>5121</v>
          </cell>
          <cell r="B303" t="str">
            <v>H</v>
          </cell>
        </row>
        <row r="304">
          <cell r="A304">
            <v>5122</v>
          </cell>
          <cell r="B304" t="str">
            <v>H</v>
          </cell>
        </row>
        <row r="305">
          <cell r="A305">
            <v>5210</v>
          </cell>
          <cell r="B305" t="str">
            <v>H</v>
          </cell>
        </row>
        <row r="306">
          <cell r="A306">
            <v>5221</v>
          </cell>
          <cell r="B306" t="str">
            <v>H</v>
          </cell>
        </row>
        <row r="307">
          <cell r="A307">
            <v>5222</v>
          </cell>
          <cell r="B307" t="str">
            <v>H</v>
          </cell>
        </row>
        <row r="308">
          <cell r="A308">
            <v>5223</v>
          </cell>
          <cell r="B308" t="str">
            <v>H</v>
          </cell>
        </row>
        <row r="309">
          <cell r="A309">
            <v>5224</v>
          </cell>
          <cell r="B309" t="str">
            <v>H</v>
          </cell>
        </row>
        <row r="310">
          <cell r="A310">
            <v>5229</v>
          </cell>
          <cell r="B310" t="str">
            <v>H</v>
          </cell>
        </row>
        <row r="311">
          <cell r="A311">
            <v>5310</v>
          </cell>
          <cell r="B311" t="str">
            <v>H</v>
          </cell>
        </row>
        <row r="312">
          <cell r="A312">
            <v>5320</v>
          </cell>
          <cell r="B312" t="str">
            <v>H</v>
          </cell>
        </row>
        <row r="313">
          <cell r="A313">
            <v>5511</v>
          </cell>
          <cell r="B313" t="str">
            <v>I</v>
          </cell>
        </row>
        <row r="314">
          <cell r="A314">
            <v>5512</v>
          </cell>
          <cell r="B314" t="str">
            <v>I</v>
          </cell>
        </row>
        <row r="315">
          <cell r="A315">
            <v>5513</v>
          </cell>
          <cell r="B315" t="str">
            <v>I</v>
          </cell>
        </row>
        <row r="316">
          <cell r="A316">
            <v>5514</v>
          </cell>
          <cell r="B316" t="str">
            <v>I</v>
          </cell>
        </row>
        <row r="317">
          <cell r="A317">
            <v>5519</v>
          </cell>
          <cell r="B317" t="str">
            <v>I</v>
          </cell>
        </row>
        <row r="318">
          <cell r="A318">
            <v>5520</v>
          </cell>
          <cell r="B318" t="str">
            <v>I</v>
          </cell>
        </row>
        <row r="319">
          <cell r="A319">
            <v>5530</v>
          </cell>
          <cell r="B319" t="str">
            <v>I</v>
          </cell>
        </row>
        <row r="320">
          <cell r="A320">
            <v>5590</v>
          </cell>
          <cell r="B320" t="str">
            <v>I</v>
          </cell>
        </row>
        <row r="321">
          <cell r="A321">
            <v>5611</v>
          </cell>
          <cell r="B321" t="str">
            <v>I</v>
          </cell>
        </row>
        <row r="322">
          <cell r="A322">
            <v>5612</v>
          </cell>
          <cell r="B322" t="str">
            <v>I</v>
          </cell>
        </row>
        <row r="323">
          <cell r="A323">
            <v>5613</v>
          </cell>
          <cell r="B323" t="str">
            <v>I</v>
          </cell>
        </row>
        <row r="324">
          <cell r="A324">
            <v>5619</v>
          </cell>
          <cell r="B324" t="str">
            <v>I</v>
          </cell>
        </row>
        <row r="325">
          <cell r="A325">
            <v>5621</v>
          </cell>
          <cell r="B325" t="str">
            <v>I</v>
          </cell>
        </row>
        <row r="326">
          <cell r="A326">
            <v>5629</v>
          </cell>
          <cell r="B326" t="str">
            <v>I</v>
          </cell>
        </row>
        <row r="327">
          <cell r="A327">
            <v>5630</v>
          </cell>
          <cell r="B327" t="str">
            <v>I</v>
          </cell>
        </row>
        <row r="328">
          <cell r="A328">
            <v>5811</v>
          </cell>
          <cell r="B328" t="str">
            <v>J</v>
          </cell>
        </row>
        <row r="329">
          <cell r="A329">
            <v>5812</v>
          </cell>
          <cell r="B329" t="str">
            <v>J</v>
          </cell>
        </row>
        <row r="330">
          <cell r="A330">
            <v>5813</v>
          </cell>
          <cell r="B330" t="str">
            <v>J</v>
          </cell>
        </row>
        <row r="331">
          <cell r="A331">
            <v>5819</v>
          </cell>
          <cell r="B331" t="str">
            <v>J</v>
          </cell>
        </row>
        <row r="332">
          <cell r="A332">
            <v>5820</v>
          </cell>
          <cell r="B332" t="str">
            <v>J</v>
          </cell>
        </row>
        <row r="333">
          <cell r="A333">
            <v>5911</v>
          </cell>
          <cell r="B333" t="str">
            <v>J</v>
          </cell>
        </row>
        <row r="334">
          <cell r="A334">
            <v>5912</v>
          </cell>
          <cell r="B334" t="str">
            <v>J</v>
          </cell>
        </row>
        <row r="335">
          <cell r="A335">
            <v>5913</v>
          </cell>
          <cell r="B335" t="str">
            <v>J</v>
          </cell>
        </row>
        <row r="336">
          <cell r="A336">
            <v>5914</v>
          </cell>
          <cell r="B336" t="str">
            <v>J</v>
          </cell>
        </row>
        <row r="337">
          <cell r="A337">
            <v>5920</v>
          </cell>
          <cell r="B337" t="str">
            <v>J</v>
          </cell>
        </row>
        <row r="338">
          <cell r="A338">
            <v>6010</v>
          </cell>
          <cell r="B338" t="str">
            <v>J</v>
          </cell>
        </row>
        <row r="339">
          <cell r="A339">
            <v>6020</v>
          </cell>
          <cell r="B339" t="str">
            <v>J</v>
          </cell>
        </row>
        <row r="340">
          <cell r="A340">
            <v>6110</v>
          </cell>
          <cell r="B340" t="str">
            <v>J</v>
          </cell>
        </row>
        <row r="341">
          <cell r="A341">
            <v>6120</v>
          </cell>
          <cell r="B341" t="str">
            <v>J</v>
          </cell>
        </row>
        <row r="342">
          <cell r="A342">
            <v>6130</v>
          </cell>
          <cell r="B342" t="str">
            <v>J</v>
          </cell>
        </row>
        <row r="343">
          <cell r="A343">
            <v>6190</v>
          </cell>
          <cell r="B343" t="str">
            <v>J</v>
          </cell>
        </row>
        <row r="344">
          <cell r="A344">
            <v>6201</v>
          </cell>
          <cell r="B344" t="str">
            <v>J</v>
          </cell>
        </row>
        <row r="345">
          <cell r="A345">
            <v>6202</v>
          </cell>
          <cell r="B345" t="str">
            <v>J</v>
          </cell>
        </row>
        <row r="346">
          <cell r="A346">
            <v>6209</v>
          </cell>
          <cell r="B346" t="str">
            <v>J</v>
          </cell>
        </row>
        <row r="347">
          <cell r="A347">
            <v>6311</v>
          </cell>
          <cell r="B347" t="str">
            <v>J</v>
          </cell>
        </row>
        <row r="348">
          <cell r="A348">
            <v>6312</v>
          </cell>
          <cell r="B348" t="str">
            <v>J</v>
          </cell>
        </row>
        <row r="349">
          <cell r="A349">
            <v>6391</v>
          </cell>
          <cell r="B349" t="str">
            <v>J</v>
          </cell>
        </row>
        <row r="350">
          <cell r="A350">
            <v>6399</v>
          </cell>
          <cell r="B350" t="str">
            <v>J</v>
          </cell>
        </row>
        <row r="351">
          <cell r="A351">
            <v>6411</v>
          </cell>
          <cell r="B351" t="str">
            <v>K</v>
          </cell>
        </row>
        <row r="352">
          <cell r="A352">
            <v>6412</v>
          </cell>
          <cell r="B352" t="str">
            <v>K</v>
          </cell>
        </row>
        <row r="353">
          <cell r="A353">
            <v>6421</v>
          </cell>
          <cell r="B353" t="str">
            <v>K</v>
          </cell>
        </row>
        <row r="354">
          <cell r="A354">
            <v>6422</v>
          </cell>
          <cell r="B354" t="str">
            <v>K</v>
          </cell>
        </row>
        <row r="355">
          <cell r="A355">
            <v>6423</v>
          </cell>
          <cell r="B355" t="str">
            <v>K</v>
          </cell>
        </row>
        <row r="356">
          <cell r="A356">
            <v>6424</v>
          </cell>
          <cell r="B356" t="str">
            <v>K</v>
          </cell>
        </row>
        <row r="357">
          <cell r="A357">
            <v>6431</v>
          </cell>
          <cell r="B357" t="str">
            <v>K</v>
          </cell>
        </row>
        <row r="358">
          <cell r="A358">
            <v>6432</v>
          </cell>
          <cell r="B358" t="str">
            <v>K</v>
          </cell>
        </row>
        <row r="359">
          <cell r="A359">
            <v>6491</v>
          </cell>
          <cell r="B359" t="str">
            <v>K</v>
          </cell>
        </row>
        <row r="360">
          <cell r="A360">
            <v>6492</v>
          </cell>
          <cell r="B360" t="str">
            <v>K</v>
          </cell>
        </row>
        <row r="361">
          <cell r="A361">
            <v>6493</v>
          </cell>
          <cell r="B361" t="str">
            <v>K</v>
          </cell>
        </row>
        <row r="362">
          <cell r="A362">
            <v>6494</v>
          </cell>
          <cell r="B362" t="str">
            <v>K</v>
          </cell>
        </row>
        <row r="363">
          <cell r="A363">
            <v>6495</v>
          </cell>
          <cell r="B363" t="str">
            <v>K</v>
          </cell>
        </row>
        <row r="364">
          <cell r="A364">
            <v>6496</v>
          </cell>
          <cell r="B364" t="str">
            <v>K</v>
          </cell>
        </row>
        <row r="365">
          <cell r="A365">
            <v>6499</v>
          </cell>
          <cell r="B365" t="str">
            <v>K</v>
          </cell>
        </row>
        <row r="366">
          <cell r="A366">
            <v>6511</v>
          </cell>
          <cell r="B366" t="str">
            <v>K</v>
          </cell>
        </row>
        <row r="367">
          <cell r="A367">
            <v>6512</v>
          </cell>
          <cell r="B367" t="str">
            <v>K</v>
          </cell>
        </row>
        <row r="368">
          <cell r="A368">
            <v>6513</v>
          </cell>
          <cell r="B368" t="str">
            <v>K</v>
          </cell>
        </row>
        <row r="369">
          <cell r="A369">
            <v>6515</v>
          </cell>
          <cell r="B369" t="str">
            <v>K</v>
          </cell>
        </row>
        <row r="370">
          <cell r="A370">
            <v>6521</v>
          </cell>
          <cell r="B370" t="str">
            <v>K</v>
          </cell>
        </row>
        <row r="371">
          <cell r="A371">
            <v>6522</v>
          </cell>
          <cell r="B371" t="str">
            <v>K</v>
          </cell>
        </row>
        <row r="372">
          <cell r="A372">
            <v>6523</v>
          </cell>
          <cell r="B372" t="str">
            <v>K</v>
          </cell>
        </row>
        <row r="373">
          <cell r="A373">
            <v>6531</v>
          </cell>
          <cell r="B373" t="str">
            <v>K</v>
          </cell>
        </row>
        <row r="374">
          <cell r="A374">
            <v>6532</v>
          </cell>
          <cell r="B374" t="str">
            <v>K</v>
          </cell>
        </row>
        <row r="375">
          <cell r="A375">
            <v>6611</v>
          </cell>
          <cell r="B375" t="str">
            <v>K</v>
          </cell>
        </row>
        <row r="376">
          <cell r="A376">
            <v>6612</v>
          </cell>
          <cell r="B376" t="str">
            <v>K</v>
          </cell>
        </row>
        <row r="377">
          <cell r="A377">
            <v>6613</v>
          </cell>
          <cell r="B377" t="str">
            <v>K</v>
          </cell>
        </row>
        <row r="378">
          <cell r="A378">
            <v>6614</v>
          </cell>
          <cell r="B378" t="str">
            <v>K</v>
          </cell>
        </row>
        <row r="379">
          <cell r="A379">
            <v>6615</v>
          </cell>
          <cell r="B379" t="str">
            <v>K</v>
          </cell>
        </row>
        <row r="380">
          <cell r="A380">
            <v>6619</v>
          </cell>
          <cell r="B380" t="str">
            <v>K</v>
          </cell>
        </row>
        <row r="381">
          <cell r="A381">
            <v>6621</v>
          </cell>
          <cell r="B381" t="str">
            <v>K</v>
          </cell>
        </row>
        <row r="382">
          <cell r="A382">
            <v>6629</v>
          </cell>
          <cell r="B382" t="str">
            <v>K</v>
          </cell>
        </row>
        <row r="383">
          <cell r="A383">
            <v>6630</v>
          </cell>
          <cell r="B383" t="str">
            <v>K</v>
          </cell>
        </row>
        <row r="384">
          <cell r="A384">
            <v>6810</v>
          </cell>
          <cell r="B384" t="str">
            <v>L</v>
          </cell>
        </row>
        <row r="385">
          <cell r="A385">
            <v>6820</v>
          </cell>
          <cell r="B385" t="str">
            <v>L</v>
          </cell>
        </row>
        <row r="386">
          <cell r="A386">
            <v>6910</v>
          </cell>
          <cell r="B386" t="str">
            <v>M</v>
          </cell>
        </row>
        <row r="387">
          <cell r="A387">
            <v>6920</v>
          </cell>
          <cell r="B387" t="str">
            <v>M</v>
          </cell>
        </row>
        <row r="388">
          <cell r="A388">
            <v>7010</v>
          </cell>
          <cell r="B388" t="str">
            <v>M</v>
          </cell>
        </row>
        <row r="389">
          <cell r="A389">
            <v>7020</v>
          </cell>
          <cell r="B389" t="str">
            <v>M</v>
          </cell>
        </row>
        <row r="390">
          <cell r="A390">
            <v>7110</v>
          </cell>
          <cell r="B390" t="str">
            <v>M</v>
          </cell>
        </row>
        <row r="391">
          <cell r="A391">
            <v>7111</v>
          </cell>
          <cell r="B391" t="str">
            <v>M</v>
          </cell>
        </row>
        <row r="392">
          <cell r="A392">
            <v>7112</v>
          </cell>
          <cell r="B392" t="str">
            <v>M</v>
          </cell>
        </row>
        <row r="393">
          <cell r="A393">
            <v>7120</v>
          </cell>
          <cell r="B393" t="str">
            <v>M</v>
          </cell>
        </row>
        <row r="394">
          <cell r="A394">
            <v>7210</v>
          </cell>
          <cell r="B394" t="str">
            <v>M</v>
          </cell>
        </row>
        <row r="395">
          <cell r="A395">
            <v>7220</v>
          </cell>
          <cell r="B395" t="str">
            <v>M</v>
          </cell>
        </row>
        <row r="396">
          <cell r="A396">
            <v>7310</v>
          </cell>
          <cell r="B396" t="str">
            <v>M</v>
          </cell>
        </row>
        <row r="397">
          <cell r="A397">
            <v>7320</v>
          </cell>
          <cell r="B397" t="str">
            <v>M</v>
          </cell>
        </row>
        <row r="398">
          <cell r="A398">
            <v>7410</v>
          </cell>
          <cell r="B398" t="str">
            <v>M</v>
          </cell>
        </row>
        <row r="399">
          <cell r="A399">
            <v>7420</v>
          </cell>
          <cell r="B399" t="str">
            <v>M</v>
          </cell>
        </row>
        <row r="400">
          <cell r="A400">
            <v>7490</v>
          </cell>
          <cell r="B400" t="str">
            <v>M</v>
          </cell>
        </row>
        <row r="401">
          <cell r="A401">
            <v>7500</v>
          </cell>
          <cell r="B401" t="str">
            <v>M</v>
          </cell>
        </row>
        <row r="402">
          <cell r="A402">
            <v>7710</v>
          </cell>
          <cell r="B402" t="str">
            <v>N</v>
          </cell>
        </row>
        <row r="403">
          <cell r="A403">
            <v>7721</v>
          </cell>
          <cell r="B403" t="str">
            <v>N</v>
          </cell>
        </row>
        <row r="404">
          <cell r="A404">
            <v>7722</v>
          </cell>
          <cell r="B404" t="str">
            <v>N</v>
          </cell>
        </row>
        <row r="405">
          <cell r="A405">
            <v>7729</v>
          </cell>
          <cell r="B405" t="str">
            <v>N</v>
          </cell>
        </row>
        <row r="406">
          <cell r="A406">
            <v>7730</v>
          </cell>
          <cell r="B406" t="str">
            <v>N</v>
          </cell>
        </row>
        <row r="407">
          <cell r="A407">
            <v>7740</v>
          </cell>
          <cell r="B407" t="str">
            <v>N</v>
          </cell>
        </row>
        <row r="408">
          <cell r="A408">
            <v>7810</v>
          </cell>
          <cell r="B408" t="str">
            <v>N</v>
          </cell>
        </row>
        <row r="409">
          <cell r="A409">
            <v>7820</v>
          </cell>
          <cell r="B409" t="str">
            <v>N</v>
          </cell>
        </row>
        <row r="410">
          <cell r="A410">
            <v>7830</v>
          </cell>
          <cell r="B410" t="str">
            <v>N</v>
          </cell>
        </row>
        <row r="411">
          <cell r="A411">
            <v>7911</v>
          </cell>
          <cell r="B411" t="str">
            <v>N</v>
          </cell>
        </row>
        <row r="412">
          <cell r="A412">
            <v>7912</v>
          </cell>
          <cell r="B412" t="str">
            <v>N</v>
          </cell>
        </row>
        <row r="413">
          <cell r="A413">
            <v>7990</v>
          </cell>
          <cell r="B413" t="str">
            <v>N</v>
          </cell>
        </row>
        <row r="414">
          <cell r="A414">
            <v>8010</v>
          </cell>
          <cell r="B414" t="str">
            <v>N</v>
          </cell>
        </row>
        <row r="415">
          <cell r="A415">
            <v>8020</v>
          </cell>
          <cell r="B415" t="str">
            <v>N</v>
          </cell>
        </row>
        <row r="416">
          <cell r="A416">
            <v>8030</v>
          </cell>
          <cell r="B416" t="str">
            <v>N</v>
          </cell>
        </row>
        <row r="417">
          <cell r="A417">
            <v>8110</v>
          </cell>
          <cell r="B417" t="str">
            <v>N</v>
          </cell>
        </row>
        <row r="418">
          <cell r="A418">
            <v>8121</v>
          </cell>
          <cell r="B418" t="str">
            <v>N</v>
          </cell>
        </row>
        <row r="419">
          <cell r="A419">
            <v>8129</v>
          </cell>
          <cell r="B419" t="str">
            <v>N</v>
          </cell>
        </row>
        <row r="420">
          <cell r="A420">
            <v>8130</v>
          </cell>
          <cell r="B420" t="str">
            <v>N</v>
          </cell>
        </row>
        <row r="421">
          <cell r="A421">
            <v>8211</v>
          </cell>
          <cell r="B421" t="str">
            <v>N</v>
          </cell>
        </row>
        <row r="422">
          <cell r="A422">
            <v>8219</v>
          </cell>
          <cell r="B422" t="str">
            <v>N</v>
          </cell>
        </row>
        <row r="423">
          <cell r="A423">
            <v>8220</v>
          </cell>
          <cell r="B423" t="str">
            <v>N</v>
          </cell>
        </row>
        <row r="424">
          <cell r="A424">
            <v>8230</v>
          </cell>
          <cell r="B424" t="str">
            <v>N</v>
          </cell>
        </row>
        <row r="425">
          <cell r="A425">
            <v>8291</v>
          </cell>
          <cell r="B425" t="str">
            <v>N</v>
          </cell>
        </row>
        <row r="426">
          <cell r="A426">
            <v>8292</v>
          </cell>
          <cell r="B426" t="str">
            <v>N</v>
          </cell>
        </row>
        <row r="427">
          <cell r="A427">
            <v>8299</v>
          </cell>
          <cell r="B427" t="str">
            <v>N</v>
          </cell>
        </row>
        <row r="428">
          <cell r="A428">
            <v>8411</v>
          </cell>
          <cell r="B428" t="str">
            <v>O</v>
          </cell>
        </row>
        <row r="429">
          <cell r="A429">
            <v>8412</v>
          </cell>
          <cell r="B429" t="str">
            <v>O</v>
          </cell>
        </row>
        <row r="430">
          <cell r="A430">
            <v>8413</v>
          </cell>
          <cell r="B430" t="str">
            <v>O</v>
          </cell>
        </row>
        <row r="431">
          <cell r="A431">
            <v>8414</v>
          </cell>
          <cell r="B431" t="str">
            <v>O</v>
          </cell>
        </row>
        <row r="432">
          <cell r="A432">
            <v>8415</v>
          </cell>
          <cell r="B432" t="str">
            <v>O</v>
          </cell>
        </row>
        <row r="433">
          <cell r="A433">
            <v>8421</v>
          </cell>
          <cell r="B433" t="str">
            <v>O</v>
          </cell>
        </row>
        <row r="434">
          <cell r="A434">
            <v>8422</v>
          </cell>
          <cell r="B434" t="str">
            <v>O</v>
          </cell>
        </row>
        <row r="435">
          <cell r="A435">
            <v>8423</v>
          </cell>
          <cell r="B435" t="str">
            <v>O</v>
          </cell>
        </row>
        <row r="436">
          <cell r="A436">
            <v>8424</v>
          </cell>
          <cell r="B436" t="str">
            <v>O</v>
          </cell>
        </row>
        <row r="437">
          <cell r="A437">
            <v>8430</v>
          </cell>
          <cell r="B437" t="str">
            <v>O</v>
          </cell>
        </row>
        <row r="438">
          <cell r="A438">
            <v>8511</v>
          </cell>
          <cell r="B438" t="str">
            <v>P</v>
          </cell>
        </row>
        <row r="439">
          <cell r="A439">
            <v>8512</v>
          </cell>
          <cell r="B439" t="str">
            <v>P</v>
          </cell>
        </row>
        <row r="440">
          <cell r="A440">
            <v>8513</v>
          </cell>
          <cell r="B440" t="str">
            <v>P</v>
          </cell>
        </row>
        <row r="441">
          <cell r="A441">
            <v>8521</v>
          </cell>
          <cell r="B441" t="str">
            <v>P</v>
          </cell>
        </row>
        <row r="442">
          <cell r="A442">
            <v>8522</v>
          </cell>
          <cell r="B442" t="str">
            <v>P</v>
          </cell>
        </row>
        <row r="443">
          <cell r="A443">
            <v>8523</v>
          </cell>
          <cell r="B443" t="str">
            <v>P</v>
          </cell>
        </row>
        <row r="444">
          <cell r="A444">
            <v>8530</v>
          </cell>
          <cell r="B444" t="str">
            <v>P</v>
          </cell>
        </row>
        <row r="445">
          <cell r="A445">
            <v>8541</v>
          </cell>
          <cell r="B445" t="str">
            <v>P</v>
          </cell>
        </row>
        <row r="446">
          <cell r="A446">
            <v>8542</v>
          </cell>
          <cell r="B446" t="str">
            <v>P</v>
          </cell>
        </row>
        <row r="447">
          <cell r="A447">
            <v>8543</v>
          </cell>
          <cell r="B447" t="str">
            <v>P</v>
          </cell>
        </row>
        <row r="448">
          <cell r="A448">
            <v>8544</v>
          </cell>
          <cell r="B448" t="str">
            <v>P</v>
          </cell>
        </row>
        <row r="449">
          <cell r="A449">
            <v>8551</v>
          </cell>
          <cell r="B449" t="str">
            <v>P</v>
          </cell>
        </row>
        <row r="450">
          <cell r="A450">
            <v>8552</v>
          </cell>
          <cell r="B450" t="str">
            <v>P</v>
          </cell>
        </row>
        <row r="451">
          <cell r="A451">
            <v>8553</v>
          </cell>
          <cell r="B451" t="str">
            <v>P</v>
          </cell>
        </row>
        <row r="452">
          <cell r="A452">
            <v>8559</v>
          </cell>
          <cell r="B452" t="str">
            <v>P</v>
          </cell>
        </row>
        <row r="453">
          <cell r="A453">
            <v>8560</v>
          </cell>
          <cell r="B453" t="str">
            <v>P</v>
          </cell>
        </row>
        <row r="454">
          <cell r="A454">
            <v>8610</v>
          </cell>
          <cell r="B454" t="str">
            <v>Q</v>
          </cell>
        </row>
        <row r="455">
          <cell r="A455">
            <v>8621</v>
          </cell>
          <cell r="B455" t="str">
            <v>Q</v>
          </cell>
        </row>
        <row r="456">
          <cell r="A456">
            <v>8622</v>
          </cell>
          <cell r="B456" t="str">
            <v>Q</v>
          </cell>
        </row>
        <row r="457">
          <cell r="A457">
            <v>8691</v>
          </cell>
          <cell r="B457" t="str">
            <v>Q</v>
          </cell>
        </row>
        <row r="458">
          <cell r="A458">
            <v>8692</v>
          </cell>
          <cell r="B458" t="str">
            <v>Q</v>
          </cell>
        </row>
        <row r="459">
          <cell r="A459">
            <v>8699</v>
          </cell>
          <cell r="B459" t="str">
            <v>Q</v>
          </cell>
        </row>
        <row r="460">
          <cell r="A460">
            <v>8710</v>
          </cell>
          <cell r="B460" t="str">
            <v>Q</v>
          </cell>
        </row>
        <row r="461">
          <cell r="A461">
            <v>8720</v>
          </cell>
          <cell r="B461" t="str">
            <v>Q</v>
          </cell>
        </row>
        <row r="462">
          <cell r="A462">
            <v>8730</v>
          </cell>
          <cell r="B462" t="str">
            <v>Q</v>
          </cell>
        </row>
        <row r="463">
          <cell r="A463">
            <v>8790</v>
          </cell>
          <cell r="B463" t="str">
            <v>Q</v>
          </cell>
        </row>
        <row r="464">
          <cell r="A464">
            <v>8810</v>
          </cell>
          <cell r="B464" t="str">
            <v>Q</v>
          </cell>
        </row>
        <row r="465">
          <cell r="A465">
            <v>8891</v>
          </cell>
          <cell r="B465" t="str">
            <v>Q</v>
          </cell>
        </row>
        <row r="466">
          <cell r="A466">
            <v>8899</v>
          </cell>
          <cell r="B466" t="str">
            <v>Q</v>
          </cell>
        </row>
        <row r="467">
          <cell r="A467">
            <v>9001</v>
          </cell>
          <cell r="B467" t="str">
            <v>R</v>
          </cell>
        </row>
        <row r="468">
          <cell r="A468">
            <v>9002</v>
          </cell>
          <cell r="B468" t="str">
            <v>R</v>
          </cell>
        </row>
        <row r="469">
          <cell r="A469">
            <v>9003</v>
          </cell>
          <cell r="B469" t="str">
            <v>R</v>
          </cell>
        </row>
        <row r="470">
          <cell r="A470">
            <v>9004</v>
          </cell>
          <cell r="B470" t="str">
            <v>R</v>
          </cell>
        </row>
        <row r="471">
          <cell r="A471">
            <v>9005</v>
          </cell>
          <cell r="B471" t="str">
            <v>R</v>
          </cell>
        </row>
        <row r="472">
          <cell r="A472">
            <v>9006</v>
          </cell>
          <cell r="B472" t="str">
            <v>R</v>
          </cell>
        </row>
        <row r="473">
          <cell r="A473">
            <v>9007</v>
          </cell>
          <cell r="B473" t="str">
            <v>R</v>
          </cell>
        </row>
        <row r="474">
          <cell r="A474">
            <v>9008</v>
          </cell>
          <cell r="B474" t="str">
            <v>R</v>
          </cell>
        </row>
        <row r="475">
          <cell r="A475">
            <v>9101</v>
          </cell>
          <cell r="B475" t="str">
            <v>R</v>
          </cell>
        </row>
        <row r="476">
          <cell r="A476">
            <v>9102</v>
          </cell>
          <cell r="B476" t="str">
            <v>R</v>
          </cell>
        </row>
        <row r="477">
          <cell r="A477">
            <v>9103</v>
          </cell>
          <cell r="B477" t="str">
            <v>R</v>
          </cell>
        </row>
        <row r="478">
          <cell r="A478">
            <v>9200</v>
          </cell>
          <cell r="B478" t="str">
            <v>R</v>
          </cell>
        </row>
        <row r="479">
          <cell r="A479">
            <v>9311</v>
          </cell>
          <cell r="B479" t="str">
            <v>R</v>
          </cell>
        </row>
        <row r="480">
          <cell r="A480">
            <v>9312</v>
          </cell>
          <cell r="B480" t="str">
            <v>R</v>
          </cell>
        </row>
        <row r="481">
          <cell r="A481">
            <v>9319</v>
          </cell>
          <cell r="B481" t="str">
            <v>R</v>
          </cell>
        </row>
        <row r="482">
          <cell r="A482">
            <v>9321</v>
          </cell>
          <cell r="B482" t="str">
            <v>R</v>
          </cell>
        </row>
        <row r="483">
          <cell r="A483">
            <v>9329</v>
          </cell>
          <cell r="B483" t="str">
            <v>R</v>
          </cell>
        </row>
        <row r="484">
          <cell r="A484">
            <v>9411</v>
          </cell>
          <cell r="B484" t="str">
            <v>S</v>
          </cell>
        </row>
        <row r="485">
          <cell r="A485">
            <v>9412</v>
          </cell>
          <cell r="B485" t="str">
            <v>S</v>
          </cell>
        </row>
        <row r="486">
          <cell r="A486">
            <v>9420</v>
          </cell>
          <cell r="B486" t="str">
            <v>S</v>
          </cell>
        </row>
        <row r="487">
          <cell r="A487">
            <v>9491</v>
          </cell>
          <cell r="B487" t="str">
            <v>S</v>
          </cell>
        </row>
        <row r="488">
          <cell r="A488">
            <v>9492</v>
          </cell>
          <cell r="B488" t="str">
            <v>S</v>
          </cell>
        </row>
        <row r="489">
          <cell r="A489">
            <v>9499</v>
          </cell>
          <cell r="B489" t="str">
            <v>S</v>
          </cell>
        </row>
        <row r="490">
          <cell r="A490">
            <v>9511</v>
          </cell>
          <cell r="B490" t="str">
            <v>S</v>
          </cell>
        </row>
        <row r="491">
          <cell r="A491">
            <v>9512</v>
          </cell>
          <cell r="B491" t="str">
            <v>S</v>
          </cell>
        </row>
        <row r="492">
          <cell r="A492">
            <v>9521</v>
          </cell>
          <cell r="B492" t="str">
            <v>S</v>
          </cell>
        </row>
        <row r="493">
          <cell r="A493">
            <v>9522</v>
          </cell>
          <cell r="B493" t="str">
            <v>S</v>
          </cell>
        </row>
        <row r="494">
          <cell r="A494">
            <v>9523</v>
          </cell>
          <cell r="B494" t="str">
            <v>S</v>
          </cell>
        </row>
        <row r="495">
          <cell r="A495">
            <v>9524</v>
          </cell>
          <cell r="B495" t="str">
            <v>S</v>
          </cell>
        </row>
        <row r="496">
          <cell r="A496">
            <v>9529</v>
          </cell>
          <cell r="B496" t="str">
            <v>S</v>
          </cell>
        </row>
        <row r="497">
          <cell r="A497">
            <v>9601</v>
          </cell>
          <cell r="B497" t="str">
            <v>S</v>
          </cell>
        </row>
        <row r="498">
          <cell r="A498">
            <v>9602</v>
          </cell>
          <cell r="B498" t="str">
            <v>S</v>
          </cell>
        </row>
        <row r="499">
          <cell r="A499">
            <v>9603</v>
          </cell>
          <cell r="B499" t="str">
            <v>S</v>
          </cell>
        </row>
        <row r="500">
          <cell r="A500">
            <v>9609</v>
          </cell>
          <cell r="B500" t="str">
            <v>S</v>
          </cell>
        </row>
        <row r="501">
          <cell r="A501">
            <v>9700</v>
          </cell>
          <cell r="B501" t="str">
            <v>T</v>
          </cell>
        </row>
        <row r="502">
          <cell r="A502">
            <v>9810</v>
          </cell>
          <cell r="B502" t="str">
            <v>T</v>
          </cell>
        </row>
        <row r="503">
          <cell r="A503">
            <v>9820</v>
          </cell>
          <cell r="B503" t="str">
            <v>T</v>
          </cell>
        </row>
        <row r="504">
          <cell r="A504">
            <v>9900</v>
          </cell>
          <cell r="B504" t="str">
            <v>U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574F-5D34-40B1-A915-0DF086025726}">
  <dimension ref="A1:H16"/>
  <sheetViews>
    <sheetView tabSelected="1" workbookViewId="0">
      <selection activeCell="B19" sqref="B19"/>
    </sheetView>
  </sheetViews>
  <sheetFormatPr baseColWidth="10" defaultRowHeight="15"/>
  <cols>
    <col min="1" max="1" width="36.42578125" bestFit="1" customWidth="1"/>
    <col min="2" max="2" width="25.140625" bestFit="1" customWidth="1"/>
    <col min="3" max="3" width="28.42578125" customWidth="1"/>
    <col min="4" max="4" width="29.7109375" bestFit="1" customWidth="1"/>
    <col min="5" max="5" width="19.7109375" bestFit="1" customWidth="1"/>
    <col min="8" max="8" width="16.85546875" bestFit="1" customWidth="1"/>
  </cols>
  <sheetData>
    <row r="1" spans="1:8" ht="18.75">
      <c r="A1" s="53" t="s">
        <v>0</v>
      </c>
      <c r="B1" s="54"/>
      <c r="C1" s="54"/>
      <c r="D1" s="54"/>
      <c r="E1" s="55"/>
    </row>
    <row r="2" spans="1:8" ht="15.75">
      <c r="A2" s="1"/>
      <c r="B2" s="2"/>
      <c r="C2" s="2"/>
      <c r="D2" s="2"/>
      <c r="E2" s="3"/>
    </row>
    <row r="3" spans="1:8" ht="15.75">
      <c r="A3" s="4" t="s">
        <v>1</v>
      </c>
      <c r="B3" s="5">
        <v>44957</v>
      </c>
      <c r="C3" s="5"/>
      <c r="D3" s="6" t="s">
        <v>2</v>
      </c>
      <c r="E3" s="7">
        <v>21096095000</v>
      </c>
    </row>
    <row r="4" spans="1:8">
      <c r="A4" s="8"/>
      <c r="B4" s="9"/>
      <c r="C4" s="9"/>
      <c r="D4" s="10"/>
      <c r="E4" s="11"/>
    </row>
    <row r="5" spans="1:8">
      <c r="A5" s="12"/>
      <c r="B5" s="13"/>
      <c r="C5" s="56" t="s">
        <v>3</v>
      </c>
      <c r="D5" s="56"/>
      <c r="E5" s="14"/>
    </row>
    <row r="6" spans="1:8">
      <c r="A6" s="15" t="s">
        <v>4</v>
      </c>
      <c r="B6" s="16" t="s">
        <v>5</v>
      </c>
      <c r="C6" s="47" t="s">
        <v>6</v>
      </c>
      <c r="D6" s="47" t="s">
        <v>7</v>
      </c>
      <c r="E6" s="47" t="s">
        <v>8</v>
      </c>
    </row>
    <row r="7" spans="1:8">
      <c r="A7" s="17" t="s">
        <v>9</v>
      </c>
      <c r="B7" s="17" t="s">
        <v>10</v>
      </c>
      <c r="C7" s="48">
        <v>86284169850</v>
      </c>
      <c r="D7" s="48">
        <v>81314794981</v>
      </c>
      <c r="E7" s="49">
        <f t="shared" ref="E7:E12" si="0">C7+D7</f>
        <v>167598964831</v>
      </c>
    </row>
    <row r="8" spans="1:8">
      <c r="A8" s="12"/>
      <c r="B8" s="12" t="s">
        <v>11</v>
      </c>
      <c r="C8" s="48">
        <v>10015088173.470419</v>
      </c>
      <c r="D8" s="48">
        <v>9308061991.5387554</v>
      </c>
      <c r="E8" s="49">
        <f t="shared" si="0"/>
        <v>19323150165.009174</v>
      </c>
    </row>
    <row r="9" spans="1:8">
      <c r="A9" s="12"/>
      <c r="B9" s="45" t="s">
        <v>12</v>
      </c>
      <c r="C9" s="27">
        <v>252</v>
      </c>
      <c r="D9" s="27">
        <v>126</v>
      </c>
      <c r="E9" s="50">
        <f t="shared" si="0"/>
        <v>378</v>
      </c>
    </row>
    <row r="10" spans="1:8">
      <c r="A10" s="18" t="s">
        <v>13</v>
      </c>
      <c r="B10" s="46"/>
      <c r="C10" s="51">
        <f t="shared" ref="C10:D12" si="1">C7</f>
        <v>86284169850</v>
      </c>
      <c r="D10" s="51">
        <f t="shared" si="1"/>
        <v>81314794981</v>
      </c>
      <c r="E10" s="49">
        <f t="shared" si="0"/>
        <v>167598964831</v>
      </c>
    </row>
    <row r="11" spans="1:8">
      <c r="A11" s="18" t="s">
        <v>14</v>
      </c>
      <c r="B11" s="46"/>
      <c r="C11" s="51">
        <f t="shared" si="1"/>
        <v>10015088173.470419</v>
      </c>
      <c r="D11" s="51">
        <f t="shared" si="1"/>
        <v>9308061991.5387554</v>
      </c>
      <c r="E11" s="49">
        <f t="shared" si="0"/>
        <v>19323150165.009174</v>
      </c>
    </row>
    <row r="12" spans="1:8">
      <c r="A12" s="18" t="s">
        <v>15</v>
      </c>
      <c r="B12" s="46"/>
      <c r="C12" s="50">
        <f t="shared" si="1"/>
        <v>252</v>
      </c>
      <c r="D12" s="50">
        <f t="shared" si="1"/>
        <v>126</v>
      </c>
      <c r="E12" s="52">
        <f t="shared" si="0"/>
        <v>378</v>
      </c>
    </row>
    <row r="13" spans="1:8">
      <c r="A13" s="13"/>
      <c r="B13" s="13"/>
      <c r="C13" s="13"/>
      <c r="D13" s="13"/>
      <c r="E13" s="13"/>
    </row>
    <row r="14" spans="1:8" ht="15.75">
      <c r="A14" s="13"/>
      <c r="B14" s="13"/>
      <c r="C14" s="13"/>
      <c r="D14" s="19" t="s">
        <v>16</v>
      </c>
      <c r="E14" s="20">
        <f>E3-E11</f>
        <v>1772944834.9908257</v>
      </c>
      <c r="H14" s="57"/>
    </row>
    <row r="15" spans="1:8" ht="8.25" customHeight="1">
      <c r="A15" s="13"/>
      <c r="B15" s="13"/>
      <c r="C15" s="13"/>
      <c r="D15" s="21"/>
      <c r="E15" s="22"/>
    </row>
    <row r="16" spans="1:8" ht="15.75">
      <c r="A16" s="13"/>
      <c r="B16" s="13"/>
      <c r="C16" s="13"/>
      <c r="D16" s="23" t="s">
        <v>17</v>
      </c>
      <c r="E16" s="24">
        <f>E11/E3</f>
        <v>0.91595862480753776</v>
      </c>
    </row>
  </sheetData>
  <mergeCells count="2">
    <mergeCell ref="A1:E1"/>
    <mergeCell ref="C5:D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9E61B-EB10-4C39-A5DB-A29594270A88}">
  <dimension ref="A1:P379"/>
  <sheetViews>
    <sheetView topLeftCell="A348" workbookViewId="0">
      <selection activeCell="E2" sqref="E2:E379"/>
    </sheetView>
  </sheetViews>
  <sheetFormatPr baseColWidth="10" defaultRowHeight="15"/>
  <cols>
    <col min="1" max="1" width="22.140625" customWidth="1"/>
    <col min="2" max="2" width="28.28515625" customWidth="1"/>
    <col min="4" max="4" width="20.28515625" bestFit="1" customWidth="1"/>
    <col min="5" max="5" width="19.28515625" bestFit="1" customWidth="1"/>
    <col min="14" max="14" width="64.5703125" customWidth="1"/>
    <col min="15" max="15" width="20.7109375" style="26" bestFit="1" customWidth="1"/>
    <col min="16" max="16" width="35.28515625" style="25" bestFit="1" customWidth="1"/>
  </cols>
  <sheetData>
    <row r="1" spans="1:16">
      <c r="A1" s="28" t="s">
        <v>304</v>
      </c>
      <c r="B1" s="28" t="s">
        <v>303</v>
      </c>
      <c r="C1" s="28" t="s">
        <v>18</v>
      </c>
      <c r="D1" s="29" t="s">
        <v>19</v>
      </c>
      <c r="E1" s="29" t="s">
        <v>20</v>
      </c>
      <c r="F1" s="29" t="s">
        <v>21</v>
      </c>
      <c r="G1" s="29" t="s">
        <v>22</v>
      </c>
      <c r="H1" s="29" t="s">
        <v>23</v>
      </c>
      <c r="I1" s="29" t="s">
        <v>24</v>
      </c>
      <c r="J1" s="29" t="s">
        <v>25</v>
      </c>
      <c r="K1" s="29" t="s">
        <v>26</v>
      </c>
      <c r="L1" s="28" t="s">
        <v>3</v>
      </c>
      <c r="M1" s="28" t="s">
        <v>27</v>
      </c>
      <c r="N1" s="29" t="s">
        <v>28</v>
      </c>
      <c r="O1" s="44" t="s">
        <v>29</v>
      </c>
      <c r="P1" s="28" t="s">
        <v>30</v>
      </c>
    </row>
    <row r="2" spans="1:16">
      <c r="A2" s="27" t="s">
        <v>9</v>
      </c>
      <c r="B2" s="27" t="s">
        <v>301</v>
      </c>
      <c r="C2" s="30" t="s">
        <v>31</v>
      </c>
      <c r="D2" s="31">
        <v>1000000000</v>
      </c>
      <c r="E2" s="32">
        <v>62626366.495207585</v>
      </c>
      <c r="F2" s="30">
        <v>4290</v>
      </c>
      <c r="G2" s="33" t="s">
        <v>32</v>
      </c>
      <c r="H2" s="34">
        <v>44530</v>
      </c>
      <c r="I2" s="34">
        <v>45260</v>
      </c>
      <c r="J2" s="35">
        <v>720</v>
      </c>
      <c r="K2" s="33" t="s">
        <v>33</v>
      </c>
      <c r="L2" s="35" t="s">
        <v>7</v>
      </c>
      <c r="M2" s="35" t="s">
        <v>34</v>
      </c>
      <c r="N2" s="36" t="s">
        <v>35</v>
      </c>
      <c r="O2" s="35" t="s">
        <v>36</v>
      </c>
      <c r="P2" s="30" t="s">
        <v>36</v>
      </c>
    </row>
    <row r="3" spans="1:16">
      <c r="A3" s="27" t="s">
        <v>9</v>
      </c>
      <c r="B3" s="27" t="s">
        <v>301</v>
      </c>
      <c r="C3" s="37" t="s">
        <v>31</v>
      </c>
      <c r="D3" s="38">
        <v>400000000</v>
      </c>
      <c r="E3" s="39">
        <v>40137375.660987593</v>
      </c>
      <c r="F3" s="30">
        <v>4652</v>
      </c>
      <c r="G3" s="33" t="s">
        <v>37</v>
      </c>
      <c r="H3" s="40">
        <v>44537</v>
      </c>
      <c r="I3" s="40">
        <v>45633</v>
      </c>
      <c r="J3" s="41">
        <v>1080</v>
      </c>
      <c r="K3" s="27" t="s">
        <v>33</v>
      </c>
      <c r="L3" s="35" t="s">
        <v>7</v>
      </c>
      <c r="M3" s="41" t="s">
        <v>38</v>
      </c>
      <c r="N3" s="42" t="s">
        <v>39</v>
      </c>
      <c r="O3" s="41" t="s">
        <v>40</v>
      </c>
      <c r="P3" s="37" t="s">
        <v>41</v>
      </c>
    </row>
    <row r="4" spans="1:16">
      <c r="A4" s="27" t="s">
        <v>9</v>
      </c>
      <c r="B4" s="27" t="s">
        <v>301</v>
      </c>
      <c r="C4" s="37" t="s">
        <v>31</v>
      </c>
      <c r="D4" s="38">
        <v>250000000</v>
      </c>
      <c r="E4" s="39">
        <v>26440927.297434587</v>
      </c>
      <c r="F4" s="30">
        <v>2432</v>
      </c>
      <c r="G4" s="33" t="s">
        <v>42</v>
      </c>
      <c r="H4" s="40">
        <v>44537</v>
      </c>
      <c r="I4" s="40">
        <v>45633</v>
      </c>
      <c r="J4" s="41">
        <v>1080</v>
      </c>
      <c r="K4" s="27" t="s">
        <v>33</v>
      </c>
      <c r="L4" s="35" t="s">
        <v>6</v>
      </c>
      <c r="M4" s="41" t="s">
        <v>43</v>
      </c>
      <c r="N4" s="42" t="s">
        <v>44</v>
      </c>
      <c r="O4" s="41" t="s">
        <v>45</v>
      </c>
      <c r="P4" s="37" t="s">
        <v>46</v>
      </c>
    </row>
    <row r="5" spans="1:16">
      <c r="A5" s="27" t="s">
        <v>9</v>
      </c>
      <c r="B5" s="27" t="s">
        <v>301</v>
      </c>
      <c r="C5" s="37" t="s">
        <v>31</v>
      </c>
      <c r="D5" s="38">
        <v>100000000</v>
      </c>
      <c r="E5" s="39">
        <v>10576370.918973833</v>
      </c>
      <c r="F5" s="30">
        <v>4631</v>
      </c>
      <c r="G5" s="33" t="s">
        <v>47</v>
      </c>
      <c r="H5" s="40">
        <v>44537</v>
      </c>
      <c r="I5" s="40">
        <v>45633</v>
      </c>
      <c r="J5" s="41">
        <v>1080</v>
      </c>
      <c r="K5" s="27" t="s">
        <v>33</v>
      </c>
      <c r="L5" s="35" t="s">
        <v>6</v>
      </c>
      <c r="M5" s="41" t="s">
        <v>38</v>
      </c>
      <c r="N5" s="42" t="s">
        <v>39</v>
      </c>
      <c r="O5" s="41" t="s">
        <v>48</v>
      </c>
      <c r="P5" s="37" t="s">
        <v>49</v>
      </c>
    </row>
    <row r="6" spans="1:16">
      <c r="A6" s="27" t="s">
        <v>9</v>
      </c>
      <c r="B6" s="27" t="s">
        <v>301</v>
      </c>
      <c r="C6" s="37" t="s">
        <v>31</v>
      </c>
      <c r="D6" s="38">
        <v>700000000</v>
      </c>
      <c r="E6" s="39">
        <v>70240407.406728283</v>
      </c>
      <c r="F6" s="30">
        <v>7112</v>
      </c>
      <c r="G6" s="33" t="s">
        <v>50</v>
      </c>
      <c r="H6" s="40">
        <v>44539</v>
      </c>
      <c r="I6" s="40">
        <v>45635</v>
      </c>
      <c r="J6" s="41">
        <v>1080</v>
      </c>
      <c r="K6" s="27" t="s">
        <v>33</v>
      </c>
      <c r="L6" s="35" t="s">
        <v>7</v>
      </c>
      <c r="M6" s="41" t="s">
        <v>51</v>
      </c>
      <c r="N6" s="42" t="s">
        <v>52</v>
      </c>
      <c r="O6" s="41" t="s">
        <v>53</v>
      </c>
      <c r="P6" s="37" t="s">
        <v>54</v>
      </c>
    </row>
    <row r="7" spans="1:16">
      <c r="A7" s="27" t="s">
        <v>9</v>
      </c>
      <c r="B7" s="27" t="s">
        <v>301</v>
      </c>
      <c r="C7" s="37" t="s">
        <v>31</v>
      </c>
      <c r="D7" s="38">
        <v>500000000</v>
      </c>
      <c r="E7" s="39">
        <v>52881854.594869174</v>
      </c>
      <c r="F7" s="30">
        <v>1702</v>
      </c>
      <c r="G7" s="33" t="s">
        <v>55</v>
      </c>
      <c r="H7" s="40">
        <v>44540</v>
      </c>
      <c r="I7" s="40">
        <v>45636</v>
      </c>
      <c r="J7" s="41">
        <v>1080</v>
      </c>
      <c r="K7" s="27" t="s">
        <v>33</v>
      </c>
      <c r="L7" s="35" t="s">
        <v>6</v>
      </c>
      <c r="M7" s="41" t="s">
        <v>43</v>
      </c>
      <c r="N7" s="42" t="s">
        <v>44</v>
      </c>
      <c r="O7" s="41" t="s">
        <v>53</v>
      </c>
      <c r="P7" s="37" t="s">
        <v>54</v>
      </c>
    </row>
    <row r="8" spans="1:16">
      <c r="A8" s="27" t="s">
        <v>9</v>
      </c>
      <c r="B8" s="27" t="s">
        <v>301</v>
      </c>
      <c r="C8" s="37" t="s">
        <v>56</v>
      </c>
      <c r="D8" s="38">
        <v>200000000</v>
      </c>
      <c r="E8" s="39">
        <v>21654236.858244997</v>
      </c>
      <c r="F8" s="30">
        <v>4923</v>
      </c>
      <c r="G8" s="33" t="s">
        <v>57</v>
      </c>
      <c r="H8" s="40">
        <v>44543</v>
      </c>
      <c r="I8" s="40">
        <v>45639</v>
      </c>
      <c r="J8" s="41">
        <v>1080</v>
      </c>
      <c r="K8" s="27" t="s">
        <v>33</v>
      </c>
      <c r="L8" s="35" t="s">
        <v>6</v>
      </c>
      <c r="M8" s="41" t="s">
        <v>58</v>
      </c>
      <c r="N8" s="42" t="s">
        <v>59</v>
      </c>
      <c r="O8" s="41" t="s">
        <v>40</v>
      </c>
      <c r="P8" s="37" t="s">
        <v>41</v>
      </c>
    </row>
    <row r="9" spans="1:16">
      <c r="A9" s="27" t="s">
        <v>9</v>
      </c>
      <c r="B9" s="27" t="s">
        <v>301</v>
      </c>
      <c r="C9" s="37" t="s">
        <v>31</v>
      </c>
      <c r="D9" s="38">
        <v>190000000</v>
      </c>
      <c r="E9" s="39">
        <v>20090670.628343053</v>
      </c>
      <c r="F9" s="30">
        <v>4921</v>
      </c>
      <c r="G9" s="33" t="s">
        <v>60</v>
      </c>
      <c r="H9" s="40">
        <v>44543</v>
      </c>
      <c r="I9" s="40">
        <v>45639</v>
      </c>
      <c r="J9" s="41">
        <v>1080</v>
      </c>
      <c r="K9" s="27" t="s">
        <v>33</v>
      </c>
      <c r="L9" s="35" t="s">
        <v>6</v>
      </c>
      <c r="M9" s="41" t="s">
        <v>58</v>
      </c>
      <c r="N9" s="42" t="s">
        <v>59</v>
      </c>
      <c r="O9" s="41" t="s">
        <v>53</v>
      </c>
      <c r="P9" s="37" t="s">
        <v>61</v>
      </c>
    </row>
    <row r="10" spans="1:16">
      <c r="A10" s="27" t="s">
        <v>9</v>
      </c>
      <c r="B10" s="27" t="s">
        <v>301</v>
      </c>
      <c r="C10" s="37" t="s">
        <v>31</v>
      </c>
      <c r="D10" s="38">
        <v>430000000</v>
      </c>
      <c r="E10" s="39">
        <v>45468359.843092173</v>
      </c>
      <c r="F10" s="30">
        <v>4652</v>
      </c>
      <c r="G10" s="33" t="s">
        <v>37</v>
      </c>
      <c r="H10" s="40">
        <v>44544</v>
      </c>
      <c r="I10" s="40">
        <v>45640</v>
      </c>
      <c r="J10" s="41">
        <v>1080</v>
      </c>
      <c r="K10" s="27" t="s">
        <v>62</v>
      </c>
      <c r="L10" s="35" t="s">
        <v>6</v>
      </c>
      <c r="M10" s="41" t="s">
        <v>38</v>
      </c>
      <c r="N10" s="42" t="s">
        <v>39</v>
      </c>
      <c r="O10" s="41" t="s">
        <v>40</v>
      </c>
      <c r="P10" s="37" t="s">
        <v>41</v>
      </c>
    </row>
    <row r="11" spans="1:16">
      <c r="A11" s="27" t="s">
        <v>9</v>
      </c>
      <c r="B11" s="27" t="s">
        <v>301</v>
      </c>
      <c r="C11" s="37" t="s">
        <v>31</v>
      </c>
      <c r="D11" s="38">
        <v>500000000</v>
      </c>
      <c r="E11" s="39">
        <v>52870185.86406067</v>
      </c>
      <c r="F11" s="30">
        <v>4923</v>
      </c>
      <c r="G11" s="33" t="s">
        <v>57</v>
      </c>
      <c r="H11" s="40">
        <v>44544</v>
      </c>
      <c r="I11" s="40">
        <v>45640</v>
      </c>
      <c r="J11" s="41">
        <v>1080</v>
      </c>
      <c r="K11" s="27" t="s">
        <v>33</v>
      </c>
      <c r="L11" s="35" t="s">
        <v>6</v>
      </c>
      <c r="M11" s="41" t="s">
        <v>58</v>
      </c>
      <c r="N11" s="42" t="s">
        <v>59</v>
      </c>
      <c r="O11" s="41" t="s">
        <v>53</v>
      </c>
      <c r="P11" s="37" t="s">
        <v>54</v>
      </c>
    </row>
    <row r="12" spans="1:16">
      <c r="A12" s="27" t="s">
        <v>9</v>
      </c>
      <c r="B12" s="27" t="s">
        <v>301</v>
      </c>
      <c r="C12" s="37" t="s">
        <v>31</v>
      </c>
      <c r="D12" s="38">
        <v>400000000</v>
      </c>
      <c r="E12" s="39">
        <v>40344209.131368816</v>
      </c>
      <c r="F12" s="30">
        <v>2229</v>
      </c>
      <c r="G12" s="33" t="s">
        <v>63</v>
      </c>
      <c r="H12" s="40">
        <v>44546</v>
      </c>
      <c r="I12" s="40">
        <v>45642</v>
      </c>
      <c r="J12" s="41">
        <v>1080</v>
      </c>
      <c r="K12" s="27" t="s">
        <v>33</v>
      </c>
      <c r="L12" s="35" t="s">
        <v>6</v>
      </c>
      <c r="M12" s="41" t="s">
        <v>43</v>
      </c>
      <c r="N12" s="42" t="s">
        <v>44</v>
      </c>
      <c r="O12" s="41" t="s">
        <v>64</v>
      </c>
      <c r="P12" s="37" t="s">
        <v>65</v>
      </c>
    </row>
    <row r="13" spans="1:16">
      <c r="A13" s="27" t="s">
        <v>9</v>
      </c>
      <c r="B13" s="27" t="s">
        <v>301</v>
      </c>
      <c r="C13" s="37" t="s">
        <v>31</v>
      </c>
      <c r="D13" s="38">
        <v>500000000</v>
      </c>
      <c r="E13" s="39">
        <v>47845765.869511738</v>
      </c>
      <c r="F13" s="30">
        <v>1082</v>
      </c>
      <c r="G13" s="33" t="s">
        <v>66</v>
      </c>
      <c r="H13" s="40">
        <v>44546</v>
      </c>
      <c r="I13" s="40">
        <v>45642</v>
      </c>
      <c r="J13" s="41">
        <v>1080</v>
      </c>
      <c r="K13" s="27" t="s">
        <v>33</v>
      </c>
      <c r="L13" s="35" t="s">
        <v>7</v>
      </c>
      <c r="M13" s="41" t="s">
        <v>43</v>
      </c>
      <c r="N13" s="42" t="s">
        <v>44</v>
      </c>
      <c r="O13" s="41" t="s">
        <v>67</v>
      </c>
      <c r="P13" s="37" t="s">
        <v>68</v>
      </c>
    </row>
    <row r="14" spans="1:16">
      <c r="A14" s="27" t="s">
        <v>9</v>
      </c>
      <c r="B14" s="27" t="s">
        <v>301</v>
      </c>
      <c r="C14" s="37" t="s">
        <v>31</v>
      </c>
      <c r="D14" s="38">
        <v>300000000</v>
      </c>
      <c r="E14" s="39">
        <v>31722111.518436395</v>
      </c>
      <c r="F14" s="30">
        <v>4541</v>
      </c>
      <c r="G14" s="33" t="s">
        <v>69</v>
      </c>
      <c r="H14" s="40">
        <v>44546</v>
      </c>
      <c r="I14" s="40">
        <v>45642</v>
      </c>
      <c r="J14" s="41">
        <v>1080</v>
      </c>
      <c r="K14" s="27" t="s">
        <v>33</v>
      </c>
      <c r="L14" s="35" t="s">
        <v>6</v>
      </c>
      <c r="M14" s="41" t="s">
        <v>38</v>
      </c>
      <c r="N14" s="42" t="s">
        <v>39</v>
      </c>
      <c r="O14" s="41" t="s">
        <v>40</v>
      </c>
      <c r="P14" s="37" t="s">
        <v>70</v>
      </c>
    </row>
    <row r="15" spans="1:16">
      <c r="A15" s="27" t="s">
        <v>9</v>
      </c>
      <c r="B15" s="27" t="s">
        <v>301</v>
      </c>
      <c r="C15" s="37" t="s">
        <v>31</v>
      </c>
      <c r="D15" s="38">
        <v>500000000</v>
      </c>
      <c r="E15" s="39">
        <v>52870185.86406067</v>
      </c>
      <c r="F15" s="30">
        <v>4664</v>
      </c>
      <c r="G15" s="33" t="s">
        <v>71</v>
      </c>
      <c r="H15" s="40">
        <v>44546</v>
      </c>
      <c r="I15" s="40">
        <v>45642</v>
      </c>
      <c r="J15" s="41">
        <v>1080</v>
      </c>
      <c r="K15" s="27" t="s">
        <v>33</v>
      </c>
      <c r="L15" s="35" t="s">
        <v>6</v>
      </c>
      <c r="M15" s="41" t="s">
        <v>38</v>
      </c>
      <c r="N15" s="42" t="s">
        <v>39</v>
      </c>
      <c r="O15" s="41" t="s">
        <v>48</v>
      </c>
      <c r="P15" s="37" t="s">
        <v>72</v>
      </c>
    </row>
    <row r="16" spans="1:16">
      <c r="A16" s="27" t="s">
        <v>9</v>
      </c>
      <c r="B16" s="27" t="s">
        <v>301</v>
      </c>
      <c r="C16" s="37" t="s">
        <v>31</v>
      </c>
      <c r="D16" s="38">
        <v>120000000</v>
      </c>
      <c r="E16" s="39">
        <v>12688844.607374562</v>
      </c>
      <c r="F16" s="30">
        <v>7112</v>
      </c>
      <c r="G16" s="33" t="s">
        <v>50</v>
      </c>
      <c r="H16" s="40">
        <v>44546</v>
      </c>
      <c r="I16" s="40">
        <v>45642</v>
      </c>
      <c r="J16" s="41">
        <v>1080</v>
      </c>
      <c r="K16" s="27" t="s">
        <v>33</v>
      </c>
      <c r="L16" s="35" t="s">
        <v>6</v>
      </c>
      <c r="M16" s="41" t="s">
        <v>51</v>
      </c>
      <c r="N16" s="42" t="s">
        <v>52</v>
      </c>
      <c r="O16" s="41" t="s">
        <v>36</v>
      </c>
      <c r="P16" s="37" t="s">
        <v>36</v>
      </c>
    </row>
    <row r="17" spans="1:16">
      <c r="A17" s="27" t="s">
        <v>9</v>
      </c>
      <c r="B17" s="27" t="s">
        <v>301</v>
      </c>
      <c r="C17" s="37" t="s">
        <v>31</v>
      </c>
      <c r="D17" s="38">
        <v>150000000</v>
      </c>
      <c r="E17" s="39">
        <v>15861055.759218197</v>
      </c>
      <c r="F17" s="30">
        <v>6201</v>
      </c>
      <c r="G17" s="33" t="s">
        <v>73</v>
      </c>
      <c r="H17" s="40">
        <v>44546</v>
      </c>
      <c r="I17" s="40">
        <v>45642</v>
      </c>
      <c r="J17" s="41">
        <v>1080</v>
      </c>
      <c r="K17" s="27" t="s">
        <v>33</v>
      </c>
      <c r="L17" s="35" t="s">
        <v>6</v>
      </c>
      <c r="M17" s="41" t="s">
        <v>74</v>
      </c>
      <c r="N17" s="42" t="s">
        <v>75</v>
      </c>
      <c r="O17" s="41" t="s">
        <v>36</v>
      </c>
      <c r="P17" s="37" t="s">
        <v>36</v>
      </c>
    </row>
    <row r="18" spans="1:16">
      <c r="A18" s="27" t="s">
        <v>9</v>
      </c>
      <c r="B18" s="27" t="s">
        <v>301</v>
      </c>
      <c r="C18" s="37" t="s">
        <v>31</v>
      </c>
      <c r="D18" s="38">
        <v>700000000</v>
      </c>
      <c r="E18" s="39">
        <v>70224905.617150232</v>
      </c>
      <c r="F18" s="30">
        <v>910</v>
      </c>
      <c r="G18" s="33" t="s">
        <v>76</v>
      </c>
      <c r="H18" s="40">
        <v>44546</v>
      </c>
      <c r="I18" s="40">
        <v>45642</v>
      </c>
      <c r="J18" s="41">
        <v>1080</v>
      </c>
      <c r="K18" s="27" t="s">
        <v>33</v>
      </c>
      <c r="L18" s="35" t="s">
        <v>7</v>
      </c>
      <c r="M18" s="41" t="s">
        <v>77</v>
      </c>
      <c r="N18" s="42" t="s">
        <v>78</v>
      </c>
      <c r="O18" s="41" t="s">
        <v>48</v>
      </c>
      <c r="P18" s="37" t="s">
        <v>79</v>
      </c>
    </row>
    <row r="19" spans="1:16">
      <c r="A19" s="27" t="s">
        <v>9</v>
      </c>
      <c r="B19" s="27" t="s">
        <v>301</v>
      </c>
      <c r="C19" s="37" t="s">
        <v>31</v>
      </c>
      <c r="D19" s="38">
        <v>1100000000</v>
      </c>
      <c r="E19" s="39">
        <v>110353423.1126647</v>
      </c>
      <c r="F19" s="30">
        <v>4690</v>
      </c>
      <c r="G19" s="33" t="s">
        <v>80</v>
      </c>
      <c r="H19" s="40">
        <v>44546</v>
      </c>
      <c r="I19" s="40">
        <v>45642</v>
      </c>
      <c r="J19" s="41">
        <v>1080</v>
      </c>
      <c r="K19" s="27" t="s">
        <v>33</v>
      </c>
      <c r="L19" s="35" t="s">
        <v>7</v>
      </c>
      <c r="M19" s="41" t="s">
        <v>38</v>
      </c>
      <c r="N19" s="42" t="s">
        <v>39</v>
      </c>
      <c r="O19" s="41" t="s">
        <v>36</v>
      </c>
      <c r="P19" s="37" t="s">
        <v>36</v>
      </c>
    </row>
    <row r="20" spans="1:16">
      <c r="A20" s="27" t="s">
        <v>9</v>
      </c>
      <c r="B20" s="27" t="s">
        <v>301</v>
      </c>
      <c r="C20" s="37" t="s">
        <v>31</v>
      </c>
      <c r="D20" s="38">
        <v>400000000</v>
      </c>
      <c r="E20" s="39">
        <v>42296148.691248551</v>
      </c>
      <c r="F20" s="30">
        <v>4663</v>
      </c>
      <c r="G20" s="33" t="s">
        <v>81</v>
      </c>
      <c r="H20" s="40">
        <v>44547</v>
      </c>
      <c r="I20" s="40">
        <v>45643</v>
      </c>
      <c r="J20" s="41">
        <v>1080</v>
      </c>
      <c r="K20" s="27" t="s">
        <v>33</v>
      </c>
      <c r="L20" s="35" t="s">
        <v>6</v>
      </c>
      <c r="M20" s="41" t="s">
        <v>38</v>
      </c>
      <c r="N20" s="42" t="s">
        <v>39</v>
      </c>
      <c r="O20" s="41" t="s">
        <v>36</v>
      </c>
      <c r="P20" s="37" t="s">
        <v>36</v>
      </c>
    </row>
    <row r="21" spans="1:16">
      <c r="A21" s="27" t="s">
        <v>9</v>
      </c>
      <c r="B21" s="27" t="s">
        <v>301</v>
      </c>
      <c r="C21" s="37" t="s">
        <v>31</v>
      </c>
      <c r="D21" s="38">
        <v>176000000</v>
      </c>
      <c r="E21" s="39">
        <v>18610305.424149353</v>
      </c>
      <c r="F21" s="30">
        <v>7490</v>
      </c>
      <c r="G21" s="33" t="s">
        <v>82</v>
      </c>
      <c r="H21" s="40">
        <v>44547</v>
      </c>
      <c r="I21" s="40">
        <v>45643</v>
      </c>
      <c r="J21" s="41">
        <v>1080</v>
      </c>
      <c r="K21" s="27" t="s">
        <v>33</v>
      </c>
      <c r="L21" s="35" t="s">
        <v>6</v>
      </c>
      <c r="M21" s="41" t="s">
        <v>51</v>
      </c>
      <c r="N21" s="42" t="s">
        <v>52</v>
      </c>
      <c r="O21" s="41" t="s">
        <v>36</v>
      </c>
      <c r="P21" s="37" t="s">
        <v>36</v>
      </c>
    </row>
    <row r="22" spans="1:16">
      <c r="A22" s="27" t="s">
        <v>9</v>
      </c>
      <c r="B22" s="27" t="s">
        <v>301</v>
      </c>
      <c r="C22" s="37" t="s">
        <v>31</v>
      </c>
      <c r="D22" s="38">
        <v>500000000</v>
      </c>
      <c r="E22" s="39">
        <v>50160646.869393006</v>
      </c>
      <c r="F22" s="30">
        <v>4631</v>
      </c>
      <c r="G22" s="33" t="s">
        <v>47</v>
      </c>
      <c r="H22" s="40">
        <v>44547</v>
      </c>
      <c r="I22" s="40">
        <v>45643</v>
      </c>
      <c r="J22" s="41">
        <v>1080</v>
      </c>
      <c r="K22" s="27" t="s">
        <v>33</v>
      </c>
      <c r="L22" s="35" t="s">
        <v>7</v>
      </c>
      <c r="M22" s="41" t="s">
        <v>38</v>
      </c>
      <c r="N22" s="42" t="s">
        <v>39</v>
      </c>
      <c r="O22" s="41" t="s">
        <v>36</v>
      </c>
      <c r="P22" s="37" t="s">
        <v>36</v>
      </c>
    </row>
    <row r="23" spans="1:16">
      <c r="A23" s="27" t="s">
        <v>9</v>
      </c>
      <c r="B23" s="27" t="s">
        <v>301</v>
      </c>
      <c r="C23" s="37" t="s">
        <v>31</v>
      </c>
      <c r="D23" s="38">
        <v>250000000</v>
      </c>
      <c r="E23" s="39">
        <v>26396249.699589532</v>
      </c>
      <c r="F23" s="30">
        <v>8691</v>
      </c>
      <c r="G23" s="33" t="s">
        <v>83</v>
      </c>
      <c r="H23" s="40">
        <v>44550</v>
      </c>
      <c r="I23" s="40">
        <v>45646</v>
      </c>
      <c r="J23" s="41">
        <v>1080</v>
      </c>
      <c r="K23" s="27" t="s">
        <v>33</v>
      </c>
      <c r="L23" s="35" t="s">
        <v>6</v>
      </c>
      <c r="M23" s="41" t="s">
        <v>84</v>
      </c>
      <c r="N23" s="42" t="s">
        <v>85</v>
      </c>
      <c r="O23" s="41" t="s">
        <v>86</v>
      </c>
      <c r="P23" s="37" t="s">
        <v>87</v>
      </c>
    </row>
    <row r="24" spans="1:16">
      <c r="A24" s="27" t="s">
        <v>9</v>
      </c>
      <c r="B24" s="27" t="s">
        <v>301</v>
      </c>
      <c r="C24" s="37" t="s">
        <v>31</v>
      </c>
      <c r="D24" s="38">
        <v>100000000</v>
      </c>
      <c r="E24" s="39">
        <v>10558499.879835818</v>
      </c>
      <c r="F24" s="30">
        <v>7112</v>
      </c>
      <c r="G24" s="33" t="s">
        <v>50</v>
      </c>
      <c r="H24" s="40">
        <v>44550</v>
      </c>
      <c r="I24" s="40">
        <v>45646</v>
      </c>
      <c r="J24" s="41">
        <v>1080</v>
      </c>
      <c r="K24" s="27" t="s">
        <v>33</v>
      </c>
      <c r="L24" s="35" t="s">
        <v>6</v>
      </c>
      <c r="M24" s="41" t="s">
        <v>51</v>
      </c>
      <c r="N24" s="42" t="s">
        <v>52</v>
      </c>
      <c r="O24" s="41" t="s">
        <v>36</v>
      </c>
      <c r="P24" s="37" t="s">
        <v>36</v>
      </c>
    </row>
    <row r="25" spans="1:16">
      <c r="A25" s="27" t="s">
        <v>9</v>
      </c>
      <c r="B25" s="27" t="s">
        <v>301</v>
      </c>
      <c r="C25" s="37" t="s">
        <v>31</v>
      </c>
      <c r="D25" s="38">
        <v>270000000</v>
      </c>
      <c r="E25" s="39">
        <v>28507949.675556716</v>
      </c>
      <c r="F25" s="30">
        <v>7730</v>
      </c>
      <c r="G25" s="33" t="s">
        <v>88</v>
      </c>
      <c r="H25" s="40">
        <v>44550</v>
      </c>
      <c r="I25" s="40">
        <v>45646</v>
      </c>
      <c r="J25" s="41">
        <v>1080</v>
      </c>
      <c r="K25" s="27" t="s">
        <v>33</v>
      </c>
      <c r="L25" s="35" t="s">
        <v>6</v>
      </c>
      <c r="M25" s="41" t="s">
        <v>89</v>
      </c>
      <c r="N25" s="42" t="s">
        <v>90</v>
      </c>
      <c r="O25" s="41" t="s">
        <v>40</v>
      </c>
      <c r="P25" s="37" t="s">
        <v>91</v>
      </c>
    </row>
    <row r="26" spans="1:16">
      <c r="A26" s="27" t="s">
        <v>9</v>
      </c>
      <c r="B26" s="27" t="s">
        <v>301</v>
      </c>
      <c r="C26" s="37" t="s">
        <v>31</v>
      </c>
      <c r="D26" s="38">
        <v>100000000</v>
      </c>
      <c r="E26" s="39">
        <v>10558499.879835818</v>
      </c>
      <c r="F26" s="30">
        <v>2023</v>
      </c>
      <c r="G26" s="33" t="s">
        <v>92</v>
      </c>
      <c r="H26" s="40">
        <v>44550</v>
      </c>
      <c r="I26" s="40">
        <v>45646</v>
      </c>
      <c r="J26" s="41">
        <v>1080</v>
      </c>
      <c r="K26" s="27" t="s">
        <v>33</v>
      </c>
      <c r="L26" s="35" t="s">
        <v>6</v>
      </c>
      <c r="M26" s="41" t="s">
        <v>43</v>
      </c>
      <c r="N26" s="42" t="s">
        <v>44</v>
      </c>
      <c r="O26" s="41" t="s">
        <v>48</v>
      </c>
      <c r="P26" s="37" t="s">
        <v>93</v>
      </c>
    </row>
    <row r="27" spans="1:16">
      <c r="A27" s="27" t="s">
        <v>9</v>
      </c>
      <c r="B27" s="27" t="s">
        <v>301</v>
      </c>
      <c r="C27" s="37" t="s">
        <v>31</v>
      </c>
      <c r="D27" s="38">
        <v>600000000</v>
      </c>
      <c r="E27" s="39">
        <v>57332116.500218093</v>
      </c>
      <c r="F27" s="30">
        <v>8691</v>
      </c>
      <c r="G27" s="33" t="s">
        <v>83</v>
      </c>
      <c r="H27" s="40">
        <v>44551</v>
      </c>
      <c r="I27" s="40">
        <v>45647</v>
      </c>
      <c r="J27" s="41">
        <v>1080</v>
      </c>
      <c r="K27" s="27" t="s">
        <v>33</v>
      </c>
      <c r="L27" s="35" t="s">
        <v>7</v>
      </c>
      <c r="M27" s="41" t="s">
        <v>84</v>
      </c>
      <c r="N27" s="42" t="s">
        <v>85</v>
      </c>
      <c r="O27" s="41" t="s">
        <v>64</v>
      </c>
      <c r="P27" s="37" t="s">
        <v>65</v>
      </c>
    </row>
    <row r="28" spans="1:16">
      <c r="A28" s="27" t="s">
        <v>9</v>
      </c>
      <c r="B28" s="27" t="s">
        <v>301</v>
      </c>
      <c r="C28" s="37" t="s">
        <v>31</v>
      </c>
      <c r="D28" s="38">
        <v>400000000</v>
      </c>
      <c r="E28" s="39">
        <v>42233999.519343272</v>
      </c>
      <c r="F28" s="30">
        <v>4641</v>
      </c>
      <c r="G28" s="33" t="s">
        <v>94</v>
      </c>
      <c r="H28" s="40">
        <v>44551</v>
      </c>
      <c r="I28" s="40">
        <v>45647</v>
      </c>
      <c r="J28" s="41">
        <v>1080</v>
      </c>
      <c r="K28" s="27" t="s">
        <v>33</v>
      </c>
      <c r="L28" s="35" t="s">
        <v>6</v>
      </c>
      <c r="M28" s="41" t="s">
        <v>38</v>
      </c>
      <c r="N28" s="42" t="s">
        <v>39</v>
      </c>
      <c r="O28" s="41" t="s">
        <v>40</v>
      </c>
      <c r="P28" s="37" t="s">
        <v>41</v>
      </c>
    </row>
    <row r="29" spans="1:16">
      <c r="A29" s="27" t="s">
        <v>9</v>
      </c>
      <c r="B29" s="27" t="s">
        <v>301</v>
      </c>
      <c r="C29" s="37" t="s">
        <v>31</v>
      </c>
      <c r="D29" s="38">
        <v>1000000000</v>
      </c>
      <c r="E29" s="39">
        <v>105584998.79835813</v>
      </c>
      <c r="F29" s="30">
        <v>4721</v>
      </c>
      <c r="G29" s="33" t="s">
        <v>95</v>
      </c>
      <c r="H29" s="40">
        <v>44551</v>
      </c>
      <c r="I29" s="40">
        <v>45647</v>
      </c>
      <c r="J29" s="41">
        <v>1080</v>
      </c>
      <c r="K29" s="27" t="s">
        <v>33</v>
      </c>
      <c r="L29" s="35" t="s">
        <v>6</v>
      </c>
      <c r="M29" s="41" t="s">
        <v>38</v>
      </c>
      <c r="N29" s="42" t="s">
        <v>39</v>
      </c>
      <c r="O29" s="41" t="s">
        <v>67</v>
      </c>
      <c r="P29" s="37" t="s">
        <v>96</v>
      </c>
    </row>
    <row r="30" spans="1:16">
      <c r="A30" s="27" t="s">
        <v>9</v>
      </c>
      <c r="B30" s="27" t="s">
        <v>301</v>
      </c>
      <c r="C30" s="37" t="s">
        <v>31</v>
      </c>
      <c r="D30" s="38">
        <v>270000000</v>
      </c>
      <c r="E30" s="39">
        <v>28507949.675556716</v>
      </c>
      <c r="F30" s="30">
        <v>4631</v>
      </c>
      <c r="G30" s="33" t="s">
        <v>47</v>
      </c>
      <c r="H30" s="40">
        <v>44551</v>
      </c>
      <c r="I30" s="40">
        <v>45647</v>
      </c>
      <c r="J30" s="41">
        <v>1080</v>
      </c>
      <c r="K30" s="27" t="s">
        <v>33</v>
      </c>
      <c r="L30" s="35" t="s">
        <v>6</v>
      </c>
      <c r="M30" s="41" t="s">
        <v>38</v>
      </c>
      <c r="N30" s="42" t="s">
        <v>39</v>
      </c>
      <c r="O30" s="41" t="s">
        <v>53</v>
      </c>
      <c r="P30" s="37" t="s">
        <v>54</v>
      </c>
    </row>
    <row r="31" spans="1:16">
      <c r="A31" s="27" t="s">
        <v>9</v>
      </c>
      <c r="B31" s="27" t="s">
        <v>301</v>
      </c>
      <c r="C31" s="37" t="s">
        <v>31</v>
      </c>
      <c r="D31" s="38">
        <v>300000000</v>
      </c>
      <c r="E31" s="39">
        <v>31675499.63950745</v>
      </c>
      <c r="F31" s="30">
        <v>4321</v>
      </c>
      <c r="G31" s="33" t="s">
        <v>97</v>
      </c>
      <c r="H31" s="40">
        <v>44551</v>
      </c>
      <c r="I31" s="40">
        <v>45647</v>
      </c>
      <c r="J31" s="41">
        <v>1080</v>
      </c>
      <c r="K31" s="27" t="s">
        <v>33</v>
      </c>
      <c r="L31" s="35" t="s">
        <v>6</v>
      </c>
      <c r="M31" s="41" t="s">
        <v>34</v>
      </c>
      <c r="N31" s="42" t="s">
        <v>35</v>
      </c>
      <c r="O31" s="41" t="s">
        <v>98</v>
      </c>
      <c r="P31" s="37" t="s">
        <v>99</v>
      </c>
    </row>
    <row r="32" spans="1:16">
      <c r="A32" s="27" t="s">
        <v>9</v>
      </c>
      <c r="B32" s="27" t="s">
        <v>301</v>
      </c>
      <c r="C32" s="37" t="s">
        <v>31</v>
      </c>
      <c r="D32" s="38">
        <v>300000000</v>
      </c>
      <c r="E32" s="39">
        <v>29482206.147636075</v>
      </c>
      <c r="F32" s="30">
        <v>4649</v>
      </c>
      <c r="G32" s="33" t="s">
        <v>100</v>
      </c>
      <c r="H32" s="40">
        <v>44551</v>
      </c>
      <c r="I32" s="40">
        <v>45647</v>
      </c>
      <c r="J32" s="41">
        <v>1080</v>
      </c>
      <c r="K32" s="27" t="s">
        <v>33</v>
      </c>
      <c r="L32" s="35" t="s">
        <v>6</v>
      </c>
      <c r="M32" s="41" t="s">
        <v>38</v>
      </c>
      <c r="N32" s="42" t="s">
        <v>39</v>
      </c>
      <c r="O32" s="41" t="s">
        <v>101</v>
      </c>
      <c r="P32" s="37" t="s">
        <v>102</v>
      </c>
    </row>
    <row r="33" spans="1:16">
      <c r="A33" s="27" t="s">
        <v>9</v>
      </c>
      <c r="B33" s="27" t="s">
        <v>301</v>
      </c>
      <c r="C33" s="37" t="s">
        <v>31</v>
      </c>
      <c r="D33" s="38">
        <v>450000000</v>
      </c>
      <c r="E33" s="39">
        <v>69312017.40527916</v>
      </c>
      <c r="F33" s="30">
        <v>8621</v>
      </c>
      <c r="G33" s="33" t="s">
        <v>103</v>
      </c>
      <c r="H33" s="40">
        <v>44552</v>
      </c>
      <c r="I33" s="40">
        <v>46378</v>
      </c>
      <c r="J33" s="41">
        <v>1800</v>
      </c>
      <c r="K33" s="27" t="s">
        <v>33</v>
      </c>
      <c r="L33" s="35" t="s">
        <v>6</v>
      </c>
      <c r="M33" s="41" t="s">
        <v>84</v>
      </c>
      <c r="N33" s="42" t="s">
        <v>85</v>
      </c>
      <c r="O33" s="41" t="s">
        <v>104</v>
      </c>
      <c r="P33" s="37" t="s">
        <v>105</v>
      </c>
    </row>
    <row r="34" spans="1:16">
      <c r="A34" s="27" t="s">
        <v>9</v>
      </c>
      <c r="B34" s="27" t="s">
        <v>301</v>
      </c>
      <c r="C34" s="37" t="s">
        <v>31</v>
      </c>
      <c r="D34" s="38">
        <v>1500000000</v>
      </c>
      <c r="E34" s="39">
        <v>150260785.58183545</v>
      </c>
      <c r="F34" s="30">
        <v>1311</v>
      </c>
      <c r="G34" s="33" t="s">
        <v>106</v>
      </c>
      <c r="H34" s="40">
        <v>44552</v>
      </c>
      <c r="I34" s="40">
        <v>45648</v>
      </c>
      <c r="J34" s="41">
        <v>1080</v>
      </c>
      <c r="K34" s="27" t="s">
        <v>33</v>
      </c>
      <c r="L34" s="35" t="s">
        <v>7</v>
      </c>
      <c r="M34" s="41" t="s">
        <v>43</v>
      </c>
      <c r="N34" s="42" t="s">
        <v>44</v>
      </c>
      <c r="O34" s="41" t="s">
        <v>67</v>
      </c>
      <c r="P34" s="37" t="s">
        <v>107</v>
      </c>
    </row>
    <row r="35" spans="1:16">
      <c r="A35" s="27" t="s">
        <v>9</v>
      </c>
      <c r="B35" s="27" t="s">
        <v>301</v>
      </c>
      <c r="C35" s="37" t="s">
        <v>31</v>
      </c>
      <c r="D35" s="38">
        <v>200000000</v>
      </c>
      <c r="E35" s="39">
        <v>21116999.759671636</v>
      </c>
      <c r="F35" s="30">
        <v>4751</v>
      </c>
      <c r="G35" s="33" t="s">
        <v>108</v>
      </c>
      <c r="H35" s="40">
        <v>44552</v>
      </c>
      <c r="I35" s="40">
        <v>45648</v>
      </c>
      <c r="J35" s="41">
        <v>1080</v>
      </c>
      <c r="K35" s="27" t="s">
        <v>33</v>
      </c>
      <c r="L35" s="35" t="s">
        <v>6</v>
      </c>
      <c r="M35" s="41" t="s">
        <v>38</v>
      </c>
      <c r="N35" s="42" t="s">
        <v>39</v>
      </c>
      <c r="O35" s="41" t="s">
        <v>36</v>
      </c>
      <c r="P35" s="37" t="s">
        <v>36</v>
      </c>
    </row>
    <row r="36" spans="1:16">
      <c r="A36" s="27" t="s">
        <v>9</v>
      </c>
      <c r="B36" s="27" t="s">
        <v>301</v>
      </c>
      <c r="C36" s="37" t="s">
        <v>31</v>
      </c>
      <c r="D36" s="38">
        <v>443000000</v>
      </c>
      <c r="E36" s="39">
        <v>46774154.467672639</v>
      </c>
      <c r="F36" s="30">
        <v>2023</v>
      </c>
      <c r="G36" s="33" t="s">
        <v>92</v>
      </c>
      <c r="H36" s="40">
        <v>44552</v>
      </c>
      <c r="I36" s="40">
        <v>45648</v>
      </c>
      <c r="J36" s="41">
        <v>1080</v>
      </c>
      <c r="K36" s="27" t="s">
        <v>33</v>
      </c>
      <c r="L36" s="35" t="s">
        <v>6</v>
      </c>
      <c r="M36" s="41" t="s">
        <v>43</v>
      </c>
      <c r="N36" s="42" t="s">
        <v>44</v>
      </c>
      <c r="O36" s="41" t="s">
        <v>36</v>
      </c>
      <c r="P36" s="37" t="s">
        <v>36</v>
      </c>
    </row>
    <row r="37" spans="1:16">
      <c r="A37" s="27" t="s">
        <v>9</v>
      </c>
      <c r="B37" s="27" t="s">
        <v>301</v>
      </c>
      <c r="C37" s="37" t="s">
        <v>31</v>
      </c>
      <c r="D37" s="38">
        <v>600000000</v>
      </c>
      <c r="E37" s="39">
        <v>60104314.232734196</v>
      </c>
      <c r="F37" s="30">
        <v>4651</v>
      </c>
      <c r="G37" s="33" t="s">
        <v>109</v>
      </c>
      <c r="H37" s="40">
        <v>44552</v>
      </c>
      <c r="I37" s="40">
        <v>45648</v>
      </c>
      <c r="J37" s="41">
        <v>1080</v>
      </c>
      <c r="K37" s="27" t="s">
        <v>33</v>
      </c>
      <c r="L37" s="35" t="s">
        <v>7</v>
      </c>
      <c r="M37" s="41" t="s">
        <v>38</v>
      </c>
      <c r="N37" s="42" t="s">
        <v>39</v>
      </c>
      <c r="O37" s="41" t="s">
        <v>45</v>
      </c>
      <c r="P37" s="37" t="s">
        <v>110</v>
      </c>
    </row>
    <row r="38" spans="1:16">
      <c r="A38" s="27" t="s">
        <v>9</v>
      </c>
      <c r="B38" s="27" t="s">
        <v>301</v>
      </c>
      <c r="C38" s="37" t="s">
        <v>31</v>
      </c>
      <c r="D38" s="38">
        <v>300000000</v>
      </c>
      <c r="E38" s="39">
        <v>31675499.63950745</v>
      </c>
      <c r="F38" s="30">
        <v>1084</v>
      </c>
      <c r="G38" s="33" t="s">
        <v>111</v>
      </c>
      <c r="H38" s="40">
        <v>44552</v>
      </c>
      <c r="I38" s="40">
        <v>45648</v>
      </c>
      <c r="J38" s="41">
        <v>1080</v>
      </c>
      <c r="K38" s="27" t="s">
        <v>33</v>
      </c>
      <c r="L38" s="35" t="s">
        <v>6</v>
      </c>
      <c r="M38" s="41" t="s">
        <v>43</v>
      </c>
      <c r="N38" s="42" t="s">
        <v>44</v>
      </c>
      <c r="O38" s="41" t="s">
        <v>53</v>
      </c>
      <c r="P38" s="37" t="s">
        <v>54</v>
      </c>
    </row>
    <row r="39" spans="1:16">
      <c r="A39" s="27" t="s">
        <v>9</v>
      </c>
      <c r="B39" s="27" t="s">
        <v>301</v>
      </c>
      <c r="C39" s="37" t="s">
        <v>31</v>
      </c>
      <c r="D39" s="38">
        <v>650000000</v>
      </c>
      <c r="E39" s="39">
        <v>68630249.218932807</v>
      </c>
      <c r="F39" s="30">
        <v>4659</v>
      </c>
      <c r="G39" s="33" t="s">
        <v>112</v>
      </c>
      <c r="H39" s="40">
        <v>44553</v>
      </c>
      <c r="I39" s="40">
        <v>45649</v>
      </c>
      <c r="J39" s="41">
        <v>1080</v>
      </c>
      <c r="K39" s="27" t="s">
        <v>33</v>
      </c>
      <c r="L39" s="35" t="s">
        <v>6</v>
      </c>
      <c r="M39" s="41" t="s">
        <v>38</v>
      </c>
      <c r="N39" s="42" t="s">
        <v>39</v>
      </c>
      <c r="O39" s="41" t="s">
        <v>36</v>
      </c>
      <c r="P39" s="37" t="s">
        <v>36</v>
      </c>
    </row>
    <row r="40" spans="1:16">
      <c r="A40" s="27" t="s">
        <v>9</v>
      </c>
      <c r="B40" s="27" t="s">
        <v>301</v>
      </c>
      <c r="C40" s="37" t="s">
        <v>31</v>
      </c>
      <c r="D40" s="38">
        <v>150000000</v>
      </c>
      <c r="E40" s="39">
        <v>15837749.819753725</v>
      </c>
      <c r="F40" s="30">
        <v>5229</v>
      </c>
      <c r="G40" s="33" t="s">
        <v>113</v>
      </c>
      <c r="H40" s="40">
        <v>44553</v>
      </c>
      <c r="I40" s="40">
        <v>45649</v>
      </c>
      <c r="J40" s="41">
        <v>1080</v>
      </c>
      <c r="K40" s="27" t="s">
        <v>33</v>
      </c>
      <c r="L40" s="35" t="s">
        <v>6</v>
      </c>
      <c r="M40" s="41" t="s">
        <v>58</v>
      </c>
      <c r="N40" s="42" t="s">
        <v>59</v>
      </c>
      <c r="O40" s="41" t="s">
        <v>36</v>
      </c>
      <c r="P40" s="37" t="s">
        <v>36</v>
      </c>
    </row>
    <row r="41" spans="1:16">
      <c r="A41" s="27" t="s">
        <v>9</v>
      </c>
      <c r="B41" s="27" t="s">
        <v>301</v>
      </c>
      <c r="C41" s="37" t="s">
        <v>31</v>
      </c>
      <c r="D41" s="38">
        <v>120000000</v>
      </c>
      <c r="E41" s="39">
        <v>12670199.855802983</v>
      </c>
      <c r="F41" s="30">
        <v>1410</v>
      </c>
      <c r="G41" s="33" t="s">
        <v>114</v>
      </c>
      <c r="H41" s="40">
        <v>44553</v>
      </c>
      <c r="I41" s="40">
        <v>45649</v>
      </c>
      <c r="J41" s="41">
        <v>1080</v>
      </c>
      <c r="K41" s="27" t="s">
        <v>33</v>
      </c>
      <c r="L41" s="35" t="s">
        <v>6</v>
      </c>
      <c r="M41" s="41" t="s">
        <v>43</v>
      </c>
      <c r="N41" s="42" t="s">
        <v>44</v>
      </c>
      <c r="O41" s="41" t="s">
        <v>36</v>
      </c>
      <c r="P41" s="37" t="s">
        <v>36</v>
      </c>
    </row>
    <row r="42" spans="1:16">
      <c r="A42" s="27" t="s">
        <v>9</v>
      </c>
      <c r="B42" s="27" t="s">
        <v>301</v>
      </c>
      <c r="C42" s="37" t="s">
        <v>31</v>
      </c>
      <c r="D42" s="38">
        <v>322000000</v>
      </c>
      <c r="E42" s="39">
        <v>33998369.613071315</v>
      </c>
      <c r="F42" s="30">
        <v>1040</v>
      </c>
      <c r="G42" s="33" t="s">
        <v>115</v>
      </c>
      <c r="H42" s="40">
        <v>44553</v>
      </c>
      <c r="I42" s="40">
        <v>45649</v>
      </c>
      <c r="J42" s="41">
        <v>1080</v>
      </c>
      <c r="K42" s="27" t="s">
        <v>33</v>
      </c>
      <c r="L42" s="35" t="s">
        <v>6</v>
      </c>
      <c r="M42" s="41" t="s">
        <v>43</v>
      </c>
      <c r="N42" s="42" t="s">
        <v>44</v>
      </c>
      <c r="O42" s="41" t="s">
        <v>48</v>
      </c>
      <c r="P42" s="37" t="s">
        <v>49</v>
      </c>
    </row>
    <row r="43" spans="1:16">
      <c r="A43" s="27" t="s">
        <v>9</v>
      </c>
      <c r="B43" s="27" t="s">
        <v>301</v>
      </c>
      <c r="C43" s="37" t="s">
        <v>31</v>
      </c>
      <c r="D43" s="38">
        <v>1500000000</v>
      </c>
      <c r="E43" s="39">
        <v>150260785.58183545</v>
      </c>
      <c r="F43" s="30">
        <v>4632</v>
      </c>
      <c r="G43" s="33" t="s">
        <v>116</v>
      </c>
      <c r="H43" s="40">
        <v>44554</v>
      </c>
      <c r="I43" s="40">
        <v>45650</v>
      </c>
      <c r="J43" s="41">
        <v>1080</v>
      </c>
      <c r="K43" s="27" t="s">
        <v>33</v>
      </c>
      <c r="L43" s="35" t="s">
        <v>7</v>
      </c>
      <c r="M43" s="41" t="s">
        <v>38</v>
      </c>
      <c r="N43" s="42" t="s">
        <v>39</v>
      </c>
      <c r="O43" s="41" t="s">
        <v>117</v>
      </c>
      <c r="P43" s="37" t="s">
        <v>118</v>
      </c>
    </row>
    <row r="44" spans="1:16">
      <c r="A44" s="27" t="s">
        <v>9</v>
      </c>
      <c r="B44" s="27" t="s">
        <v>301</v>
      </c>
      <c r="C44" s="37" t="s">
        <v>31</v>
      </c>
      <c r="D44" s="38">
        <v>200000000</v>
      </c>
      <c r="E44" s="39">
        <v>21116999.759671636</v>
      </c>
      <c r="F44" s="30">
        <v>4644</v>
      </c>
      <c r="G44" s="33" t="s">
        <v>119</v>
      </c>
      <c r="H44" s="40">
        <v>44554</v>
      </c>
      <c r="I44" s="40">
        <v>45650</v>
      </c>
      <c r="J44" s="41">
        <v>1080</v>
      </c>
      <c r="K44" s="27" t="s">
        <v>33</v>
      </c>
      <c r="L44" s="35" t="s">
        <v>6</v>
      </c>
      <c r="M44" s="41" t="s">
        <v>38</v>
      </c>
      <c r="N44" s="42" t="s">
        <v>39</v>
      </c>
      <c r="O44" s="41" t="s">
        <v>101</v>
      </c>
      <c r="P44" s="37" t="s">
        <v>120</v>
      </c>
    </row>
    <row r="45" spans="1:16">
      <c r="A45" s="27" t="s">
        <v>9</v>
      </c>
      <c r="B45" s="27" t="s">
        <v>301</v>
      </c>
      <c r="C45" s="37" t="s">
        <v>31</v>
      </c>
      <c r="D45" s="38">
        <v>200000000</v>
      </c>
      <c r="E45" s="39">
        <v>21116999.759671636</v>
      </c>
      <c r="F45" s="30">
        <v>1030</v>
      </c>
      <c r="G45" s="33" t="s">
        <v>121</v>
      </c>
      <c r="H45" s="40">
        <v>44554</v>
      </c>
      <c r="I45" s="40">
        <v>45650</v>
      </c>
      <c r="J45" s="41">
        <v>1080</v>
      </c>
      <c r="K45" s="27" t="s">
        <v>33</v>
      </c>
      <c r="L45" s="35" t="s">
        <v>6</v>
      </c>
      <c r="M45" s="41" t="s">
        <v>43</v>
      </c>
      <c r="N45" s="42" t="s">
        <v>44</v>
      </c>
      <c r="O45" s="41" t="s">
        <v>45</v>
      </c>
      <c r="P45" s="37" t="s">
        <v>46</v>
      </c>
    </row>
    <row r="46" spans="1:16">
      <c r="A46" s="27" t="s">
        <v>9</v>
      </c>
      <c r="B46" s="27" t="s">
        <v>301</v>
      </c>
      <c r="C46" s="37" t="s">
        <v>31</v>
      </c>
      <c r="D46" s="38">
        <v>200000000</v>
      </c>
      <c r="E46" s="39">
        <v>21090643.741874576</v>
      </c>
      <c r="F46" s="30">
        <v>4645</v>
      </c>
      <c r="G46" s="33" t="s">
        <v>122</v>
      </c>
      <c r="H46" s="40">
        <v>44557</v>
      </c>
      <c r="I46" s="40">
        <v>45653</v>
      </c>
      <c r="J46" s="41">
        <v>1080</v>
      </c>
      <c r="K46" s="27" t="s">
        <v>33</v>
      </c>
      <c r="L46" s="35" t="s">
        <v>6</v>
      </c>
      <c r="M46" s="41" t="s">
        <v>38</v>
      </c>
      <c r="N46" s="42" t="s">
        <v>39</v>
      </c>
      <c r="O46" s="41" t="s">
        <v>123</v>
      </c>
      <c r="P46" s="37" t="s">
        <v>124</v>
      </c>
    </row>
    <row r="47" spans="1:16">
      <c r="A47" s="27" t="s">
        <v>9</v>
      </c>
      <c r="B47" s="27" t="s">
        <v>301</v>
      </c>
      <c r="C47" s="37" t="s">
        <v>31</v>
      </c>
      <c r="D47" s="38">
        <v>500000000</v>
      </c>
      <c r="E47" s="39">
        <v>52726609.354686409</v>
      </c>
      <c r="F47" s="30">
        <v>4620</v>
      </c>
      <c r="G47" s="33" t="s">
        <v>125</v>
      </c>
      <c r="H47" s="40">
        <v>44557</v>
      </c>
      <c r="I47" s="40">
        <v>45653</v>
      </c>
      <c r="J47" s="41">
        <v>1080</v>
      </c>
      <c r="K47" s="27" t="s">
        <v>33</v>
      </c>
      <c r="L47" s="35" t="s">
        <v>6</v>
      </c>
      <c r="M47" s="41" t="s">
        <v>38</v>
      </c>
      <c r="N47" s="42" t="s">
        <v>39</v>
      </c>
      <c r="O47" s="41" t="s">
        <v>36</v>
      </c>
      <c r="P47" s="37" t="s">
        <v>36</v>
      </c>
    </row>
    <row r="48" spans="1:16">
      <c r="A48" s="27" t="s">
        <v>9</v>
      </c>
      <c r="B48" s="27" t="s">
        <v>301</v>
      </c>
      <c r="C48" s="37" t="s">
        <v>31</v>
      </c>
      <c r="D48" s="38">
        <v>450000000</v>
      </c>
      <c r="E48" s="39">
        <v>47453948.419217788</v>
      </c>
      <c r="F48" s="30">
        <v>4799</v>
      </c>
      <c r="G48" s="33" t="s">
        <v>126</v>
      </c>
      <c r="H48" s="40">
        <v>44557</v>
      </c>
      <c r="I48" s="40">
        <v>45653</v>
      </c>
      <c r="J48" s="41">
        <v>1080</v>
      </c>
      <c r="K48" s="27" t="s">
        <v>33</v>
      </c>
      <c r="L48" s="35" t="s">
        <v>6</v>
      </c>
      <c r="M48" s="41" t="s">
        <v>38</v>
      </c>
      <c r="N48" s="42" t="s">
        <v>39</v>
      </c>
      <c r="O48" s="41" t="s">
        <v>36</v>
      </c>
      <c r="P48" s="37" t="s">
        <v>36</v>
      </c>
    </row>
    <row r="49" spans="1:16">
      <c r="A49" s="27" t="s">
        <v>9</v>
      </c>
      <c r="B49" s="27" t="s">
        <v>301</v>
      </c>
      <c r="C49" s="37" t="s">
        <v>31</v>
      </c>
      <c r="D49" s="38">
        <v>300000000</v>
      </c>
      <c r="E49" s="39">
        <v>31635965.612811863</v>
      </c>
      <c r="F49" s="30">
        <v>4771</v>
      </c>
      <c r="G49" s="33" t="s">
        <v>127</v>
      </c>
      <c r="H49" s="40">
        <v>44557</v>
      </c>
      <c r="I49" s="40">
        <v>45653</v>
      </c>
      <c r="J49" s="41">
        <v>1080</v>
      </c>
      <c r="K49" s="27" t="s">
        <v>33</v>
      </c>
      <c r="L49" s="35" t="s">
        <v>6</v>
      </c>
      <c r="M49" s="41" t="s">
        <v>38</v>
      </c>
      <c r="N49" s="42" t="s">
        <v>39</v>
      </c>
      <c r="O49" s="41" t="s">
        <v>36</v>
      </c>
      <c r="P49" s="37" t="s">
        <v>36</v>
      </c>
    </row>
    <row r="50" spans="1:16">
      <c r="A50" s="27" t="s">
        <v>9</v>
      </c>
      <c r="B50" s="27" t="s">
        <v>301</v>
      </c>
      <c r="C50" s="37" t="s">
        <v>31</v>
      </c>
      <c r="D50" s="38">
        <v>100000000</v>
      </c>
      <c r="E50" s="39">
        <v>10545321.870937288</v>
      </c>
      <c r="F50" s="30">
        <v>4669</v>
      </c>
      <c r="G50" s="33" t="s">
        <v>128</v>
      </c>
      <c r="H50" s="40">
        <v>44557</v>
      </c>
      <c r="I50" s="40">
        <v>45653</v>
      </c>
      <c r="J50" s="41">
        <v>1080</v>
      </c>
      <c r="K50" s="27" t="s">
        <v>33</v>
      </c>
      <c r="L50" s="35" t="s">
        <v>6</v>
      </c>
      <c r="M50" s="41" t="s">
        <v>38</v>
      </c>
      <c r="N50" s="42" t="s">
        <v>39</v>
      </c>
      <c r="O50" s="41" t="s">
        <v>36</v>
      </c>
      <c r="P50" s="37" t="s">
        <v>36</v>
      </c>
    </row>
    <row r="51" spans="1:16">
      <c r="A51" s="27" t="s">
        <v>9</v>
      </c>
      <c r="B51" s="27" t="s">
        <v>301</v>
      </c>
      <c r="C51" s="37" t="s">
        <v>31</v>
      </c>
      <c r="D51" s="38">
        <v>1500000000</v>
      </c>
      <c r="E51" s="39">
        <v>217695248.89346179</v>
      </c>
      <c r="F51" s="30">
        <v>6810</v>
      </c>
      <c r="G51" s="33" t="s">
        <v>129</v>
      </c>
      <c r="H51" s="40">
        <v>44557</v>
      </c>
      <c r="I51" s="40">
        <v>46383</v>
      </c>
      <c r="J51" s="41">
        <v>1800</v>
      </c>
      <c r="K51" s="27" t="s">
        <v>33</v>
      </c>
      <c r="L51" s="35" t="s">
        <v>7</v>
      </c>
      <c r="M51" s="41" t="s">
        <v>130</v>
      </c>
      <c r="N51" s="42" t="s">
        <v>131</v>
      </c>
      <c r="O51" s="41" t="s">
        <v>40</v>
      </c>
      <c r="P51" s="37" t="s">
        <v>41</v>
      </c>
    </row>
    <row r="52" spans="1:16">
      <c r="A52" s="27" t="s">
        <v>9</v>
      </c>
      <c r="B52" s="27" t="s">
        <v>301</v>
      </c>
      <c r="C52" s="37" t="s">
        <v>31</v>
      </c>
      <c r="D52" s="38">
        <v>791000000</v>
      </c>
      <c r="E52" s="39">
        <v>83413495.999113977</v>
      </c>
      <c r="F52" s="30">
        <v>4321</v>
      </c>
      <c r="G52" s="33" t="s">
        <v>97</v>
      </c>
      <c r="H52" s="40">
        <v>44557</v>
      </c>
      <c r="I52" s="40">
        <v>45653</v>
      </c>
      <c r="J52" s="41">
        <v>1080</v>
      </c>
      <c r="K52" s="27" t="s">
        <v>33</v>
      </c>
      <c r="L52" s="35" t="s">
        <v>6</v>
      </c>
      <c r="M52" s="41" t="s">
        <v>34</v>
      </c>
      <c r="N52" s="42" t="s">
        <v>35</v>
      </c>
      <c r="O52" s="41" t="s">
        <v>40</v>
      </c>
      <c r="P52" s="37" t="s">
        <v>132</v>
      </c>
    </row>
    <row r="53" spans="1:16">
      <c r="A53" s="27" t="s">
        <v>9</v>
      </c>
      <c r="B53" s="27" t="s">
        <v>301</v>
      </c>
      <c r="C53" s="37" t="s">
        <v>31</v>
      </c>
      <c r="D53" s="38">
        <v>600000000</v>
      </c>
      <c r="E53" s="39">
        <v>63271931.225623727</v>
      </c>
      <c r="F53" s="30">
        <v>2790</v>
      </c>
      <c r="G53" s="33" t="s">
        <v>133</v>
      </c>
      <c r="H53" s="40">
        <v>44558</v>
      </c>
      <c r="I53" s="40">
        <v>45654</v>
      </c>
      <c r="J53" s="41">
        <v>1080</v>
      </c>
      <c r="K53" s="27" t="s">
        <v>33</v>
      </c>
      <c r="L53" s="35" t="s">
        <v>6</v>
      </c>
      <c r="M53" s="41" t="s">
        <v>43</v>
      </c>
      <c r="N53" s="42" t="s">
        <v>44</v>
      </c>
      <c r="O53" s="41" t="s">
        <v>36</v>
      </c>
      <c r="P53" s="37" t="s">
        <v>36</v>
      </c>
    </row>
    <row r="54" spans="1:16">
      <c r="A54" s="27" t="s">
        <v>9</v>
      </c>
      <c r="B54" s="27" t="s">
        <v>301</v>
      </c>
      <c r="C54" s="37" t="s">
        <v>31</v>
      </c>
      <c r="D54" s="38">
        <v>200000000</v>
      </c>
      <c r="E54" s="39">
        <v>21090643.741874576</v>
      </c>
      <c r="F54" s="30">
        <v>4663</v>
      </c>
      <c r="G54" s="33" t="s">
        <v>81</v>
      </c>
      <c r="H54" s="40">
        <v>44558</v>
      </c>
      <c r="I54" s="40">
        <v>45654</v>
      </c>
      <c r="J54" s="41">
        <v>1080</v>
      </c>
      <c r="K54" s="27" t="s">
        <v>33</v>
      </c>
      <c r="L54" s="35" t="s">
        <v>6</v>
      </c>
      <c r="M54" s="41" t="s">
        <v>38</v>
      </c>
      <c r="N54" s="42" t="s">
        <v>39</v>
      </c>
      <c r="O54" s="41" t="s">
        <v>134</v>
      </c>
      <c r="P54" s="37" t="s">
        <v>135</v>
      </c>
    </row>
    <row r="55" spans="1:16">
      <c r="A55" s="27" t="s">
        <v>9</v>
      </c>
      <c r="B55" s="27" t="s">
        <v>301</v>
      </c>
      <c r="C55" s="37" t="s">
        <v>31</v>
      </c>
      <c r="D55" s="38">
        <v>700000000</v>
      </c>
      <c r="E55" s="39">
        <v>73817253.09656097</v>
      </c>
      <c r="F55" s="30">
        <v>4659</v>
      </c>
      <c r="G55" s="33" t="s">
        <v>112</v>
      </c>
      <c r="H55" s="40">
        <v>44558</v>
      </c>
      <c r="I55" s="40">
        <v>45654</v>
      </c>
      <c r="J55" s="41">
        <v>1080</v>
      </c>
      <c r="K55" s="27" t="s">
        <v>33</v>
      </c>
      <c r="L55" s="35" t="s">
        <v>6</v>
      </c>
      <c r="M55" s="41" t="s">
        <v>38</v>
      </c>
      <c r="N55" s="42" t="s">
        <v>39</v>
      </c>
      <c r="O55" s="41" t="s">
        <v>36</v>
      </c>
      <c r="P55" s="37" t="s">
        <v>36</v>
      </c>
    </row>
    <row r="56" spans="1:16">
      <c r="A56" s="27" t="s">
        <v>9</v>
      </c>
      <c r="B56" s="27" t="s">
        <v>301</v>
      </c>
      <c r="C56" s="37" t="s">
        <v>31</v>
      </c>
      <c r="D56" s="38">
        <v>220000000</v>
      </c>
      <c r="E56" s="39">
        <v>23199708.116062038</v>
      </c>
      <c r="F56" s="30">
        <v>8621</v>
      </c>
      <c r="G56" s="33" t="s">
        <v>103</v>
      </c>
      <c r="H56" s="40">
        <v>44558</v>
      </c>
      <c r="I56" s="40">
        <v>45654</v>
      </c>
      <c r="J56" s="41">
        <v>1080</v>
      </c>
      <c r="K56" s="27" t="s">
        <v>33</v>
      </c>
      <c r="L56" s="35" t="s">
        <v>6</v>
      </c>
      <c r="M56" s="41" t="s">
        <v>84</v>
      </c>
      <c r="N56" s="42" t="s">
        <v>85</v>
      </c>
      <c r="O56" s="41" t="s">
        <v>101</v>
      </c>
      <c r="P56" s="37" t="s">
        <v>102</v>
      </c>
    </row>
    <row r="57" spans="1:16">
      <c r="A57" s="27" t="s">
        <v>9</v>
      </c>
      <c r="B57" s="27" t="s">
        <v>301</v>
      </c>
      <c r="C57" s="37" t="s">
        <v>56</v>
      </c>
      <c r="D57" s="38">
        <v>250000000</v>
      </c>
      <c r="E57" s="39">
        <v>26994295.784342155</v>
      </c>
      <c r="F57" s="30">
        <v>4659</v>
      </c>
      <c r="G57" s="33" t="s">
        <v>112</v>
      </c>
      <c r="H57" s="40">
        <v>44558</v>
      </c>
      <c r="I57" s="40">
        <v>45654</v>
      </c>
      <c r="J57" s="41">
        <v>1080</v>
      </c>
      <c r="K57" s="27" t="s">
        <v>62</v>
      </c>
      <c r="L57" s="35" t="s">
        <v>6</v>
      </c>
      <c r="M57" s="41" t="s">
        <v>38</v>
      </c>
      <c r="N57" s="42" t="s">
        <v>39</v>
      </c>
      <c r="O57" s="41" t="s">
        <v>67</v>
      </c>
      <c r="P57" s="37" t="s">
        <v>136</v>
      </c>
    </row>
    <row r="58" spans="1:16">
      <c r="A58" s="27" t="s">
        <v>9</v>
      </c>
      <c r="B58" s="27" t="s">
        <v>301</v>
      </c>
      <c r="C58" s="37" t="s">
        <v>31</v>
      </c>
      <c r="D58" s="38">
        <v>500000000</v>
      </c>
      <c r="E58" s="39">
        <v>50024404.055304848</v>
      </c>
      <c r="F58" s="30">
        <v>6201</v>
      </c>
      <c r="G58" s="33" t="s">
        <v>73</v>
      </c>
      <c r="H58" s="40">
        <v>44558</v>
      </c>
      <c r="I58" s="40">
        <v>45654</v>
      </c>
      <c r="J58" s="41">
        <v>1080</v>
      </c>
      <c r="K58" s="27" t="s">
        <v>33</v>
      </c>
      <c r="L58" s="35" t="s">
        <v>7</v>
      </c>
      <c r="M58" s="41" t="s">
        <v>74</v>
      </c>
      <c r="N58" s="42" t="s">
        <v>75</v>
      </c>
      <c r="O58" s="41" t="s">
        <v>36</v>
      </c>
      <c r="P58" s="37" t="s">
        <v>36</v>
      </c>
    </row>
    <row r="59" spans="1:16">
      <c r="A59" s="27" t="s">
        <v>9</v>
      </c>
      <c r="B59" s="27" t="s">
        <v>301</v>
      </c>
      <c r="C59" s="37" t="s">
        <v>31</v>
      </c>
      <c r="D59" s="38">
        <v>250000000</v>
      </c>
      <c r="E59" s="39">
        <v>26363304.677343205</v>
      </c>
      <c r="F59" s="30">
        <v>1410</v>
      </c>
      <c r="G59" s="33" t="s">
        <v>114</v>
      </c>
      <c r="H59" s="40">
        <v>44558</v>
      </c>
      <c r="I59" s="40">
        <v>45654</v>
      </c>
      <c r="J59" s="41">
        <v>1080</v>
      </c>
      <c r="K59" s="27" t="s">
        <v>33</v>
      </c>
      <c r="L59" s="35" t="s">
        <v>6</v>
      </c>
      <c r="M59" s="41" t="s">
        <v>43</v>
      </c>
      <c r="N59" s="42" t="s">
        <v>44</v>
      </c>
      <c r="O59" s="41" t="s">
        <v>36</v>
      </c>
      <c r="P59" s="37" t="s">
        <v>36</v>
      </c>
    </row>
    <row r="60" spans="1:16">
      <c r="A60" s="27" t="s">
        <v>9</v>
      </c>
      <c r="B60" s="27" t="s">
        <v>301</v>
      </c>
      <c r="C60" s="37" t="s">
        <v>56</v>
      </c>
      <c r="D60" s="38">
        <v>300000000</v>
      </c>
      <c r="E60" s="39">
        <v>46021150.193311967</v>
      </c>
      <c r="F60" s="30">
        <v>4631</v>
      </c>
      <c r="G60" s="33" t="s">
        <v>47</v>
      </c>
      <c r="H60" s="40">
        <v>44559</v>
      </c>
      <c r="I60" s="40">
        <v>46385</v>
      </c>
      <c r="J60" s="41">
        <v>1800</v>
      </c>
      <c r="K60" s="27" t="s">
        <v>33</v>
      </c>
      <c r="L60" s="35" t="s">
        <v>6</v>
      </c>
      <c r="M60" s="41" t="s">
        <v>38</v>
      </c>
      <c r="N60" s="42" t="s">
        <v>39</v>
      </c>
      <c r="O60" s="41" t="s">
        <v>40</v>
      </c>
      <c r="P60" s="37" t="s">
        <v>41</v>
      </c>
    </row>
    <row r="61" spans="1:16">
      <c r="A61" s="27" t="s">
        <v>9</v>
      </c>
      <c r="B61" s="27" t="s">
        <v>301</v>
      </c>
      <c r="C61" s="37" t="s">
        <v>31</v>
      </c>
      <c r="D61" s="38">
        <v>300000000</v>
      </c>
      <c r="E61" s="39">
        <v>27245107.195720777</v>
      </c>
      <c r="F61" s="30">
        <v>4659</v>
      </c>
      <c r="G61" s="33" t="s">
        <v>112</v>
      </c>
      <c r="H61" s="40">
        <v>44559</v>
      </c>
      <c r="I61" s="40">
        <v>45655</v>
      </c>
      <c r="J61" s="41">
        <v>1080</v>
      </c>
      <c r="K61" s="27" t="s">
        <v>62</v>
      </c>
      <c r="L61" s="35" t="s">
        <v>6</v>
      </c>
      <c r="M61" s="41" t="s">
        <v>38</v>
      </c>
      <c r="N61" s="42" t="s">
        <v>39</v>
      </c>
      <c r="O61" s="41" t="s">
        <v>67</v>
      </c>
      <c r="P61" s="37" t="s">
        <v>136</v>
      </c>
    </row>
    <row r="62" spans="1:16">
      <c r="A62" s="27" t="s">
        <v>9</v>
      </c>
      <c r="B62" s="27" t="s">
        <v>301</v>
      </c>
      <c r="C62" s="37" t="s">
        <v>31</v>
      </c>
      <c r="D62" s="38">
        <v>800000000</v>
      </c>
      <c r="E62" s="39">
        <v>84362574.967498302</v>
      </c>
      <c r="F62" s="30">
        <v>4530</v>
      </c>
      <c r="G62" s="33" t="s">
        <v>137</v>
      </c>
      <c r="H62" s="40">
        <v>44559</v>
      </c>
      <c r="I62" s="40">
        <v>45655</v>
      </c>
      <c r="J62" s="41">
        <v>1080</v>
      </c>
      <c r="K62" s="27" t="s">
        <v>33</v>
      </c>
      <c r="L62" s="35" t="s">
        <v>6</v>
      </c>
      <c r="M62" s="41" t="s">
        <v>38</v>
      </c>
      <c r="N62" s="42" t="s">
        <v>39</v>
      </c>
      <c r="O62" s="41" t="s">
        <v>67</v>
      </c>
      <c r="P62" s="37" t="s">
        <v>136</v>
      </c>
    </row>
    <row r="63" spans="1:16">
      <c r="A63" s="27" t="s">
        <v>9</v>
      </c>
      <c r="B63" s="27" t="s">
        <v>301</v>
      </c>
      <c r="C63" s="37" t="s">
        <v>31</v>
      </c>
      <c r="D63" s="38">
        <v>300000000</v>
      </c>
      <c r="E63" s="39">
        <v>30014642.43318291</v>
      </c>
      <c r="F63" s="30">
        <v>7490</v>
      </c>
      <c r="G63" s="33" t="s">
        <v>82</v>
      </c>
      <c r="H63" s="40">
        <v>44560</v>
      </c>
      <c r="I63" s="40">
        <v>45656</v>
      </c>
      <c r="J63" s="41">
        <v>1080</v>
      </c>
      <c r="K63" s="27" t="s">
        <v>33</v>
      </c>
      <c r="L63" s="35" t="s">
        <v>7</v>
      </c>
      <c r="M63" s="41" t="s">
        <v>51</v>
      </c>
      <c r="N63" s="42" t="s">
        <v>52</v>
      </c>
      <c r="O63" s="41" t="s">
        <v>67</v>
      </c>
      <c r="P63" s="37" t="s">
        <v>138</v>
      </c>
    </row>
    <row r="64" spans="1:16">
      <c r="A64" s="27" t="s">
        <v>9</v>
      </c>
      <c r="B64" s="27" t="s">
        <v>301</v>
      </c>
      <c r="C64" s="37" t="s">
        <v>31</v>
      </c>
      <c r="D64" s="38">
        <v>150000000</v>
      </c>
      <c r="E64" s="39">
        <v>15817982.806405932</v>
      </c>
      <c r="F64" s="30">
        <v>4741</v>
      </c>
      <c r="G64" s="33" t="s">
        <v>139</v>
      </c>
      <c r="H64" s="40">
        <v>44560</v>
      </c>
      <c r="I64" s="40">
        <v>45656</v>
      </c>
      <c r="J64" s="41">
        <v>1080</v>
      </c>
      <c r="K64" s="27" t="s">
        <v>33</v>
      </c>
      <c r="L64" s="35" t="s">
        <v>6</v>
      </c>
      <c r="M64" s="41" t="s">
        <v>38</v>
      </c>
      <c r="N64" s="42" t="s">
        <v>39</v>
      </c>
      <c r="O64" s="41" t="s">
        <v>53</v>
      </c>
      <c r="P64" s="37" t="s">
        <v>54</v>
      </c>
    </row>
    <row r="65" spans="1:16">
      <c r="A65" s="27" t="s">
        <v>9</v>
      </c>
      <c r="B65" s="27" t="s">
        <v>301</v>
      </c>
      <c r="C65" s="37" t="s">
        <v>31</v>
      </c>
      <c r="D65" s="38">
        <v>260000000</v>
      </c>
      <c r="E65" s="39">
        <v>27417836.864436947</v>
      </c>
      <c r="F65" s="30">
        <v>1630</v>
      </c>
      <c r="G65" s="33" t="s">
        <v>140</v>
      </c>
      <c r="H65" s="40">
        <v>44560</v>
      </c>
      <c r="I65" s="40">
        <v>45656</v>
      </c>
      <c r="J65" s="41">
        <v>1080</v>
      </c>
      <c r="K65" s="27" t="s">
        <v>62</v>
      </c>
      <c r="L65" s="35" t="s">
        <v>6</v>
      </c>
      <c r="M65" s="41" t="s">
        <v>43</v>
      </c>
      <c r="N65" s="42" t="s">
        <v>44</v>
      </c>
      <c r="O65" s="41" t="s">
        <v>40</v>
      </c>
      <c r="P65" s="37" t="s">
        <v>141</v>
      </c>
    </row>
    <row r="66" spans="1:16">
      <c r="A66" s="27" t="s">
        <v>9</v>
      </c>
      <c r="B66" s="27" t="s">
        <v>301</v>
      </c>
      <c r="C66" s="37" t="s">
        <v>31</v>
      </c>
      <c r="D66" s="38">
        <v>500000000</v>
      </c>
      <c r="E66" s="39">
        <v>50024404.055304848</v>
      </c>
      <c r="F66" s="30">
        <v>4290</v>
      </c>
      <c r="G66" s="33" t="s">
        <v>32</v>
      </c>
      <c r="H66" s="40">
        <v>44560</v>
      </c>
      <c r="I66" s="40">
        <v>45656</v>
      </c>
      <c r="J66" s="41">
        <v>1080</v>
      </c>
      <c r="K66" s="27" t="s">
        <v>33</v>
      </c>
      <c r="L66" s="35" t="s">
        <v>7</v>
      </c>
      <c r="M66" s="41" t="s">
        <v>34</v>
      </c>
      <c r="N66" s="42" t="s">
        <v>35</v>
      </c>
      <c r="O66" s="41" t="s">
        <v>36</v>
      </c>
      <c r="P66" s="37" t="s">
        <v>36</v>
      </c>
    </row>
    <row r="67" spans="1:16">
      <c r="A67" s="27" t="s">
        <v>9</v>
      </c>
      <c r="B67" s="27" t="s">
        <v>301</v>
      </c>
      <c r="C67" s="37" t="s">
        <v>31</v>
      </c>
      <c r="D67" s="38">
        <v>350000000</v>
      </c>
      <c r="E67" s="39">
        <v>35017082.838713408</v>
      </c>
      <c r="F67" s="30">
        <v>7820</v>
      </c>
      <c r="G67" s="33" t="s">
        <v>142</v>
      </c>
      <c r="H67" s="40">
        <v>44560</v>
      </c>
      <c r="I67" s="40">
        <v>45656</v>
      </c>
      <c r="J67" s="41">
        <v>1080</v>
      </c>
      <c r="K67" s="27" t="s">
        <v>33</v>
      </c>
      <c r="L67" s="35" t="s">
        <v>7</v>
      </c>
      <c r="M67" s="41" t="s">
        <v>89</v>
      </c>
      <c r="N67" s="42" t="s">
        <v>90</v>
      </c>
      <c r="O67" s="41" t="s">
        <v>36</v>
      </c>
      <c r="P67" s="37" t="s">
        <v>36</v>
      </c>
    </row>
    <row r="68" spans="1:16">
      <c r="A68" s="27" t="s">
        <v>9</v>
      </c>
      <c r="B68" s="27" t="s">
        <v>301</v>
      </c>
      <c r="C68" s="37" t="s">
        <v>31</v>
      </c>
      <c r="D68" s="38">
        <v>800000000</v>
      </c>
      <c r="E68" s="39">
        <v>80033168.055438578</v>
      </c>
      <c r="F68" s="30">
        <v>2221</v>
      </c>
      <c r="G68" s="33" t="s">
        <v>143</v>
      </c>
      <c r="H68" s="40">
        <v>44565</v>
      </c>
      <c r="I68" s="40">
        <v>45661</v>
      </c>
      <c r="J68" s="41">
        <v>1080</v>
      </c>
      <c r="K68" s="27" t="s">
        <v>33</v>
      </c>
      <c r="L68" s="35" t="s">
        <v>7</v>
      </c>
      <c r="M68" s="41" t="s">
        <v>43</v>
      </c>
      <c r="N68" s="27" t="s">
        <v>44</v>
      </c>
      <c r="O68" s="41" t="s">
        <v>36</v>
      </c>
      <c r="P68" s="37" t="s">
        <v>36</v>
      </c>
    </row>
    <row r="69" spans="1:16">
      <c r="A69" s="27" t="s">
        <v>9</v>
      </c>
      <c r="B69" s="27" t="s">
        <v>301</v>
      </c>
      <c r="C69" s="37" t="s">
        <v>31</v>
      </c>
      <c r="D69" s="38">
        <v>1000000000</v>
      </c>
      <c r="E69" s="39">
        <v>100041460.06929816</v>
      </c>
      <c r="F69" s="30">
        <v>4923</v>
      </c>
      <c r="G69" s="33" t="s">
        <v>57</v>
      </c>
      <c r="H69" s="40">
        <v>44565</v>
      </c>
      <c r="I69" s="40">
        <v>45661</v>
      </c>
      <c r="J69" s="41">
        <v>1080</v>
      </c>
      <c r="K69" s="27" t="s">
        <v>62</v>
      </c>
      <c r="L69" s="35" t="s">
        <v>7</v>
      </c>
      <c r="M69" s="41" t="s">
        <v>58</v>
      </c>
      <c r="N69" s="27" t="s">
        <v>59</v>
      </c>
      <c r="O69" s="41" t="s">
        <v>40</v>
      </c>
      <c r="P69" s="37" t="s">
        <v>144</v>
      </c>
    </row>
    <row r="70" spans="1:16">
      <c r="A70" s="27" t="s">
        <v>9</v>
      </c>
      <c r="B70" s="27" t="s">
        <v>301</v>
      </c>
      <c r="C70" s="37" t="s">
        <v>31</v>
      </c>
      <c r="D70" s="38">
        <v>500000000</v>
      </c>
      <c r="E70" s="39">
        <v>52722737.568675563</v>
      </c>
      <c r="F70" s="30">
        <v>4663</v>
      </c>
      <c r="G70" s="33" t="s">
        <v>81</v>
      </c>
      <c r="H70" s="40">
        <v>44565</v>
      </c>
      <c r="I70" s="40">
        <v>45661</v>
      </c>
      <c r="J70" s="41">
        <v>1080</v>
      </c>
      <c r="K70" s="27" t="s">
        <v>33</v>
      </c>
      <c r="L70" s="35" t="s">
        <v>6</v>
      </c>
      <c r="M70" s="41" t="s">
        <v>38</v>
      </c>
      <c r="N70" s="27" t="s">
        <v>39</v>
      </c>
      <c r="O70" s="41" t="s">
        <v>36</v>
      </c>
      <c r="P70" s="37" t="s">
        <v>36</v>
      </c>
    </row>
    <row r="71" spans="1:16">
      <c r="A71" s="27" t="s">
        <v>9</v>
      </c>
      <c r="B71" s="27" t="s">
        <v>301</v>
      </c>
      <c r="C71" s="37" t="s">
        <v>31</v>
      </c>
      <c r="D71" s="38">
        <v>180000000</v>
      </c>
      <c r="E71" s="39">
        <v>18980185.524723198</v>
      </c>
      <c r="F71" s="30">
        <v>3312</v>
      </c>
      <c r="G71" s="33" t="s">
        <v>145</v>
      </c>
      <c r="H71" s="40">
        <v>44567</v>
      </c>
      <c r="I71" s="40">
        <v>45663</v>
      </c>
      <c r="J71" s="41">
        <v>1080</v>
      </c>
      <c r="K71" s="27" t="s">
        <v>33</v>
      </c>
      <c r="L71" s="35" t="s">
        <v>6</v>
      </c>
      <c r="M71" s="41" t="s">
        <v>43</v>
      </c>
      <c r="N71" s="27" t="s">
        <v>44</v>
      </c>
      <c r="O71" s="41" t="s">
        <v>40</v>
      </c>
      <c r="P71" s="37" t="s">
        <v>41</v>
      </c>
    </row>
    <row r="72" spans="1:16">
      <c r="A72" s="27" t="s">
        <v>9</v>
      </c>
      <c r="B72" s="27" t="s">
        <v>301</v>
      </c>
      <c r="C72" s="37" t="s">
        <v>31</v>
      </c>
      <c r="D72" s="38">
        <v>100000000</v>
      </c>
      <c r="E72" s="39">
        <v>11247902.552766977</v>
      </c>
      <c r="F72" s="30">
        <v>4111</v>
      </c>
      <c r="G72" s="33" t="s">
        <v>146</v>
      </c>
      <c r="H72" s="40">
        <v>44568</v>
      </c>
      <c r="I72" s="40">
        <v>45664</v>
      </c>
      <c r="J72" s="41">
        <v>1080</v>
      </c>
      <c r="K72" s="27" t="s">
        <v>33</v>
      </c>
      <c r="L72" s="35" t="s">
        <v>6</v>
      </c>
      <c r="M72" s="41" t="s">
        <v>34</v>
      </c>
      <c r="N72" s="27" t="s">
        <v>35</v>
      </c>
      <c r="O72" s="41" t="s">
        <v>45</v>
      </c>
      <c r="P72" s="37" t="s">
        <v>110</v>
      </c>
    </row>
    <row r="73" spans="1:16">
      <c r="A73" s="27" t="s">
        <v>9</v>
      </c>
      <c r="B73" s="27" t="s">
        <v>301</v>
      </c>
      <c r="C73" s="37" t="s">
        <v>31</v>
      </c>
      <c r="D73" s="38">
        <v>200000000</v>
      </c>
      <c r="E73" s="39">
        <v>22484249.120625932</v>
      </c>
      <c r="F73" s="30">
        <v>1410</v>
      </c>
      <c r="G73" s="33" t="s">
        <v>114</v>
      </c>
      <c r="H73" s="40">
        <v>44572</v>
      </c>
      <c r="I73" s="40">
        <v>45668</v>
      </c>
      <c r="J73" s="41">
        <v>1080</v>
      </c>
      <c r="K73" s="27" t="s">
        <v>33</v>
      </c>
      <c r="L73" s="35" t="s">
        <v>6</v>
      </c>
      <c r="M73" s="41" t="s">
        <v>43</v>
      </c>
      <c r="N73" s="27" t="s">
        <v>44</v>
      </c>
      <c r="O73" s="41" t="s">
        <v>40</v>
      </c>
      <c r="P73" s="37" t="s">
        <v>147</v>
      </c>
    </row>
    <row r="74" spans="1:16">
      <c r="A74" s="27" t="s">
        <v>9</v>
      </c>
      <c r="B74" s="27" t="s">
        <v>301</v>
      </c>
      <c r="C74" s="37" t="s">
        <v>31</v>
      </c>
      <c r="D74" s="38">
        <v>300000000</v>
      </c>
      <c r="E74" s="39">
        <v>31617388.683808435</v>
      </c>
      <c r="F74" s="30">
        <v>5613</v>
      </c>
      <c r="G74" s="33" t="s">
        <v>148</v>
      </c>
      <c r="H74" s="40">
        <v>44575</v>
      </c>
      <c r="I74" s="40">
        <v>45671</v>
      </c>
      <c r="J74" s="41">
        <v>1080</v>
      </c>
      <c r="K74" s="27" t="s">
        <v>33</v>
      </c>
      <c r="L74" s="35" t="s">
        <v>6</v>
      </c>
      <c r="M74" s="41" t="s">
        <v>149</v>
      </c>
      <c r="N74" s="27" t="s">
        <v>150</v>
      </c>
      <c r="O74" s="41" t="s">
        <v>40</v>
      </c>
      <c r="P74" s="37" t="s">
        <v>41</v>
      </c>
    </row>
    <row r="75" spans="1:16">
      <c r="A75" s="27" t="s">
        <v>9</v>
      </c>
      <c r="B75" s="27" t="s">
        <v>301</v>
      </c>
      <c r="C75" s="37" t="s">
        <v>31</v>
      </c>
      <c r="D75" s="38">
        <v>500000000</v>
      </c>
      <c r="E75" s="39">
        <v>52695647.8063474</v>
      </c>
      <c r="F75" s="30">
        <v>4631</v>
      </c>
      <c r="G75" s="33" t="s">
        <v>47</v>
      </c>
      <c r="H75" s="40">
        <v>44575</v>
      </c>
      <c r="I75" s="40">
        <v>45671</v>
      </c>
      <c r="J75" s="41">
        <v>1080</v>
      </c>
      <c r="K75" s="27" t="s">
        <v>33</v>
      </c>
      <c r="L75" s="35" t="s">
        <v>6</v>
      </c>
      <c r="M75" s="41" t="s">
        <v>38</v>
      </c>
      <c r="N75" s="27" t="s">
        <v>39</v>
      </c>
      <c r="O75" s="41" t="s">
        <v>53</v>
      </c>
      <c r="P75" s="37" t="s">
        <v>54</v>
      </c>
    </row>
    <row r="76" spans="1:16">
      <c r="A76" s="27" t="s">
        <v>9</v>
      </c>
      <c r="B76" s="27" t="s">
        <v>301</v>
      </c>
      <c r="C76" s="37" t="s">
        <v>31</v>
      </c>
      <c r="D76" s="38">
        <v>800000000</v>
      </c>
      <c r="E76" s="39">
        <v>85610204.417593852</v>
      </c>
      <c r="F76" s="30">
        <v>7820</v>
      </c>
      <c r="G76" s="33" t="s">
        <v>142</v>
      </c>
      <c r="H76" s="40">
        <v>44575</v>
      </c>
      <c r="I76" s="40">
        <v>45671</v>
      </c>
      <c r="J76" s="41">
        <v>1080</v>
      </c>
      <c r="K76" s="27" t="s">
        <v>33</v>
      </c>
      <c r="L76" s="35" t="s">
        <v>7</v>
      </c>
      <c r="M76" s="41" t="s">
        <v>89</v>
      </c>
      <c r="N76" s="27" t="s">
        <v>90</v>
      </c>
      <c r="O76" s="41" t="s">
        <v>40</v>
      </c>
      <c r="P76" s="37" t="s">
        <v>41</v>
      </c>
    </row>
    <row r="77" spans="1:16">
      <c r="A77" s="27" t="s">
        <v>9</v>
      </c>
      <c r="B77" s="27" t="s">
        <v>301</v>
      </c>
      <c r="C77" s="37" t="s">
        <v>31</v>
      </c>
      <c r="D77" s="38">
        <v>600000000</v>
      </c>
      <c r="E77" s="39">
        <v>63137414.560673617</v>
      </c>
      <c r="F77" s="30">
        <v>4620</v>
      </c>
      <c r="G77" s="33" t="s">
        <v>125</v>
      </c>
      <c r="H77" s="40">
        <v>44578</v>
      </c>
      <c r="I77" s="40">
        <v>45674</v>
      </c>
      <c r="J77" s="41">
        <v>1080</v>
      </c>
      <c r="K77" s="27" t="s">
        <v>33</v>
      </c>
      <c r="L77" s="35" t="s">
        <v>6</v>
      </c>
      <c r="M77" s="41" t="s">
        <v>38</v>
      </c>
      <c r="N77" s="27" t="s">
        <v>39</v>
      </c>
      <c r="O77" s="41" t="s">
        <v>48</v>
      </c>
      <c r="P77" s="37" t="s">
        <v>151</v>
      </c>
    </row>
    <row r="78" spans="1:16">
      <c r="A78" s="27" t="s">
        <v>9</v>
      </c>
      <c r="B78" s="27" t="s">
        <v>301</v>
      </c>
      <c r="C78" s="37" t="s">
        <v>31</v>
      </c>
      <c r="D78" s="38">
        <v>660000000</v>
      </c>
      <c r="E78" s="39">
        <v>70519677.705901116</v>
      </c>
      <c r="F78" s="30">
        <v>3511</v>
      </c>
      <c r="G78" s="33" t="s">
        <v>152</v>
      </c>
      <c r="H78" s="40">
        <v>44578</v>
      </c>
      <c r="I78" s="40">
        <v>45674</v>
      </c>
      <c r="J78" s="41">
        <v>1080</v>
      </c>
      <c r="K78" s="27" t="s">
        <v>33</v>
      </c>
      <c r="L78" s="35" t="s">
        <v>7</v>
      </c>
      <c r="M78" s="41" t="s">
        <v>153</v>
      </c>
      <c r="N78" s="27" t="s">
        <v>154</v>
      </c>
      <c r="O78" s="41" t="s">
        <v>36</v>
      </c>
      <c r="P78" s="37" t="s">
        <v>36</v>
      </c>
    </row>
    <row r="79" spans="1:16">
      <c r="A79" s="27" t="s">
        <v>9</v>
      </c>
      <c r="B79" s="27" t="s">
        <v>301</v>
      </c>
      <c r="C79" s="37" t="s">
        <v>31</v>
      </c>
      <c r="D79" s="38">
        <v>800000000</v>
      </c>
      <c r="E79" s="39">
        <v>89798552.663556963</v>
      </c>
      <c r="F79" s="30">
        <v>4631</v>
      </c>
      <c r="G79" s="33" t="s">
        <v>47</v>
      </c>
      <c r="H79" s="40">
        <v>44578</v>
      </c>
      <c r="I79" s="40">
        <v>45674</v>
      </c>
      <c r="J79" s="41">
        <v>1080</v>
      </c>
      <c r="K79" s="27" t="s">
        <v>33</v>
      </c>
      <c r="L79" s="35" t="s">
        <v>6</v>
      </c>
      <c r="M79" s="41" t="s">
        <v>38</v>
      </c>
      <c r="N79" s="27" t="s">
        <v>39</v>
      </c>
      <c r="O79" s="41" t="s">
        <v>36</v>
      </c>
      <c r="P79" s="37" t="s">
        <v>36</v>
      </c>
    </row>
    <row r="80" spans="1:16">
      <c r="A80" s="27" t="s">
        <v>9</v>
      </c>
      <c r="B80" s="27" t="s">
        <v>301</v>
      </c>
      <c r="C80" s="37" t="s">
        <v>31</v>
      </c>
      <c r="D80" s="38">
        <v>500000000</v>
      </c>
      <c r="E80" s="39">
        <v>69719376.317823291</v>
      </c>
      <c r="F80" s="30">
        <v>4511</v>
      </c>
      <c r="G80" s="33" t="s">
        <v>155</v>
      </c>
      <c r="H80" s="40">
        <v>44581</v>
      </c>
      <c r="I80" s="40">
        <v>46407</v>
      </c>
      <c r="J80" s="41">
        <v>1800</v>
      </c>
      <c r="K80" s="27" t="s">
        <v>33</v>
      </c>
      <c r="L80" s="35" t="s">
        <v>6</v>
      </c>
      <c r="M80" s="41" t="s">
        <v>38</v>
      </c>
      <c r="N80" s="27" t="s">
        <v>39</v>
      </c>
      <c r="O80" s="41" t="s">
        <v>67</v>
      </c>
      <c r="P80" s="37" t="s">
        <v>136</v>
      </c>
    </row>
    <row r="81" spans="1:16">
      <c r="A81" s="27" t="s">
        <v>9</v>
      </c>
      <c r="B81" s="27" t="s">
        <v>301</v>
      </c>
      <c r="C81" s="37" t="s">
        <v>31</v>
      </c>
      <c r="D81" s="38">
        <v>285931826</v>
      </c>
      <c r="E81" s="39">
        <v>44993177.56736403</v>
      </c>
      <c r="F81" s="30">
        <v>2930</v>
      </c>
      <c r="G81" s="33" t="s">
        <v>156</v>
      </c>
      <c r="H81" s="40">
        <v>44581</v>
      </c>
      <c r="I81" s="40">
        <v>46407</v>
      </c>
      <c r="J81" s="41">
        <v>1800</v>
      </c>
      <c r="K81" s="27" t="s">
        <v>33</v>
      </c>
      <c r="L81" s="35" t="s">
        <v>6</v>
      </c>
      <c r="M81" s="41" t="s">
        <v>43</v>
      </c>
      <c r="N81" s="27" t="s">
        <v>44</v>
      </c>
      <c r="O81" s="41" t="s">
        <v>40</v>
      </c>
      <c r="P81" s="37" t="s">
        <v>41</v>
      </c>
    </row>
    <row r="82" spans="1:16">
      <c r="A82" s="27" t="s">
        <v>9</v>
      </c>
      <c r="B82" s="27" t="s">
        <v>301</v>
      </c>
      <c r="C82" s="37" t="s">
        <v>31</v>
      </c>
      <c r="D82" s="38">
        <v>320000000</v>
      </c>
      <c r="E82" s="39">
        <v>35919421.065422803</v>
      </c>
      <c r="F82" s="30">
        <v>3315</v>
      </c>
      <c r="G82" s="33" t="s">
        <v>157</v>
      </c>
      <c r="H82" s="40">
        <v>44582</v>
      </c>
      <c r="I82" s="40">
        <v>46408</v>
      </c>
      <c r="J82" s="41">
        <v>1800</v>
      </c>
      <c r="K82" s="27" t="s">
        <v>62</v>
      </c>
      <c r="L82" s="35" t="s">
        <v>6</v>
      </c>
      <c r="M82" s="41" t="s">
        <v>43</v>
      </c>
      <c r="N82" s="27" t="s">
        <v>44</v>
      </c>
      <c r="O82" s="41" t="s">
        <v>53</v>
      </c>
      <c r="P82" s="37" t="s">
        <v>54</v>
      </c>
    </row>
    <row r="83" spans="1:16">
      <c r="A83" s="27" t="s">
        <v>9</v>
      </c>
      <c r="B83" s="27" t="s">
        <v>301</v>
      </c>
      <c r="C83" s="37" t="s">
        <v>31</v>
      </c>
      <c r="D83" s="38">
        <v>400000000</v>
      </c>
      <c r="E83" s="39">
        <v>44952001.33137209</v>
      </c>
      <c r="F83" s="30">
        <v>4530</v>
      </c>
      <c r="G83" s="33" t="s">
        <v>137</v>
      </c>
      <c r="H83" s="40">
        <v>44588</v>
      </c>
      <c r="I83" s="40">
        <v>45684</v>
      </c>
      <c r="J83" s="41">
        <v>1080</v>
      </c>
      <c r="K83" s="27" t="s">
        <v>33</v>
      </c>
      <c r="L83" s="35" t="s">
        <v>6</v>
      </c>
      <c r="M83" s="41" t="s">
        <v>38</v>
      </c>
      <c r="N83" s="27" t="s">
        <v>39</v>
      </c>
      <c r="O83" s="41" t="s">
        <v>40</v>
      </c>
      <c r="P83" s="37" t="s">
        <v>41</v>
      </c>
    </row>
    <row r="84" spans="1:16">
      <c r="A84" s="27" t="s">
        <v>9</v>
      </c>
      <c r="B84" s="27" t="s">
        <v>301</v>
      </c>
      <c r="C84" s="37" t="s">
        <v>31</v>
      </c>
      <c r="D84" s="38">
        <v>510000000</v>
      </c>
      <c r="E84" s="39">
        <v>79915807.76177381</v>
      </c>
      <c r="F84" s="30">
        <v>2229</v>
      </c>
      <c r="G84" s="33" t="s">
        <v>63</v>
      </c>
      <c r="H84" s="40">
        <v>44588</v>
      </c>
      <c r="I84" s="40">
        <v>46414</v>
      </c>
      <c r="J84" s="41">
        <v>1800</v>
      </c>
      <c r="K84" s="27" t="s">
        <v>33</v>
      </c>
      <c r="L84" s="35" t="s">
        <v>7</v>
      </c>
      <c r="M84" s="41" t="s">
        <v>43</v>
      </c>
      <c r="N84" s="27" t="s">
        <v>44</v>
      </c>
      <c r="O84" s="41" t="s">
        <v>45</v>
      </c>
      <c r="P84" s="37" t="s">
        <v>110</v>
      </c>
    </row>
    <row r="85" spans="1:16">
      <c r="A85" s="27" t="s">
        <v>9</v>
      </c>
      <c r="B85" s="27" t="s">
        <v>301</v>
      </c>
      <c r="C85" s="37" t="s">
        <v>31</v>
      </c>
      <c r="D85" s="38">
        <v>700000000</v>
      </c>
      <c r="E85" s="39">
        <v>74881443.203821659</v>
      </c>
      <c r="F85" s="30">
        <v>1921</v>
      </c>
      <c r="G85" s="33" t="s">
        <v>158</v>
      </c>
      <c r="H85" s="40">
        <v>44588</v>
      </c>
      <c r="I85" s="40">
        <v>45684</v>
      </c>
      <c r="J85" s="41">
        <v>1080</v>
      </c>
      <c r="K85" s="27" t="s">
        <v>33</v>
      </c>
      <c r="L85" s="35" t="s">
        <v>7</v>
      </c>
      <c r="M85" s="41" t="s">
        <v>43</v>
      </c>
      <c r="N85" s="27" t="s">
        <v>44</v>
      </c>
      <c r="O85" s="41" t="s">
        <v>40</v>
      </c>
      <c r="P85" s="37" t="s">
        <v>144</v>
      </c>
    </row>
    <row r="86" spans="1:16">
      <c r="A86" s="27" t="s">
        <v>9</v>
      </c>
      <c r="B86" s="27" t="s">
        <v>301</v>
      </c>
      <c r="C86" s="37" t="s">
        <v>31</v>
      </c>
      <c r="D86" s="38">
        <v>200000000</v>
      </c>
      <c r="E86" s="39">
        <v>22476000.665686045</v>
      </c>
      <c r="F86" s="30">
        <v>4752</v>
      </c>
      <c r="G86" s="33" t="s">
        <v>159</v>
      </c>
      <c r="H86" s="40">
        <v>44589</v>
      </c>
      <c r="I86" s="40">
        <v>45685</v>
      </c>
      <c r="J86" s="41">
        <v>1080</v>
      </c>
      <c r="K86" s="27" t="s">
        <v>33</v>
      </c>
      <c r="L86" s="35" t="s">
        <v>6</v>
      </c>
      <c r="M86" s="41" t="s">
        <v>38</v>
      </c>
      <c r="N86" s="27" t="s">
        <v>39</v>
      </c>
      <c r="O86" s="41" t="s">
        <v>36</v>
      </c>
      <c r="P86" s="37" t="s">
        <v>36</v>
      </c>
    </row>
    <row r="87" spans="1:16">
      <c r="A87" s="27" t="s">
        <v>9</v>
      </c>
      <c r="B87" s="27" t="s">
        <v>301</v>
      </c>
      <c r="C87" s="37" t="s">
        <v>31</v>
      </c>
      <c r="D87" s="38">
        <v>150000000</v>
      </c>
      <c r="E87" s="39">
        <v>16834759.753798928</v>
      </c>
      <c r="F87" s="30">
        <v>4631</v>
      </c>
      <c r="G87" s="33" t="s">
        <v>47</v>
      </c>
      <c r="H87" s="40">
        <v>44592</v>
      </c>
      <c r="I87" s="40">
        <v>45688</v>
      </c>
      <c r="J87" s="41">
        <v>1080</v>
      </c>
      <c r="K87" s="27" t="s">
        <v>33</v>
      </c>
      <c r="L87" s="35" t="s">
        <v>6</v>
      </c>
      <c r="M87" s="41" t="s">
        <v>38</v>
      </c>
      <c r="N87" s="27" t="s">
        <v>39</v>
      </c>
      <c r="O87" s="41" t="s">
        <v>123</v>
      </c>
      <c r="P87" s="37" t="s">
        <v>160</v>
      </c>
    </row>
    <row r="88" spans="1:16">
      <c r="A88" s="27" t="s">
        <v>9</v>
      </c>
      <c r="B88" s="27" t="s">
        <v>301</v>
      </c>
      <c r="C88" s="37" t="s">
        <v>31</v>
      </c>
      <c r="D88" s="38">
        <v>250000000</v>
      </c>
      <c r="E88" s="39">
        <v>28057932.922998205</v>
      </c>
      <c r="F88" s="30">
        <v>1040</v>
      </c>
      <c r="G88" s="33" t="s">
        <v>115</v>
      </c>
      <c r="H88" s="40">
        <v>44592</v>
      </c>
      <c r="I88" s="40">
        <v>45688</v>
      </c>
      <c r="J88" s="41">
        <v>1080</v>
      </c>
      <c r="K88" s="27" t="s">
        <v>33</v>
      </c>
      <c r="L88" s="35" t="s">
        <v>6</v>
      </c>
      <c r="M88" s="41" t="s">
        <v>43</v>
      </c>
      <c r="N88" s="27" t="s">
        <v>44</v>
      </c>
      <c r="O88" s="41" t="s">
        <v>98</v>
      </c>
      <c r="P88" s="37" t="s">
        <v>99</v>
      </c>
    </row>
    <row r="89" spans="1:16">
      <c r="A89" s="27" t="s">
        <v>9</v>
      </c>
      <c r="B89" s="27" t="s">
        <v>301</v>
      </c>
      <c r="C89" s="37" t="s">
        <v>31</v>
      </c>
      <c r="D89" s="38">
        <v>500000000</v>
      </c>
      <c r="E89" s="39">
        <v>53416163.196126759</v>
      </c>
      <c r="F89" s="30">
        <v>6120</v>
      </c>
      <c r="G89" s="33" t="s">
        <v>161</v>
      </c>
      <c r="H89" s="40">
        <v>44592</v>
      </c>
      <c r="I89" s="40">
        <v>45688</v>
      </c>
      <c r="J89" s="41">
        <v>1080</v>
      </c>
      <c r="K89" s="27" t="s">
        <v>33</v>
      </c>
      <c r="L89" s="35" t="s">
        <v>7</v>
      </c>
      <c r="M89" s="41" t="s">
        <v>74</v>
      </c>
      <c r="N89" s="27" t="s">
        <v>75</v>
      </c>
      <c r="O89" s="41" t="s">
        <v>36</v>
      </c>
      <c r="P89" s="37" t="s">
        <v>36</v>
      </c>
    </row>
    <row r="90" spans="1:16">
      <c r="A90" s="27" t="s">
        <v>9</v>
      </c>
      <c r="B90" s="27" t="s">
        <v>301</v>
      </c>
      <c r="C90" s="37" t="s">
        <v>31</v>
      </c>
      <c r="D90" s="38">
        <v>300000000</v>
      </c>
      <c r="E90" s="39">
        <v>33669519.507597856</v>
      </c>
      <c r="F90" s="30">
        <v>4390</v>
      </c>
      <c r="G90" s="33" t="s">
        <v>162</v>
      </c>
      <c r="H90" s="40">
        <v>44592</v>
      </c>
      <c r="I90" s="40">
        <v>45688</v>
      </c>
      <c r="J90" s="41">
        <v>1080</v>
      </c>
      <c r="K90" s="27" t="s">
        <v>33</v>
      </c>
      <c r="L90" s="35" t="s">
        <v>6</v>
      </c>
      <c r="M90" s="41" t="s">
        <v>34</v>
      </c>
      <c r="N90" s="27" t="s">
        <v>35</v>
      </c>
      <c r="O90" s="41" t="s">
        <v>36</v>
      </c>
      <c r="P90" s="37" t="s">
        <v>36</v>
      </c>
    </row>
    <row r="91" spans="1:16">
      <c r="A91" s="27" t="s">
        <v>9</v>
      </c>
      <c r="B91" s="27" t="s">
        <v>301</v>
      </c>
      <c r="C91" s="37" t="s">
        <v>31</v>
      </c>
      <c r="D91" s="38">
        <v>300000000</v>
      </c>
      <c r="E91" s="39">
        <v>33669519.507597856</v>
      </c>
      <c r="F91" s="30">
        <v>8220</v>
      </c>
      <c r="G91" s="33" t="s">
        <v>163</v>
      </c>
      <c r="H91" s="40">
        <v>44592</v>
      </c>
      <c r="I91" s="40">
        <v>45688</v>
      </c>
      <c r="J91" s="41">
        <v>1080</v>
      </c>
      <c r="K91" s="27" t="s">
        <v>33</v>
      </c>
      <c r="L91" s="35" t="s">
        <v>6</v>
      </c>
      <c r="M91" s="41" t="s">
        <v>89</v>
      </c>
      <c r="N91" s="27" t="s">
        <v>90</v>
      </c>
      <c r="O91" s="41" t="s">
        <v>36</v>
      </c>
      <c r="P91" s="37" t="s">
        <v>36</v>
      </c>
    </row>
    <row r="92" spans="1:16">
      <c r="A92" s="27" t="s">
        <v>9</v>
      </c>
      <c r="B92" s="27" t="s">
        <v>301</v>
      </c>
      <c r="C92" s="37" t="s">
        <v>31</v>
      </c>
      <c r="D92" s="38">
        <v>200000000</v>
      </c>
      <c r="E92" s="39">
        <v>22446346.338398583</v>
      </c>
      <c r="F92" s="30">
        <v>6202</v>
      </c>
      <c r="G92" s="33" t="s">
        <v>164</v>
      </c>
      <c r="H92" s="40">
        <v>44592</v>
      </c>
      <c r="I92" s="40">
        <v>45688</v>
      </c>
      <c r="J92" s="41">
        <v>1080</v>
      </c>
      <c r="K92" s="27" t="s">
        <v>33</v>
      </c>
      <c r="L92" s="35" t="s">
        <v>6</v>
      </c>
      <c r="M92" s="41" t="s">
        <v>74</v>
      </c>
      <c r="N92" s="27" t="s">
        <v>75</v>
      </c>
      <c r="O92" s="41" t="s">
        <v>36</v>
      </c>
      <c r="P92" s="37" t="s">
        <v>36</v>
      </c>
    </row>
    <row r="93" spans="1:16">
      <c r="A93" s="27" t="s">
        <v>9</v>
      </c>
      <c r="B93" s="27" t="s">
        <v>301</v>
      </c>
      <c r="C93" s="37" t="s">
        <v>31</v>
      </c>
      <c r="D93" s="38">
        <v>400000000</v>
      </c>
      <c r="E93" s="39">
        <v>44892692.676797166</v>
      </c>
      <c r="F93" s="30">
        <v>7310</v>
      </c>
      <c r="G93" s="33" t="s">
        <v>165</v>
      </c>
      <c r="H93" s="40">
        <v>44594</v>
      </c>
      <c r="I93" s="40">
        <v>45690</v>
      </c>
      <c r="J93" s="41">
        <v>1080</v>
      </c>
      <c r="K93" s="27" t="s">
        <v>33</v>
      </c>
      <c r="L93" s="35" t="s">
        <v>6</v>
      </c>
      <c r="M93" s="41" t="s">
        <v>51</v>
      </c>
      <c r="N93" s="27" t="s">
        <v>52</v>
      </c>
      <c r="O93" s="41" t="s">
        <v>36</v>
      </c>
      <c r="P93" s="37" t="s">
        <v>36</v>
      </c>
    </row>
    <row r="94" spans="1:16">
      <c r="A94" s="27" t="s">
        <v>9</v>
      </c>
      <c r="B94" s="27" t="s">
        <v>301</v>
      </c>
      <c r="C94" s="37" t="s">
        <v>31</v>
      </c>
      <c r="D94" s="38">
        <v>400000000</v>
      </c>
      <c r="E94" s="39">
        <v>44892692.676797166</v>
      </c>
      <c r="F94" s="30">
        <v>7112</v>
      </c>
      <c r="G94" s="33" t="s">
        <v>50</v>
      </c>
      <c r="H94" s="40">
        <v>44596</v>
      </c>
      <c r="I94" s="40">
        <v>45692</v>
      </c>
      <c r="J94" s="41">
        <v>1080</v>
      </c>
      <c r="K94" s="27" t="s">
        <v>33</v>
      </c>
      <c r="L94" s="35" t="s">
        <v>6</v>
      </c>
      <c r="M94" s="41" t="s">
        <v>51</v>
      </c>
      <c r="N94" s="27" t="s">
        <v>52</v>
      </c>
      <c r="O94" s="41" t="s">
        <v>134</v>
      </c>
      <c r="P94" s="37" t="s">
        <v>166</v>
      </c>
    </row>
    <row r="95" spans="1:16">
      <c r="A95" s="27" t="s">
        <v>9</v>
      </c>
      <c r="B95" s="27" t="s">
        <v>301</v>
      </c>
      <c r="C95" s="37" t="s">
        <v>31</v>
      </c>
      <c r="D95" s="38">
        <v>500000000</v>
      </c>
      <c r="E95" s="39">
        <v>78424701.42469494</v>
      </c>
      <c r="F95" s="30">
        <v>4663</v>
      </c>
      <c r="G95" s="33" t="s">
        <v>81</v>
      </c>
      <c r="H95" s="40">
        <v>44600</v>
      </c>
      <c r="I95" s="40">
        <v>46426</v>
      </c>
      <c r="J95" s="41">
        <v>1800</v>
      </c>
      <c r="K95" s="27" t="s">
        <v>33</v>
      </c>
      <c r="L95" s="35" t="s">
        <v>6</v>
      </c>
      <c r="M95" s="41" t="s">
        <v>38</v>
      </c>
      <c r="N95" s="27" t="s">
        <v>39</v>
      </c>
      <c r="O95" s="41" t="s">
        <v>101</v>
      </c>
      <c r="P95" s="37" t="s">
        <v>120</v>
      </c>
    </row>
    <row r="96" spans="1:16">
      <c r="A96" s="27" t="s">
        <v>9</v>
      </c>
      <c r="B96" s="27" t="s">
        <v>301</v>
      </c>
      <c r="C96" s="37" t="s">
        <v>31</v>
      </c>
      <c r="D96" s="38">
        <v>500000000</v>
      </c>
      <c r="E96" s="39">
        <v>53341821.866783425</v>
      </c>
      <c r="F96" s="30">
        <v>4112</v>
      </c>
      <c r="G96" s="33" t="s">
        <v>167</v>
      </c>
      <c r="H96" s="40">
        <v>44600</v>
      </c>
      <c r="I96" s="40">
        <v>45696</v>
      </c>
      <c r="J96" s="41">
        <v>1080</v>
      </c>
      <c r="K96" s="27" t="s">
        <v>33</v>
      </c>
      <c r="L96" s="35" t="s">
        <v>7</v>
      </c>
      <c r="M96" s="41" t="s">
        <v>34</v>
      </c>
      <c r="N96" s="27" t="s">
        <v>35</v>
      </c>
      <c r="O96" s="41" t="s">
        <v>67</v>
      </c>
      <c r="P96" s="37" t="s">
        <v>136</v>
      </c>
    </row>
    <row r="97" spans="1:16">
      <c r="A97" s="27" t="s">
        <v>9</v>
      </c>
      <c r="B97" s="27" t="s">
        <v>301</v>
      </c>
      <c r="C97" s="37" t="s">
        <v>31</v>
      </c>
      <c r="D97" s="38">
        <v>250000000</v>
      </c>
      <c r="E97" s="39">
        <v>28018890.682686966</v>
      </c>
      <c r="F97" s="30">
        <v>7112</v>
      </c>
      <c r="G97" s="33" t="s">
        <v>50</v>
      </c>
      <c r="H97" s="40">
        <v>44600</v>
      </c>
      <c r="I97" s="40">
        <v>45696</v>
      </c>
      <c r="J97" s="41">
        <v>1080</v>
      </c>
      <c r="K97" s="27" t="s">
        <v>33</v>
      </c>
      <c r="L97" s="35" t="s">
        <v>6</v>
      </c>
      <c r="M97" s="41" t="s">
        <v>51</v>
      </c>
      <c r="N97" s="27" t="s">
        <v>52</v>
      </c>
      <c r="O97" s="41" t="s">
        <v>36</v>
      </c>
      <c r="P97" s="37" t="s">
        <v>36</v>
      </c>
    </row>
    <row r="98" spans="1:16">
      <c r="A98" s="27" t="s">
        <v>9</v>
      </c>
      <c r="B98" s="27" t="s">
        <v>301</v>
      </c>
      <c r="C98" s="37" t="s">
        <v>31</v>
      </c>
      <c r="D98" s="38">
        <v>300000000</v>
      </c>
      <c r="E98" s="39">
        <v>33622668.819224365</v>
      </c>
      <c r="F98" s="30">
        <v>6202</v>
      </c>
      <c r="G98" s="33" t="s">
        <v>164</v>
      </c>
      <c r="H98" s="40">
        <v>44601</v>
      </c>
      <c r="I98" s="40">
        <v>45697</v>
      </c>
      <c r="J98" s="41">
        <v>1080</v>
      </c>
      <c r="K98" s="27" t="s">
        <v>33</v>
      </c>
      <c r="L98" s="35" t="s">
        <v>6</v>
      </c>
      <c r="M98" s="41" t="s">
        <v>74</v>
      </c>
      <c r="N98" s="27" t="s">
        <v>75</v>
      </c>
      <c r="O98" s="41" t="s">
        <v>36</v>
      </c>
      <c r="P98" s="37" t="s">
        <v>36</v>
      </c>
    </row>
    <row r="99" spans="1:16">
      <c r="A99" s="27" t="s">
        <v>9</v>
      </c>
      <c r="B99" s="27" t="s">
        <v>301</v>
      </c>
      <c r="C99" s="37" t="s">
        <v>31</v>
      </c>
      <c r="D99" s="38">
        <v>300000000</v>
      </c>
      <c r="E99" s="39">
        <v>32074847.858673505</v>
      </c>
      <c r="F99" s="30">
        <v>4669</v>
      </c>
      <c r="G99" s="33" t="s">
        <v>128</v>
      </c>
      <c r="H99" s="40">
        <v>44603</v>
      </c>
      <c r="I99" s="40">
        <v>45699</v>
      </c>
      <c r="J99" s="41">
        <v>1080</v>
      </c>
      <c r="K99" s="27" t="s">
        <v>33</v>
      </c>
      <c r="L99" s="35" t="s">
        <v>6</v>
      </c>
      <c r="M99" s="41" t="s">
        <v>38</v>
      </c>
      <c r="N99" s="27" t="s">
        <v>39</v>
      </c>
      <c r="O99" s="41" t="s">
        <v>45</v>
      </c>
      <c r="P99" s="37" t="s">
        <v>110</v>
      </c>
    </row>
    <row r="100" spans="1:16">
      <c r="A100" s="27" t="s">
        <v>9</v>
      </c>
      <c r="B100" s="27" t="s">
        <v>301</v>
      </c>
      <c r="C100" s="37" t="s">
        <v>31</v>
      </c>
      <c r="D100" s="38">
        <v>180000000</v>
      </c>
      <c r="E100" s="39">
        <v>28519480.338927735</v>
      </c>
      <c r="F100" s="30">
        <v>7112</v>
      </c>
      <c r="G100" s="33" t="s">
        <v>50</v>
      </c>
      <c r="H100" s="40">
        <v>44603</v>
      </c>
      <c r="I100" s="40">
        <v>46429</v>
      </c>
      <c r="J100" s="41">
        <v>1800</v>
      </c>
      <c r="K100" s="27" t="s">
        <v>168</v>
      </c>
      <c r="L100" s="35" t="s">
        <v>6</v>
      </c>
      <c r="M100" s="41" t="s">
        <v>51</v>
      </c>
      <c r="N100" s="27" t="s">
        <v>52</v>
      </c>
      <c r="O100" s="41" t="s">
        <v>53</v>
      </c>
      <c r="P100" s="37" t="s">
        <v>54</v>
      </c>
    </row>
    <row r="101" spans="1:16">
      <c r="A101" s="27" t="s">
        <v>9</v>
      </c>
      <c r="B101" s="27" t="s">
        <v>301</v>
      </c>
      <c r="C101" s="37" t="s">
        <v>31</v>
      </c>
      <c r="D101" s="38">
        <v>500000000</v>
      </c>
      <c r="E101" s="39">
        <v>48181840.946373023</v>
      </c>
      <c r="F101" s="30">
        <v>2829</v>
      </c>
      <c r="G101" s="33" t="s">
        <v>169</v>
      </c>
      <c r="H101" s="40">
        <v>44606</v>
      </c>
      <c r="I101" s="40">
        <v>45702</v>
      </c>
      <c r="J101" s="41">
        <v>1080</v>
      </c>
      <c r="K101" s="27" t="s">
        <v>33</v>
      </c>
      <c r="L101" s="35" t="s">
        <v>6</v>
      </c>
      <c r="M101" s="41" t="s">
        <v>43</v>
      </c>
      <c r="N101" s="27" t="s">
        <v>44</v>
      </c>
      <c r="O101" s="41" t="s">
        <v>67</v>
      </c>
      <c r="P101" s="37" t="s">
        <v>136</v>
      </c>
    </row>
    <row r="102" spans="1:16">
      <c r="A102" s="27" t="s">
        <v>9</v>
      </c>
      <c r="B102" s="27" t="s">
        <v>301</v>
      </c>
      <c r="C102" s="37" t="s">
        <v>56</v>
      </c>
      <c r="D102" s="38">
        <v>600000000</v>
      </c>
      <c r="E102" s="39">
        <v>68738244.741127774</v>
      </c>
      <c r="F102" s="30">
        <v>2013</v>
      </c>
      <c r="G102" s="33" t="s">
        <v>170</v>
      </c>
      <c r="H102" s="40">
        <v>44606</v>
      </c>
      <c r="I102" s="40">
        <v>45702</v>
      </c>
      <c r="J102" s="41">
        <v>1080</v>
      </c>
      <c r="K102" s="27" t="s">
        <v>62</v>
      </c>
      <c r="L102" s="35" t="s">
        <v>6</v>
      </c>
      <c r="M102" s="41" t="s">
        <v>43</v>
      </c>
      <c r="N102" s="27" t="s">
        <v>44</v>
      </c>
      <c r="O102" s="41" t="s">
        <v>36</v>
      </c>
      <c r="P102" s="37" t="s">
        <v>36</v>
      </c>
    </row>
    <row r="103" spans="1:16">
      <c r="A103" s="27" t="s">
        <v>9</v>
      </c>
      <c r="B103" s="27" t="s">
        <v>301</v>
      </c>
      <c r="C103" s="37" t="s">
        <v>31</v>
      </c>
      <c r="D103" s="38">
        <v>900000000</v>
      </c>
      <c r="E103" s="39">
        <v>100683547.1498428</v>
      </c>
      <c r="F103" s="30">
        <v>4729</v>
      </c>
      <c r="G103" s="33" t="s">
        <v>171</v>
      </c>
      <c r="H103" s="40">
        <v>44607</v>
      </c>
      <c r="I103" s="40">
        <v>45703</v>
      </c>
      <c r="J103" s="41">
        <v>1080</v>
      </c>
      <c r="K103" s="27" t="s">
        <v>33</v>
      </c>
      <c r="L103" s="35" t="s">
        <v>6</v>
      </c>
      <c r="M103" s="41" t="s">
        <v>38</v>
      </c>
      <c r="N103" s="27" t="s">
        <v>39</v>
      </c>
      <c r="O103" s="41" t="s">
        <v>48</v>
      </c>
      <c r="P103" s="37" t="s">
        <v>172</v>
      </c>
    </row>
    <row r="104" spans="1:16">
      <c r="A104" s="27" t="s">
        <v>9</v>
      </c>
      <c r="B104" s="27" t="s">
        <v>301</v>
      </c>
      <c r="C104" s="37" t="s">
        <v>31</v>
      </c>
      <c r="D104" s="38">
        <v>400000000</v>
      </c>
      <c r="E104" s="39">
        <v>44748243.177707933</v>
      </c>
      <c r="F104" s="30">
        <v>4111</v>
      </c>
      <c r="G104" s="33" t="s">
        <v>146</v>
      </c>
      <c r="H104" s="40">
        <v>44607</v>
      </c>
      <c r="I104" s="40">
        <v>45703</v>
      </c>
      <c r="J104" s="41">
        <v>1080</v>
      </c>
      <c r="K104" s="27" t="s">
        <v>33</v>
      </c>
      <c r="L104" s="35" t="s">
        <v>6</v>
      </c>
      <c r="M104" s="41" t="s">
        <v>34</v>
      </c>
      <c r="N104" s="27" t="s">
        <v>35</v>
      </c>
      <c r="O104" s="41" t="s">
        <v>36</v>
      </c>
      <c r="P104" s="37" t="s">
        <v>36</v>
      </c>
    </row>
    <row r="105" spans="1:16">
      <c r="A105" s="27" t="s">
        <v>9</v>
      </c>
      <c r="B105" s="27" t="s">
        <v>301</v>
      </c>
      <c r="C105" s="37" t="s">
        <v>31</v>
      </c>
      <c r="D105" s="38">
        <v>500000000</v>
      </c>
      <c r="E105" s="39">
        <v>53244256.94394768</v>
      </c>
      <c r="F105" s="30">
        <v>2829</v>
      </c>
      <c r="G105" s="33" t="s">
        <v>169</v>
      </c>
      <c r="H105" s="40">
        <v>44607</v>
      </c>
      <c r="I105" s="40">
        <v>45703</v>
      </c>
      <c r="J105" s="41">
        <v>1080</v>
      </c>
      <c r="K105" s="27" t="s">
        <v>33</v>
      </c>
      <c r="L105" s="35" t="s">
        <v>7</v>
      </c>
      <c r="M105" s="41" t="s">
        <v>43</v>
      </c>
      <c r="N105" s="27" t="s">
        <v>44</v>
      </c>
      <c r="O105" s="41" t="s">
        <v>36</v>
      </c>
      <c r="P105" s="37" t="s">
        <v>36</v>
      </c>
    </row>
    <row r="106" spans="1:16">
      <c r="A106" s="27" t="s">
        <v>9</v>
      </c>
      <c r="B106" s="27" t="s">
        <v>301</v>
      </c>
      <c r="C106" s="37" t="s">
        <v>31</v>
      </c>
      <c r="D106" s="38">
        <v>170000000</v>
      </c>
      <c r="E106" s="39">
        <v>19018003.35052586</v>
      </c>
      <c r="F106" s="30">
        <v>1811</v>
      </c>
      <c r="G106" s="33" t="s">
        <v>173</v>
      </c>
      <c r="H106" s="40">
        <v>44607</v>
      </c>
      <c r="I106" s="40">
        <v>45703</v>
      </c>
      <c r="J106" s="41">
        <v>1080</v>
      </c>
      <c r="K106" s="27" t="s">
        <v>33</v>
      </c>
      <c r="L106" s="35" t="s">
        <v>6</v>
      </c>
      <c r="M106" s="41" t="s">
        <v>43</v>
      </c>
      <c r="N106" s="27" t="s">
        <v>44</v>
      </c>
      <c r="O106" s="41" t="s">
        <v>36</v>
      </c>
      <c r="P106" s="37" t="s">
        <v>36</v>
      </c>
    </row>
    <row r="107" spans="1:16">
      <c r="A107" s="27" t="s">
        <v>9</v>
      </c>
      <c r="B107" s="27" t="s">
        <v>301</v>
      </c>
      <c r="C107" s="37" t="s">
        <v>31</v>
      </c>
      <c r="D107" s="38">
        <v>230000000</v>
      </c>
      <c r="E107" s="39">
        <v>25730239.827182062</v>
      </c>
      <c r="F107" s="30">
        <v>4762</v>
      </c>
      <c r="G107" s="33" t="s">
        <v>174</v>
      </c>
      <c r="H107" s="40">
        <v>44610</v>
      </c>
      <c r="I107" s="40">
        <v>45706</v>
      </c>
      <c r="J107" s="41">
        <v>1080</v>
      </c>
      <c r="K107" s="27" t="s">
        <v>33</v>
      </c>
      <c r="L107" s="35" t="s">
        <v>6</v>
      </c>
      <c r="M107" s="41" t="s">
        <v>38</v>
      </c>
      <c r="N107" s="27" t="s">
        <v>39</v>
      </c>
      <c r="O107" s="41" t="s">
        <v>67</v>
      </c>
      <c r="P107" s="37" t="s">
        <v>175</v>
      </c>
    </row>
    <row r="108" spans="1:16">
      <c r="A108" s="27" t="s">
        <v>9</v>
      </c>
      <c r="B108" s="27" t="s">
        <v>301</v>
      </c>
      <c r="C108" s="37" t="s">
        <v>31</v>
      </c>
      <c r="D108" s="38">
        <v>622370535</v>
      </c>
      <c r="E108" s="39">
        <v>95581472.404439092</v>
      </c>
      <c r="F108" s="30">
        <v>1410</v>
      </c>
      <c r="G108" s="33" t="s">
        <v>114</v>
      </c>
      <c r="H108" s="40">
        <v>44610</v>
      </c>
      <c r="I108" s="40">
        <v>46436</v>
      </c>
      <c r="J108" s="41">
        <v>1800</v>
      </c>
      <c r="K108" s="27" t="s">
        <v>168</v>
      </c>
      <c r="L108" s="35" t="s">
        <v>7</v>
      </c>
      <c r="M108" s="41" t="s">
        <v>43</v>
      </c>
      <c r="N108" s="27" t="s">
        <v>44</v>
      </c>
      <c r="O108" s="41" t="s">
        <v>101</v>
      </c>
      <c r="P108" s="37" t="s">
        <v>102</v>
      </c>
    </row>
    <row r="109" spans="1:16">
      <c r="A109" s="27" t="s">
        <v>9</v>
      </c>
      <c r="B109" s="27" t="s">
        <v>301</v>
      </c>
      <c r="C109" s="37" t="s">
        <v>31</v>
      </c>
      <c r="D109" s="38">
        <v>300000000</v>
      </c>
      <c r="E109" s="39">
        <v>45201431.449865222</v>
      </c>
      <c r="F109" s="30">
        <v>8699</v>
      </c>
      <c r="G109" s="33" t="s">
        <v>176</v>
      </c>
      <c r="H109" s="40">
        <v>44613</v>
      </c>
      <c r="I109" s="40">
        <v>46439</v>
      </c>
      <c r="J109" s="41">
        <v>1800</v>
      </c>
      <c r="K109" s="27" t="s">
        <v>33</v>
      </c>
      <c r="L109" s="35" t="s">
        <v>7</v>
      </c>
      <c r="M109" s="41" t="s">
        <v>84</v>
      </c>
      <c r="N109" s="27" t="s">
        <v>85</v>
      </c>
      <c r="O109" s="41" t="s">
        <v>40</v>
      </c>
      <c r="P109" s="37" t="s">
        <v>41</v>
      </c>
    </row>
    <row r="110" spans="1:16">
      <c r="A110" s="27" t="s">
        <v>9</v>
      </c>
      <c r="B110" s="27" t="s">
        <v>301</v>
      </c>
      <c r="C110" s="37" t="s">
        <v>31</v>
      </c>
      <c r="D110" s="38">
        <v>200000000</v>
      </c>
      <c r="E110" s="39">
        <v>32687326.262527674</v>
      </c>
      <c r="F110" s="30">
        <v>1811</v>
      </c>
      <c r="G110" s="33" t="s">
        <v>173</v>
      </c>
      <c r="H110" s="40">
        <v>44613</v>
      </c>
      <c r="I110" s="40">
        <v>46439</v>
      </c>
      <c r="J110" s="41">
        <v>1800</v>
      </c>
      <c r="K110" s="27" t="s">
        <v>33</v>
      </c>
      <c r="L110" s="35" t="s">
        <v>6</v>
      </c>
      <c r="M110" s="41" t="s">
        <v>43</v>
      </c>
      <c r="N110" s="27" t="s">
        <v>44</v>
      </c>
      <c r="O110" s="41" t="s">
        <v>67</v>
      </c>
      <c r="P110" s="37" t="s">
        <v>136</v>
      </c>
    </row>
    <row r="111" spans="1:16">
      <c r="A111" s="27" t="s">
        <v>9</v>
      </c>
      <c r="B111" s="27" t="s">
        <v>301</v>
      </c>
      <c r="C111" s="37" t="s">
        <v>56</v>
      </c>
      <c r="D111" s="38">
        <v>100000000</v>
      </c>
      <c r="E111" s="39">
        <v>11451346.421058752</v>
      </c>
      <c r="F111" s="30">
        <v>4773</v>
      </c>
      <c r="G111" s="33" t="s">
        <v>177</v>
      </c>
      <c r="H111" s="40">
        <v>44614</v>
      </c>
      <c r="I111" s="40">
        <v>45710</v>
      </c>
      <c r="J111" s="41">
        <v>1080</v>
      </c>
      <c r="K111" s="27" t="s">
        <v>33</v>
      </c>
      <c r="L111" s="35" t="s">
        <v>6</v>
      </c>
      <c r="M111" s="41" t="s">
        <v>38</v>
      </c>
      <c r="N111" s="27" t="s">
        <v>39</v>
      </c>
      <c r="O111" s="41" t="s">
        <v>134</v>
      </c>
      <c r="P111" s="37" t="s">
        <v>178</v>
      </c>
    </row>
    <row r="112" spans="1:16">
      <c r="A112" s="27" t="s">
        <v>9</v>
      </c>
      <c r="B112" s="27" t="s">
        <v>301</v>
      </c>
      <c r="C112" s="37" t="s">
        <v>31</v>
      </c>
      <c r="D112" s="38">
        <v>400000000</v>
      </c>
      <c r="E112" s="39">
        <v>44728603.341378078</v>
      </c>
      <c r="F112" s="30">
        <v>2221</v>
      </c>
      <c r="G112" s="33" t="s">
        <v>143</v>
      </c>
      <c r="H112" s="40">
        <v>44614</v>
      </c>
      <c r="I112" s="40">
        <v>45710</v>
      </c>
      <c r="J112" s="41">
        <v>1080</v>
      </c>
      <c r="K112" s="27" t="s">
        <v>33</v>
      </c>
      <c r="L112" s="35" t="s">
        <v>6</v>
      </c>
      <c r="M112" s="41" t="s">
        <v>43</v>
      </c>
      <c r="N112" s="27" t="s">
        <v>44</v>
      </c>
      <c r="O112" s="41" t="s">
        <v>45</v>
      </c>
      <c r="P112" s="37" t="s">
        <v>46</v>
      </c>
    </row>
    <row r="113" spans="1:16">
      <c r="A113" s="27" t="s">
        <v>9</v>
      </c>
      <c r="B113" s="27" t="s">
        <v>301</v>
      </c>
      <c r="C113" s="37" t="s">
        <v>56</v>
      </c>
      <c r="D113" s="38">
        <v>655000000</v>
      </c>
      <c r="E113" s="39">
        <v>75006319.057934806</v>
      </c>
      <c r="F113" s="30">
        <v>4773</v>
      </c>
      <c r="G113" s="33" t="s">
        <v>177</v>
      </c>
      <c r="H113" s="40">
        <v>44615</v>
      </c>
      <c r="I113" s="40">
        <v>45711</v>
      </c>
      <c r="J113" s="41">
        <v>1080</v>
      </c>
      <c r="K113" s="27" t="s">
        <v>33</v>
      </c>
      <c r="L113" s="35" t="s">
        <v>6</v>
      </c>
      <c r="M113" s="41" t="s">
        <v>38</v>
      </c>
      <c r="N113" s="27" t="s">
        <v>39</v>
      </c>
      <c r="O113" s="41" t="s">
        <v>45</v>
      </c>
      <c r="P113" s="37" t="s">
        <v>110</v>
      </c>
    </row>
    <row r="114" spans="1:16">
      <c r="A114" s="27" t="s">
        <v>9</v>
      </c>
      <c r="B114" s="27" t="s">
        <v>301</v>
      </c>
      <c r="C114" s="37" t="s">
        <v>31</v>
      </c>
      <c r="D114" s="38">
        <v>220000000</v>
      </c>
      <c r="E114" s="39">
        <v>24543250.141066421</v>
      </c>
      <c r="F114" s="30">
        <v>4520</v>
      </c>
      <c r="G114" s="33" t="s">
        <v>179</v>
      </c>
      <c r="H114" s="40">
        <v>44620</v>
      </c>
      <c r="I114" s="40">
        <v>45716</v>
      </c>
      <c r="J114" s="41">
        <v>1080</v>
      </c>
      <c r="K114" s="27" t="s">
        <v>33</v>
      </c>
      <c r="L114" s="35" t="s">
        <v>6</v>
      </c>
      <c r="M114" s="41" t="s">
        <v>38</v>
      </c>
      <c r="N114" s="27" t="s">
        <v>39</v>
      </c>
      <c r="O114" s="41" t="s">
        <v>36</v>
      </c>
      <c r="P114" s="37" t="s">
        <v>36</v>
      </c>
    </row>
    <row r="115" spans="1:16">
      <c r="A115" s="27" t="s">
        <v>9</v>
      </c>
      <c r="B115" s="27" t="s">
        <v>301</v>
      </c>
      <c r="C115" s="37" t="s">
        <v>31</v>
      </c>
      <c r="D115" s="38">
        <v>350000000</v>
      </c>
      <c r="E115" s="39">
        <v>39046079.76987841</v>
      </c>
      <c r="F115" s="30">
        <v>4663</v>
      </c>
      <c r="G115" s="33" t="s">
        <v>81</v>
      </c>
      <c r="H115" s="40">
        <v>44620</v>
      </c>
      <c r="I115" s="40">
        <v>45716</v>
      </c>
      <c r="J115" s="41">
        <v>1080</v>
      </c>
      <c r="K115" s="27" t="s">
        <v>33</v>
      </c>
      <c r="L115" s="35" t="s">
        <v>6</v>
      </c>
      <c r="M115" s="41" t="s">
        <v>38</v>
      </c>
      <c r="N115" s="27" t="s">
        <v>39</v>
      </c>
      <c r="O115" s="41" t="s">
        <v>134</v>
      </c>
      <c r="P115" s="37" t="s">
        <v>178</v>
      </c>
    </row>
    <row r="116" spans="1:16">
      <c r="A116" s="27" t="s">
        <v>9</v>
      </c>
      <c r="B116" s="27" t="s">
        <v>301</v>
      </c>
      <c r="C116" s="37" t="s">
        <v>31</v>
      </c>
      <c r="D116" s="38">
        <v>700000000</v>
      </c>
      <c r="E116" s="39">
        <v>78092159.53975682</v>
      </c>
      <c r="F116" s="30">
        <v>4669</v>
      </c>
      <c r="G116" s="33" t="s">
        <v>128</v>
      </c>
      <c r="H116" s="40">
        <v>44620</v>
      </c>
      <c r="I116" s="40">
        <v>45716</v>
      </c>
      <c r="J116" s="41">
        <v>1080</v>
      </c>
      <c r="K116" s="27" t="s">
        <v>33</v>
      </c>
      <c r="L116" s="35" t="s">
        <v>6</v>
      </c>
      <c r="M116" s="41" t="s">
        <v>38</v>
      </c>
      <c r="N116" s="27" t="s">
        <v>39</v>
      </c>
      <c r="O116" s="41" t="s">
        <v>36</v>
      </c>
      <c r="P116" s="37" t="s">
        <v>36</v>
      </c>
    </row>
    <row r="117" spans="1:16">
      <c r="A117" s="27" t="s">
        <v>9</v>
      </c>
      <c r="B117" s="27" t="s">
        <v>301</v>
      </c>
      <c r="C117" s="37" t="s">
        <v>31</v>
      </c>
      <c r="D117" s="38">
        <v>200000000</v>
      </c>
      <c r="E117" s="39">
        <v>22312045.582787674</v>
      </c>
      <c r="F117" s="30">
        <v>1084</v>
      </c>
      <c r="G117" s="33" t="s">
        <v>111</v>
      </c>
      <c r="H117" s="40">
        <v>44622</v>
      </c>
      <c r="I117" s="40">
        <v>45718</v>
      </c>
      <c r="J117" s="41">
        <v>1080</v>
      </c>
      <c r="K117" s="27" t="s">
        <v>33</v>
      </c>
      <c r="L117" s="35" t="s">
        <v>6</v>
      </c>
      <c r="M117" s="41" t="s">
        <v>43</v>
      </c>
      <c r="N117" s="27" t="s">
        <v>44</v>
      </c>
      <c r="O117" s="41" t="s">
        <v>45</v>
      </c>
      <c r="P117" s="37" t="s">
        <v>110</v>
      </c>
    </row>
    <row r="118" spans="1:16">
      <c r="A118" s="27" t="s">
        <v>9</v>
      </c>
      <c r="B118" s="27" t="s">
        <v>301</v>
      </c>
      <c r="C118" s="37" t="s">
        <v>56</v>
      </c>
      <c r="D118" s="38">
        <v>500000000</v>
      </c>
      <c r="E118" s="39">
        <v>57122959.070216507</v>
      </c>
      <c r="F118" s="30">
        <v>4663</v>
      </c>
      <c r="G118" s="33" t="s">
        <v>81</v>
      </c>
      <c r="H118" s="40">
        <v>44623</v>
      </c>
      <c r="I118" s="40">
        <v>45719</v>
      </c>
      <c r="J118" s="41">
        <v>1080</v>
      </c>
      <c r="K118" s="27" t="s">
        <v>33</v>
      </c>
      <c r="L118" s="35" t="s">
        <v>7</v>
      </c>
      <c r="M118" s="41" t="s">
        <v>38</v>
      </c>
      <c r="N118" s="27" t="s">
        <v>39</v>
      </c>
      <c r="O118" s="41" t="s">
        <v>67</v>
      </c>
      <c r="P118" s="37" t="s">
        <v>107</v>
      </c>
    </row>
    <row r="119" spans="1:16">
      <c r="A119" s="27" t="s">
        <v>9</v>
      </c>
      <c r="B119" s="27" t="s">
        <v>301</v>
      </c>
      <c r="C119" s="37" t="s">
        <v>31</v>
      </c>
      <c r="D119" s="38">
        <v>2055000000</v>
      </c>
      <c r="E119" s="39">
        <v>317660107.72729737</v>
      </c>
      <c r="F119" s="30">
        <v>4774</v>
      </c>
      <c r="G119" s="33" t="s">
        <v>180</v>
      </c>
      <c r="H119" s="40">
        <v>44623</v>
      </c>
      <c r="I119" s="40">
        <v>46449</v>
      </c>
      <c r="J119" s="41">
        <v>1800</v>
      </c>
      <c r="K119" s="27" t="s">
        <v>181</v>
      </c>
      <c r="L119" s="35" t="s">
        <v>7</v>
      </c>
      <c r="M119" s="41" t="s">
        <v>38</v>
      </c>
      <c r="N119" s="27" t="s">
        <v>39</v>
      </c>
      <c r="O119" s="41" t="s">
        <v>45</v>
      </c>
      <c r="P119" s="37" t="s">
        <v>110</v>
      </c>
    </row>
    <row r="120" spans="1:16">
      <c r="A120" s="27" t="s">
        <v>9</v>
      </c>
      <c r="B120" s="27" t="s">
        <v>301</v>
      </c>
      <c r="C120" s="37" t="s">
        <v>31</v>
      </c>
      <c r="D120" s="38">
        <v>700000000</v>
      </c>
      <c r="E120" s="39">
        <v>78092159.53975682</v>
      </c>
      <c r="F120" s="30">
        <v>4659</v>
      </c>
      <c r="G120" s="33" t="s">
        <v>112</v>
      </c>
      <c r="H120" s="40">
        <v>44624</v>
      </c>
      <c r="I120" s="40">
        <v>45720</v>
      </c>
      <c r="J120" s="41">
        <v>1080</v>
      </c>
      <c r="K120" s="27" t="s">
        <v>62</v>
      </c>
      <c r="L120" s="35" t="s">
        <v>6</v>
      </c>
      <c r="M120" s="41" t="s">
        <v>38</v>
      </c>
      <c r="N120" s="27" t="s">
        <v>39</v>
      </c>
      <c r="O120" s="41" t="s">
        <v>40</v>
      </c>
      <c r="P120" s="37" t="s">
        <v>132</v>
      </c>
    </row>
    <row r="121" spans="1:16">
      <c r="A121" s="27" t="s">
        <v>9</v>
      </c>
      <c r="B121" s="27" t="s">
        <v>301</v>
      </c>
      <c r="C121" s="37" t="s">
        <v>31</v>
      </c>
      <c r="D121" s="38">
        <v>500000000</v>
      </c>
      <c r="E121" s="39">
        <v>55780113.956969135</v>
      </c>
      <c r="F121" s="30">
        <v>4663</v>
      </c>
      <c r="G121" s="33" t="s">
        <v>81</v>
      </c>
      <c r="H121" s="40">
        <v>44624</v>
      </c>
      <c r="I121" s="40">
        <v>45720</v>
      </c>
      <c r="J121" s="41">
        <v>1080</v>
      </c>
      <c r="K121" s="27" t="s">
        <v>33</v>
      </c>
      <c r="L121" s="35" t="s">
        <v>6</v>
      </c>
      <c r="M121" s="41" t="s">
        <v>38</v>
      </c>
      <c r="N121" s="27" t="s">
        <v>39</v>
      </c>
      <c r="O121" s="41" t="s">
        <v>40</v>
      </c>
      <c r="P121" s="37" t="s">
        <v>41</v>
      </c>
    </row>
    <row r="122" spans="1:16">
      <c r="A122" s="27" t="s">
        <v>9</v>
      </c>
      <c r="B122" s="27" t="s">
        <v>301</v>
      </c>
      <c r="C122" s="37" t="s">
        <v>31</v>
      </c>
      <c r="D122" s="38">
        <v>700000000</v>
      </c>
      <c r="E122" s="39">
        <v>77841797.776267737</v>
      </c>
      <c r="F122" s="30">
        <v>7112</v>
      </c>
      <c r="G122" s="33" t="s">
        <v>50</v>
      </c>
      <c r="H122" s="40">
        <v>44627</v>
      </c>
      <c r="I122" s="40">
        <v>45723</v>
      </c>
      <c r="J122" s="41">
        <v>1080</v>
      </c>
      <c r="K122" s="27" t="s">
        <v>33</v>
      </c>
      <c r="L122" s="35" t="s">
        <v>6</v>
      </c>
      <c r="M122" s="41" t="s">
        <v>51</v>
      </c>
      <c r="N122" s="27" t="s">
        <v>52</v>
      </c>
      <c r="O122" s="41" t="s">
        <v>98</v>
      </c>
      <c r="P122" s="37" t="s">
        <v>99</v>
      </c>
    </row>
    <row r="123" spans="1:16">
      <c r="A123" s="27" t="s">
        <v>9</v>
      </c>
      <c r="B123" s="27" t="s">
        <v>301</v>
      </c>
      <c r="C123" s="37" t="s">
        <v>31</v>
      </c>
      <c r="D123" s="38">
        <v>600000000</v>
      </c>
      <c r="E123" s="39">
        <v>66877500.50894656</v>
      </c>
      <c r="F123" s="30">
        <v>2221</v>
      </c>
      <c r="G123" s="33" t="s">
        <v>143</v>
      </c>
      <c r="H123" s="40">
        <v>44634</v>
      </c>
      <c r="I123" s="40">
        <v>45730</v>
      </c>
      <c r="J123" s="41">
        <v>1080</v>
      </c>
      <c r="K123" s="27" t="s">
        <v>33</v>
      </c>
      <c r="L123" s="35" t="s">
        <v>6</v>
      </c>
      <c r="M123" s="41" t="s">
        <v>43</v>
      </c>
      <c r="N123" s="27" t="s">
        <v>44</v>
      </c>
      <c r="O123" s="41" t="s">
        <v>36</v>
      </c>
      <c r="P123" s="37" t="s">
        <v>36</v>
      </c>
    </row>
    <row r="124" spans="1:16">
      <c r="A124" s="27" t="s">
        <v>9</v>
      </c>
      <c r="B124" s="27" t="s">
        <v>301</v>
      </c>
      <c r="C124" s="37" t="s">
        <v>31</v>
      </c>
      <c r="D124" s="38">
        <v>142800000</v>
      </c>
      <c r="E124" s="39">
        <v>15376608.74</v>
      </c>
      <c r="F124" s="30">
        <v>7730</v>
      </c>
      <c r="G124" s="33" t="s">
        <v>88</v>
      </c>
      <c r="H124" s="40">
        <v>44635</v>
      </c>
      <c r="I124" s="40">
        <v>45731</v>
      </c>
      <c r="J124" s="41">
        <v>1080</v>
      </c>
      <c r="K124" s="27" t="s">
        <v>182</v>
      </c>
      <c r="L124" s="35" t="s">
        <v>6</v>
      </c>
      <c r="M124" s="41" t="s">
        <v>89</v>
      </c>
      <c r="N124" s="27" t="s">
        <v>90</v>
      </c>
      <c r="O124" s="41" t="s">
        <v>53</v>
      </c>
      <c r="P124" s="37" t="s">
        <v>54</v>
      </c>
    </row>
    <row r="125" spans="1:16">
      <c r="A125" s="27" t="s">
        <v>9</v>
      </c>
      <c r="B125" s="27" t="s">
        <v>301</v>
      </c>
      <c r="C125" s="37" t="s">
        <v>31</v>
      </c>
      <c r="D125" s="38">
        <v>367296000</v>
      </c>
      <c r="E125" s="39">
        <v>54591682.378752001</v>
      </c>
      <c r="F125" s="30">
        <v>1410</v>
      </c>
      <c r="G125" s="33" t="s">
        <v>114</v>
      </c>
      <c r="H125" s="40">
        <v>44637</v>
      </c>
      <c r="I125" s="40">
        <v>46463</v>
      </c>
      <c r="J125" s="41">
        <v>1800</v>
      </c>
      <c r="K125" s="27" t="s">
        <v>182</v>
      </c>
      <c r="L125" s="35" t="s">
        <v>7</v>
      </c>
      <c r="M125" s="41" t="s">
        <v>43</v>
      </c>
      <c r="N125" s="27" t="s">
        <v>44</v>
      </c>
      <c r="O125" s="41" t="s">
        <v>36</v>
      </c>
      <c r="P125" s="37" t="s">
        <v>36</v>
      </c>
    </row>
    <row r="126" spans="1:16">
      <c r="A126" s="27" t="s">
        <v>9</v>
      </c>
      <c r="B126" s="27" t="s">
        <v>301</v>
      </c>
      <c r="C126" s="37" t="s">
        <v>31</v>
      </c>
      <c r="D126" s="38">
        <v>70000000</v>
      </c>
      <c r="E126" s="39">
        <v>7802375.0593770975</v>
      </c>
      <c r="F126" s="30">
        <v>4663</v>
      </c>
      <c r="G126" s="33" t="s">
        <v>81</v>
      </c>
      <c r="H126" s="40">
        <v>44638</v>
      </c>
      <c r="I126" s="40">
        <v>45734</v>
      </c>
      <c r="J126" s="41">
        <v>1080</v>
      </c>
      <c r="K126" s="27" t="s">
        <v>33</v>
      </c>
      <c r="L126" s="35" t="s">
        <v>6</v>
      </c>
      <c r="M126" s="41" t="s">
        <v>38</v>
      </c>
      <c r="N126" s="27" t="s">
        <v>39</v>
      </c>
      <c r="O126" s="41" t="s">
        <v>53</v>
      </c>
      <c r="P126" s="37" t="s">
        <v>54</v>
      </c>
    </row>
    <row r="127" spans="1:16">
      <c r="A127" s="27" t="s">
        <v>9</v>
      </c>
      <c r="B127" s="27" t="s">
        <v>301</v>
      </c>
      <c r="C127" s="37" t="s">
        <v>31</v>
      </c>
      <c r="D127" s="38">
        <v>500000000</v>
      </c>
      <c r="E127" s="39">
        <v>52833751.814519547</v>
      </c>
      <c r="F127" s="30">
        <v>4922</v>
      </c>
      <c r="G127" s="33" t="s">
        <v>183</v>
      </c>
      <c r="H127" s="40">
        <v>44642</v>
      </c>
      <c r="I127" s="40">
        <v>45738</v>
      </c>
      <c r="J127" s="41">
        <v>1080</v>
      </c>
      <c r="K127" s="27" t="s">
        <v>33</v>
      </c>
      <c r="L127" s="35" t="s">
        <v>7</v>
      </c>
      <c r="M127" s="41" t="s">
        <v>58</v>
      </c>
      <c r="N127" s="27" t="s">
        <v>59</v>
      </c>
      <c r="O127" s="41" t="s">
        <v>53</v>
      </c>
      <c r="P127" s="37" t="s">
        <v>54</v>
      </c>
    </row>
    <row r="128" spans="1:16">
      <c r="A128" s="27" t="s">
        <v>9</v>
      </c>
      <c r="B128" s="27" t="s">
        <v>301</v>
      </c>
      <c r="C128" s="37" t="s">
        <v>31</v>
      </c>
      <c r="D128" s="38">
        <v>900000000</v>
      </c>
      <c r="E128" s="39">
        <v>95100753.266135201</v>
      </c>
      <c r="F128" s="30">
        <v>8699</v>
      </c>
      <c r="G128" s="33" t="s">
        <v>176</v>
      </c>
      <c r="H128" s="40">
        <v>44643</v>
      </c>
      <c r="I128" s="40">
        <v>45739</v>
      </c>
      <c r="J128" s="41">
        <v>1080</v>
      </c>
      <c r="K128" s="27" t="s">
        <v>33</v>
      </c>
      <c r="L128" s="35" t="s">
        <v>7</v>
      </c>
      <c r="M128" s="41" t="s">
        <v>84</v>
      </c>
      <c r="N128" s="27" t="s">
        <v>85</v>
      </c>
      <c r="O128" s="41" t="s">
        <v>36</v>
      </c>
      <c r="P128" s="37" t="s">
        <v>36</v>
      </c>
    </row>
    <row r="129" spans="1:16">
      <c r="A129" s="27" t="s">
        <v>9</v>
      </c>
      <c r="B129" s="27" t="s">
        <v>301</v>
      </c>
      <c r="C129" s="37" t="s">
        <v>56</v>
      </c>
      <c r="D129" s="38">
        <v>700000000</v>
      </c>
      <c r="E129" s="39">
        <v>116638503.58549246</v>
      </c>
      <c r="F129" s="30">
        <v>6810</v>
      </c>
      <c r="G129" s="33" t="s">
        <v>129</v>
      </c>
      <c r="H129" s="40">
        <v>44644</v>
      </c>
      <c r="I129" s="40">
        <v>46470</v>
      </c>
      <c r="J129" s="41">
        <v>1800</v>
      </c>
      <c r="K129" s="27" t="s">
        <v>181</v>
      </c>
      <c r="L129" s="35" t="s">
        <v>6</v>
      </c>
      <c r="M129" s="41" t="s">
        <v>130</v>
      </c>
      <c r="N129" s="27" t="s">
        <v>131</v>
      </c>
      <c r="O129" s="41" t="s">
        <v>134</v>
      </c>
      <c r="P129" s="37" t="s">
        <v>178</v>
      </c>
    </row>
    <row r="130" spans="1:16">
      <c r="A130" s="27" t="s">
        <v>9</v>
      </c>
      <c r="B130" s="27" t="s">
        <v>301</v>
      </c>
      <c r="C130" s="37" t="s">
        <v>31</v>
      </c>
      <c r="D130" s="38">
        <v>1700000000</v>
      </c>
      <c r="E130" s="39">
        <v>179634756.16936645</v>
      </c>
      <c r="F130" s="30">
        <v>4663</v>
      </c>
      <c r="G130" s="33" t="s">
        <v>81</v>
      </c>
      <c r="H130" s="40">
        <v>44644</v>
      </c>
      <c r="I130" s="40">
        <v>45740</v>
      </c>
      <c r="J130" s="41">
        <v>1080</v>
      </c>
      <c r="K130" s="27" t="s">
        <v>33</v>
      </c>
      <c r="L130" s="35" t="s">
        <v>7</v>
      </c>
      <c r="M130" s="41" t="s">
        <v>38</v>
      </c>
      <c r="N130" s="27" t="s">
        <v>39</v>
      </c>
      <c r="O130" s="41" t="s">
        <v>53</v>
      </c>
      <c r="P130" s="37" t="s">
        <v>54</v>
      </c>
    </row>
    <row r="131" spans="1:16">
      <c r="A131" s="27" t="s">
        <v>9</v>
      </c>
      <c r="B131" s="27" t="s">
        <v>301</v>
      </c>
      <c r="C131" s="37" t="s">
        <v>31</v>
      </c>
      <c r="D131" s="38">
        <v>200000000</v>
      </c>
      <c r="E131" s="39">
        <v>22201651.882112887</v>
      </c>
      <c r="F131" s="30">
        <v>4390</v>
      </c>
      <c r="G131" s="33" t="s">
        <v>162</v>
      </c>
      <c r="H131" s="40">
        <v>44645</v>
      </c>
      <c r="I131" s="40">
        <v>45741</v>
      </c>
      <c r="J131" s="41">
        <v>1080</v>
      </c>
      <c r="K131" s="27" t="s">
        <v>33</v>
      </c>
      <c r="L131" s="35" t="s">
        <v>6</v>
      </c>
      <c r="M131" s="41" t="s">
        <v>34</v>
      </c>
      <c r="N131" s="27" t="s">
        <v>35</v>
      </c>
      <c r="O131" s="41" t="s">
        <v>36</v>
      </c>
      <c r="P131" s="37" t="s">
        <v>36</v>
      </c>
    </row>
    <row r="132" spans="1:16">
      <c r="A132" s="27" t="s">
        <v>9</v>
      </c>
      <c r="B132" s="27" t="s">
        <v>301</v>
      </c>
      <c r="C132" s="37" t="s">
        <v>31</v>
      </c>
      <c r="D132" s="38">
        <v>700000000</v>
      </c>
      <c r="E132" s="39">
        <v>73967252.54032734</v>
      </c>
      <c r="F132" s="30">
        <v>2511</v>
      </c>
      <c r="G132" s="33" t="s">
        <v>184</v>
      </c>
      <c r="H132" s="40">
        <v>44645</v>
      </c>
      <c r="I132" s="40">
        <v>45741</v>
      </c>
      <c r="J132" s="41">
        <v>1080</v>
      </c>
      <c r="K132" s="27" t="s">
        <v>33</v>
      </c>
      <c r="L132" s="35" t="s">
        <v>7</v>
      </c>
      <c r="M132" s="41" t="s">
        <v>43</v>
      </c>
      <c r="N132" s="27" t="s">
        <v>44</v>
      </c>
      <c r="O132" s="41" t="s">
        <v>48</v>
      </c>
      <c r="P132" s="37" t="s">
        <v>172</v>
      </c>
    </row>
    <row r="133" spans="1:16">
      <c r="A133" s="27" t="s">
        <v>9</v>
      </c>
      <c r="B133" s="27" t="s">
        <v>301</v>
      </c>
      <c r="C133" s="37" t="s">
        <v>31</v>
      </c>
      <c r="D133" s="38">
        <v>350000000</v>
      </c>
      <c r="E133" s="39">
        <v>38852890.793697514</v>
      </c>
      <c r="F133" s="30">
        <v>2229</v>
      </c>
      <c r="G133" s="33" t="s">
        <v>63</v>
      </c>
      <c r="H133" s="40">
        <v>44645</v>
      </c>
      <c r="I133" s="40">
        <v>45741</v>
      </c>
      <c r="J133" s="41">
        <v>1080</v>
      </c>
      <c r="K133" s="27" t="s">
        <v>33</v>
      </c>
      <c r="L133" s="35" t="s">
        <v>6</v>
      </c>
      <c r="M133" s="41" t="s">
        <v>43</v>
      </c>
      <c r="N133" s="27" t="s">
        <v>44</v>
      </c>
      <c r="O133" s="41" t="s">
        <v>36</v>
      </c>
      <c r="P133" s="37" t="s">
        <v>36</v>
      </c>
    </row>
    <row r="134" spans="1:16">
      <c r="A134" s="27" t="s">
        <v>9</v>
      </c>
      <c r="B134" s="27" t="s">
        <v>301</v>
      </c>
      <c r="C134" s="37" t="s">
        <v>31</v>
      </c>
      <c r="D134" s="38">
        <v>150000000</v>
      </c>
      <c r="E134" s="39">
        <v>16647601.39854908</v>
      </c>
      <c r="F134" s="30">
        <v>4631</v>
      </c>
      <c r="G134" s="33" t="s">
        <v>47</v>
      </c>
      <c r="H134" s="40">
        <v>44648</v>
      </c>
      <c r="I134" s="40">
        <v>45744</v>
      </c>
      <c r="J134" s="41">
        <v>1080</v>
      </c>
      <c r="K134" s="27" t="s">
        <v>33</v>
      </c>
      <c r="L134" s="35" t="s">
        <v>6</v>
      </c>
      <c r="M134" s="41" t="s">
        <v>38</v>
      </c>
      <c r="N134" s="27" t="s">
        <v>39</v>
      </c>
      <c r="O134" s="41" t="s">
        <v>40</v>
      </c>
      <c r="P134" s="37" t="s">
        <v>147</v>
      </c>
    </row>
    <row r="135" spans="1:16">
      <c r="A135" s="27" t="s">
        <v>9</v>
      </c>
      <c r="B135" s="27" t="s">
        <v>301</v>
      </c>
      <c r="C135" s="37" t="s">
        <v>31</v>
      </c>
      <c r="D135" s="38">
        <v>200000000</v>
      </c>
      <c r="E135" s="39">
        <v>22196801.864732105</v>
      </c>
      <c r="F135" s="30">
        <v>1410</v>
      </c>
      <c r="G135" s="33" t="s">
        <v>114</v>
      </c>
      <c r="H135" s="40">
        <v>44649</v>
      </c>
      <c r="I135" s="40">
        <v>45745</v>
      </c>
      <c r="J135" s="41">
        <v>1080</v>
      </c>
      <c r="K135" s="27" t="s">
        <v>33</v>
      </c>
      <c r="L135" s="35" t="s">
        <v>6</v>
      </c>
      <c r="M135" s="41" t="s">
        <v>43</v>
      </c>
      <c r="N135" s="27" t="s">
        <v>44</v>
      </c>
      <c r="O135" s="41" t="s">
        <v>40</v>
      </c>
      <c r="P135" s="37" t="s">
        <v>147</v>
      </c>
    </row>
    <row r="136" spans="1:16">
      <c r="A136" s="27" t="s">
        <v>9</v>
      </c>
      <c r="B136" s="27" t="s">
        <v>301</v>
      </c>
      <c r="C136" s="37" t="s">
        <v>31</v>
      </c>
      <c r="D136" s="38">
        <v>700000000</v>
      </c>
      <c r="E136" s="39">
        <v>49990291.984653689</v>
      </c>
      <c r="F136" s="30">
        <v>4290</v>
      </c>
      <c r="G136" s="33" t="s">
        <v>32</v>
      </c>
      <c r="H136" s="40">
        <v>44649</v>
      </c>
      <c r="I136" s="40">
        <v>45380</v>
      </c>
      <c r="J136" s="41">
        <v>720</v>
      </c>
      <c r="K136" s="27" t="s">
        <v>33</v>
      </c>
      <c r="L136" s="35" t="s">
        <v>7</v>
      </c>
      <c r="M136" s="41" t="s">
        <v>34</v>
      </c>
      <c r="N136" s="27" t="s">
        <v>35</v>
      </c>
      <c r="O136" s="41" t="s">
        <v>53</v>
      </c>
      <c r="P136" s="37" t="s">
        <v>54</v>
      </c>
    </row>
    <row r="137" spans="1:16">
      <c r="A137" s="27" t="s">
        <v>9</v>
      </c>
      <c r="B137" s="27" t="s">
        <v>301</v>
      </c>
      <c r="C137" s="37" t="s">
        <v>31</v>
      </c>
      <c r="D137" s="38">
        <v>300000000</v>
      </c>
      <c r="E137" s="39">
        <v>46668496.611664899</v>
      </c>
      <c r="F137" s="30">
        <v>1811</v>
      </c>
      <c r="G137" s="33" t="s">
        <v>173</v>
      </c>
      <c r="H137" s="40">
        <v>44651</v>
      </c>
      <c r="I137" s="40">
        <v>46477</v>
      </c>
      <c r="J137" s="41">
        <v>1800</v>
      </c>
      <c r="K137" s="27" t="s">
        <v>182</v>
      </c>
      <c r="L137" s="35" t="s">
        <v>6</v>
      </c>
      <c r="M137" s="41" t="s">
        <v>43</v>
      </c>
      <c r="N137" s="27" t="s">
        <v>44</v>
      </c>
      <c r="O137" s="41" t="s">
        <v>36</v>
      </c>
      <c r="P137" s="37" t="s">
        <v>36</v>
      </c>
    </row>
    <row r="138" spans="1:16">
      <c r="A138" s="27" t="s">
        <v>9</v>
      </c>
      <c r="B138" s="27" t="s">
        <v>301</v>
      </c>
      <c r="C138" s="37" t="s">
        <v>31</v>
      </c>
      <c r="D138" s="38">
        <v>200000000</v>
      </c>
      <c r="E138" s="39">
        <v>22196801.864732105</v>
      </c>
      <c r="F138" s="30">
        <v>1410</v>
      </c>
      <c r="G138" s="33" t="s">
        <v>114</v>
      </c>
      <c r="H138" s="40">
        <v>44651</v>
      </c>
      <c r="I138" s="40">
        <v>45747</v>
      </c>
      <c r="J138" s="41">
        <v>1080</v>
      </c>
      <c r="K138" s="27" t="s">
        <v>33</v>
      </c>
      <c r="L138" s="35" t="s">
        <v>6</v>
      </c>
      <c r="M138" s="41" t="s">
        <v>43</v>
      </c>
      <c r="N138" s="27" t="s">
        <v>44</v>
      </c>
      <c r="O138" s="41" t="s">
        <v>36</v>
      </c>
      <c r="P138" s="37" t="s">
        <v>36</v>
      </c>
    </row>
    <row r="139" spans="1:16">
      <c r="A139" s="27" t="s">
        <v>9</v>
      </c>
      <c r="B139" s="27" t="s">
        <v>301</v>
      </c>
      <c r="C139" s="37" t="s">
        <v>31</v>
      </c>
      <c r="D139" s="38">
        <v>100000000</v>
      </c>
      <c r="E139" s="39">
        <v>11098400.932366053</v>
      </c>
      <c r="F139" s="30">
        <v>4530</v>
      </c>
      <c r="G139" s="33" t="s">
        <v>137</v>
      </c>
      <c r="H139" s="40">
        <v>44651</v>
      </c>
      <c r="I139" s="40">
        <v>45747</v>
      </c>
      <c r="J139" s="41">
        <v>1080</v>
      </c>
      <c r="K139" s="27" t="s">
        <v>33</v>
      </c>
      <c r="L139" s="35" t="s">
        <v>6</v>
      </c>
      <c r="M139" s="41" t="s">
        <v>38</v>
      </c>
      <c r="N139" s="27" t="s">
        <v>39</v>
      </c>
      <c r="O139" s="41" t="s">
        <v>40</v>
      </c>
      <c r="P139" s="37" t="s">
        <v>41</v>
      </c>
    </row>
    <row r="140" spans="1:16">
      <c r="A140" s="27" t="s">
        <v>9</v>
      </c>
      <c r="B140" s="27" t="s">
        <v>301</v>
      </c>
      <c r="C140" s="37" t="s">
        <v>31</v>
      </c>
      <c r="D140" s="38">
        <v>500000000</v>
      </c>
      <c r="E140" s="39">
        <v>55492004.661830261</v>
      </c>
      <c r="F140" s="30">
        <v>4659</v>
      </c>
      <c r="G140" s="33" t="s">
        <v>112</v>
      </c>
      <c r="H140" s="40">
        <v>44651</v>
      </c>
      <c r="I140" s="40">
        <v>45747</v>
      </c>
      <c r="J140" s="41">
        <v>1080</v>
      </c>
      <c r="K140" s="27" t="s">
        <v>33</v>
      </c>
      <c r="L140" s="35" t="s">
        <v>6</v>
      </c>
      <c r="M140" s="41" t="s">
        <v>38</v>
      </c>
      <c r="N140" s="27" t="s">
        <v>39</v>
      </c>
      <c r="O140" s="41" t="s">
        <v>36</v>
      </c>
      <c r="P140" s="37" t="s">
        <v>36</v>
      </c>
    </row>
    <row r="141" spans="1:16">
      <c r="A141" s="27" t="s">
        <v>9</v>
      </c>
      <c r="B141" s="27" t="s">
        <v>301</v>
      </c>
      <c r="C141" s="37" t="s">
        <v>31</v>
      </c>
      <c r="D141" s="38">
        <v>150000000</v>
      </c>
      <c r="E141" s="39">
        <v>16647601.39854908</v>
      </c>
      <c r="F141" s="30">
        <v>1313</v>
      </c>
      <c r="G141" s="33" t="s">
        <v>185</v>
      </c>
      <c r="H141" s="40">
        <v>44651</v>
      </c>
      <c r="I141" s="40">
        <v>45747</v>
      </c>
      <c r="J141" s="41">
        <v>1080</v>
      </c>
      <c r="K141" s="27" t="s">
        <v>33</v>
      </c>
      <c r="L141" s="35" t="s">
        <v>6</v>
      </c>
      <c r="M141" s="41" t="s">
        <v>43</v>
      </c>
      <c r="N141" s="27" t="s">
        <v>44</v>
      </c>
      <c r="O141" s="41" t="s">
        <v>40</v>
      </c>
      <c r="P141" s="37" t="s">
        <v>41</v>
      </c>
    </row>
    <row r="142" spans="1:16">
      <c r="A142" s="27" t="s">
        <v>9</v>
      </c>
      <c r="B142" s="27" t="s">
        <v>301</v>
      </c>
      <c r="C142" s="37" t="s">
        <v>31</v>
      </c>
      <c r="D142" s="38">
        <v>450000000</v>
      </c>
      <c r="E142" s="39">
        <v>70002744.917497337</v>
      </c>
      <c r="F142" s="30">
        <v>4663</v>
      </c>
      <c r="G142" s="33" t="s">
        <v>81</v>
      </c>
      <c r="H142" s="40">
        <v>44651</v>
      </c>
      <c r="I142" s="40">
        <v>46477</v>
      </c>
      <c r="J142" s="41">
        <v>1800</v>
      </c>
      <c r="K142" s="27" t="s">
        <v>182</v>
      </c>
      <c r="L142" s="35" t="s">
        <v>6</v>
      </c>
      <c r="M142" s="41" t="s">
        <v>38</v>
      </c>
      <c r="N142" s="27" t="s">
        <v>39</v>
      </c>
      <c r="O142" s="41" t="s">
        <v>134</v>
      </c>
      <c r="P142" s="37" t="s">
        <v>178</v>
      </c>
    </row>
    <row r="143" spans="1:16">
      <c r="A143" s="27" t="s">
        <v>9</v>
      </c>
      <c r="B143" s="27" t="s">
        <v>301</v>
      </c>
      <c r="C143" s="37" t="s">
        <v>31</v>
      </c>
      <c r="D143" s="38">
        <v>600000000</v>
      </c>
      <c r="E143" s="39">
        <v>104965649.48</v>
      </c>
      <c r="F143" s="30">
        <v>1011</v>
      </c>
      <c r="G143" s="33" t="s">
        <v>186</v>
      </c>
      <c r="H143" s="40">
        <v>44655</v>
      </c>
      <c r="I143" s="40">
        <v>46481</v>
      </c>
      <c r="J143" s="41">
        <v>1800</v>
      </c>
      <c r="K143" s="27" t="s">
        <v>181</v>
      </c>
      <c r="L143" s="35" t="s">
        <v>6</v>
      </c>
      <c r="M143" s="41" t="s">
        <v>43</v>
      </c>
      <c r="N143" s="27" t="s">
        <v>44</v>
      </c>
      <c r="O143" s="41" t="s">
        <v>36</v>
      </c>
      <c r="P143" s="37" t="s">
        <v>36</v>
      </c>
    </row>
    <row r="144" spans="1:16">
      <c r="A144" s="27" t="s">
        <v>9</v>
      </c>
      <c r="B144" s="27" t="s">
        <v>301</v>
      </c>
      <c r="C144" s="37" t="s">
        <v>31</v>
      </c>
      <c r="D144" s="38">
        <v>150000000</v>
      </c>
      <c r="E144" s="39">
        <v>16633064.17</v>
      </c>
      <c r="F144" s="30">
        <v>3290</v>
      </c>
      <c r="G144" s="33" t="s">
        <v>187</v>
      </c>
      <c r="H144" s="40">
        <v>44657</v>
      </c>
      <c r="I144" s="40">
        <v>45753</v>
      </c>
      <c r="J144" s="41">
        <v>1080</v>
      </c>
      <c r="K144" s="27" t="s">
        <v>33</v>
      </c>
      <c r="L144" s="35" t="s">
        <v>6</v>
      </c>
      <c r="M144" s="41" t="s">
        <v>43</v>
      </c>
      <c r="N144" s="27" t="s">
        <v>44</v>
      </c>
      <c r="O144" s="41" t="s">
        <v>101</v>
      </c>
      <c r="P144" s="37" t="s">
        <v>102</v>
      </c>
    </row>
    <row r="145" spans="1:16">
      <c r="A145" s="27" t="s">
        <v>9</v>
      </c>
      <c r="B145" s="27" t="s">
        <v>301</v>
      </c>
      <c r="C145" s="37" t="s">
        <v>56</v>
      </c>
      <c r="D145" s="38">
        <v>300000000</v>
      </c>
      <c r="E145" s="39">
        <v>49886969.299999997</v>
      </c>
      <c r="F145" s="30">
        <v>4663</v>
      </c>
      <c r="G145" s="33" t="s">
        <v>81</v>
      </c>
      <c r="H145" s="40">
        <v>44658</v>
      </c>
      <c r="I145" s="40">
        <v>46484</v>
      </c>
      <c r="J145" s="41">
        <v>1800</v>
      </c>
      <c r="K145" s="27" t="s">
        <v>181</v>
      </c>
      <c r="L145" s="35" t="s">
        <v>6</v>
      </c>
      <c r="M145" s="41" t="s">
        <v>38</v>
      </c>
      <c r="N145" s="27" t="s">
        <v>39</v>
      </c>
      <c r="O145" s="41" t="s">
        <v>188</v>
      </c>
      <c r="P145" s="37" t="s">
        <v>189</v>
      </c>
    </row>
    <row r="146" spans="1:16">
      <c r="A146" s="27" t="s">
        <v>9</v>
      </c>
      <c r="B146" s="27" t="s">
        <v>301</v>
      </c>
      <c r="C146" s="37" t="s">
        <v>31</v>
      </c>
      <c r="D146" s="38">
        <v>800000000</v>
      </c>
      <c r="E146" s="39">
        <v>88709675.549999997</v>
      </c>
      <c r="F146" s="30">
        <v>4664</v>
      </c>
      <c r="G146" s="33" t="s">
        <v>71</v>
      </c>
      <c r="H146" s="40">
        <v>44659</v>
      </c>
      <c r="I146" s="40">
        <v>45755</v>
      </c>
      <c r="J146" s="41">
        <v>1080</v>
      </c>
      <c r="K146" s="27" t="s">
        <v>33</v>
      </c>
      <c r="L146" s="35" t="s">
        <v>7</v>
      </c>
      <c r="M146" s="41" t="s">
        <v>38</v>
      </c>
      <c r="N146" s="27" t="s">
        <v>39</v>
      </c>
      <c r="O146" s="41" t="s">
        <v>45</v>
      </c>
      <c r="P146" s="37" t="s">
        <v>190</v>
      </c>
    </row>
    <row r="147" spans="1:16">
      <c r="A147" s="27" t="s">
        <v>9</v>
      </c>
      <c r="B147" s="27" t="s">
        <v>301</v>
      </c>
      <c r="C147" s="37" t="s">
        <v>31</v>
      </c>
      <c r="D147" s="38">
        <v>350000000</v>
      </c>
      <c r="E147" s="39">
        <v>41303138.590000004</v>
      </c>
      <c r="F147" s="30">
        <v>5611</v>
      </c>
      <c r="G147" s="33" t="s">
        <v>191</v>
      </c>
      <c r="H147" s="40">
        <v>44659</v>
      </c>
      <c r="I147" s="40">
        <v>45755</v>
      </c>
      <c r="J147" s="41">
        <v>1080</v>
      </c>
      <c r="K147" s="27" t="s">
        <v>33</v>
      </c>
      <c r="L147" s="35" t="s">
        <v>6</v>
      </c>
      <c r="M147" s="41" t="s">
        <v>149</v>
      </c>
      <c r="N147" s="27" t="s">
        <v>150</v>
      </c>
      <c r="O147" s="41" t="s">
        <v>98</v>
      </c>
      <c r="P147" s="37" t="s">
        <v>99</v>
      </c>
    </row>
    <row r="148" spans="1:16">
      <c r="A148" s="27" t="s">
        <v>9</v>
      </c>
      <c r="B148" s="27" t="s">
        <v>301</v>
      </c>
      <c r="C148" s="37" t="s">
        <v>31</v>
      </c>
      <c r="D148" s="38">
        <v>350000000</v>
      </c>
      <c r="E148" s="39">
        <v>60084673.329999998</v>
      </c>
      <c r="F148" s="30">
        <v>5611</v>
      </c>
      <c r="G148" s="33" t="s">
        <v>191</v>
      </c>
      <c r="H148" s="40">
        <v>44659</v>
      </c>
      <c r="I148" s="40">
        <v>46485</v>
      </c>
      <c r="J148" s="41">
        <v>1800</v>
      </c>
      <c r="K148" s="27" t="s">
        <v>181</v>
      </c>
      <c r="L148" s="35" t="s">
        <v>6</v>
      </c>
      <c r="M148" s="41" t="s">
        <v>149</v>
      </c>
      <c r="N148" s="27" t="s">
        <v>150</v>
      </c>
      <c r="O148" s="41" t="s">
        <v>98</v>
      </c>
      <c r="P148" s="37" t="s">
        <v>99</v>
      </c>
    </row>
    <row r="149" spans="1:16">
      <c r="A149" s="27" t="s">
        <v>9</v>
      </c>
      <c r="B149" s="27" t="s">
        <v>301</v>
      </c>
      <c r="C149" s="37" t="s">
        <v>31</v>
      </c>
      <c r="D149" s="38">
        <v>300000000</v>
      </c>
      <c r="E149" s="39">
        <v>33266128.329999998</v>
      </c>
      <c r="F149" s="30">
        <v>1640</v>
      </c>
      <c r="G149" s="33" t="s">
        <v>192</v>
      </c>
      <c r="H149" s="40">
        <v>44659</v>
      </c>
      <c r="I149" s="40">
        <v>45755</v>
      </c>
      <c r="J149" s="41">
        <v>1080</v>
      </c>
      <c r="K149" s="27" t="s">
        <v>33</v>
      </c>
      <c r="L149" s="35" t="s">
        <v>6</v>
      </c>
      <c r="M149" s="41" t="s">
        <v>43</v>
      </c>
      <c r="N149" s="27" t="s">
        <v>44</v>
      </c>
      <c r="O149" s="41" t="s">
        <v>64</v>
      </c>
      <c r="P149" s="37" t="s">
        <v>193</v>
      </c>
    </row>
    <row r="150" spans="1:16">
      <c r="A150" s="27" t="s">
        <v>9</v>
      </c>
      <c r="B150" s="27" t="s">
        <v>301</v>
      </c>
      <c r="C150" s="37" t="s">
        <v>31</v>
      </c>
      <c r="D150" s="38">
        <v>300000000</v>
      </c>
      <c r="E150" s="39">
        <v>33266128.329999998</v>
      </c>
      <c r="F150" s="30">
        <v>4690</v>
      </c>
      <c r="G150" s="33" t="s">
        <v>80</v>
      </c>
      <c r="H150" s="40">
        <v>44659</v>
      </c>
      <c r="I150" s="40">
        <v>45755</v>
      </c>
      <c r="J150" s="41">
        <v>1080</v>
      </c>
      <c r="K150" s="27" t="s">
        <v>33</v>
      </c>
      <c r="L150" s="35" t="s">
        <v>6</v>
      </c>
      <c r="M150" s="41" t="s">
        <v>38</v>
      </c>
      <c r="N150" s="27" t="s">
        <v>39</v>
      </c>
      <c r="O150" s="41" t="s">
        <v>36</v>
      </c>
      <c r="P150" s="37" t="s">
        <v>36</v>
      </c>
    </row>
    <row r="151" spans="1:16">
      <c r="A151" s="27" t="s">
        <v>9</v>
      </c>
      <c r="B151" s="27" t="s">
        <v>301</v>
      </c>
      <c r="C151" s="37" t="s">
        <v>31</v>
      </c>
      <c r="D151" s="38">
        <v>200000000</v>
      </c>
      <c r="E151" s="39">
        <v>22132298.120000001</v>
      </c>
      <c r="F151" s="30">
        <v>4641</v>
      </c>
      <c r="G151" s="33" t="s">
        <v>94</v>
      </c>
      <c r="H151" s="40">
        <v>44662</v>
      </c>
      <c r="I151" s="40">
        <v>45758</v>
      </c>
      <c r="J151" s="41">
        <v>1080</v>
      </c>
      <c r="K151" s="27" t="s">
        <v>62</v>
      </c>
      <c r="L151" s="35" t="s">
        <v>6</v>
      </c>
      <c r="M151" s="41" t="s">
        <v>38</v>
      </c>
      <c r="N151" s="27" t="s">
        <v>39</v>
      </c>
      <c r="O151" s="41" t="s">
        <v>40</v>
      </c>
      <c r="P151" s="37" t="s">
        <v>41</v>
      </c>
    </row>
    <row r="152" spans="1:16">
      <c r="A152" s="27" t="s">
        <v>9</v>
      </c>
      <c r="B152" s="27" t="s">
        <v>301</v>
      </c>
      <c r="C152" s="37" t="s">
        <v>31</v>
      </c>
      <c r="D152" s="38">
        <v>300000000</v>
      </c>
      <c r="E152" s="39">
        <v>33198447.18</v>
      </c>
      <c r="F152" s="30">
        <v>7111</v>
      </c>
      <c r="G152" s="33" t="s">
        <v>194</v>
      </c>
      <c r="H152" s="40">
        <v>44663</v>
      </c>
      <c r="I152" s="40">
        <v>45759</v>
      </c>
      <c r="J152" s="41">
        <v>1080</v>
      </c>
      <c r="K152" s="27" t="s">
        <v>33</v>
      </c>
      <c r="L152" s="35" t="s">
        <v>6</v>
      </c>
      <c r="M152" s="41" t="s">
        <v>51</v>
      </c>
      <c r="N152" s="27" t="s">
        <v>52</v>
      </c>
      <c r="O152" s="41" t="s">
        <v>40</v>
      </c>
      <c r="P152" s="37" t="s">
        <v>41</v>
      </c>
    </row>
    <row r="153" spans="1:16">
      <c r="A153" s="27" t="s">
        <v>9</v>
      </c>
      <c r="B153" s="27" t="s">
        <v>301</v>
      </c>
      <c r="C153" s="37" t="s">
        <v>31</v>
      </c>
      <c r="D153" s="38">
        <v>700000000</v>
      </c>
      <c r="E153" s="39">
        <v>76841626.120000005</v>
      </c>
      <c r="F153" s="30">
        <v>1811</v>
      </c>
      <c r="G153" s="33" t="s">
        <v>173</v>
      </c>
      <c r="H153" s="40">
        <v>44663</v>
      </c>
      <c r="I153" s="40">
        <v>45759</v>
      </c>
      <c r="J153" s="41">
        <v>1080</v>
      </c>
      <c r="K153" s="27" t="s">
        <v>33</v>
      </c>
      <c r="L153" s="35" t="s">
        <v>7</v>
      </c>
      <c r="M153" s="41" t="s">
        <v>43</v>
      </c>
      <c r="N153" s="27" t="s">
        <v>44</v>
      </c>
      <c r="O153" s="41" t="s">
        <v>45</v>
      </c>
      <c r="P153" s="37" t="s">
        <v>110</v>
      </c>
    </row>
    <row r="154" spans="1:16">
      <c r="A154" s="27" t="s">
        <v>9</v>
      </c>
      <c r="B154" s="27" t="s">
        <v>301</v>
      </c>
      <c r="C154" s="37" t="s">
        <v>31</v>
      </c>
      <c r="D154" s="38">
        <v>50990000</v>
      </c>
      <c r="E154" s="39">
        <v>7889066.6887781555</v>
      </c>
      <c r="F154" s="30">
        <v>4663</v>
      </c>
      <c r="G154" s="33" t="s">
        <v>81</v>
      </c>
      <c r="H154" s="40">
        <v>44663</v>
      </c>
      <c r="I154" s="40">
        <v>46489</v>
      </c>
      <c r="J154" s="41">
        <v>1800</v>
      </c>
      <c r="K154" s="27" t="s">
        <v>182</v>
      </c>
      <c r="L154" s="35" t="s">
        <v>6</v>
      </c>
      <c r="M154" s="41" t="s">
        <v>38</v>
      </c>
      <c r="N154" s="27" t="s">
        <v>39</v>
      </c>
      <c r="O154" s="41" t="s">
        <v>53</v>
      </c>
      <c r="P154" s="37" t="s">
        <v>54</v>
      </c>
    </row>
    <row r="155" spans="1:16">
      <c r="A155" s="27" t="s">
        <v>9</v>
      </c>
      <c r="B155" s="27" t="s">
        <v>301</v>
      </c>
      <c r="C155" s="37" t="s">
        <v>31</v>
      </c>
      <c r="D155" s="38">
        <v>1000000000</v>
      </c>
      <c r="E155" s="39">
        <v>115102489.12</v>
      </c>
      <c r="F155" s="30">
        <v>4512</v>
      </c>
      <c r="G155" s="33" t="s">
        <v>195</v>
      </c>
      <c r="H155" s="40">
        <v>44664</v>
      </c>
      <c r="I155" s="40">
        <v>45760</v>
      </c>
      <c r="J155" s="41">
        <v>1080</v>
      </c>
      <c r="K155" s="27" t="s">
        <v>33</v>
      </c>
      <c r="L155" s="35" t="s">
        <v>7</v>
      </c>
      <c r="M155" s="41" t="s">
        <v>38</v>
      </c>
      <c r="N155" s="27" t="s">
        <v>39</v>
      </c>
      <c r="O155" s="41" t="s">
        <v>36</v>
      </c>
      <c r="P155" s="37" t="s">
        <v>36</v>
      </c>
    </row>
    <row r="156" spans="1:16">
      <c r="A156" s="27" t="s">
        <v>9</v>
      </c>
      <c r="B156" s="27" t="s">
        <v>301</v>
      </c>
      <c r="C156" s="37" t="s">
        <v>31</v>
      </c>
      <c r="D156" s="38">
        <v>600000000</v>
      </c>
      <c r="E156" s="39">
        <v>65864250.963826992</v>
      </c>
      <c r="F156" s="30">
        <v>4663</v>
      </c>
      <c r="G156" s="33" t="s">
        <v>81</v>
      </c>
      <c r="H156" s="40">
        <v>44664</v>
      </c>
      <c r="I156" s="40">
        <v>45760</v>
      </c>
      <c r="J156" s="41">
        <v>1080</v>
      </c>
      <c r="K156" s="27" t="s">
        <v>33</v>
      </c>
      <c r="L156" s="35" t="s">
        <v>7</v>
      </c>
      <c r="M156" s="41" t="s">
        <v>38</v>
      </c>
      <c r="N156" s="27" t="s">
        <v>39</v>
      </c>
      <c r="O156" s="41" t="s">
        <v>48</v>
      </c>
      <c r="P156" s="37" t="s">
        <v>172</v>
      </c>
    </row>
    <row r="157" spans="1:16">
      <c r="A157" s="27" t="s">
        <v>9</v>
      </c>
      <c r="B157" s="27" t="s">
        <v>301</v>
      </c>
      <c r="C157" s="37" t="s">
        <v>31</v>
      </c>
      <c r="D157" s="38">
        <v>500000000</v>
      </c>
      <c r="E157" s="39">
        <v>55330745.299999997</v>
      </c>
      <c r="F157" s="30">
        <v>1089</v>
      </c>
      <c r="G157" s="33" t="s">
        <v>196</v>
      </c>
      <c r="H157" s="40">
        <v>44664</v>
      </c>
      <c r="I157" s="40">
        <v>45760</v>
      </c>
      <c r="J157" s="41">
        <v>1080</v>
      </c>
      <c r="K157" s="27" t="s">
        <v>33</v>
      </c>
      <c r="L157" s="35" t="s">
        <v>7</v>
      </c>
      <c r="M157" s="41" t="s">
        <v>43</v>
      </c>
      <c r="N157" s="27" t="s">
        <v>44</v>
      </c>
      <c r="O157" s="41" t="s">
        <v>45</v>
      </c>
      <c r="P157" s="37" t="s">
        <v>110</v>
      </c>
    </row>
    <row r="158" spans="1:16">
      <c r="A158" s="27" t="s">
        <v>9</v>
      </c>
      <c r="B158" s="27" t="s">
        <v>301</v>
      </c>
      <c r="C158" s="37" t="s">
        <v>31</v>
      </c>
      <c r="D158" s="38">
        <v>125000000</v>
      </c>
      <c r="E158" s="39">
        <v>13832686.32</v>
      </c>
      <c r="F158" s="30">
        <v>4669</v>
      </c>
      <c r="G158" s="33" t="s">
        <v>128</v>
      </c>
      <c r="H158" s="40">
        <v>44664</v>
      </c>
      <c r="I158" s="40">
        <v>45760</v>
      </c>
      <c r="J158" s="41">
        <v>1080</v>
      </c>
      <c r="K158" s="27" t="s">
        <v>33</v>
      </c>
      <c r="L158" s="35" t="s">
        <v>6</v>
      </c>
      <c r="M158" s="41" t="s">
        <v>38</v>
      </c>
      <c r="N158" s="27" t="s">
        <v>39</v>
      </c>
      <c r="O158" s="41" t="s">
        <v>40</v>
      </c>
      <c r="P158" s="37" t="s">
        <v>147</v>
      </c>
    </row>
    <row r="159" spans="1:16">
      <c r="A159" s="27" t="s">
        <v>9</v>
      </c>
      <c r="B159" s="27" t="s">
        <v>301</v>
      </c>
      <c r="C159" s="37" t="s">
        <v>31</v>
      </c>
      <c r="D159" s="38">
        <v>500000000</v>
      </c>
      <c r="E159" s="39">
        <v>80024805.420000002</v>
      </c>
      <c r="F159" s="30">
        <v>8129</v>
      </c>
      <c r="G159" s="33" t="s">
        <v>197</v>
      </c>
      <c r="H159" s="40">
        <v>44670</v>
      </c>
      <c r="I159" s="40">
        <v>46496</v>
      </c>
      <c r="J159" s="41">
        <v>1800</v>
      </c>
      <c r="K159" s="27" t="s">
        <v>181</v>
      </c>
      <c r="L159" s="35" t="s">
        <v>6</v>
      </c>
      <c r="M159" s="41" t="s">
        <v>89</v>
      </c>
      <c r="N159" s="27" t="s">
        <v>90</v>
      </c>
      <c r="O159" s="41" t="s">
        <v>40</v>
      </c>
      <c r="P159" s="37" t="s">
        <v>41</v>
      </c>
    </row>
    <row r="160" spans="1:16">
      <c r="A160" s="27" t="s">
        <v>9</v>
      </c>
      <c r="B160" s="27" t="s">
        <v>301</v>
      </c>
      <c r="C160" s="37" t="s">
        <v>31</v>
      </c>
      <c r="D160" s="38">
        <v>650000000</v>
      </c>
      <c r="E160" s="39">
        <v>104032247.05</v>
      </c>
      <c r="F160" s="30">
        <v>2012</v>
      </c>
      <c r="G160" s="33" t="s">
        <v>198</v>
      </c>
      <c r="H160" s="40">
        <v>44671</v>
      </c>
      <c r="I160" s="40">
        <v>46497</v>
      </c>
      <c r="J160" s="41">
        <v>1800</v>
      </c>
      <c r="K160" s="27" t="s">
        <v>181</v>
      </c>
      <c r="L160" s="35" t="s">
        <v>6</v>
      </c>
      <c r="M160" s="41" t="s">
        <v>43</v>
      </c>
      <c r="N160" s="27" t="s">
        <v>44</v>
      </c>
      <c r="O160" s="41" t="s">
        <v>36</v>
      </c>
      <c r="P160" s="37" t="s">
        <v>36</v>
      </c>
    </row>
    <row r="161" spans="1:16">
      <c r="A161" s="27" t="s">
        <v>9</v>
      </c>
      <c r="B161" s="27" t="s">
        <v>301</v>
      </c>
      <c r="C161" s="37" t="s">
        <v>31</v>
      </c>
      <c r="D161" s="38">
        <v>400000000</v>
      </c>
      <c r="E161" s="39">
        <v>42098208.549999997</v>
      </c>
      <c r="F161" s="30">
        <v>3320</v>
      </c>
      <c r="G161" s="33" t="s">
        <v>199</v>
      </c>
      <c r="H161" s="40">
        <v>44673</v>
      </c>
      <c r="I161" s="40">
        <v>45769</v>
      </c>
      <c r="J161" s="41">
        <v>1080</v>
      </c>
      <c r="K161" s="27" t="s">
        <v>33</v>
      </c>
      <c r="L161" s="35" t="s">
        <v>7</v>
      </c>
      <c r="M161" s="41" t="s">
        <v>43</v>
      </c>
      <c r="N161" s="27" t="s">
        <v>44</v>
      </c>
      <c r="O161" s="41" t="s">
        <v>36</v>
      </c>
      <c r="P161" s="37" t="s">
        <v>36</v>
      </c>
    </row>
    <row r="162" spans="1:16">
      <c r="A162" s="27" t="s">
        <v>9</v>
      </c>
      <c r="B162" s="27" t="s">
        <v>301</v>
      </c>
      <c r="C162" s="37" t="s">
        <v>31</v>
      </c>
      <c r="D162" s="38">
        <v>250000000</v>
      </c>
      <c r="E162" s="39">
        <v>27641257.57</v>
      </c>
      <c r="F162" s="30">
        <v>4631</v>
      </c>
      <c r="G162" s="33" t="s">
        <v>47</v>
      </c>
      <c r="H162" s="40">
        <v>44673</v>
      </c>
      <c r="I162" s="40">
        <v>45769</v>
      </c>
      <c r="J162" s="41">
        <v>1080</v>
      </c>
      <c r="K162" s="27" t="s">
        <v>33</v>
      </c>
      <c r="L162" s="35" t="s">
        <v>6</v>
      </c>
      <c r="M162" s="41" t="s">
        <v>38</v>
      </c>
      <c r="N162" s="27" t="s">
        <v>39</v>
      </c>
      <c r="O162" s="41" t="s">
        <v>48</v>
      </c>
      <c r="P162" s="37" t="s">
        <v>200</v>
      </c>
    </row>
    <row r="163" spans="1:16">
      <c r="A163" s="27" t="s">
        <v>9</v>
      </c>
      <c r="B163" s="27" t="s">
        <v>301</v>
      </c>
      <c r="C163" s="37" t="s">
        <v>31</v>
      </c>
      <c r="D163" s="38">
        <v>500000000</v>
      </c>
      <c r="E163" s="39">
        <v>77876918.087165102</v>
      </c>
      <c r="F163" s="30">
        <v>2511</v>
      </c>
      <c r="G163" s="33" t="s">
        <v>184</v>
      </c>
      <c r="H163" s="40">
        <v>44673</v>
      </c>
      <c r="I163" s="40">
        <v>46499</v>
      </c>
      <c r="J163" s="41">
        <v>1800</v>
      </c>
      <c r="K163" s="27" t="s">
        <v>182</v>
      </c>
      <c r="L163" s="35" t="s">
        <v>7</v>
      </c>
      <c r="M163" s="41" t="s">
        <v>43</v>
      </c>
      <c r="N163" s="27" t="s">
        <v>44</v>
      </c>
      <c r="O163" s="41" t="s">
        <v>40</v>
      </c>
      <c r="P163" s="37" t="s">
        <v>147</v>
      </c>
    </row>
    <row r="164" spans="1:16">
      <c r="A164" s="27" t="s">
        <v>9</v>
      </c>
      <c r="B164" s="27" t="s">
        <v>301</v>
      </c>
      <c r="C164" s="37" t="s">
        <v>31</v>
      </c>
      <c r="D164" s="38">
        <v>285000000</v>
      </c>
      <c r="E164" s="39">
        <v>45504086.27040644</v>
      </c>
      <c r="F164" s="30">
        <v>4921</v>
      </c>
      <c r="G164" s="33" t="s">
        <v>60</v>
      </c>
      <c r="H164" s="40">
        <v>44676</v>
      </c>
      <c r="I164" s="40">
        <v>46502</v>
      </c>
      <c r="J164" s="41">
        <v>1800</v>
      </c>
      <c r="K164" s="27" t="s">
        <v>181</v>
      </c>
      <c r="L164" s="35" t="s">
        <v>6</v>
      </c>
      <c r="M164" s="41" t="s">
        <v>58</v>
      </c>
      <c r="N164" s="27" t="s">
        <v>59</v>
      </c>
      <c r="O164" s="41" t="s">
        <v>67</v>
      </c>
      <c r="P164" s="37" t="s">
        <v>201</v>
      </c>
    </row>
    <row r="165" spans="1:16">
      <c r="A165" s="27" t="s">
        <v>9</v>
      </c>
      <c r="B165" s="27" t="s">
        <v>301</v>
      </c>
      <c r="C165" s="37" t="s">
        <v>31</v>
      </c>
      <c r="D165" s="38">
        <v>500000000</v>
      </c>
      <c r="E165" s="39">
        <v>51001647.838359468</v>
      </c>
      <c r="F165" s="30">
        <v>1521</v>
      </c>
      <c r="G165" s="33" t="s">
        <v>202</v>
      </c>
      <c r="H165" s="40">
        <v>44676</v>
      </c>
      <c r="I165" s="40">
        <v>45772</v>
      </c>
      <c r="J165" s="41">
        <v>1080</v>
      </c>
      <c r="K165" s="27" t="s">
        <v>33</v>
      </c>
      <c r="L165" s="35" t="s">
        <v>7</v>
      </c>
      <c r="M165" s="41" t="s">
        <v>43</v>
      </c>
      <c r="N165" s="27" t="s">
        <v>44</v>
      </c>
      <c r="O165" s="41" t="s">
        <v>36</v>
      </c>
      <c r="P165" s="37" t="s">
        <v>36</v>
      </c>
    </row>
    <row r="166" spans="1:16">
      <c r="A166" s="27" t="s">
        <v>9</v>
      </c>
      <c r="B166" s="27" t="s">
        <v>301</v>
      </c>
      <c r="C166" s="37" t="s">
        <v>31</v>
      </c>
      <c r="D166" s="38">
        <v>250000000</v>
      </c>
      <c r="E166" s="39">
        <v>27605148.668337747</v>
      </c>
      <c r="F166" s="30">
        <v>4669</v>
      </c>
      <c r="G166" s="33" t="s">
        <v>128</v>
      </c>
      <c r="H166" s="40">
        <v>44677</v>
      </c>
      <c r="I166" s="40">
        <v>45773</v>
      </c>
      <c r="J166" s="41">
        <v>1080</v>
      </c>
      <c r="K166" s="27" t="s">
        <v>33</v>
      </c>
      <c r="L166" s="35" t="s">
        <v>6</v>
      </c>
      <c r="M166" s="41" t="s">
        <v>38</v>
      </c>
      <c r="N166" s="27" t="s">
        <v>39</v>
      </c>
      <c r="O166" s="41" t="s">
        <v>40</v>
      </c>
      <c r="P166" s="37" t="s">
        <v>147</v>
      </c>
    </row>
    <row r="167" spans="1:16">
      <c r="A167" s="27" t="s">
        <v>9</v>
      </c>
      <c r="B167" s="27" t="s">
        <v>301</v>
      </c>
      <c r="C167" s="37" t="s">
        <v>31</v>
      </c>
      <c r="D167" s="38">
        <v>1350000000</v>
      </c>
      <c r="E167" s="39">
        <v>155050151.75</v>
      </c>
      <c r="F167" s="30">
        <v>163</v>
      </c>
      <c r="G167" s="33" t="s">
        <v>203</v>
      </c>
      <c r="H167" s="40">
        <v>44677</v>
      </c>
      <c r="I167" s="40">
        <v>45773</v>
      </c>
      <c r="J167" s="41">
        <v>1080</v>
      </c>
      <c r="K167" s="27" t="s">
        <v>33</v>
      </c>
      <c r="L167" s="35" t="s">
        <v>6</v>
      </c>
      <c r="M167" s="41" t="s">
        <v>204</v>
      </c>
      <c r="N167" s="27" t="s">
        <v>205</v>
      </c>
      <c r="O167" s="41" t="s">
        <v>188</v>
      </c>
      <c r="P167" s="37" t="s">
        <v>206</v>
      </c>
    </row>
    <row r="168" spans="1:16">
      <c r="A168" s="27" t="s">
        <v>9</v>
      </c>
      <c r="B168" s="27" t="s">
        <v>301</v>
      </c>
      <c r="C168" s="37" t="s">
        <v>31</v>
      </c>
      <c r="D168" s="38">
        <v>350000000</v>
      </c>
      <c r="E168" s="39">
        <v>40198187.490000002</v>
      </c>
      <c r="F168" s="30">
        <v>4923</v>
      </c>
      <c r="G168" s="33" t="s">
        <v>57</v>
      </c>
      <c r="H168" s="40">
        <v>44678</v>
      </c>
      <c r="I168" s="40">
        <v>45774</v>
      </c>
      <c r="J168" s="41">
        <v>1080</v>
      </c>
      <c r="K168" s="27" t="s">
        <v>33</v>
      </c>
      <c r="L168" s="35" t="s">
        <v>6</v>
      </c>
      <c r="M168" s="41" t="s">
        <v>58</v>
      </c>
      <c r="N168" s="27" t="s">
        <v>59</v>
      </c>
      <c r="O168" s="41" t="s">
        <v>67</v>
      </c>
      <c r="P168" s="37" t="s">
        <v>96</v>
      </c>
    </row>
    <row r="169" spans="1:16">
      <c r="A169" s="27" t="s">
        <v>9</v>
      </c>
      <c r="B169" s="27" t="s">
        <v>301</v>
      </c>
      <c r="C169" s="37" t="s">
        <v>31</v>
      </c>
      <c r="D169" s="38">
        <v>140000000</v>
      </c>
      <c r="E169" s="39">
        <v>16079274</v>
      </c>
      <c r="F169" s="30">
        <v>1702</v>
      </c>
      <c r="G169" s="33" t="s">
        <v>55</v>
      </c>
      <c r="H169" s="40">
        <v>44678</v>
      </c>
      <c r="I169" s="40">
        <v>45774</v>
      </c>
      <c r="J169" s="41">
        <v>1080</v>
      </c>
      <c r="K169" s="27" t="s">
        <v>33</v>
      </c>
      <c r="L169" s="35" t="s">
        <v>6</v>
      </c>
      <c r="M169" s="41" t="s">
        <v>43</v>
      </c>
      <c r="N169" s="27" t="s">
        <v>44</v>
      </c>
      <c r="O169" s="41" t="s">
        <v>36</v>
      </c>
      <c r="P169" s="37" t="s">
        <v>36</v>
      </c>
    </row>
    <row r="170" spans="1:16">
      <c r="A170" s="27" t="s">
        <v>9</v>
      </c>
      <c r="B170" s="27" t="s">
        <v>301</v>
      </c>
      <c r="C170" s="37" t="s">
        <v>31</v>
      </c>
      <c r="D170" s="38">
        <v>800000000</v>
      </c>
      <c r="E170" s="39">
        <v>87627824.670000002</v>
      </c>
      <c r="F170" s="30">
        <v>4390</v>
      </c>
      <c r="G170" s="33" t="s">
        <v>162</v>
      </c>
      <c r="H170" s="40">
        <v>44678</v>
      </c>
      <c r="I170" s="40">
        <v>45774</v>
      </c>
      <c r="J170" s="41">
        <v>1080</v>
      </c>
      <c r="K170" s="27" t="s">
        <v>33</v>
      </c>
      <c r="L170" s="35" t="s">
        <v>7</v>
      </c>
      <c r="M170" s="41" t="s">
        <v>34</v>
      </c>
      <c r="N170" s="27" t="s">
        <v>35</v>
      </c>
      <c r="O170" s="41" t="s">
        <v>40</v>
      </c>
      <c r="P170" s="37" t="s">
        <v>41</v>
      </c>
    </row>
    <row r="171" spans="1:16">
      <c r="A171" s="27" t="s">
        <v>9</v>
      </c>
      <c r="B171" s="27" t="s">
        <v>301</v>
      </c>
      <c r="C171" s="37" t="s">
        <v>31</v>
      </c>
      <c r="D171" s="38">
        <v>200000000</v>
      </c>
      <c r="E171" s="39">
        <v>21021601.890000001</v>
      </c>
      <c r="F171" s="30">
        <v>4644</v>
      </c>
      <c r="G171" s="33" t="s">
        <v>119</v>
      </c>
      <c r="H171" s="40">
        <v>44679</v>
      </c>
      <c r="I171" s="40">
        <v>45775</v>
      </c>
      <c r="J171" s="41">
        <v>1080</v>
      </c>
      <c r="K171" s="27" t="s">
        <v>33</v>
      </c>
      <c r="L171" s="35" t="s">
        <v>7</v>
      </c>
      <c r="M171" s="41" t="s">
        <v>38</v>
      </c>
      <c r="N171" s="27" t="s">
        <v>39</v>
      </c>
      <c r="O171" s="41" t="s">
        <v>98</v>
      </c>
      <c r="P171" s="37" t="s">
        <v>99</v>
      </c>
    </row>
    <row r="172" spans="1:16">
      <c r="A172" s="27" t="s">
        <v>9</v>
      </c>
      <c r="B172" s="27" t="s">
        <v>301</v>
      </c>
      <c r="C172" s="37" t="s">
        <v>31</v>
      </c>
      <c r="D172" s="38">
        <v>600000000</v>
      </c>
      <c r="E172" s="39">
        <v>93654175.939999998</v>
      </c>
      <c r="F172" s="30">
        <v>4644</v>
      </c>
      <c r="G172" s="33" t="s">
        <v>119</v>
      </c>
      <c r="H172" s="40">
        <v>44679</v>
      </c>
      <c r="I172" s="40">
        <v>46505</v>
      </c>
      <c r="J172" s="41">
        <v>1800</v>
      </c>
      <c r="K172" s="27" t="s">
        <v>181</v>
      </c>
      <c r="L172" s="35" t="s">
        <v>7</v>
      </c>
      <c r="M172" s="41" t="s">
        <v>38</v>
      </c>
      <c r="N172" s="27" t="s">
        <v>39</v>
      </c>
      <c r="O172" s="41" t="s">
        <v>98</v>
      </c>
      <c r="P172" s="37" t="s">
        <v>99</v>
      </c>
    </row>
    <row r="173" spans="1:16">
      <c r="A173" s="27" t="s">
        <v>9</v>
      </c>
      <c r="B173" s="27" t="s">
        <v>301</v>
      </c>
      <c r="C173" s="37" t="s">
        <v>31</v>
      </c>
      <c r="D173" s="38">
        <v>200000000</v>
      </c>
      <c r="E173" s="39">
        <v>22970392.850000001</v>
      </c>
      <c r="F173" s="30">
        <v>4752</v>
      </c>
      <c r="G173" s="33" t="s">
        <v>159</v>
      </c>
      <c r="H173" s="40">
        <v>44679</v>
      </c>
      <c r="I173" s="40">
        <v>45775</v>
      </c>
      <c r="J173" s="41">
        <v>1080</v>
      </c>
      <c r="K173" s="27" t="s">
        <v>33</v>
      </c>
      <c r="L173" s="35" t="s">
        <v>6</v>
      </c>
      <c r="M173" s="41" t="s">
        <v>38</v>
      </c>
      <c r="N173" s="27" t="s">
        <v>39</v>
      </c>
      <c r="O173" s="41" t="s">
        <v>40</v>
      </c>
      <c r="P173" s="37" t="s">
        <v>41</v>
      </c>
    </row>
    <row r="174" spans="1:16">
      <c r="A174" s="27" t="s">
        <v>9</v>
      </c>
      <c r="B174" s="27" t="s">
        <v>301</v>
      </c>
      <c r="C174" s="37" t="s">
        <v>31</v>
      </c>
      <c r="D174" s="38">
        <v>500000000</v>
      </c>
      <c r="E174" s="39">
        <v>53477437.850000001</v>
      </c>
      <c r="F174" s="30">
        <v>6201</v>
      </c>
      <c r="G174" s="33" t="s">
        <v>73</v>
      </c>
      <c r="H174" s="40">
        <v>44679</v>
      </c>
      <c r="I174" s="40">
        <v>45775</v>
      </c>
      <c r="J174" s="41">
        <v>1080</v>
      </c>
      <c r="K174" s="27" t="s">
        <v>33</v>
      </c>
      <c r="L174" s="35" t="s">
        <v>6</v>
      </c>
      <c r="M174" s="41" t="s">
        <v>74</v>
      </c>
      <c r="N174" s="27" t="s">
        <v>75</v>
      </c>
      <c r="O174" s="41" t="s">
        <v>36</v>
      </c>
      <c r="P174" s="37" t="s">
        <v>36</v>
      </c>
    </row>
    <row r="175" spans="1:16">
      <c r="A175" s="27" t="s">
        <v>9</v>
      </c>
      <c r="B175" s="27" t="s">
        <v>301</v>
      </c>
      <c r="C175" s="37" t="s">
        <v>31</v>
      </c>
      <c r="D175" s="38">
        <v>600000000</v>
      </c>
      <c r="E175" s="39">
        <v>65720868.5</v>
      </c>
      <c r="F175" s="30">
        <v>4723</v>
      </c>
      <c r="G175" s="33" t="s">
        <v>207</v>
      </c>
      <c r="H175" s="40">
        <v>44679</v>
      </c>
      <c r="I175" s="40">
        <v>45775</v>
      </c>
      <c r="J175" s="41">
        <v>1080</v>
      </c>
      <c r="K175" s="27" t="s">
        <v>33</v>
      </c>
      <c r="L175" s="35" t="s">
        <v>7</v>
      </c>
      <c r="M175" s="41" t="s">
        <v>38</v>
      </c>
      <c r="N175" s="27" t="s">
        <v>39</v>
      </c>
      <c r="O175" s="41" t="s">
        <v>40</v>
      </c>
      <c r="P175" s="37" t="s">
        <v>41</v>
      </c>
    </row>
    <row r="176" spans="1:16">
      <c r="A176" s="27" t="s">
        <v>9</v>
      </c>
      <c r="B176" s="27" t="s">
        <v>301</v>
      </c>
      <c r="C176" s="37" t="s">
        <v>31</v>
      </c>
      <c r="D176" s="38">
        <v>500000000</v>
      </c>
      <c r="E176" s="39">
        <v>51001647.840000004</v>
      </c>
      <c r="F176" s="30">
        <v>5912</v>
      </c>
      <c r="G176" s="33" t="s">
        <v>208</v>
      </c>
      <c r="H176" s="40">
        <v>44680</v>
      </c>
      <c r="I176" s="40">
        <v>45776</v>
      </c>
      <c r="J176" s="41">
        <v>1080</v>
      </c>
      <c r="K176" s="27" t="s">
        <v>33</v>
      </c>
      <c r="L176" s="35" t="s">
        <v>7</v>
      </c>
      <c r="M176" s="41" t="s">
        <v>74</v>
      </c>
      <c r="N176" s="27" t="s">
        <v>75</v>
      </c>
      <c r="O176" s="41" t="s">
        <v>36</v>
      </c>
      <c r="P176" s="37" t="s">
        <v>36</v>
      </c>
    </row>
    <row r="177" spans="1:16">
      <c r="A177" s="27" t="s">
        <v>9</v>
      </c>
      <c r="B177" s="27" t="s">
        <v>301</v>
      </c>
      <c r="C177" s="37" t="s">
        <v>31</v>
      </c>
      <c r="D177" s="38">
        <v>129010000</v>
      </c>
      <c r="E177" s="39">
        <v>19879131.129398949</v>
      </c>
      <c r="F177" s="30">
        <v>4663</v>
      </c>
      <c r="G177" s="33" t="s">
        <v>81</v>
      </c>
      <c r="H177" s="40">
        <v>44680</v>
      </c>
      <c r="I177" s="40">
        <v>46506</v>
      </c>
      <c r="J177" s="41">
        <v>1800</v>
      </c>
      <c r="K177" s="27" t="s">
        <v>182</v>
      </c>
      <c r="L177" s="35" t="s">
        <v>6</v>
      </c>
      <c r="M177" s="41" t="s">
        <v>38</v>
      </c>
      <c r="N177" s="27" t="s">
        <v>39</v>
      </c>
      <c r="O177" s="41" t="s">
        <v>53</v>
      </c>
      <c r="P177" s="37" t="s">
        <v>54</v>
      </c>
    </row>
    <row r="178" spans="1:16">
      <c r="A178" s="27" t="s">
        <v>9</v>
      </c>
      <c r="B178" s="27" t="s">
        <v>301</v>
      </c>
      <c r="C178" s="37" t="s">
        <v>31</v>
      </c>
      <c r="D178" s="38">
        <v>400000000</v>
      </c>
      <c r="E178" s="39">
        <v>43704435.071352303</v>
      </c>
      <c r="F178" s="30">
        <v>4641</v>
      </c>
      <c r="G178" s="33" t="s">
        <v>94</v>
      </c>
      <c r="H178" s="40">
        <v>44686</v>
      </c>
      <c r="I178" s="40">
        <v>45782</v>
      </c>
      <c r="J178" s="41">
        <v>1080</v>
      </c>
      <c r="K178" s="27" t="s">
        <v>33</v>
      </c>
      <c r="L178" s="35" t="s">
        <v>6</v>
      </c>
      <c r="M178" s="37" t="s">
        <v>38</v>
      </c>
      <c r="N178" s="37" t="s">
        <v>39</v>
      </c>
      <c r="O178" s="41" t="s">
        <v>45</v>
      </c>
      <c r="P178" s="37" t="s">
        <v>110</v>
      </c>
    </row>
    <row r="179" spans="1:16">
      <c r="A179" s="27" t="s">
        <v>9</v>
      </c>
      <c r="B179" s="27" t="s">
        <v>301</v>
      </c>
      <c r="C179" s="37" t="s">
        <v>31</v>
      </c>
      <c r="D179" s="38">
        <v>800000000</v>
      </c>
      <c r="E179" s="39">
        <v>91595532.510000005</v>
      </c>
      <c r="F179" s="30">
        <v>4773</v>
      </c>
      <c r="G179" s="33" t="s">
        <v>177</v>
      </c>
      <c r="H179" s="40">
        <v>44686</v>
      </c>
      <c r="I179" s="40">
        <v>45782</v>
      </c>
      <c r="J179" s="41">
        <v>1080</v>
      </c>
      <c r="K179" s="27" t="s">
        <v>33</v>
      </c>
      <c r="L179" s="35" t="s">
        <v>6</v>
      </c>
      <c r="M179" s="37" t="s">
        <v>38</v>
      </c>
      <c r="N179" s="37" t="s">
        <v>39</v>
      </c>
      <c r="O179" s="41" t="s">
        <v>36</v>
      </c>
      <c r="P179" s="37" t="s">
        <v>36</v>
      </c>
    </row>
    <row r="180" spans="1:16">
      <c r="A180" s="27" t="s">
        <v>9</v>
      </c>
      <c r="B180" s="27" t="s">
        <v>301</v>
      </c>
      <c r="C180" s="37" t="s">
        <v>31</v>
      </c>
      <c r="D180" s="38">
        <v>122283508</v>
      </c>
      <c r="E180" s="39">
        <v>13002041.820462627</v>
      </c>
      <c r="F180" s="30">
        <v>7730</v>
      </c>
      <c r="G180" s="33" t="s">
        <v>88</v>
      </c>
      <c r="H180" s="40">
        <v>44687</v>
      </c>
      <c r="I180" s="40">
        <v>45783</v>
      </c>
      <c r="J180" s="41">
        <v>1080</v>
      </c>
      <c r="K180" s="27" t="s">
        <v>182</v>
      </c>
      <c r="L180" s="35" t="s">
        <v>6</v>
      </c>
      <c r="M180" s="37" t="s">
        <v>89</v>
      </c>
      <c r="N180" s="37" t="s">
        <v>90</v>
      </c>
      <c r="O180" s="41" t="s">
        <v>53</v>
      </c>
      <c r="P180" s="37" t="s">
        <v>54</v>
      </c>
    </row>
    <row r="181" spans="1:16">
      <c r="A181" s="27" t="s">
        <v>9</v>
      </c>
      <c r="B181" s="27" t="s">
        <v>301</v>
      </c>
      <c r="C181" s="37" t="s">
        <v>31</v>
      </c>
      <c r="D181" s="38">
        <v>122283508</v>
      </c>
      <c r="E181" s="39">
        <v>13002041.820462627</v>
      </c>
      <c r="F181" s="30">
        <v>7730</v>
      </c>
      <c r="G181" s="33" t="s">
        <v>88</v>
      </c>
      <c r="H181" s="40">
        <v>44687</v>
      </c>
      <c r="I181" s="40">
        <v>45783</v>
      </c>
      <c r="J181" s="41">
        <v>1080</v>
      </c>
      <c r="K181" s="27" t="s">
        <v>182</v>
      </c>
      <c r="L181" s="35" t="s">
        <v>6</v>
      </c>
      <c r="M181" s="37" t="s">
        <v>89</v>
      </c>
      <c r="N181" s="37" t="s">
        <v>90</v>
      </c>
      <c r="O181" s="41" t="s">
        <v>53</v>
      </c>
      <c r="P181" s="37" t="s">
        <v>54</v>
      </c>
    </row>
    <row r="182" spans="1:16">
      <c r="A182" s="27" t="s">
        <v>9</v>
      </c>
      <c r="B182" s="27" t="s">
        <v>301</v>
      </c>
      <c r="C182" s="37" t="s">
        <v>31</v>
      </c>
      <c r="D182" s="38">
        <v>650000000</v>
      </c>
      <c r="E182" s="39">
        <v>74421370.166170627</v>
      </c>
      <c r="F182" s="30">
        <v>4923</v>
      </c>
      <c r="G182" s="33" t="s">
        <v>57</v>
      </c>
      <c r="H182" s="40">
        <v>44687</v>
      </c>
      <c r="I182" s="40">
        <v>45783</v>
      </c>
      <c r="J182" s="41">
        <v>1080</v>
      </c>
      <c r="K182" s="27" t="s">
        <v>33</v>
      </c>
      <c r="L182" s="35" t="s">
        <v>6</v>
      </c>
      <c r="M182" s="37" t="s">
        <v>58</v>
      </c>
      <c r="N182" s="37" t="s">
        <v>59</v>
      </c>
      <c r="O182" s="41" t="s">
        <v>98</v>
      </c>
      <c r="P182" s="37" t="s">
        <v>99</v>
      </c>
    </row>
    <row r="183" spans="1:16">
      <c r="A183" s="27" t="s">
        <v>9</v>
      </c>
      <c r="B183" s="27" t="s">
        <v>301</v>
      </c>
      <c r="C183" s="37" t="s">
        <v>31</v>
      </c>
      <c r="D183" s="38">
        <v>550000000</v>
      </c>
      <c r="E183" s="39">
        <v>64430756.666395873</v>
      </c>
      <c r="F183" s="30">
        <v>4541</v>
      </c>
      <c r="G183" s="33" t="s">
        <v>69</v>
      </c>
      <c r="H183" s="40">
        <v>44687</v>
      </c>
      <c r="I183" s="40">
        <v>45783</v>
      </c>
      <c r="J183" s="41">
        <v>1080</v>
      </c>
      <c r="K183" s="27" t="s">
        <v>33</v>
      </c>
      <c r="L183" s="35" t="s">
        <v>7</v>
      </c>
      <c r="M183" s="37" t="s">
        <v>38</v>
      </c>
      <c r="N183" s="37" t="s">
        <v>39</v>
      </c>
      <c r="O183" s="41" t="s">
        <v>40</v>
      </c>
      <c r="P183" s="37" t="s">
        <v>91</v>
      </c>
    </row>
    <row r="184" spans="1:16">
      <c r="A184" s="27" t="s">
        <v>9</v>
      </c>
      <c r="B184" s="27" t="s">
        <v>301</v>
      </c>
      <c r="C184" s="37" t="s">
        <v>31</v>
      </c>
      <c r="D184" s="38">
        <v>300000000</v>
      </c>
      <c r="E184" s="39">
        <v>34311034.169738248</v>
      </c>
      <c r="F184" s="30">
        <v>1104</v>
      </c>
      <c r="G184" s="33" t="s">
        <v>209</v>
      </c>
      <c r="H184" s="40">
        <v>44691</v>
      </c>
      <c r="I184" s="40">
        <v>45787</v>
      </c>
      <c r="J184" s="41">
        <v>1080</v>
      </c>
      <c r="K184" s="27" t="s">
        <v>33</v>
      </c>
      <c r="L184" s="35" t="s">
        <v>6</v>
      </c>
      <c r="M184" s="37" t="s">
        <v>43</v>
      </c>
      <c r="N184" s="37" t="s">
        <v>44</v>
      </c>
      <c r="O184" s="41" t="s">
        <v>36</v>
      </c>
      <c r="P184" s="37" t="s">
        <v>36</v>
      </c>
    </row>
    <row r="185" spans="1:16">
      <c r="A185" s="27" t="s">
        <v>9</v>
      </c>
      <c r="B185" s="27" t="s">
        <v>301</v>
      </c>
      <c r="C185" s="37" t="s">
        <v>31</v>
      </c>
      <c r="D185" s="38">
        <v>1500000000</v>
      </c>
      <c r="E185" s="39">
        <v>163612729.64363423</v>
      </c>
      <c r="F185" s="30">
        <v>4290</v>
      </c>
      <c r="G185" s="33" t="s">
        <v>32</v>
      </c>
      <c r="H185" s="40">
        <v>44693</v>
      </c>
      <c r="I185" s="40">
        <v>45789</v>
      </c>
      <c r="J185" s="41">
        <v>1080</v>
      </c>
      <c r="K185" s="27" t="s">
        <v>33</v>
      </c>
      <c r="L185" s="35" t="s">
        <v>7</v>
      </c>
      <c r="M185" s="37" t="s">
        <v>34</v>
      </c>
      <c r="N185" s="37" t="s">
        <v>35</v>
      </c>
      <c r="O185" s="41" t="s">
        <v>36</v>
      </c>
      <c r="P185" s="37" t="s">
        <v>36</v>
      </c>
    </row>
    <row r="186" spans="1:16">
      <c r="A186" s="27" t="s">
        <v>9</v>
      </c>
      <c r="B186" s="27" t="s">
        <v>301</v>
      </c>
      <c r="C186" s="37" t="s">
        <v>31</v>
      </c>
      <c r="D186" s="38">
        <v>800000000</v>
      </c>
      <c r="E186" s="39">
        <v>87260122.476604939</v>
      </c>
      <c r="F186" s="30">
        <v>1410</v>
      </c>
      <c r="G186" s="33" t="s">
        <v>114</v>
      </c>
      <c r="H186" s="40">
        <v>44694</v>
      </c>
      <c r="I186" s="40">
        <v>45790</v>
      </c>
      <c r="J186" s="41">
        <v>1080</v>
      </c>
      <c r="K186" s="27" t="s">
        <v>33</v>
      </c>
      <c r="L186" s="35" t="s">
        <v>7</v>
      </c>
      <c r="M186" s="37" t="s">
        <v>43</v>
      </c>
      <c r="N186" s="37" t="s">
        <v>44</v>
      </c>
      <c r="O186" s="41" t="s">
        <v>40</v>
      </c>
      <c r="P186" s="37" t="s">
        <v>41</v>
      </c>
    </row>
    <row r="187" spans="1:16">
      <c r="A187" s="27" t="s">
        <v>9</v>
      </c>
      <c r="B187" s="27" t="s">
        <v>301</v>
      </c>
      <c r="C187" s="37" t="s">
        <v>31</v>
      </c>
      <c r="D187" s="38">
        <v>150000000</v>
      </c>
      <c r="E187" s="39">
        <v>18307343.817949444</v>
      </c>
      <c r="F187" s="30">
        <v>2395</v>
      </c>
      <c r="G187" s="33" t="s">
        <v>210</v>
      </c>
      <c r="H187" s="40">
        <v>44697</v>
      </c>
      <c r="I187" s="40">
        <v>45793</v>
      </c>
      <c r="J187" s="41">
        <v>1080</v>
      </c>
      <c r="K187" s="27" t="s">
        <v>33</v>
      </c>
      <c r="L187" s="35" t="s">
        <v>6</v>
      </c>
      <c r="M187" s="37" t="s">
        <v>43</v>
      </c>
      <c r="N187" s="37" t="s">
        <v>44</v>
      </c>
      <c r="O187" s="41" t="s">
        <v>53</v>
      </c>
      <c r="P187" s="37" t="s">
        <v>211</v>
      </c>
    </row>
    <row r="188" spans="1:16">
      <c r="A188" s="27" t="s">
        <v>9</v>
      </c>
      <c r="B188" s="27" t="s">
        <v>301</v>
      </c>
      <c r="C188" s="37" t="s">
        <v>31</v>
      </c>
      <c r="D188" s="38">
        <v>500000000</v>
      </c>
      <c r="E188" s="39">
        <v>83502261.234617829</v>
      </c>
      <c r="F188" s="30">
        <v>5611</v>
      </c>
      <c r="G188" s="33" t="s">
        <v>212</v>
      </c>
      <c r="H188" s="40">
        <v>44698</v>
      </c>
      <c r="I188" s="40">
        <v>46524</v>
      </c>
      <c r="J188" s="41">
        <v>1800</v>
      </c>
      <c r="K188" s="27" t="s">
        <v>181</v>
      </c>
      <c r="L188" s="35" t="s">
        <v>7</v>
      </c>
      <c r="M188" s="37" t="s">
        <v>149</v>
      </c>
      <c r="N188" s="37" t="s">
        <v>150</v>
      </c>
      <c r="O188" s="41" t="s">
        <v>45</v>
      </c>
      <c r="P188" s="37" t="s">
        <v>110</v>
      </c>
    </row>
    <row r="189" spans="1:16">
      <c r="A189" s="27" t="s">
        <v>9</v>
      </c>
      <c r="B189" s="27" t="s">
        <v>301</v>
      </c>
      <c r="C189" s="37" t="s">
        <v>31</v>
      </c>
      <c r="D189" s="38">
        <v>300000000</v>
      </c>
      <c r="E189" s="39">
        <v>36614687.635898888</v>
      </c>
      <c r="F189" s="30">
        <v>2022</v>
      </c>
      <c r="G189" s="33" t="s">
        <v>191</v>
      </c>
      <c r="H189" s="40">
        <v>44698</v>
      </c>
      <c r="I189" s="40">
        <v>45794</v>
      </c>
      <c r="J189" s="41">
        <v>1080</v>
      </c>
      <c r="K189" s="27" t="s">
        <v>33</v>
      </c>
      <c r="L189" s="35" t="s">
        <v>6</v>
      </c>
      <c r="M189" s="37" t="s">
        <v>43</v>
      </c>
      <c r="N189" s="37" t="s">
        <v>44</v>
      </c>
      <c r="O189" s="41" t="s">
        <v>36</v>
      </c>
      <c r="P189" s="37" t="s">
        <v>36</v>
      </c>
    </row>
    <row r="190" spans="1:16">
      <c r="A190" s="27" t="s">
        <v>9</v>
      </c>
      <c r="B190" s="27" t="s">
        <v>301</v>
      </c>
      <c r="C190" s="37" t="s">
        <v>31</v>
      </c>
      <c r="D190" s="38">
        <v>1000000000</v>
      </c>
      <c r="E190" s="39">
        <v>181450131.40719163</v>
      </c>
      <c r="F190" s="30">
        <v>5611</v>
      </c>
      <c r="G190" s="33" t="s">
        <v>191</v>
      </c>
      <c r="H190" s="40">
        <v>44699</v>
      </c>
      <c r="I190" s="40">
        <v>46525</v>
      </c>
      <c r="J190" s="41">
        <v>1800</v>
      </c>
      <c r="K190" s="27" t="s">
        <v>181</v>
      </c>
      <c r="L190" s="35" t="s">
        <v>7</v>
      </c>
      <c r="M190" s="37" t="s">
        <v>149</v>
      </c>
      <c r="N190" s="37" t="s">
        <v>150</v>
      </c>
      <c r="O190" s="41" t="s">
        <v>36</v>
      </c>
      <c r="P190" s="37" t="s">
        <v>36</v>
      </c>
    </row>
    <row r="191" spans="1:16">
      <c r="A191" s="27" t="s">
        <v>9</v>
      </c>
      <c r="B191" s="27" t="s">
        <v>301</v>
      </c>
      <c r="C191" s="37" t="s">
        <v>31</v>
      </c>
      <c r="D191" s="38">
        <v>800000000</v>
      </c>
      <c r="E191" s="39">
        <v>93406042.532487929</v>
      </c>
      <c r="F191" s="30">
        <v>4664</v>
      </c>
      <c r="G191" s="33" t="s">
        <v>71</v>
      </c>
      <c r="H191" s="40">
        <v>44700</v>
      </c>
      <c r="I191" s="40">
        <v>45796</v>
      </c>
      <c r="J191" s="41">
        <v>1080</v>
      </c>
      <c r="K191" s="27" t="s">
        <v>33</v>
      </c>
      <c r="L191" s="35" t="s">
        <v>7</v>
      </c>
      <c r="M191" s="37" t="s">
        <v>38</v>
      </c>
      <c r="N191" s="37" t="s">
        <v>39</v>
      </c>
      <c r="O191" s="41" t="s">
        <v>36</v>
      </c>
      <c r="P191" s="37" t="s">
        <v>36</v>
      </c>
    </row>
    <row r="192" spans="1:16">
      <c r="A192" s="27" t="s">
        <v>9</v>
      </c>
      <c r="B192" s="27" t="s">
        <v>301</v>
      </c>
      <c r="C192" s="37" t="s">
        <v>31</v>
      </c>
      <c r="D192" s="38">
        <v>350000000</v>
      </c>
      <c r="E192" s="39">
        <v>42717135.575215369</v>
      </c>
      <c r="F192" s="30">
        <v>4664</v>
      </c>
      <c r="G192" s="33" t="s">
        <v>213</v>
      </c>
      <c r="H192" s="40">
        <v>44701</v>
      </c>
      <c r="I192" s="40">
        <v>45797</v>
      </c>
      <c r="J192" s="41">
        <v>1080</v>
      </c>
      <c r="K192" s="27" t="s">
        <v>33</v>
      </c>
      <c r="L192" s="35" t="s">
        <v>6</v>
      </c>
      <c r="M192" s="37" t="s">
        <v>38</v>
      </c>
      <c r="N192" s="37" t="s">
        <v>39</v>
      </c>
      <c r="O192" s="41" t="s">
        <v>36</v>
      </c>
      <c r="P192" s="37" t="s">
        <v>36</v>
      </c>
    </row>
    <row r="193" spans="1:16">
      <c r="A193" s="27" t="s">
        <v>9</v>
      </c>
      <c r="B193" s="27" t="s">
        <v>301</v>
      </c>
      <c r="C193" s="37" t="s">
        <v>31</v>
      </c>
      <c r="D193" s="38">
        <v>1200000000</v>
      </c>
      <c r="E193" s="39">
        <v>146458750.54359555</v>
      </c>
      <c r="F193" s="30">
        <v>4772</v>
      </c>
      <c r="G193" s="33" t="s">
        <v>214</v>
      </c>
      <c r="H193" s="40">
        <v>44701</v>
      </c>
      <c r="I193" s="40">
        <v>45797</v>
      </c>
      <c r="J193" s="41">
        <v>1080</v>
      </c>
      <c r="K193" s="27" t="s">
        <v>33</v>
      </c>
      <c r="L193" s="35" t="s">
        <v>6</v>
      </c>
      <c r="M193" s="37" t="s">
        <v>38</v>
      </c>
      <c r="N193" s="37" t="s">
        <v>39</v>
      </c>
      <c r="O193" s="41" t="s">
        <v>40</v>
      </c>
      <c r="P193" s="37" t="s">
        <v>215</v>
      </c>
    </row>
    <row r="194" spans="1:16">
      <c r="A194" s="27" t="s">
        <v>9</v>
      </c>
      <c r="B194" s="27" t="s">
        <v>301</v>
      </c>
      <c r="C194" s="37" t="s">
        <v>31</v>
      </c>
      <c r="D194" s="38">
        <v>1000000000</v>
      </c>
      <c r="E194" s="39">
        <v>122048958.78632957</v>
      </c>
      <c r="F194" s="30">
        <v>4663</v>
      </c>
      <c r="G194" s="33" t="s">
        <v>71</v>
      </c>
      <c r="H194" s="40">
        <v>44701</v>
      </c>
      <c r="I194" s="40">
        <v>45797</v>
      </c>
      <c r="J194" s="41">
        <v>1080</v>
      </c>
      <c r="K194" s="27" t="s">
        <v>33</v>
      </c>
      <c r="L194" s="35" t="s">
        <v>6</v>
      </c>
      <c r="M194" s="37" t="s">
        <v>38</v>
      </c>
      <c r="N194" s="37" t="s">
        <v>39</v>
      </c>
      <c r="O194" s="41" t="s">
        <v>48</v>
      </c>
      <c r="P194" s="37" t="s">
        <v>93</v>
      </c>
    </row>
    <row r="195" spans="1:16">
      <c r="A195" s="27" t="s">
        <v>9</v>
      </c>
      <c r="B195" s="27" t="s">
        <v>301</v>
      </c>
      <c r="C195" s="37" t="s">
        <v>31</v>
      </c>
      <c r="D195" s="38">
        <v>400000000</v>
      </c>
      <c r="E195" s="39">
        <v>48819583.514531881</v>
      </c>
      <c r="F195" s="30">
        <v>3314</v>
      </c>
      <c r="G195" s="33" t="s">
        <v>216</v>
      </c>
      <c r="H195" s="40">
        <v>44701</v>
      </c>
      <c r="I195" s="40">
        <v>45797</v>
      </c>
      <c r="J195" s="41">
        <v>1080</v>
      </c>
      <c r="K195" s="27" t="s">
        <v>33</v>
      </c>
      <c r="L195" s="35" t="s">
        <v>6</v>
      </c>
      <c r="M195" s="37" t="s">
        <v>43</v>
      </c>
      <c r="N195" s="37" t="s">
        <v>44</v>
      </c>
      <c r="O195" s="41" t="s">
        <v>67</v>
      </c>
      <c r="P195" s="37" t="s">
        <v>136</v>
      </c>
    </row>
    <row r="196" spans="1:16">
      <c r="A196" s="27" t="s">
        <v>9</v>
      </c>
      <c r="B196" s="27" t="s">
        <v>301</v>
      </c>
      <c r="C196" s="37" t="s">
        <v>31</v>
      </c>
      <c r="D196" s="38">
        <v>500000000</v>
      </c>
      <c r="E196" s="39">
        <v>58378776.582804926</v>
      </c>
      <c r="F196" s="30">
        <v>4761</v>
      </c>
      <c r="G196" s="33" t="s">
        <v>81</v>
      </c>
      <c r="H196" s="40">
        <v>44701</v>
      </c>
      <c r="I196" s="40">
        <v>45797</v>
      </c>
      <c r="J196" s="41">
        <v>1080</v>
      </c>
      <c r="K196" s="27" t="s">
        <v>33</v>
      </c>
      <c r="L196" s="35" t="s">
        <v>7</v>
      </c>
      <c r="M196" s="37" t="s">
        <v>38</v>
      </c>
      <c r="N196" s="37" t="s">
        <v>39</v>
      </c>
      <c r="O196" s="41" t="s">
        <v>67</v>
      </c>
      <c r="P196" s="37" t="s">
        <v>136</v>
      </c>
    </row>
    <row r="197" spans="1:16">
      <c r="A197" s="27" t="s">
        <v>9</v>
      </c>
      <c r="B197" s="27" t="s">
        <v>301</v>
      </c>
      <c r="C197" s="37" t="s">
        <v>31</v>
      </c>
      <c r="D197" s="38">
        <v>259420000</v>
      </c>
      <c r="E197" s="39">
        <v>44805128.459857218</v>
      </c>
      <c r="F197" s="30">
        <v>4631</v>
      </c>
      <c r="G197" s="33" t="s">
        <v>47</v>
      </c>
      <c r="H197" s="40">
        <v>44705</v>
      </c>
      <c r="I197" s="40">
        <v>46531</v>
      </c>
      <c r="J197" s="41">
        <v>1800</v>
      </c>
      <c r="K197" s="27" t="s">
        <v>182</v>
      </c>
      <c r="L197" s="35" t="s">
        <v>7</v>
      </c>
      <c r="M197" s="37" t="s">
        <v>38</v>
      </c>
      <c r="N197" s="37" t="s">
        <v>39</v>
      </c>
      <c r="O197" s="41" t="s">
        <v>40</v>
      </c>
      <c r="P197" s="37" t="s">
        <v>141</v>
      </c>
    </row>
    <row r="198" spans="1:16">
      <c r="A198" s="27" t="s">
        <v>9</v>
      </c>
      <c r="B198" s="27" t="s">
        <v>301</v>
      </c>
      <c r="C198" s="37" t="s">
        <v>31</v>
      </c>
      <c r="D198" s="38">
        <v>650000000</v>
      </c>
      <c r="E198" s="39">
        <v>79331823.211114258</v>
      </c>
      <c r="F198" s="30">
        <v>4752</v>
      </c>
      <c r="G198" s="33" t="s">
        <v>159</v>
      </c>
      <c r="H198" s="40">
        <v>44706</v>
      </c>
      <c r="I198" s="40">
        <v>45802</v>
      </c>
      <c r="J198" s="41">
        <v>1080</v>
      </c>
      <c r="K198" s="27" t="s">
        <v>62</v>
      </c>
      <c r="L198" s="35" t="s">
        <v>6</v>
      </c>
      <c r="M198" s="37" t="s">
        <v>38</v>
      </c>
      <c r="N198" s="37" t="s">
        <v>39</v>
      </c>
      <c r="O198" s="41" t="s">
        <v>36</v>
      </c>
      <c r="P198" s="37" t="s">
        <v>36</v>
      </c>
    </row>
    <row r="199" spans="1:16">
      <c r="A199" s="27" t="s">
        <v>9</v>
      </c>
      <c r="B199" s="27" t="s">
        <v>301</v>
      </c>
      <c r="C199" s="37" t="s">
        <v>31</v>
      </c>
      <c r="D199" s="38">
        <v>350000000</v>
      </c>
      <c r="E199" s="39">
        <v>39786797.351012684</v>
      </c>
      <c r="F199" s="30">
        <v>4330</v>
      </c>
      <c r="G199" s="33" t="s">
        <v>217</v>
      </c>
      <c r="H199" s="40">
        <v>44706</v>
      </c>
      <c r="I199" s="40">
        <v>45802</v>
      </c>
      <c r="J199" s="41">
        <v>1080</v>
      </c>
      <c r="K199" s="27" t="s">
        <v>33</v>
      </c>
      <c r="L199" s="35" t="s">
        <v>6</v>
      </c>
      <c r="M199" s="37" t="s">
        <v>34</v>
      </c>
      <c r="N199" s="37" t="s">
        <v>35</v>
      </c>
      <c r="O199" s="41" t="s">
        <v>36</v>
      </c>
      <c r="P199" s="37" t="s">
        <v>36</v>
      </c>
    </row>
    <row r="200" spans="1:16">
      <c r="A200" s="27" t="s">
        <v>9</v>
      </c>
      <c r="B200" s="27" t="s">
        <v>301</v>
      </c>
      <c r="C200" s="37" t="s">
        <v>31</v>
      </c>
      <c r="D200" s="38">
        <v>450000000</v>
      </c>
      <c r="E200" s="39">
        <v>54922031.453848362</v>
      </c>
      <c r="F200" s="30">
        <v>2750</v>
      </c>
      <c r="G200" s="33" t="s">
        <v>218</v>
      </c>
      <c r="H200" s="40">
        <v>44706</v>
      </c>
      <c r="I200" s="40">
        <v>45802</v>
      </c>
      <c r="J200" s="41">
        <v>1080</v>
      </c>
      <c r="K200" s="27" t="s">
        <v>33</v>
      </c>
      <c r="L200" s="35" t="s">
        <v>6</v>
      </c>
      <c r="M200" s="37" t="s">
        <v>43</v>
      </c>
      <c r="N200" s="37" t="s">
        <v>44</v>
      </c>
      <c r="O200" s="41" t="s">
        <v>36</v>
      </c>
      <c r="P200" s="37" t="s">
        <v>36</v>
      </c>
    </row>
    <row r="201" spans="1:16">
      <c r="A201" s="27" t="s">
        <v>9</v>
      </c>
      <c r="B201" s="27" t="s">
        <v>301</v>
      </c>
      <c r="C201" s="37" t="s">
        <v>31</v>
      </c>
      <c r="D201" s="38">
        <v>895795384</v>
      </c>
      <c r="E201" s="39">
        <v>126033530.74074523</v>
      </c>
      <c r="F201" s="30">
        <v>8691</v>
      </c>
      <c r="G201" s="33" t="s">
        <v>83</v>
      </c>
      <c r="H201" s="40">
        <v>44707</v>
      </c>
      <c r="I201" s="40">
        <v>46533</v>
      </c>
      <c r="J201" s="41">
        <v>1800</v>
      </c>
      <c r="K201" s="27" t="s">
        <v>182</v>
      </c>
      <c r="L201" s="35" t="s">
        <v>7</v>
      </c>
      <c r="M201" s="37" t="s">
        <v>84</v>
      </c>
      <c r="N201" s="37" t="s">
        <v>85</v>
      </c>
      <c r="O201" s="41" t="s">
        <v>36</v>
      </c>
      <c r="P201" s="37" t="s">
        <v>36</v>
      </c>
    </row>
    <row r="202" spans="1:16">
      <c r="A202" s="27" t="s">
        <v>9</v>
      </c>
      <c r="B202" s="27" t="s">
        <v>301</v>
      </c>
      <c r="C202" s="37" t="s">
        <v>31</v>
      </c>
      <c r="D202" s="38">
        <v>400000000</v>
      </c>
      <c r="E202" s="39">
        <v>44571173.718446411</v>
      </c>
      <c r="F202" s="30">
        <v>1089</v>
      </c>
      <c r="G202" s="33" t="s">
        <v>196</v>
      </c>
      <c r="H202" s="40">
        <v>44707</v>
      </c>
      <c r="I202" s="40">
        <v>45803</v>
      </c>
      <c r="J202" s="41">
        <v>1080</v>
      </c>
      <c r="K202" s="27" t="s">
        <v>33</v>
      </c>
      <c r="L202" s="35" t="s">
        <v>7</v>
      </c>
      <c r="M202" s="37" t="s">
        <v>43</v>
      </c>
      <c r="N202" s="37" t="s">
        <v>44</v>
      </c>
      <c r="O202" s="41" t="s">
        <v>40</v>
      </c>
      <c r="P202" s="37" t="s">
        <v>41</v>
      </c>
    </row>
    <row r="203" spans="1:16">
      <c r="A203" s="27" t="s">
        <v>9</v>
      </c>
      <c r="B203" s="27" t="s">
        <v>301</v>
      </c>
      <c r="C203" s="37" t="s">
        <v>31</v>
      </c>
      <c r="D203" s="38">
        <v>450000000</v>
      </c>
      <c r="E203" s="39">
        <v>47180393.851770364</v>
      </c>
      <c r="F203" s="30">
        <v>4664</v>
      </c>
      <c r="G203" s="33" t="s">
        <v>71</v>
      </c>
      <c r="H203" s="40">
        <v>44712</v>
      </c>
      <c r="I203" s="40">
        <v>45808</v>
      </c>
      <c r="J203" s="41">
        <v>1080</v>
      </c>
      <c r="K203" s="27" t="s">
        <v>33</v>
      </c>
      <c r="L203" s="35" t="s">
        <v>6</v>
      </c>
      <c r="M203" s="37" t="s">
        <v>38</v>
      </c>
      <c r="N203" s="37" t="s">
        <v>39</v>
      </c>
      <c r="O203" s="41" t="s">
        <v>36</v>
      </c>
      <c r="P203" s="37" t="s">
        <v>36</v>
      </c>
    </row>
    <row r="204" spans="1:16">
      <c r="A204" s="27" t="s">
        <v>9</v>
      </c>
      <c r="B204" s="27" t="s">
        <v>301</v>
      </c>
      <c r="C204" s="37" t="s">
        <v>31</v>
      </c>
      <c r="D204" s="38">
        <v>300000000</v>
      </c>
      <c r="E204" s="39">
        <v>33143527.357391383</v>
      </c>
      <c r="F204" s="30">
        <v>7110</v>
      </c>
      <c r="G204" s="33" t="s">
        <v>219</v>
      </c>
      <c r="H204" s="40">
        <v>44712</v>
      </c>
      <c r="I204" s="40">
        <v>45808</v>
      </c>
      <c r="J204" s="41">
        <v>1080</v>
      </c>
      <c r="K204" s="27" t="s">
        <v>33</v>
      </c>
      <c r="L204" s="35" t="s">
        <v>6</v>
      </c>
      <c r="M204" s="37" t="s">
        <v>51</v>
      </c>
      <c r="N204" s="37" t="s">
        <v>52</v>
      </c>
      <c r="O204" s="41" t="s">
        <v>36</v>
      </c>
      <c r="P204" s="37" t="s">
        <v>36</v>
      </c>
    </row>
    <row r="205" spans="1:16">
      <c r="A205" s="27" t="s">
        <v>9</v>
      </c>
      <c r="B205" s="27" t="s">
        <v>301</v>
      </c>
      <c r="C205" s="37" t="s">
        <v>31</v>
      </c>
      <c r="D205" s="38">
        <v>200000000</v>
      </c>
      <c r="E205" s="39">
        <v>21915931.385313615</v>
      </c>
      <c r="F205" s="30">
        <v>4923</v>
      </c>
      <c r="G205" s="33" t="s">
        <v>57</v>
      </c>
      <c r="H205" s="40">
        <v>44712</v>
      </c>
      <c r="I205" s="40">
        <v>45808</v>
      </c>
      <c r="J205" s="41">
        <v>1080</v>
      </c>
      <c r="K205" s="27" t="s">
        <v>33</v>
      </c>
      <c r="L205" s="35" t="s">
        <v>6</v>
      </c>
      <c r="M205" s="37" t="s">
        <v>58</v>
      </c>
      <c r="N205" s="37" t="s">
        <v>59</v>
      </c>
      <c r="O205" s="41" t="s">
        <v>220</v>
      </c>
      <c r="P205" s="37" t="s">
        <v>220</v>
      </c>
    </row>
    <row r="206" spans="1:16">
      <c r="A206" s="27" t="s">
        <v>9</v>
      </c>
      <c r="B206" s="27" t="s">
        <v>301</v>
      </c>
      <c r="C206" s="37" t="s">
        <v>31</v>
      </c>
      <c r="D206" s="38">
        <v>69020000</v>
      </c>
      <c r="E206" s="39">
        <v>11858575.213677611</v>
      </c>
      <c r="F206" s="30">
        <v>4631</v>
      </c>
      <c r="G206" s="33" t="s">
        <v>47</v>
      </c>
      <c r="H206" s="40">
        <v>44712</v>
      </c>
      <c r="I206" s="40">
        <v>46538</v>
      </c>
      <c r="J206" s="41">
        <v>1800</v>
      </c>
      <c r="K206" s="27" t="s">
        <v>182</v>
      </c>
      <c r="L206" s="35" t="s">
        <v>7</v>
      </c>
      <c r="M206" s="37" t="s">
        <v>38</v>
      </c>
      <c r="N206" s="37" t="s">
        <v>39</v>
      </c>
      <c r="O206" s="41" t="s">
        <v>40</v>
      </c>
      <c r="P206" s="37" t="s">
        <v>141</v>
      </c>
    </row>
    <row r="207" spans="1:16">
      <c r="A207" s="27" t="s">
        <v>9</v>
      </c>
      <c r="B207" s="27" t="s">
        <v>301</v>
      </c>
      <c r="C207" s="37" t="s">
        <v>31</v>
      </c>
      <c r="D207" s="38">
        <v>120000000</v>
      </c>
      <c r="E207" s="39">
        <v>13149558.831188165</v>
      </c>
      <c r="F207" s="37">
        <v>4321</v>
      </c>
      <c r="G207" s="27" t="s">
        <v>97</v>
      </c>
      <c r="H207" s="40">
        <v>44714</v>
      </c>
      <c r="I207" s="40">
        <v>45810</v>
      </c>
      <c r="J207" s="41">
        <v>1080</v>
      </c>
      <c r="K207" s="27" t="s">
        <v>33</v>
      </c>
      <c r="L207" s="41" t="s">
        <v>6</v>
      </c>
      <c r="M207" s="41" t="e">
        <f>+VLOOKUP(F207,#REF!,2,0)</f>
        <v>#REF!</v>
      </c>
      <c r="N207" s="27" t="s">
        <v>35</v>
      </c>
      <c r="O207" s="41" t="s">
        <v>36</v>
      </c>
      <c r="P207" s="37" t="s">
        <v>36</v>
      </c>
    </row>
    <row r="208" spans="1:16">
      <c r="A208" s="27" t="s">
        <v>9</v>
      </c>
      <c r="B208" s="27" t="s">
        <v>301</v>
      </c>
      <c r="C208" s="37" t="s">
        <v>31</v>
      </c>
      <c r="D208" s="38">
        <v>900000000</v>
      </c>
      <c r="E208" s="39">
        <v>109267033.53733271</v>
      </c>
      <c r="F208" s="37">
        <v>4663</v>
      </c>
      <c r="G208" s="27" t="s">
        <v>81</v>
      </c>
      <c r="H208" s="40">
        <v>44714</v>
      </c>
      <c r="I208" s="40">
        <v>45810</v>
      </c>
      <c r="J208" s="41">
        <v>1080</v>
      </c>
      <c r="K208" s="27" t="s">
        <v>33</v>
      </c>
      <c r="L208" s="41" t="s">
        <v>6</v>
      </c>
      <c r="M208" s="41" t="e">
        <f>+VLOOKUP(F208,#REF!,2,0)</f>
        <v>#REF!</v>
      </c>
      <c r="N208" s="27" t="s">
        <v>39</v>
      </c>
      <c r="O208" s="41" t="s">
        <v>53</v>
      </c>
      <c r="P208" s="37" t="s">
        <v>54</v>
      </c>
    </row>
    <row r="209" spans="1:16">
      <c r="A209" s="27" t="s">
        <v>9</v>
      </c>
      <c r="B209" s="27" t="s">
        <v>301</v>
      </c>
      <c r="C209" s="37" t="s">
        <v>31</v>
      </c>
      <c r="D209" s="38">
        <v>300000000</v>
      </c>
      <c r="E209" s="39">
        <v>31240356.98652539</v>
      </c>
      <c r="F209" s="37">
        <v>3811</v>
      </c>
      <c r="G209" s="27" t="s">
        <v>221</v>
      </c>
      <c r="H209" s="40">
        <v>44722</v>
      </c>
      <c r="I209" s="40">
        <v>45818</v>
      </c>
      <c r="J209" s="41">
        <v>1080</v>
      </c>
      <c r="K209" s="27" t="s">
        <v>33</v>
      </c>
      <c r="L209" s="41" t="s">
        <v>7</v>
      </c>
      <c r="M209" s="41" t="e">
        <f>+VLOOKUP(F209,#REF!,2,0)</f>
        <v>#REF!</v>
      </c>
      <c r="N209" s="27" t="s">
        <v>222</v>
      </c>
      <c r="O209" s="41" t="s">
        <v>53</v>
      </c>
      <c r="P209" s="37" t="s">
        <v>54</v>
      </c>
    </row>
    <row r="210" spans="1:16">
      <c r="A210" s="27" t="s">
        <v>9</v>
      </c>
      <c r="B210" s="27" t="s">
        <v>301</v>
      </c>
      <c r="C210" s="37" t="s">
        <v>31</v>
      </c>
      <c r="D210" s="38">
        <v>150000000</v>
      </c>
      <c r="E210" s="39">
        <v>15306585.463246496</v>
      </c>
      <c r="F210" s="37">
        <v>4711</v>
      </c>
      <c r="G210" s="27" t="s">
        <v>223</v>
      </c>
      <c r="H210" s="40">
        <v>44725</v>
      </c>
      <c r="I210" s="40">
        <v>45821</v>
      </c>
      <c r="J210" s="41">
        <v>1080</v>
      </c>
      <c r="K210" s="27" t="s">
        <v>33</v>
      </c>
      <c r="L210" s="41" t="s">
        <v>6</v>
      </c>
      <c r="M210" s="41" t="e">
        <f>+VLOOKUP(F210,#REF!,2,0)</f>
        <v>#REF!</v>
      </c>
      <c r="N210" s="27" t="s">
        <v>39</v>
      </c>
      <c r="O210" s="41" t="s">
        <v>45</v>
      </c>
      <c r="P210" s="37" t="s">
        <v>224</v>
      </c>
    </row>
    <row r="211" spans="1:16">
      <c r="A211" s="27" t="s">
        <v>9</v>
      </c>
      <c r="B211" s="27" t="s">
        <v>301</v>
      </c>
      <c r="C211" s="37" t="s">
        <v>31</v>
      </c>
      <c r="D211" s="38">
        <v>400000000</v>
      </c>
      <c r="E211" s="39">
        <v>62810672.091157861</v>
      </c>
      <c r="F211" s="37">
        <v>5611</v>
      </c>
      <c r="G211" s="27" t="s">
        <v>191</v>
      </c>
      <c r="H211" s="40">
        <v>44725</v>
      </c>
      <c r="I211" s="40">
        <v>46551</v>
      </c>
      <c r="J211" s="41">
        <v>1800</v>
      </c>
      <c r="K211" s="27" t="s">
        <v>181</v>
      </c>
      <c r="L211" s="41" t="s">
        <v>6</v>
      </c>
      <c r="M211" s="41" t="e">
        <f>+VLOOKUP(F211,#REF!,2,0)</f>
        <v>#REF!</v>
      </c>
      <c r="N211" s="27" t="s">
        <v>150</v>
      </c>
      <c r="O211" s="41" t="s">
        <v>67</v>
      </c>
      <c r="P211" s="37" t="s">
        <v>225</v>
      </c>
    </row>
    <row r="212" spans="1:16">
      <c r="A212" s="27" t="s">
        <v>9</v>
      </c>
      <c r="B212" s="27" t="s">
        <v>301</v>
      </c>
      <c r="C212" s="37" t="s">
        <v>31</v>
      </c>
      <c r="D212" s="38">
        <v>400000000</v>
      </c>
      <c r="E212" s="39">
        <v>42822725.273248635</v>
      </c>
      <c r="F212" s="37">
        <v>1410</v>
      </c>
      <c r="G212" s="27" t="s">
        <v>114</v>
      </c>
      <c r="H212" s="40">
        <v>44727</v>
      </c>
      <c r="I212" s="40">
        <v>45823</v>
      </c>
      <c r="J212" s="41">
        <v>1080</v>
      </c>
      <c r="K212" s="27" t="s">
        <v>33</v>
      </c>
      <c r="L212" s="41" t="s">
        <v>6</v>
      </c>
      <c r="M212" s="41" t="e">
        <f>+VLOOKUP(F212,#REF!,2,0)</f>
        <v>#REF!</v>
      </c>
      <c r="N212" s="27" t="s">
        <v>44</v>
      </c>
      <c r="O212" s="41" t="s">
        <v>36</v>
      </c>
      <c r="P212" s="37" t="s">
        <v>36</v>
      </c>
    </row>
    <row r="213" spans="1:16">
      <c r="A213" s="27" t="s">
        <v>9</v>
      </c>
      <c r="B213" s="27" t="s">
        <v>301</v>
      </c>
      <c r="C213" s="37" t="s">
        <v>31</v>
      </c>
      <c r="D213" s="38">
        <v>500000000</v>
      </c>
      <c r="E213" s="39">
        <v>52138583.166506231</v>
      </c>
      <c r="F213" s="37">
        <v>1811</v>
      </c>
      <c r="G213" s="27" t="s">
        <v>173</v>
      </c>
      <c r="H213" s="40">
        <v>44727</v>
      </c>
      <c r="I213" s="40">
        <v>45823</v>
      </c>
      <c r="J213" s="41">
        <v>1080</v>
      </c>
      <c r="K213" s="27" t="s">
        <v>33</v>
      </c>
      <c r="L213" s="41" t="s">
        <v>7</v>
      </c>
      <c r="M213" s="41" t="e">
        <f>+VLOOKUP(F213,#REF!,2,0)</f>
        <v>#REF!</v>
      </c>
      <c r="N213" s="27" t="s">
        <v>44</v>
      </c>
      <c r="O213" s="41" t="s">
        <v>36</v>
      </c>
      <c r="P213" s="37" t="s">
        <v>36</v>
      </c>
    </row>
    <row r="214" spans="1:16">
      <c r="A214" s="27" t="s">
        <v>9</v>
      </c>
      <c r="B214" s="27" t="s">
        <v>301</v>
      </c>
      <c r="C214" s="37" t="s">
        <v>31</v>
      </c>
      <c r="D214" s="38">
        <v>340000000</v>
      </c>
      <c r="E214" s="39">
        <v>53941129.715080254</v>
      </c>
      <c r="F214" s="37">
        <v>4731</v>
      </c>
      <c r="G214" s="27" t="s">
        <v>226</v>
      </c>
      <c r="H214" s="40">
        <v>44728</v>
      </c>
      <c r="I214" s="40">
        <v>46554</v>
      </c>
      <c r="J214" s="41">
        <v>1800</v>
      </c>
      <c r="K214" s="27" t="s">
        <v>182</v>
      </c>
      <c r="L214" s="41" t="s">
        <v>6</v>
      </c>
      <c r="M214" s="41" t="e">
        <f>+VLOOKUP(F214,#REF!,2,0)</f>
        <v>#REF!</v>
      </c>
      <c r="N214" s="27" t="s">
        <v>39</v>
      </c>
      <c r="O214" s="41" t="s">
        <v>227</v>
      </c>
      <c r="P214" s="37" t="s">
        <v>228</v>
      </c>
    </row>
    <row r="215" spans="1:16">
      <c r="A215" s="27" t="s">
        <v>9</v>
      </c>
      <c r="B215" s="27" t="s">
        <v>301</v>
      </c>
      <c r="C215" s="37" t="s">
        <v>31</v>
      </c>
      <c r="D215" s="38">
        <v>600000000</v>
      </c>
      <c r="E215" s="39">
        <v>65570355.567019649</v>
      </c>
      <c r="F215" s="37">
        <v>4731</v>
      </c>
      <c r="G215" s="27" t="s">
        <v>226</v>
      </c>
      <c r="H215" s="40">
        <v>44729</v>
      </c>
      <c r="I215" s="40">
        <v>45825</v>
      </c>
      <c r="J215" s="41">
        <v>1080</v>
      </c>
      <c r="K215" s="27" t="s">
        <v>33</v>
      </c>
      <c r="L215" s="41" t="s">
        <v>6</v>
      </c>
      <c r="M215" s="41" t="e">
        <f>+VLOOKUP(F215,#REF!,2,0)</f>
        <v>#REF!</v>
      </c>
      <c r="N215" s="27" t="s">
        <v>39</v>
      </c>
      <c r="O215" s="41" t="s">
        <v>188</v>
      </c>
      <c r="P215" s="37" t="s">
        <v>229</v>
      </c>
    </row>
    <row r="216" spans="1:16">
      <c r="A216" s="27" t="s">
        <v>9</v>
      </c>
      <c r="B216" s="27" t="s">
        <v>301</v>
      </c>
      <c r="C216" s="37" t="s">
        <v>31</v>
      </c>
      <c r="D216" s="38">
        <v>150000000</v>
      </c>
      <c r="E216" s="39">
        <v>16432210.823606923</v>
      </c>
      <c r="F216" s="37">
        <v>1921</v>
      </c>
      <c r="G216" s="27" t="s">
        <v>158</v>
      </c>
      <c r="H216" s="40">
        <v>44728</v>
      </c>
      <c r="I216" s="40">
        <v>45824</v>
      </c>
      <c r="J216" s="41">
        <v>1080</v>
      </c>
      <c r="K216" s="27" t="s">
        <v>33</v>
      </c>
      <c r="L216" s="41" t="s">
        <v>6</v>
      </c>
      <c r="M216" s="41" t="e">
        <f>+VLOOKUP(F216,#REF!,2,0)</f>
        <v>#REF!</v>
      </c>
      <c r="N216" s="27" t="s">
        <v>44</v>
      </c>
      <c r="O216" s="41" t="s">
        <v>67</v>
      </c>
      <c r="P216" s="37" t="s">
        <v>96</v>
      </c>
    </row>
    <row r="217" spans="1:16">
      <c r="A217" s="27" t="s">
        <v>9</v>
      </c>
      <c r="B217" s="27" t="s">
        <v>301</v>
      </c>
      <c r="C217" s="37" t="s">
        <v>31</v>
      </c>
      <c r="D217" s="38">
        <v>700000000</v>
      </c>
      <c r="E217" s="39">
        <v>72994016.433108762</v>
      </c>
      <c r="F217" s="37">
        <v>4741</v>
      </c>
      <c r="G217" s="27" t="s">
        <v>139</v>
      </c>
      <c r="H217" s="40">
        <v>44728</v>
      </c>
      <c r="I217" s="40">
        <v>45824</v>
      </c>
      <c r="J217" s="41">
        <v>1080</v>
      </c>
      <c r="K217" s="27" t="s">
        <v>33</v>
      </c>
      <c r="L217" s="41" t="s">
        <v>7</v>
      </c>
      <c r="M217" s="41" t="e">
        <f>+VLOOKUP(F217,#REF!,2,0)</f>
        <v>#REF!</v>
      </c>
      <c r="N217" s="27" t="s">
        <v>39</v>
      </c>
      <c r="O217" s="41" t="s">
        <v>40</v>
      </c>
      <c r="P217" s="37" t="s">
        <v>41</v>
      </c>
    </row>
    <row r="218" spans="1:16">
      <c r="A218" s="27" t="s">
        <v>9</v>
      </c>
      <c r="B218" s="27" t="s">
        <v>301</v>
      </c>
      <c r="C218" s="37" t="s">
        <v>31</v>
      </c>
      <c r="D218" s="38">
        <v>1000000000</v>
      </c>
      <c r="E218" s="39">
        <v>104277166.33301246</v>
      </c>
      <c r="F218" s="37">
        <v>4661</v>
      </c>
      <c r="G218" s="27" t="s">
        <v>230</v>
      </c>
      <c r="H218" s="40">
        <v>44728</v>
      </c>
      <c r="I218" s="40">
        <v>45824</v>
      </c>
      <c r="J218" s="41">
        <v>1080</v>
      </c>
      <c r="K218" s="27" t="s">
        <v>33</v>
      </c>
      <c r="L218" s="41" t="s">
        <v>7</v>
      </c>
      <c r="M218" s="41" t="e">
        <f>+VLOOKUP(F218,#REF!,2,0)</f>
        <v>#REF!</v>
      </c>
      <c r="N218" s="27" t="s">
        <v>39</v>
      </c>
      <c r="O218" s="41" t="s">
        <v>48</v>
      </c>
      <c r="P218" s="37" t="s">
        <v>231</v>
      </c>
    </row>
    <row r="219" spans="1:16">
      <c r="A219" s="27" t="s">
        <v>9</v>
      </c>
      <c r="B219" s="27" t="s">
        <v>301</v>
      </c>
      <c r="C219" s="37" t="s">
        <v>31</v>
      </c>
      <c r="D219" s="38">
        <v>300000000</v>
      </c>
      <c r="E219" s="39">
        <v>32854950.670517631</v>
      </c>
      <c r="F219" s="37">
        <v>8621</v>
      </c>
      <c r="G219" s="27" t="s">
        <v>103</v>
      </c>
      <c r="H219" s="40">
        <v>44733</v>
      </c>
      <c r="I219" s="40">
        <v>45829</v>
      </c>
      <c r="J219" s="41">
        <v>1080</v>
      </c>
      <c r="K219" s="27" t="s">
        <v>33</v>
      </c>
      <c r="L219" s="41" t="s">
        <v>6</v>
      </c>
      <c r="M219" s="41" t="e">
        <f>+VLOOKUP(F219,#REF!,2,0)</f>
        <v>#REF!</v>
      </c>
      <c r="N219" s="27" t="s">
        <v>85</v>
      </c>
      <c r="O219" s="41" t="s">
        <v>40</v>
      </c>
      <c r="P219" s="37" t="s">
        <v>215</v>
      </c>
    </row>
    <row r="220" spans="1:16">
      <c r="A220" s="27" t="s">
        <v>9</v>
      </c>
      <c r="B220" s="27" t="s">
        <v>301</v>
      </c>
      <c r="C220" s="37" t="s">
        <v>31</v>
      </c>
      <c r="D220" s="38">
        <v>600000000</v>
      </c>
      <c r="E220" s="39">
        <v>65709901.341035262</v>
      </c>
      <c r="F220" s="37">
        <v>4669</v>
      </c>
      <c r="G220" s="27" t="s">
        <v>128</v>
      </c>
      <c r="H220" s="40">
        <v>44733</v>
      </c>
      <c r="I220" s="40">
        <v>45829</v>
      </c>
      <c r="J220" s="41">
        <v>1080</v>
      </c>
      <c r="K220" s="27" t="s">
        <v>33</v>
      </c>
      <c r="L220" s="41" t="s">
        <v>6</v>
      </c>
      <c r="M220" s="41" t="e">
        <f>+VLOOKUP(F220,#REF!,2,0)</f>
        <v>#REF!</v>
      </c>
      <c r="N220" s="27" t="s">
        <v>39</v>
      </c>
      <c r="O220" s="41" t="s">
        <v>40</v>
      </c>
      <c r="P220" s="37" t="s">
        <v>41</v>
      </c>
    </row>
    <row r="221" spans="1:16">
      <c r="A221" s="27" t="s">
        <v>9</v>
      </c>
      <c r="B221" s="27" t="s">
        <v>301</v>
      </c>
      <c r="C221" s="37" t="s">
        <v>31</v>
      </c>
      <c r="D221" s="38">
        <v>600000000</v>
      </c>
      <c r="E221" s="39">
        <v>69761829.450363919</v>
      </c>
      <c r="F221" s="37">
        <v>4723</v>
      </c>
      <c r="G221" s="27" t="s">
        <v>207</v>
      </c>
      <c r="H221" s="40">
        <v>44734</v>
      </c>
      <c r="I221" s="40">
        <v>45830</v>
      </c>
      <c r="J221" s="41">
        <v>1080</v>
      </c>
      <c r="K221" s="27" t="s">
        <v>33</v>
      </c>
      <c r="L221" s="41" t="s">
        <v>7</v>
      </c>
      <c r="M221" s="41" t="e">
        <f>+VLOOKUP(F221,#REF!,2,0)</f>
        <v>#REF!</v>
      </c>
      <c r="N221" s="27" t="s">
        <v>39</v>
      </c>
      <c r="O221" s="41" t="s">
        <v>36</v>
      </c>
      <c r="P221" s="37" t="s">
        <v>36</v>
      </c>
    </row>
    <row r="222" spans="1:16">
      <c r="A222" s="27" t="s">
        <v>9</v>
      </c>
      <c r="B222" s="27" t="s">
        <v>301</v>
      </c>
      <c r="C222" s="37" t="s">
        <v>31</v>
      </c>
      <c r="D222" s="38">
        <v>190000000</v>
      </c>
      <c r="E222" s="39">
        <v>20808135.424661163</v>
      </c>
      <c r="F222" s="37">
        <v>2511</v>
      </c>
      <c r="G222" s="27" t="s">
        <v>184</v>
      </c>
      <c r="H222" s="40">
        <v>44734</v>
      </c>
      <c r="I222" s="40">
        <v>45830</v>
      </c>
      <c r="J222" s="41">
        <v>1080</v>
      </c>
      <c r="K222" s="27" t="s">
        <v>33</v>
      </c>
      <c r="L222" s="41" t="s">
        <v>6</v>
      </c>
      <c r="M222" s="41" t="e">
        <f>+VLOOKUP(F222,#REF!,2,0)</f>
        <v>#REF!</v>
      </c>
      <c r="N222" s="27" t="s">
        <v>44</v>
      </c>
      <c r="O222" s="41" t="s">
        <v>48</v>
      </c>
      <c r="P222" s="37" t="s">
        <v>93</v>
      </c>
    </row>
    <row r="223" spans="1:16">
      <c r="A223" s="27" t="s">
        <v>9</v>
      </c>
      <c r="B223" s="27" t="s">
        <v>301</v>
      </c>
      <c r="C223" s="37" t="s">
        <v>31</v>
      </c>
      <c r="D223" s="38">
        <v>200000000</v>
      </c>
      <c r="E223" s="39">
        <v>20849421.94799491</v>
      </c>
      <c r="F223" s="37">
        <v>4665</v>
      </c>
      <c r="G223" s="27" t="s">
        <v>232</v>
      </c>
      <c r="H223" s="40">
        <v>44734</v>
      </c>
      <c r="I223" s="40">
        <v>45830</v>
      </c>
      <c r="J223" s="41">
        <v>1080</v>
      </c>
      <c r="K223" s="27" t="s">
        <v>33</v>
      </c>
      <c r="L223" s="41" t="s">
        <v>7</v>
      </c>
      <c r="M223" s="41" t="e">
        <f>+VLOOKUP(F223,#REF!,2,0)</f>
        <v>#REF!</v>
      </c>
      <c r="N223" s="27" t="s">
        <v>39</v>
      </c>
      <c r="O223" s="41" t="s">
        <v>233</v>
      </c>
      <c r="P223" s="37" t="s">
        <v>234</v>
      </c>
    </row>
    <row r="224" spans="1:16">
      <c r="A224" s="27" t="s">
        <v>9</v>
      </c>
      <c r="B224" s="27" t="s">
        <v>301</v>
      </c>
      <c r="C224" s="37" t="s">
        <v>31</v>
      </c>
      <c r="D224" s="38">
        <v>400000000</v>
      </c>
      <c r="E224" s="39">
        <v>43806600.894023523</v>
      </c>
      <c r="F224" s="37">
        <v>7112</v>
      </c>
      <c r="G224" s="27" t="s">
        <v>50</v>
      </c>
      <c r="H224" s="40">
        <v>44735</v>
      </c>
      <c r="I224" s="40">
        <v>45831</v>
      </c>
      <c r="J224" s="41">
        <v>1080</v>
      </c>
      <c r="K224" s="27" t="s">
        <v>33</v>
      </c>
      <c r="L224" s="41" t="s">
        <v>6</v>
      </c>
      <c r="M224" s="41" t="e">
        <f>+VLOOKUP(F224,#REF!,2,0)</f>
        <v>#REF!</v>
      </c>
      <c r="N224" s="27" t="s">
        <v>52</v>
      </c>
      <c r="O224" s="41" t="s">
        <v>48</v>
      </c>
      <c r="P224" s="37" t="s">
        <v>93</v>
      </c>
    </row>
    <row r="225" spans="1:16">
      <c r="A225" s="27" t="s">
        <v>9</v>
      </c>
      <c r="B225" s="27" t="s">
        <v>301</v>
      </c>
      <c r="C225" s="37" t="s">
        <v>31</v>
      </c>
      <c r="D225" s="38">
        <v>382981008</v>
      </c>
      <c r="E225" s="39">
        <v>57287467.0402449</v>
      </c>
      <c r="F225" s="37">
        <v>4923</v>
      </c>
      <c r="G225" s="27" t="s">
        <v>57</v>
      </c>
      <c r="H225" s="40">
        <v>44736</v>
      </c>
      <c r="I225" s="40">
        <v>46562</v>
      </c>
      <c r="J225" s="41">
        <v>1800</v>
      </c>
      <c r="K225" s="27" t="s">
        <v>182</v>
      </c>
      <c r="L225" s="41" t="s">
        <v>6</v>
      </c>
      <c r="M225" s="41" t="e">
        <f>+VLOOKUP(F225,#REF!,2,0)</f>
        <v>#REF!</v>
      </c>
      <c r="N225" s="27" t="s">
        <v>59</v>
      </c>
      <c r="O225" s="41" t="s">
        <v>36</v>
      </c>
      <c r="P225" s="37" t="s">
        <v>36</v>
      </c>
    </row>
    <row r="226" spans="1:16">
      <c r="A226" s="27" t="s">
        <v>9</v>
      </c>
      <c r="B226" s="27" t="s">
        <v>301</v>
      </c>
      <c r="C226" s="37" t="s">
        <v>31</v>
      </c>
      <c r="D226" s="38">
        <v>400000000</v>
      </c>
      <c r="E226" s="39">
        <v>48615643.29827632</v>
      </c>
      <c r="F226" s="37">
        <v>4652</v>
      </c>
      <c r="G226" s="27" t="s">
        <v>37</v>
      </c>
      <c r="H226" s="40">
        <v>44736</v>
      </c>
      <c r="I226" s="40">
        <v>45832</v>
      </c>
      <c r="J226" s="41">
        <v>1080</v>
      </c>
      <c r="K226" s="27" t="s">
        <v>33</v>
      </c>
      <c r="L226" s="41" t="s">
        <v>6</v>
      </c>
      <c r="M226" s="41" t="e">
        <f>+VLOOKUP(F226,#REF!,2,0)</f>
        <v>#REF!</v>
      </c>
      <c r="N226" s="27" t="s">
        <v>39</v>
      </c>
      <c r="O226" s="41" t="s">
        <v>40</v>
      </c>
      <c r="P226" s="37" t="s">
        <v>41</v>
      </c>
    </row>
    <row r="227" spans="1:16">
      <c r="A227" s="27" t="s">
        <v>9</v>
      </c>
      <c r="B227" s="27" t="s">
        <v>301</v>
      </c>
      <c r="C227" s="37" t="s">
        <v>31</v>
      </c>
      <c r="D227" s="38">
        <v>400000000</v>
      </c>
      <c r="E227" s="39">
        <v>41698843.89598982</v>
      </c>
      <c r="F227" s="37">
        <v>4631</v>
      </c>
      <c r="G227" s="27" t="s">
        <v>47</v>
      </c>
      <c r="H227" s="40">
        <v>44736</v>
      </c>
      <c r="I227" s="40">
        <v>45832</v>
      </c>
      <c r="J227" s="41">
        <v>1080</v>
      </c>
      <c r="K227" s="27" t="s">
        <v>33</v>
      </c>
      <c r="L227" s="41" t="s">
        <v>7</v>
      </c>
      <c r="M227" s="41" t="e">
        <f>+VLOOKUP(F227,#REF!,2,0)</f>
        <v>#REF!</v>
      </c>
      <c r="N227" s="27" t="s">
        <v>39</v>
      </c>
      <c r="O227" s="41" t="s">
        <v>36</v>
      </c>
      <c r="P227" s="37" t="s">
        <v>36</v>
      </c>
    </row>
    <row r="228" spans="1:16">
      <c r="A228" s="27" t="s">
        <v>9</v>
      </c>
      <c r="B228" s="27" t="s">
        <v>301</v>
      </c>
      <c r="C228" s="37" t="s">
        <v>31</v>
      </c>
      <c r="D228" s="38">
        <v>1000000000</v>
      </c>
      <c r="E228" s="39">
        <v>147774140.93161067</v>
      </c>
      <c r="F228" s="37">
        <v>8621</v>
      </c>
      <c r="G228" s="27" t="s">
        <v>103</v>
      </c>
      <c r="H228" s="40">
        <v>44736</v>
      </c>
      <c r="I228" s="40">
        <v>46562</v>
      </c>
      <c r="J228" s="41">
        <v>1800</v>
      </c>
      <c r="K228" s="27" t="s">
        <v>181</v>
      </c>
      <c r="L228" s="41" t="s">
        <v>7</v>
      </c>
      <c r="M228" s="41" t="e">
        <f>+VLOOKUP(F228,#REF!,2,0)</f>
        <v>#REF!</v>
      </c>
      <c r="N228" s="27" t="s">
        <v>85</v>
      </c>
      <c r="O228" s="41" t="s">
        <v>36</v>
      </c>
      <c r="P228" s="37" t="s">
        <v>36</v>
      </c>
    </row>
    <row r="229" spans="1:16">
      <c r="A229" s="27" t="s">
        <v>9</v>
      </c>
      <c r="B229" s="27" t="s">
        <v>301</v>
      </c>
      <c r="C229" s="37" t="s">
        <v>31</v>
      </c>
      <c r="D229" s="38">
        <v>500000000</v>
      </c>
      <c r="E229" s="39">
        <v>34879880.121241279</v>
      </c>
      <c r="F229" s="37">
        <v>4210</v>
      </c>
      <c r="G229" s="27" t="s">
        <v>235</v>
      </c>
      <c r="H229" s="40">
        <v>44736</v>
      </c>
      <c r="I229" s="40">
        <v>45467</v>
      </c>
      <c r="J229" s="41">
        <v>720</v>
      </c>
      <c r="K229" s="27" t="s">
        <v>33</v>
      </c>
      <c r="L229" s="41" t="s">
        <v>6</v>
      </c>
      <c r="M229" s="41" t="e">
        <f>+VLOOKUP(F229,#REF!,2,0)</f>
        <v>#REF!</v>
      </c>
      <c r="N229" s="27" t="s">
        <v>35</v>
      </c>
      <c r="O229" s="41" t="s">
        <v>36</v>
      </c>
      <c r="P229" s="37" t="s">
        <v>36</v>
      </c>
    </row>
    <row r="230" spans="1:16">
      <c r="A230" s="27" t="s">
        <v>9</v>
      </c>
      <c r="B230" s="27" t="s">
        <v>301</v>
      </c>
      <c r="C230" s="37" t="s">
        <v>31</v>
      </c>
      <c r="D230" s="38">
        <v>500000000</v>
      </c>
      <c r="E230" s="39">
        <v>52123554.869987249</v>
      </c>
      <c r="F230" s="37">
        <v>1521</v>
      </c>
      <c r="G230" s="27" t="s">
        <v>202</v>
      </c>
      <c r="H230" s="40">
        <v>44736</v>
      </c>
      <c r="I230" s="40">
        <v>45832</v>
      </c>
      <c r="J230" s="41">
        <v>1080</v>
      </c>
      <c r="K230" s="27" t="s">
        <v>33</v>
      </c>
      <c r="L230" s="41" t="s">
        <v>7</v>
      </c>
      <c r="M230" s="41" t="e">
        <f>+VLOOKUP(F230,#REF!,2,0)</f>
        <v>#REF!</v>
      </c>
      <c r="N230" s="27" t="s">
        <v>44</v>
      </c>
      <c r="O230" s="41" t="s">
        <v>40</v>
      </c>
      <c r="P230" s="37" t="s">
        <v>236</v>
      </c>
    </row>
    <row r="231" spans="1:16">
      <c r="A231" s="27" t="s">
        <v>9</v>
      </c>
      <c r="B231" s="27" t="s">
        <v>301</v>
      </c>
      <c r="C231" s="37" t="s">
        <v>31</v>
      </c>
      <c r="D231" s="38">
        <v>600000000</v>
      </c>
      <c r="E231" s="39">
        <v>62413281.095431246</v>
      </c>
      <c r="F231" s="37">
        <v>2395</v>
      </c>
      <c r="G231" s="27" t="s">
        <v>210</v>
      </c>
      <c r="H231" s="40">
        <v>44741</v>
      </c>
      <c r="I231" s="40">
        <v>45837</v>
      </c>
      <c r="J231" s="41">
        <v>1080</v>
      </c>
      <c r="K231" s="27" t="s">
        <v>33</v>
      </c>
      <c r="L231" s="41" t="s">
        <v>7</v>
      </c>
      <c r="M231" s="41" t="e">
        <f>+VLOOKUP(F231,#REF!,2,0)</f>
        <v>#REF!</v>
      </c>
      <c r="N231" s="27" t="s">
        <v>44</v>
      </c>
      <c r="O231" s="41" t="s">
        <v>134</v>
      </c>
      <c r="P231" s="37" t="s">
        <v>237</v>
      </c>
    </row>
    <row r="232" spans="1:16">
      <c r="A232" s="27" t="s">
        <v>9</v>
      </c>
      <c r="B232" s="27" t="s">
        <v>301</v>
      </c>
      <c r="C232" s="37" t="s">
        <v>31</v>
      </c>
      <c r="D232" s="38">
        <v>1000000000</v>
      </c>
      <c r="E232" s="39">
        <v>104022135.15905203</v>
      </c>
      <c r="F232" s="37">
        <v>8220</v>
      </c>
      <c r="G232" s="27" t="s">
        <v>163</v>
      </c>
      <c r="H232" s="40">
        <v>44742</v>
      </c>
      <c r="I232" s="40">
        <v>45838</v>
      </c>
      <c r="J232" s="41">
        <v>1080</v>
      </c>
      <c r="K232" s="27" t="s">
        <v>33</v>
      </c>
      <c r="L232" s="41" t="s">
        <v>7</v>
      </c>
      <c r="M232" s="41" t="e">
        <f>+VLOOKUP(F232,#REF!,2,0)</f>
        <v>#REF!</v>
      </c>
      <c r="N232" s="27" t="s">
        <v>90</v>
      </c>
      <c r="O232" s="41" t="s">
        <v>36</v>
      </c>
      <c r="P232" s="37" t="s">
        <v>36</v>
      </c>
    </row>
    <row r="233" spans="1:16">
      <c r="A233" s="27" t="s">
        <v>9</v>
      </c>
      <c r="B233" s="27" t="s">
        <v>301</v>
      </c>
      <c r="C233" s="37" t="s">
        <v>31</v>
      </c>
      <c r="D233" s="38">
        <v>400000000</v>
      </c>
      <c r="E233" s="39">
        <v>41608854.063620821</v>
      </c>
      <c r="F233" s="37">
        <v>1523</v>
      </c>
      <c r="G233" s="27" t="s">
        <v>238</v>
      </c>
      <c r="H233" s="40">
        <v>44742</v>
      </c>
      <c r="I233" s="40">
        <v>45838</v>
      </c>
      <c r="J233" s="41">
        <v>1080</v>
      </c>
      <c r="K233" s="27" t="s">
        <v>33</v>
      </c>
      <c r="L233" s="41" t="s">
        <v>7</v>
      </c>
      <c r="M233" s="41" t="e">
        <f>+VLOOKUP(F233,#REF!,2,0)</f>
        <v>#REF!</v>
      </c>
      <c r="N233" s="27" t="s">
        <v>44</v>
      </c>
      <c r="O233" s="41" t="s">
        <v>134</v>
      </c>
      <c r="P233" s="37" t="s">
        <v>237</v>
      </c>
    </row>
    <row r="234" spans="1:16">
      <c r="A234" s="27" t="s">
        <v>9</v>
      </c>
      <c r="B234" s="27" t="s">
        <v>301</v>
      </c>
      <c r="C234" s="37" t="s">
        <v>31</v>
      </c>
      <c r="D234" s="38">
        <v>1000000000</v>
      </c>
      <c r="E234" s="39">
        <v>142688816.34422153</v>
      </c>
      <c r="F234" s="37">
        <v>8610</v>
      </c>
      <c r="G234" s="27" t="s">
        <v>239</v>
      </c>
      <c r="H234" s="40">
        <v>44740</v>
      </c>
      <c r="I234" s="40">
        <v>46566</v>
      </c>
      <c r="J234" s="41">
        <v>1800</v>
      </c>
      <c r="K234" s="27" t="s">
        <v>181</v>
      </c>
      <c r="L234" s="41" t="s">
        <v>7</v>
      </c>
      <c r="M234" s="41" t="e">
        <f>+VLOOKUP(F234,#REF!,2,0)</f>
        <v>#REF!</v>
      </c>
      <c r="N234" s="27" t="s">
        <v>85</v>
      </c>
      <c r="O234" s="41" t="s">
        <v>36</v>
      </c>
      <c r="P234" s="37" t="s">
        <v>36</v>
      </c>
    </row>
    <row r="235" spans="1:16">
      <c r="A235" s="27" t="s">
        <v>9</v>
      </c>
      <c r="B235" s="27" t="s">
        <v>301</v>
      </c>
      <c r="C235" s="37" t="s">
        <v>31</v>
      </c>
      <c r="D235" s="38">
        <v>300000000</v>
      </c>
      <c r="E235" s="39">
        <v>32784060.109999999</v>
      </c>
      <c r="F235" s="37">
        <v>5224</v>
      </c>
      <c r="G235" s="27" t="s">
        <v>240</v>
      </c>
      <c r="H235" s="40">
        <v>44740</v>
      </c>
      <c r="I235" s="40">
        <v>45836</v>
      </c>
      <c r="J235" s="41">
        <v>1080</v>
      </c>
      <c r="K235" s="27" t="s">
        <v>33</v>
      </c>
      <c r="L235" s="41" t="s">
        <v>6</v>
      </c>
      <c r="M235" s="41" t="e">
        <f>+VLOOKUP(F235,#REF!,2,0)</f>
        <v>#REF!</v>
      </c>
      <c r="N235" s="27" t="s">
        <v>59</v>
      </c>
      <c r="O235" s="41" t="s">
        <v>36</v>
      </c>
      <c r="P235" s="37" t="s">
        <v>36</v>
      </c>
    </row>
    <row r="236" spans="1:16">
      <c r="A236" s="27" t="s">
        <v>9</v>
      </c>
      <c r="B236" s="27" t="s">
        <v>301</v>
      </c>
      <c r="C236" s="37" t="s">
        <v>31</v>
      </c>
      <c r="D236" s="38">
        <v>200000000</v>
      </c>
      <c r="E236" s="39">
        <v>31264310.606505822</v>
      </c>
      <c r="F236" s="37">
        <v>8621</v>
      </c>
      <c r="G236" s="27" t="s">
        <v>103</v>
      </c>
      <c r="H236" s="40">
        <v>44742</v>
      </c>
      <c r="I236" s="40">
        <v>46568</v>
      </c>
      <c r="J236" s="41">
        <v>1800</v>
      </c>
      <c r="K236" s="27" t="s">
        <v>181</v>
      </c>
      <c r="L236" s="41" t="s">
        <v>6</v>
      </c>
      <c r="M236" s="41" t="e">
        <f>+VLOOKUP(F236,#REF!,2,0)</f>
        <v>#REF!</v>
      </c>
      <c r="N236" s="27" t="s">
        <v>85</v>
      </c>
      <c r="O236" s="41" t="s">
        <v>134</v>
      </c>
      <c r="P236" s="37" t="s">
        <v>237</v>
      </c>
    </row>
    <row r="237" spans="1:16">
      <c r="A237" s="27" t="s">
        <v>9</v>
      </c>
      <c r="B237" s="27" t="s">
        <v>301</v>
      </c>
      <c r="C237" s="37" t="s">
        <v>31</v>
      </c>
      <c r="D237" s="38">
        <v>700000000</v>
      </c>
      <c r="E237" s="39">
        <v>72815494.61133644</v>
      </c>
      <c r="F237" s="37">
        <v>4930</v>
      </c>
      <c r="G237" s="27" t="s">
        <v>241</v>
      </c>
      <c r="H237" s="40">
        <v>44741</v>
      </c>
      <c r="I237" s="40">
        <v>45837</v>
      </c>
      <c r="J237" s="41">
        <v>1080</v>
      </c>
      <c r="K237" s="27" t="s">
        <v>33</v>
      </c>
      <c r="L237" s="41" t="s">
        <v>7</v>
      </c>
      <c r="M237" s="41" t="e">
        <f>+VLOOKUP(F237,#REF!,2,0)</f>
        <v>#REF!</v>
      </c>
      <c r="N237" s="27" t="s">
        <v>59</v>
      </c>
      <c r="O237" s="41" t="s">
        <v>67</v>
      </c>
      <c r="P237" s="37" t="s">
        <v>175</v>
      </c>
    </row>
    <row r="238" spans="1:16">
      <c r="A238" s="27" t="s">
        <v>9</v>
      </c>
      <c r="B238" s="27" t="s">
        <v>301</v>
      </c>
      <c r="C238" s="37" t="s">
        <v>31</v>
      </c>
      <c r="D238" s="38">
        <v>300000000</v>
      </c>
      <c r="E238" s="39">
        <v>32784060.106311277</v>
      </c>
      <c r="F238" s="37">
        <v>1702</v>
      </c>
      <c r="G238" s="27" t="s">
        <v>55</v>
      </c>
      <c r="H238" s="40">
        <v>44741</v>
      </c>
      <c r="I238" s="40">
        <v>45837</v>
      </c>
      <c r="J238" s="41">
        <v>1080</v>
      </c>
      <c r="K238" s="27" t="s">
        <v>33</v>
      </c>
      <c r="L238" s="41" t="s">
        <v>6</v>
      </c>
      <c r="M238" s="41" t="e">
        <f>+VLOOKUP(F238,#REF!,2,0)</f>
        <v>#REF!</v>
      </c>
      <c r="N238" s="27" t="s">
        <v>44</v>
      </c>
      <c r="O238" s="41" t="s">
        <v>40</v>
      </c>
      <c r="P238" s="37" t="s">
        <v>242</v>
      </c>
    </row>
    <row r="239" spans="1:16">
      <c r="A239" s="27" t="s">
        <v>9</v>
      </c>
      <c r="B239" s="27" t="s">
        <v>301</v>
      </c>
      <c r="C239" s="37" t="s">
        <v>31</v>
      </c>
      <c r="D239" s="38">
        <v>120000000</v>
      </c>
      <c r="E239" s="39">
        <v>13113624.042524511</v>
      </c>
      <c r="F239" s="37">
        <v>4711</v>
      </c>
      <c r="G239" s="27" t="s">
        <v>223</v>
      </c>
      <c r="H239" s="40">
        <v>44742</v>
      </c>
      <c r="I239" s="40">
        <v>45838</v>
      </c>
      <c r="J239" s="41">
        <v>1080</v>
      </c>
      <c r="K239" s="27" t="s">
        <v>33</v>
      </c>
      <c r="L239" s="41" t="s">
        <v>6</v>
      </c>
      <c r="M239" s="41" t="e">
        <f>+VLOOKUP(F239,#REF!,2,0)</f>
        <v>#REF!</v>
      </c>
      <c r="N239" s="27" t="s">
        <v>39</v>
      </c>
      <c r="O239" s="41" t="s">
        <v>40</v>
      </c>
      <c r="P239" s="37" t="s">
        <v>41</v>
      </c>
    </row>
    <row r="240" spans="1:16">
      <c r="A240" s="27" t="s">
        <v>9</v>
      </c>
      <c r="B240" s="27" t="s">
        <v>301</v>
      </c>
      <c r="C240" s="37" t="s">
        <v>31</v>
      </c>
      <c r="D240" s="38">
        <v>400000000</v>
      </c>
      <c r="E240" s="39">
        <v>43712080.141748391</v>
      </c>
      <c r="F240" s="37">
        <v>4645</v>
      </c>
      <c r="G240" s="27" t="s">
        <v>122</v>
      </c>
      <c r="H240" s="40">
        <v>44742</v>
      </c>
      <c r="I240" s="40">
        <v>45838</v>
      </c>
      <c r="J240" s="41">
        <v>1080</v>
      </c>
      <c r="K240" s="27" t="s">
        <v>33</v>
      </c>
      <c r="L240" s="41" t="s">
        <v>6</v>
      </c>
      <c r="M240" s="41" t="e">
        <f>+VLOOKUP(F240,#REF!,2,0)</f>
        <v>#REF!</v>
      </c>
      <c r="N240" s="27" t="s">
        <v>39</v>
      </c>
      <c r="O240" s="41" t="s">
        <v>188</v>
      </c>
      <c r="P240" s="37" t="s">
        <v>243</v>
      </c>
    </row>
    <row r="241" spans="1:16">
      <c r="A241" s="27" t="s">
        <v>9</v>
      </c>
      <c r="B241" s="27" t="s">
        <v>301</v>
      </c>
      <c r="C241" s="37" t="s">
        <v>56</v>
      </c>
      <c r="D241" s="38">
        <v>600000000</v>
      </c>
      <c r="E241" s="39">
        <v>96143479.713231444</v>
      </c>
      <c r="F241" s="37">
        <v>1410</v>
      </c>
      <c r="G241" s="27" t="s">
        <v>114</v>
      </c>
      <c r="H241" s="40">
        <v>44742</v>
      </c>
      <c r="I241" s="40">
        <v>46568</v>
      </c>
      <c r="J241" s="41">
        <v>1800</v>
      </c>
      <c r="K241" s="27" t="s">
        <v>181</v>
      </c>
      <c r="L241" s="41" t="s">
        <v>6</v>
      </c>
      <c r="M241" s="41" t="e">
        <f>+VLOOKUP(F241,#REF!,2,0)</f>
        <v>#REF!</v>
      </c>
      <c r="N241" s="27" t="s">
        <v>44</v>
      </c>
      <c r="O241" s="41" t="s">
        <v>36</v>
      </c>
      <c r="P241" s="37" t="s">
        <v>36</v>
      </c>
    </row>
    <row r="242" spans="1:16">
      <c r="A242" s="27" t="s">
        <v>9</v>
      </c>
      <c r="B242" s="27" t="s">
        <v>301</v>
      </c>
      <c r="C242" s="37" t="s">
        <v>31</v>
      </c>
      <c r="D242" s="38">
        <v>700000000</v>
      </c>
      <c r="E242" s="39">
        <v>76496140.24805963</v>
      </c>
      <c r="F242" s="37">
        <v>4663</v>
      </c>
      <c r="G242" s="27" t="s">
        <v>81</v>
      </c>
      <c r="H242" s="40">
        <v>44742</v>
      </c>
      <c r="I242" s="40">
        <v>45838</v>
      </c>
      <c r="J242" s="41">
        <v>1080</v>
      </c>
      <c r="K242" s="27" t="s">
        <v>33</v>
      </c>
      <c r="L242" s="41" t="s">
        <v>6</v>
      </c>
      <c r="M242" s="41" t="e">
        <f>+VLOOKUP(F242,#REF!,2,0)</f>
        <v>#REF!</v>
      </c>
      <c r="N242" s="27" t="s">
        <v>39</v>
      </c>
      <c r="O242" s="41" t="s">
        <v>45</v>
      </c>
      <c r="P242" s="37" t="s">
        <v>110</v>
      </c>
    </row>
    <row r="243" spans="1:16">
      <c r="A243" s="27" t="s">
        <v>9</v>
      </c>
      <c r="B243" s="27" t="s">
        <v>301</v>
      </c>
      <c r="C243" s="37" t="s">
        <v>31</v>
      </c>
      <c r="D243" s="38">
        <v>800000000</v>
      </c>
      <c r="E243" s="39">
        <v>83217708.127241641</v>
      </c>
      <c r="F243" s="37">
        <v>2100</v>
      </c>
      <c r="G243" s="27" t="s">
        <v>244</v>
      </c>
      <c r="H243" s="40">
        <v>44742</v>
      </c>
      <c r="I243" s="40">
        <v>45838</v>
      </c>
      <c r="J243" s="41">
        <v>1080</v>
      </c>
      <c r="K243" s="27" t="s">
        <v>33</v>
      </c>
      <c r="L243" s="41" t="s">
        <v>7</v>
      </c>
      <c r="M243" s="41" t="e">
        <f>+VLOOKUP(F243,#REF!,2,0)</f>
        <v>#REF!</v>
      </c>
      <c r="N243" s="27" t="s">
        <v>44</v>
      </c>
      <c r="O243" s="41" t="s">
        <v>36</v>
      </c>
      <c r="P243" s="37" t="s">
        <v>36</v>
      </c>
    </row>
    <row r="244" spans="1:16">
      <c r="A244" s="27" t="s">
        <v>9</v>
      </c>
      <c r="B244" s="27" t="s">
        <v>301</v>
      </c>
      <c r="C244" s="37" t="s">
        <v>31</v>
      </c>
      <c r="D244" s="38">
        <v>325000000</v>
      </c>
      <c r="E244" s="39">
        <v>49203810.326408535</v>
      </c>
      <c r="F244" s="37">
        <v>4923</v>
      </c>
      <c r="G244" s="27" t="s">
        <v>57</v>
      </c>
      <c r="H244" s="40">
        <v>44742</v>
      </c>
      <c r="I244" s="40">
        <v>46568</v>
      </c>
      <c r="J244" s="41">
        <v>1800</v>
      </c>
      <c r="K244" s="27" t="s">
        <v>182</v>
      </c>
      <c r="L244" s="41" t="s">
        <v>7</v>
      </c>
      <c r="M244" s="41" t="e">
        <f>+VLOOKUP(F244,#REF!,2,0)</f>
        <v>#REF!</v>
      </c>
      <c r="N244" s="27" t="s">
        <v>59</v>
      </c>
      <c r="O244" s="41" t="s">
        <v>36</v>
      </c>
      <c r="P244" s="37" t="s">
        <v>36</v>
      </c>
    </row>
    <row r="245" spans="1:16">
      <c r="A245" s="27" t="s">
        <v>9</v>
      </c>
      <c r="B245" s="27" t="s">
        <v>301</v>
      </c>
      <c r="C245" s="37" t="s">
        <v>31</v>
      </c>
      <c r="D245" s="38">
        <v>325000000</v>
      </c>
      <c r="E245" s="39">
        <v>49203810.326408535</v>
      </c>
      <c r="F245" s="37">
        <v>4923</v>
      </c>
      <c r="G245" s="27" t="s">
        <v>57</v>
      </c>
      <c r="H245" s="40">
        <v>44742</v>
      </c>
      <c r="I245" s="40">
        <v>46568</v>
      </c>
      <c r="J245" s="41">
        <v>1800</v>
      </c>
      <c r="K245" s="27" t="s">
        <v>182</v>
      </c>
      <c r="L245" s="41" t="s">
        <v>7</v>
      </c>
      <c r="M245" s="41" t="e">
        <f>+VLOOKUP(F245,#REF!,2,0)</f>
        <v>#REF!</v>
      </c>
      <c r="N245" s="27" t="s">
        <v>59</v>
      </c>
      <c r="O245" s="41" t="s">
        <v>36</v>
      </c>
      <c r="P245" s="37" t="s">
        <v>36</v>
      </c>
    </row>
    <row r="246" spans="1:16">
      <c r="A246" s="27" t="s">
        <v>9</v>
      </c>
      <c r="B246" s="27" t="s">
        <v>301</v>
      </c>
      <c r="C246" s="37" t="s">
        <v>31</v>
      </c>
      <c r="D246" s="38">
        <v>325000000</v>
      </c>
      <c r="E246" s="39">
        <v>49203810.326408535</v>
      </c>
      <c r="F246" s="37">
        <v>4923</v>
      </c>
      <c r="G246" s="27" t="s">
        <v>57</v>
      </c>
      <c r="H246" s="40">
        <v>44742</v>
      </c>
      <c r="I246" s="40">
        <v>46568</v>
      </c>
      <c r="J246" s="41">
        <v>1800</v>
      </c>
      <c r="K246" s="27" t="s">
        <v>182</v>
      </c>
      <c r="L246" s="41" t="s">
        <v>7</v>
      </c>
      <c r="M246" s="41" t="e">
        <f>+VLOOKUP(F246,#REF!,2,0)</f>
        <v>#REF!</v>
      </c>
      <c r="N246" s="27" t="s">
        <v>59</v>
      </c>
      <c r="O246" s="41" t="s">
        <v>36</v>
      </c>
      <c r="P246" s="37" t="s">
        <v>36</v>
      </c>
    </row>
    <row r="247" spans="1:16">
      <c r="A247" s="27" t="s">
        <v>9</v>
      </c>
      <c r="B247" s="27" t="s">
        <v>301</v>
      </c>
      <c r="C247" s="37" t="s">
        <v>31</v>
      </c>
      <c r="D247" s="38">
        <v>325000000</v>
      </c>
      <c r="E247" s="39">
        <v>49203810.326408535</v>
      </c>
      <c r="F247" s="37">
        <v>4923</v>
      </c>
      <c r="G247" s="27" t="s">
        <v>57</v>
      </c>
      <c r="H247" s="40">
        <v>44742</v>
      </c>
      <c r="I247" s="40">
        <v>46568</v>
      </c>
      <c r="J247" s="41">
        <v>1800</v>
      </c>
      <c r="K247" s="27" t="s">
        <v>182</v>
      </c>
      <c r="L247" s="41" t="s">
        <v>7</v>
      </c>
      <c r="M247" s="41" t="e">
        <f>+VLOOKUP(F247,#REF!,2,0)</f>
        <v>#REF!</v>
      </c>
      <c r="N247" s="27" t="s">
        <v>59</v>
      </c>
      <c r="O247" s="41" t="s">
        <v>36</v>
      </c>
      <c r="P247" s="37" t="s">
        <v>36</v>
      </c>
    </row>
    <row r="248" spans="1:16">
      <c r="A248" s="27" t="s">
        <v>9</v>
      </c>
      <c r="B248" s="27" t="s">
        <v>301</v>
      </c>
      <c r="C248" s="37" t="s">
        <v>31</v>
      </c>
      <c r="D248" s="38">
        <v>325000000</v>
      </c>
      <c r="E248" s="39">
        <v>49203810.326408535</v>
      </c>
      <c r="F248" s="37">
        <v>4923</v>
      </c>
      <c r="G248" s="27" t="s">
        <v>57</v>
      </c>
      <c r="H248" s="40">
        <v>44742</v>
      </c>
      <c r="I248" s="40">
        <v>46568</v>
      </c>
      <c r="J248" s="41">
        <v>1800</v>
      </c>
      <c r="K248" s="27" t="s">
        <v>182</v>
      </c>
      <c r="L248" s="41" t="s">
        <v>7</v>
      </c>
      <c r="M248" s="41" t="e">
        <f>+VLOOKUP(F248,#REF!,2,0)</f>
        <v>#REF!</v>
      </c>
      <c r="N248" s="27" t="s">
        <v>59</v>
      </c>
      <c r="O248" s="41" t="s">
        <v>36</v>
      </c>
      <c r="P248" s="37" t="s">
        <v>36</v>
      </c>
    </row>
    <row r="249" spans="1:16">
      <c r="A249" s="27" t="s">
        <v>9</v>
      </c>
      <c r="B249" s="27" t="s">
        <v>301</v>
      </c>
      <c r="C249" s="37" t="s">
        <v>31</v>
      </c>
      <c r="D249" s="38">
        <v>325000000</v>
      </c>
      <c r="E249" s="39">
        <v>49203810.326408535</v>
      </c>
      <c r="F249" s="37">
        <v>4923</v>
      </c>
      <c r="G249" s="27" t="s">
        <v>57</v>
      </c>
      <c r="H249" s="40">
        <v>44742</v>
      </c>
      <c r="I249" s="40">
        <v>46568</v>
      </c>
      <c r="J249" s="41">
        <v>1800</v>
      </c>
      <c r="K249" s="27" t="s">
        <v>182</v>
      </c>
      <c r="L249" s="41" t="s">
        <v>7</v>
      </c>
      <c r="M249" s="41" t="e">
        <f>+VLOOKUP(F249,#REF!,2,0)</f>
        <v>#REF!</v>
      </c>
      <c r="N249" s="27" t="s">
        <v>59</v>
      </c>
      <c r="O249" s="41" t="s">
        <v>36</v>
      </c>
      <c r="P249" s="37" t="s">
        <v>36</v>
      </c>
    </row>
    <row r="250" spans="1:16">
      <c r="A250" s="27" t="s">
        <v>9</v>
      </c>
      <c r="B250" s="27" t="s">
        <v>301</v>
      </c>
      <c r="C250" s="37" t="s">
        <v>31</v>
      </c>
      <c r="D250" s="38">
        <v>240000000</v>
      </c>
      <c r="E250" s="39">
        <v>36297276.509385668</v>
      </c>
      <c r="F250" s="37">
        <v>4731</v>
      </c>
      <c r="G250" s="27" t="s">
        <v>226</v>
      </c>
      <c r="H250" s="40">
        <v>44742</v>
      </c>
      <c r="I250" s="40">
        <v>46568</v>
      </c>
      <c r="J250" s="41">
        <v>1800</v>
      </c>
      <c r="K250" s="27" t="s">
        <v>182</v>
      </c>
      <c r="L250" s="41" t="s">
        <v>6</v>
      </c>
      <c r="M250" s="41" t="e">
        <f>+VLOOKUP(F250,#REF!,2,0)</f>
        <v>#REF!</v>
      </c>
      <c r="N250" s="27" t="s">
        <v>39</v>
      </c>
      <c r="O250" s="41" t="s">
        <v>227</v>
      </c>
      <c r="P250" s="37" t="s">
        <v>228</v>
      </c>
    </row>
    <row r="251" spans="1:16">
      <c r="A251" s="27" t="s">
        <v>9</v>
      </c>
      <c r="B251" s="27" t="s">
        <v>301</v>
      </c>
      <c r="C251" s="37" t="s">
        <v>31</v>
      </c>
      <c r="D251" s="38">
        <v>150000000</v>
      </c>
      <c r="E251" s="39">
        <v>10424829.717334541</v>
      </c>
      <c r="F251" s="37">
        <v>8220</v>
      </c>
      <c r="G251" s="27" t="s">
        <v>163</v>
      </c>
      <c r="H251" s="40">
        <v>44753</v>
      </c>
      <c r="I251" s="40">
        <v>45484</v>
      </c>
      <c r="J251" s="41">
        <v>720</v>
      </c>
      <c r="K251" s="27" t="s">
        <v>33</v>
      </c>
      <c r="L251" s="41" t="s">
        <v>6</v>
      </c>
      <c r="M251" s="41" t="s">
        <v>89</v>
      </c>
      <c r="N251" s="27" t="s">
        <v>90</v>
      </c>
      <c r="O251" s="41" t="s">
        <v>36</v>
      </c>
      <c r="P251" s="37" t="s">
        <v>36</v>
      </c>
    </row>
    <row r="252" spans="1:16">
      <c r="A252" s="27" t="s">
        <v>9</v>
      </c>
      <c r="B252" s="27" t="s">
        <v>301</v>
      </c>
      <c r="C252" s="37" t="s">
        <v>31</v>
      </c>
      <c r="D252" s="38">
        <v>300000000</v>
      </c>
      <c r="E252" s="39">
        <v>32640684.565906946</v>
      </c>
      <c r="F252" s="37">
        <v>7710</v>
      </c>
      <c r="G252" s="27" t="s">
        <v>245</v>
      </c>
      <c r="H252" s="40">
        <v>44755</v>
      </c>
      <c r="I252" s="40">
        <v>45851</v>
      </c>
      <c r="J252" s="41">
        <v>1080</v>
      </c>
      <c r="K252" s="27" t="s">
        <v>33</v>
      </c>
      <c r="L252" s="41" t="s">
        <v>6</v>
      </c>
      <c r="M252" s="41" t="s">
        <v>89</v>
      </c>
      <c r="N252" s="27" t="s">
        <v>90</v>
      </c>
      <c r="O252" s="41" t="s">
        <v>40</v>
      </c>
      <c r="P252" s="37" t="s">
        <v>41</v>
      </c>
    </row>
    <row r="253" spans="1:16">
      <c r="A253" s="27" t="s">
        <v>9</v>
      </c>
      <c r="B253" s="27" t="s">
        <v>301</v>
      </c>
      <c r="C253" s="37" t="s">
        <v>31</v>
      </c>
      <c r="D253" s="38">
        <v>400000000</v>
      </c>
      <c r="E253" s="39">
        <v>41426850.381504029</v>
      </c>
      <c r="F253" s="37">
        <v>2511</v>
      </c>
      <c r="G253" s="27" t="s">
        <v>184</v>
      </c>
      <c r="H253" s="40">
        <v>44755</v>
      </c>
      <c r="I253" s="40">
        <v>45851</v>
      </c>
      <c r="J253" s="41">
        <v>1080</v>
      </c>
      <c r="K253" s="27" t="s">
        <v>33</v>
      </c>
      <c r="L253" s="41" t="s">
        <v>7</v>
      </c>
      <c r="M253" s="41" t="s">
        <v>43</v>
      </c>
      <c r="N253" s="27" t="s">
        <v>44</v>
      </c>
      <c r="O253" s="41" t="s">
        <v>48</v>
      </c>
      <c r="P253" s="37" t="s">
        <v>246</v>
      </c>
    </row>
    <row r="254" spans="1:16">
      <c r="A254" s="27" t="s">
        <v>9</v>
      </c>
      <c r="B254" s="27" t="s">
        <v>301</v>
      </c>
      <c r="C254" s="37" t="s">
        <v>31</v>
      </c>
      <c r="D254" s="38">
        <v>400000000</v>
      </c>
      <c r="E254" s="39">
        <v>41426850.381504029</v>
      </c>
      <c r="F254" s="37">
        <v>4321</v>
      </c>
      <c r="G254" s="27" t="s">
        <v>97</v>
      </c>
      <c r="H254" s="40">
        <v>44756</v>
      </c>
      <c r="I254" s="40">
        <v>45852</v>
      </c>
      <c r="J254" s="41">
        <v>1080</v>
      </c>
      <c r="K254" s="27" t="s">
        <v>33</v>
      </c>
      <c r="L254" s="41" t="s">
        <v>7</v>
      </c>
      <c r="M254" s="41" t="s">
        <v>34</v>
      </c>
      <c r="N254" s="27" t="s">
        <v>35</v>
      </c>
      <c r="O254" s="41" t="s">
        <v>36</v>
      </c>
      <c r="P254" s="37" t="s">
        <v>36</v>
      </c>
    </row>
    <row r="255" spans="1:16">
      <c r="A255" s="27" t="s">
        <v>9</v>
      </c>
      <c r="B255" s="27" t="s">
        <v>301</v>
      </c>
      <c r="C255" s="37" t="s">
        <v>31</v>
      </c>
      <c r="D255" s="38">
        <v>250000000</v>
      </c>
      <c r="E255" s="39">
        <v>37069042.83275269</v>
      </c>
      <c r="F255" s="37">
        <v>9499</v>
      </c>
      <c r="G255" s="27" t="s">
        <v>247</v>
      </c>
      <c r="H255" s="40">
        <v>44757</v>
      </c>
      <c r="I255" s="40">
        <v>46583</v>
      </c>
      <c r="J255" s="41">
        <v>1800</v>
      </c>
      <c r="K255" s="27" t="s">
        <v>181</v>
      </c>
      <c r="L255" s="41" t="s">
        <v>6</v>
      </c>
      <c r="M255" s="41" t="s">
        <v>248</v>
      </c>
      <c r="N255" s="27" t="s">
        <v>249</v>
      </c>
      <c r="O255" s="41" t="s">
        <v>134</v>
      </c>
      <c r="P255" s="37" t="s">
        <v>178</v>
      </c>
    </row>
    <row r="256" spans="1:16">
      <c r="A256" s="27" t="s">
        <v>9</v>
      </c>
      <c r="B256" s="27" t="s">
        <v>301</v>
      </c>
      <c r="C256" s="37" t="s">
        <v>31</v>
      </c>
      <c r="D256" s="38">
        <v>400000000</v>
      </c>
      <c r="E256" s="39">
        <v>37531993.600000001</v>
      </c>
      <c r="F256" s="37">
        <v>4791</v>
      </c>
      <c r="G256" s="27" t="s">
        <v>250</v>
      </c>
      <c r="H256" s="40">
        <v>44757</v>
      </c>
      <c r="I256" s="40">
        <v>45853</v>
      </c>
      <c r="J256" s="41">
        <v>1080</v>
      </c>
      <c r="K256" s="27" t="s">
        <v>33</v>
      </c>
      <c r="L256" s="41" t="s">
        <v>6</v>
      </c>
      <c r="M256" s="41" t="s">
        <v>38</v>
      </c>
      <c r="N256" s="27" t="s">
        <v>39</v>
      </c>
      <c r="O256" s="41" t="s">
        <v>48</v>
      </c>
      <c r="P256" s="37" t="s">
        <v>93</v>
      </c>
    </row>
    <row r="257" spans="1:16">
      <c r="A257" s="27" t="s">
        <v>9</v>
      </c>
      <c r="B257" s="27" t="s">
        <v>301</v>
      </c>
      <c r="C257" s="37" t="s">
        <v>31</v>
      </c>
      <c r="D257" s="38">
        <v>300000000</v>
      </c>
      <c r="E257" s="39">
        <v>32586891.247882791</v>
      </c>
      <c r="F257" s="37">
        <v>6201</v>
      </c>
      <c r="G257" s="27" t="s">
        <v>73</v>
      </c>
      <c r="H257" s="40">
        <v>44763</v>
      </c>
      <c r="I257" s="40">
        <v>45859</v>
      </c>
      <c r="J257" s="41">
        <v>1080</v>
      </c>
      <c r="K257" s="27" t="s">
        <v>62</v>
      </c>
      <c r="L257" s="41" t="s">
        <v>6</v>
      </c>
      <c r="M257" s="41" t="s">
        <v>74</v>
      </c>
      <c r="N257" s="27" t="s">
        <v>75</v>
      </c>
      <c r="O257" s="41" t="s">
        <v>40</v>
      </c>
      <c r="P257" s="37" t="s">
        <v>41</v>
      </c>
    </row>
    <row r="258" spans="1:16">
      <c r="A258" s="27" t="s">
        <v>9</v>
      </c>
      <c r="B258" s="27" t="s">
        <v>301</v>
      </c>
      <c r="C258" s="37" t="s">
        <v>31</v>
      </c>
      <c r="D258" s="38">
        <v>200000000</v>
      </c>
      <c r="E258" s="39">
        <v>21724594.165255196</v>
      </c>
      <c r="F258" s="37">
        <v>3250</v>
      </c>
      <c r="G258" s="27" t="s">
        <v>251</v>
      </c>
      <c r="H258" s="40">
        <v>44763</v>
      </c>
      <c r="I258" s="40">
        <v>45859</v>
      </c>
      <c r="J258" s="41">
        <v>1080</v>
      </c>
      <c r="K258" s="27" t="s">
        <v>33</v>
      </c>
      <c r="L258" s="41" t="s">
        <v>6</v>
      </c>
      <c r="M258" s="41" t="s">
        <v>43</v>
      </c>
      <c r="N258" s="27" t="s">
        <v>44</v>
      </c>
      <c r="O258" s="41" t="s">
        <v>36</v>
      </c>
      <c r="P258" s="37" t="s">
        <v>36</v>
      </c>
    </row>
    <row r="259" spans="1:16">
      <c r="A259" s="27" t="s">
        <v>9</v>
      </c>
      <c r="B259" s="27" t="s">
        <v>301</v>
      </c>
      <c r="C259" s="37" t="s">
        <v>31</v>
      </c>
      <c r="D259" s="38">
        <v>1400000000</v>
      </c>
      <c r="E259" s="39">
        <v>221258014.73310831</v>
      </c>
      <c r="F259" s="37">
        <v>2711</v>
      </c>
      <c r="G259" s="27" t="s">
        <v>252</v>
      </c>
      <c r="H259" s="40">
        <v>44763</v>
      </c>
      <c r="I259" s="40">
        <v>46589</v>
      </c>
      <c r="J259" s="41">
        <v>1800</v>
      </c>
      <c r="K259" s="27" t="s">
        <v>181</v>
      </c>
      <c r="L259" s="41" t="s">
        <v>7</v>
      </c>
      <c r="M259" s="41" t="s">
        <v>43</v>
      </c>
      <c r="N259" s="27" t="s">
        <v>44</v>
      </c>
      <c r="O259" s="41" t="s">
        <v>48</v>
      </c>
      <c r="P259" s="37" t="s">
        <v>172</v>
      </c>
    </row>
    <row r="260" spans="1:16">
      <c r="A260" s="27" t="s">
        <v>9</v>
      </c>
      <c r="B260" s="27" t="s">
        <v>301</v>
      </c>
      <c r="C260" s="37" t="s">
        <v>31</v>
      </c>
      <c r="D260" s="38">
        <v>242403000</v>
      </c>
      <c r="E260" s="39">
        <v>40589177.115634926</v>
      </c>
      <c r="F260" s="37">
        <v>4631</v>
      </c>
      <c r="G260" s="27" t="s">
        <v>47</v>
      </c>
      <c r="H260" s="40">
        <v>44763</v>
      </c>
      <c r="I260" s="40">
        <v>46589</v>
      </c>
      <c r="J260" s="41">
        <f>60*30</f>
        <v>1800</v>
      </c>
      <c r="K260" s="27" t="s">
        <v>182</v>
      </c>
      <c r="L260" s="41" t="s">
        <v>7</v>
      </c>
      <c r="M260" s="41" t="s">
        <v>38</v>
      </c>
      <c r="N260" s="27" t="s">
        <v>39</v>
      </c>
      <c r="O260" s="41" t="s">
        <v>40</v>
      </c>
      <c r="P260" s="37" t="s">
        <v>141</v>
      </c>
    </row>
    <row r="261" spans="1:16">
      <c r="A261" s="27" t="s">
        <v>9</v>
      </c>
      <c r="B261" s="27" t="s">
        <v>301</v>
      </c>
      <c r="C261" s="37" t="s">
        <v>31</v>
      </c>
      <c r="D261" s="38">
        <v>350000000</v>
      </c>
      <c r="E261" s="39">
        <v>36188743.578456312</v>
      </c>
      <c r="F261" s="37">
        <v>7020</v>
      </c>
      <c r="G261" s="27" t="s">
        <v>253</v>
      </c>
      <c r="H261" s="40">
        <v>44763</v>
      </c>
      <c r="I261" s="40">
        <v>45859</v>
      </c>
      <c r="J261" s="41">
        <v>1080</v>
      </c>
      <c r="K261" s="27" t="s">
        <v>33</v>
      </c>
      <c r="L261" s="41" t="s">
        <v>7</v>
      </c>
      <c r="M261" s="41" t="s">
        <v>51</v>
      </c>
      <c r="N261" s="27" t="s">
        <v>52</v>
      </c>
      <c r="O261" s="41" t="s">
        <v>36</v>
      </c>
      <c r="P261" s="37" t="s">
        <v>36</v>
      </c>
    </row>
    <row r="262" spans="1:16">
      <c r="A262" s="27" t="s">
        <v>9</v>
      </c>
      <c r="B262" s="27" t="s">
        <v>301</v>
      </c>
      <c r="C262" s="37" t="s">
        <v>31</v>
      </c>
      <c r="D262" s="38">
        <v>220000000</v>
      </c>
      <c r="E262" s="39">
        <v>25283416.282608718</v>
      </c>
      <c r="F262" s="37">
        <v>5611</v>
      </c>
      <c r="G262" s="27" t="s">
        <v>191</v>
      </c>
      <c r="H262" s="40">
        <v>44768</v>
      </c>
      <c r="I262" s="40">
        <v>45864</v>
      </c>
      <c r="J262" s="41">
        <v>1080</v>
      </c>
      <c r="K262" s="27" t="s">
        <v>33</v>
      </c>
      <c r="L262" s="41" t="s">
        <v>7</v>
      </c>
      <c r="M262" s="41" t="s">
        <v>149</v>
      </c>
      <c r="N262" s="27" t="s">
        <v>150</v>
      </c>
      <c r="O262" s="41" t="s">
        <v>86</v>
      </c>
      <c r="P262" s="37" t="s">
        <v>87</v>
      </c>
    </row>
    <row r="263" spans="1:16">
      <c r="A263" s="27" t="s">
        <v>9</v>
      </c>
      <c r="B263" s="27" t="s">
        <v>301</v>
      </c>
      <c r="C263" s="37" t="s">
        <v>31</v>
      </c>
      <c r="D263" s="38">
        <v>300000000</v>
      </c>
      <c r="E263" s="39">
        <v>32475094.264489371</v>
      </c>
      <c r="F263" s="37">
        <v>4659</v>
      </c>
      <c r="G263" s="27" t="s">
        <v>112</v>
      </c>
      <c r="H263" s="40">
        <v>44769</v>
      </c>
      <c r="I263" s="40">
        <v>45865</v>
      </c>
      <c r="J263" s="41">
        <v>1080</v>
      </c>
      <c r="K263" s="27" t="s">
        <v>33</v>
      </c>
      <c r="L263" s="41" t="s">
        <v>6</v>
      </c>
      <c r="M263" s="41" t="s">
        <v>38</v>
      </c>
      <c r="N263" s="27" t="s">
        <v>39</v>
      </c>
      <c r="O263" s="41" t="s">
        <v>53</v>
      </c>
      <c r="P263" s="37" t="s">
        <v>54</v>
      </c>
    </row>
    <row r="264" spans="1:16">
      <c r="A264" s="27" t="s">
        <v>9</v>
      </c>
      <c r="B264" s="27" t="s">
        <v>301</v>
      </c>
      <c r="C264" s="37" t="s">
        <v>31</v>
      </c>
      <c r="D264" s="38">
        <v>600000000</v>
      </c>
      <c r="E264" s="39">
        <v>64950188.528978743</v>
      </c>
      <c r="F264" s="37">
        <v>4210</v>
      </c>
      <c r="G264" s="27" t="s">
        <v>235</v>
      </c>
      <c r="H264" s="40">
        <v>44771</v>
      </c>
      <c r="I264" s="40">
        <v>45867</v>
      </c>
      <c r="J264" s="41">
        <v>1080</v>
      </c>
      <c r="K264" s="27" t="s">
        <v>33</v>
      </c>
      <c r="L264" s="41" t="s">
        <v>6</v>
      </c>
      <c r="M264" s="41" t="s">
        <v>34</v>
      </c>
      <c r="N264" s="27" t="s">
        <v>35</v>
      </c>
      <c r="O264" s="41" t="s">
        <v>36</v>
      </c>
      <c r="P264" s="37" t="s">
        <v>36</v>
      </c>
    </row>
    <row r="265" spans="1:16">
      <c r="A265" s="27" t="s">
        <v>9</v>
      </c>
      <c r="B265" s="27" t="s">
        <v>301</v>
      </c>
      <c r="C265" s="37" t="s">
        <v>31</v>
      </c>
      <c r="D265" s="38">
        <v>200000000</v>
      </c>
      <c r="E265" s="39">
        <v>21650062.842992924</v>
      </c>
      <c r="F265" s="37">
        <v>6201</v>
      </c>
      <c r="G265" s="27" t="s">
        <v>73</v>
      </c>
      <c r="H265" s="40">
        <v>44771</v>
      </c>
      <c r="I265" s="40">
        <v>45867</v>
      </c>
      <c r="J265" s="41">
        <v>1080</v>
      </c>
      <c r="K265" s="27" t="s">
        <v>33</v>
      </c>
      <c r="L265" s="41" t="s">
        <v>6</v>
      </c>
      <c r="M265" s="41" t="s">
        <v>74</v>
      </c>
      <c r="N265" s="27" t="s">
        <v>75</v>
      </c>
      <c r="O265" s="41" t="s">
        <v>36</v>
      </c>
      <c r="P265" s="37" t="s">
        <v>36</v>
      </c>
    </row>
    <row r="266" spans="1:16">
      <c r="A266" s="27" t="s">
        <v>9</v>
      </c>
      <c r="B266" s="27" t="s">
        <v>301</v>
      </c>
      <c r="C266" s="37" t="s">
        <v>31</v>
      </c>
      <c r="D266" s="38">
        <v>120000000</v>
      </c>
      <c r="E266" s="39">
        <v>12990037.70579575</v>
      </c>
      <c r="F266" s="37">
        <v>4631</v>
      </c>
      <c r="G266" s="27" t="s">
        <v>47</v>
      </c>
      <c r="H266" s="40">
        <v>44771</v>
      </c>
      <c r="I266" s="40">
        <v>45867</v>
      </c>
      <c r="J266" s="41">
        <v>1080</v>
      </c>
      <c r="K266" s="27" t="s">
        <v>33</v>
      </c>
      <c r="L266" s="41" t="s">
        <v>6</v>
      </c>
      <c r="M266" s="41" t="s">
        <v>38</v>
      </c>
      <c r="N266" s="27" t="s">
        <v>39</v>
      </c>
      <c r="O266" s="41" t="s">
        <v>36</v>
      </c>
      <c r="P266" s="37" t="s">
        <v>36</v>
      </c>
    </row>
    <row r="267" spans="1:16">
      <c r="A267" s="27" t="s">
        <v>9</v>
      </c>
      <c r="B267" s="27" t="s">
        <v>301</v>
      </c>
      <c r="C267" s="37" t="s">
        <v>31</v>
      </c>
      <c r="D267" s="38">
        <v>300000000</v>
      </c>
      <c r="E267" s="39">
        <v>32475094.264489371</v>
      </c>
      <c r="F267" s="37">
        <v>1522</v>
      </c>
      <c r="G267" s="27" t="s">
        <v>254</v>
      </c>
      <c r="H267" s="40">
        <v>44771</v>
      </c>
      <c r="I267" s="40">
        <v>45867</v>
      </c>
      <c r="J267" s="41">
        <v>1080</v>
      </c>
      <c r="K267" s="27" t="s">
        <v>33</v>
      </c>
      <c r="L267" s="41" t="s">
        <v>6</v>
      </c>
      <c r="M267" s="41" t="s">
        <v>43</v>
      </c>
      <c r="N267" s="27" t="s">
        <v>44</v>
      </c>
      <c r="O267" s="41" t="s">
        <v>134</v>
      </c>
      <c r="P267" s="37" t="s">
        <v>237</v>
      </c>
    </row>
    <row r="268" spans="1:16">
      <c r="A268" s="27" t="s">
        <v>9</v>
      </c>
      <c r="B268" s="27" t="s">
        <v>301</v>
      </c>
      <c r="C268" s="37" t="s">
        <v>31</v>
      </c>
      <c r="D268" s="38">
        <v>270000000</v>
      </c>
      <c r="E268" s="39">
        <v>29227584.838040441</v>
      </c>
      <c r="F268" s="37">
        <v>4659</v>
      </c>
      <c r="G268" s="27" t="s">
        <v>112</v>
      </c>
      <c r="H268" s="40">
        <v>44771</v>
      </c>
      <c r="I268" s="40">
        <v>45867</v>
      </c>
      <c r="J268" s="41">
        <v>1080</v>
      </c>
      <c r="K268" s="27" t="s">
        <v>33</v>
      </c>
      <c r="L268" s="41" t="s">
        <v>6</v>
      </c>
      <c r="M268" s="41" t="s">
        <v>38</v>
      </c>
      <c r="N268" s="27" t="s">
        <v>39</v>
      </c>
      <c r="O268" s="41" t="s">
        <v>67</v>
      </c>
      <c r="P268" s="37" t="s">
        <v>136</v>
      </c>
    </row>
    <row r="269" spans="1:16">
      <c r="A269" s="27" t="s">
        <v>9</v>
      </c>
      <c r="B269" s="27" t="s">
        <v>301</v>
      </c>
      <c r="C269" s="37" t="s">
        <v>31</v>
      </c>
      <c r="D269" s="38">
        <v>230000000</v>
      </c>
      <c r="E269" s="39">
        <v>24897572.269441862</v>
      </c>
      <c r="F269" s="37">
        <v>7730</v>
      </c>
      <c r="G269" s="27" t="s">
        <v>88</v>
      </c>
      <c r="H269" s="40">
        <v>44771</v>
      </c>
      <c r="I269" s="40">
        <v>45867</v>
      </c>
      <c r="J269" s="41">
        <v>1080</v>
      </c>
      <c r="K269" s="27" t="s">
        <v>33</v>
      </c>
      <c r="L269" s="41" t="s">
        <v>6</v>
      </c>
      <c r="M269" s="41" t="s">
        <v>89</v>
      </c>
      <c r="N269" s="27" t="s">
        <v>90</v>
      </c>
      <c r="O269" s="41" t="s">
        <v>40</v>
      </c>
      <c r="P269" s="37" t="s">
        <v>141</v>
      </c>
    </row>
    <row r="270" spans="1:16">
      <c r="A270" s="27" t="s">
        <v>9</v>
      </c>
      <c r="B270" s="27" t="s">
        <v>301</v>
      </c>
      <c r="C270" s="37" t="s">
        <v>31</v>
      </c>
      <c r="D270" s="38">
        <v>500000000</v>
      </c>
      <c r="E270" s="39">
        <v>54125157.107482277</v>
      </c>
      <c r="F270" s="37">
        <v>6130</v>
      </c>
      <c r="G270" s="27" t="s">
        <v>255</v>
      </c>
      <c r="H270" s="40">
        <v>44771</v>
      </c>
      <c r="I270" s="40">
        <v>45867</v>
      </c>
      <c r="J270" s="41">
        <v>1080</v>
      </c>
      <c r="K270" s="27" t="s">
        <v>33</v>
      </c>
      <c r="L270" s="41" t="s">
        <v>6</v>
      </c>
      <c r="M270" s="41" t="s">
        <v>74</v>
      </c>
      <c r="N270" s="27" t="s">
        <v>75</v>
      </c>
      <c r="O270" s="41" t="s">
        <v>36</v>
      </c>
      <c r="P270" s="37" t="s">
        <v>36</v>
      </c>
    </row>
    <row r="271" spans="1:16">
      <c r="A271" s="27" t="s">
        <v>9</v>
      </c>
      <c r="B271" s="27" t="s">
        <v>301</v>
      </c>
      <c r="C271" s="37" t="s">
        <v>31</v>
      </c>
      <c r="D271" s="38">
        <v>350000000</v>
      </c>
      <c r="E271" s="39">
        <v>21956849.223301105</v>
      </c>
      <c r="F271" s="37">
        <v>2029</v>
      </c>
      <c r="G271" s="27" t="s">
        <v>256</v>
      </c>
      <c r="H271" s="40">
        <v>44771</v>
      </c>
      <c r="I271" s="40">
        <v>45502</v>
      </c>
      <c r="J271" s="41">
        <f>24*30</f>
        <v>720</v>
      </c>
      <c r="K271" s="27" t="s">
        <v>33</v>
      </c>
      <c r="L271" s="41" t="s">
        <v>6</v>
      </c>
      <c r="M271" s="41" t="s">
        <v>43</v>
      </c>
      <c r="N271" s="27" t="s">
        <v>44</v>
      </c>
      <c r="O271" s="41" t="s">
        <v>67</v>
      </c>
      <c r="P271" s="37" t="s">
        <v>201</v>
      </c>
    </row>
    <row r="272" spans="1:16">
      <c r="A272" s="27" t="s">
        <v>9</v>
      </c>
      <c r="B272" s="27" t="s">
        <v>301</v>
      </c>
      <c r="C272" s="37" t="s">
        <v>31</v>
      </c>
      <c r="D272" s="38">
        <v>100000000</v>
      </c>
      <c r="E272" s="39">
        <v>10825031.421496462</v>
      </c>
      <c r="F272" s="37">
        <v>4321</v>
      </c>
      <c r="G272" s="27" t="s">
        <v>97</v>
      </c>
      <c r="H272" s="40">
        <v>44771</v>
      </c>
      <c r="I272" s="40">
        <v>45867</v>
      </c>
      <c r="J272" s="41">
        <v>1080</v>
      </c>
      <c r="K272" s="27" t="s">
        <v>33</v>
      </c>
      <c r="L272" s="41" t="s">
        <v>6</v>
      </c>
      <c r="M272" s="41" t="s">
        <v>34</v>
      </c>
      <c r="N272" s="27" t="s">
        <v>35</v>
      </c>
      <c r="O272" s="41" t="s">
        <v>101</v>
      </c>
      <c r="P272" s="37" t="s">
        <v>102</v>
      </c>
    </row>
    <row r="273" spans="1:16">
      <c r="A273" s="27" t="s">
        <v>9</v>
      </c>
      <c r="B273" s="27" t="s">
        <v>301</v>
      </c>
      <c r="C273" s="37" t="s">
        <v>31</v>
      </c>
      <c r="D273" s="38">
        <v>100000000</v>
      </c>
      <c r="E273" s="39">
        <v>10825031.421496462</v>
      </c>
      <c r="F273" s="37">
        <v>4741</v>
      </c>
      <c r="G273" s="27" t="s">
        <v>139</v>
      </c>
      <c r="H273" s="40">
        <v>44771</v>
      </c>
      <c r="I273" s="40">
        <v>45867</v>
      </c>
      <c r="J273" s="41">
        <v>1080</v>
      </c>
      <c r="K273" s="27" t="s">
        <v>33</v>
      </c>
      <c r="L273" s="41" t="s">
        <v>6</v>
      </c>
      <c r="M273" s="41" t="s">
        <v>38</v>
      </c>
      <c r="N273" s="27" t="s">
        <v>39</v>
      </c>
      <c r="O273" s="41" t="s">
        <v>36</v>
      </c>
      <c r="P273" s="37" t="s">
        <v>36</v>
      </c>
    </row>
    <row r="274" spans="1:16">
      <c r="A274" s="27" t="s">
        <v>9</v>
      </c>
      <c r="B274" s="27" t="s">
        <v>301</v>
      </c>
      <c r="C274" s="37" t="s">
        <v>31</v>
      </c>
      <c r="D274" s="38">
        <v>190000000</v>
      </c>
      <c r="E274" s="39">
        <v>20567559.700843263</v>
      </c>
      <c r="F274" s="37">
        <v>4732</v>
      </c>
      <c r="G274" s="27" t="s">
        <v>257</v>
      </c>
      <c r="H274" s="40">
        <v>44771</v>
      </c>
      <c r="I274" s="40">
        <v>45867</v>
      </c>
      <c r="J274" s="41">
        <v>1080</v>
      </c>
      <c r="K274" s="27" t="s">
        <v>33</v>
      </c>
      <c r="L274" s="41" t="s">
        <v>6</v>
      </c>
      <c r="M274" s="41" t="s">
        <v>38</v>
      </c>
      <c r="N274" s="27" t="s">
        <v>39</v>
      </c>
      <c r="O274" s="41" t="s">
        <v>98</v>
      </c>
      <c r="P274" s="37" t="s">
        <v>99</v>
      </c>
    </row>
    <row r="275" spans="1:16">
      <c r="A275" s="27" t="s">
        <v>9</v>
      </c>
      <c r="B275" s="27" t="s">
        <v>301</v>
      </c>
      <c r="C275" s="37" t="s">
        <v>31</v>
      </c>
      <c r="D275" s="38">
        <v>121618000</v>
      </c>
      <c r="E275" s="39">
        <v>20225030.932322174</v>
      </c>
      <c r="F275" s="37">
        <v>4631</v>
      </c>
      <c r="G275" s="27" t="s">
        <v>47</v>
      </c>
      <c r="H275" s="40">
        <v>44771</v>
      </c>
      <c r="I275" s="40">
        <v>46597</v>
      </c>
      <c r="J275" s="41">
        <v>1800</v>
      </c>
      <c r="K275" s="27" t="s">
        <v>182</v>
      </c>
      <c r="L275" s="41" t="s">
        <v>7</v>
      </c>
      <c r="M275" s="41" t="s">
        <v>38</v>
      </c>
      <c r="N275" s="27" t="s">
        <v>39</v>
      </c>
      <c r="O275" s="41" t="s">
        <v>40</v>
      </c>
      <c r="P275" s="37" t="s">
        <v>141</v>
      </c>
    </row>
    <row r="276" spans="1:16">
      <c r="A276" s="27" t="s">
        <v>9</v>
      </c>
      <c r="B276" s="27" t="s">
        <v>301</v>
      </c>
      <c r="C276" s="37" t="s">
        <v>31</v>
      </c>
      <c r="D276" s="38">
        <v>451001252</v>
      </c>
      <c r="E276" s="39">
        <v>64528469.166328587</v>
      </c>
      <c r="F276" s="37">
        <v>1410</v>
      </c>
      <c r="G276" s="27" t="s">
        <v>114</v>
      </c>
      <c r="H276" s="40">
        <v>44771</v>
      </c>
      <c r="I276" s="40">
        <v>46597</v>
      </c>
      <c r="J276" s="41">
        <v>1800</v>
      </c>
      <c r="K276" s="27" t="s">
        <v>182</v>
      </c>
      <c r="L276" s="41" t="s">
        <v>7</v>
      </c>
      <c r="M276" s="41" t="s">
        <v>43</v>
      </c>
      <c r="N276" s="27" t="s">
        <v>44</v>
      </c>
      <c r="O276" s="41" t="s">
        <v>101</v>
      </c>
      <c r="P276" s="37" t="s">
        <v>102</v>
      </c>
    </row>
    <row r="277" spans="1:16">
      <c r="A277" s="27" t="s">
        <v>9</v>
      </c>
      <c r="B277" s="27" t="s">
        <v>301</v>
      </c>
      <c r="C277" s="41" t="s">
        <v>31</v>
      </c>
      <c r="D277" s="38">
        <v>300000000</v>
      </c>
      <c r="E277" s="39">
        <v>32324704.346438553</v>
      </c>
      <c r="F277" s="37">
        <v>1052</v>
      </c>
      <c r="G277" s="27" t="s">
        <v>258</v>
      </c>
      <c r="H277" s="40">
        <v>44775</v>
      </c>
      <c r="I277" s="43">
        <v>45871</v>
      </c>
      <c r="J277" s="41">
        <v>1080</v>
      </c>
      <c r="K277" s="27" t="s">
        <v>33</v>
      </c>
      <c r="L277" s="41" t="s">
        <v>6</v>
      </c>
      <c r="M277" s="41" t="s">
        <v>43</v>
      </c>
      <c r="N277" s="27" t="s">
        <v>44</v>
      </c>
      <c r="O277" s="41" t="s">
        <v>40</v>
      </c>
      <c r="P277" s="37" t="s">
        <v>144</v>
      </c>
    </row>
    <row r="278" spans="1:16">
      <c r="A278" s="27" t="s">
        <v>9</v>
      </c>
      <c r="B278" s="27" t="s">
        <v>301</v>
      </c>
      <c r="C278" s="37" t="s">
        <v>56</v>
      </c>
      <c r="D278" s="38">
        <v>500000000</v>
      </c>
      <c r="E278" s="39">
        <v>55171695.435203582</v>
      </c>
      <c r="F278" s="37">
        <v>4731</v>
      </c>
      <c r="G278" s="27" t="s">
        <v>226</v>
      </c>
      <c r="H278" s="40">
        <v>44775</v>
      </c>
      <c r="I278" s="43">
        <v>45871</v>
      </c>
      <c r="J278" s="41">
        <v>1080</v>
      </c>
      <c r="K278" s="27" t="s">
        <v>33</v>
      </c>
      <c r="L278" s="41" t="s">
        <v>6</v>
      </c>
      <c r="M278" s="41" t="s">
        <v>38</v>
      </c>
      <c r="N278" s="27" t="s">
        <v>39</v>
      </c>
      <c r="O278" s="41" t="s">
        <v>67</v>
      </c>
      <c r="P278" s="37" t="s">
        <v>136</v>
      </c>
    </row>
    <row r="279" spans="1:16">
      <c r="A279" s="27" t="s">
        <v>9</v>
      </c>
      <c r="B279" s="27" t="s">
        <v>301</v>
      </c>
      <c r="C279" s="41" t="s">
        <v>31</v>
      </c>
      <c r="D279" s="38">
        <v>400000000</v>
      </c>
      <c r="E279" s="39">
        <v>43099605.795251414</v>
      </c>
      <c r="F279" s="37">
        <v>4661</v>
      </c>
      <c r="G279" s="27" t="s">
        <v>230</v>
      </c>
      <c r="H279" s="40">
        <v>44776</v>
      </c>
      <c r="I279" s="43">
        <v>45872</v>
      </c>
      <c r="J279" s="41">
        <v>1080</v>
      </c>
      <c r="K279" s="27" t="s">
        <v>33</v>
      </c>
      <c r="L279" s="41" t="s">
        <v>6</v>
      </c>
      <c r="M279" s="41" t="s">
        <v>38</v>
      </c>
      <c r="N279" s="27" t="s">
        <v>39</v>
      </c>
      <c r="O279" s="41" t="s">
        <v>53</v>
      </c>
      <c r="P279" s="37" t="s">
        <v>54</v>
      </c>
    </row>
    <row r="280" spans="1:16">
      <c r="A280" s="27" t="s">
        <v>9</v>
      </c>
      <c r="B280" s="27" t="s">
        <v>301</v>
      </c>
      <c r="C280" s="41" t="s">
        <v>31</v>
      </c>
      <c r="D280" s="38">
        <v>100000000</v>
      </c>
      <c r="E280" s="39">
        <v>10774901.448812854</v>
      </c>
      <c r="F280" s="37">
        <v>1811</v>
      </c>
      <c r="G280" s="27" t="s">
        <v>173</v>
      </c>
      <c r="H280" s="40">
        <v>44777</v>
      </c>
      <c r="I280" s="43">
        <v>45873</v>
      </c>
      <c r="J280" s="41">
        <v>1080</v>
      </c>
      <c r="K280" s="27" t="s">
        <v>33</v>
      </c>
      <c r="L280" s="41" t="s">
        <v>6</v>
      </c>
      <c r="M280" s="41" t="s">
        <v>43</v>
      </c>
      <c r="N280" s="27" t="s">
        <v>44</v>
      </c>
      <c r="O280" s="41" t="s">
        <v>40</v>
      </c>
      <c r="P280" s="37" t="s">
        <v>147</v>
      </c>
    </row>
    <row r="281" spans="1:16">
      <c r="A281" s="27" t="s">
        <v>9</v>
      </c>
      <c r="B281" s="27" t="s">
        <v>301</v>
      </c>
      <c r="C281" s="41" t="s">
        <v>31</v>
      </c>
      <c r="D281" s="38">
        <v>250000000</v>
      </c>
      <c r="E281" s="39">
        <v>26937253.62203211</v>
      </c>
      <c r="F281" s="37">
        <v>4642</v>
      </c>
      <c r="G281" s="27" t="s">
        <v>259</v>
      </c>
      <c r="H281" s="40">
        <v>44778</v>
      </c>
      <c r="I281" s="43">
        <v>45874</v>
      </c>
      <c r="J281" s="41">
        <v>1080</v>
      </c>
      <c r="K281" s="27" t="s">
        <v>33</v>
      </c>
      <c r="L281" s="41" t="s">
        <v>6</v>
      </c>
      <c r="M281" s="41" t="s">
        <v>38</v>
      </c>
      <c r="N281" s="27" t="s">
        <v>39</v>
      </c>
      <c r="O281" s="41" t="s">
        <v>40</v>
      </c>
      <c r="P281" s="37" t="s">
        <v>91</v>
      </c>
    </row>
    <row r="282" spans="1:16">
      <c r="A282" s="27" t="s">
        <v>9</v>
      </c>
      <c r="B282" s="27" t="s">
        <v>301</v>
      </c>
      <c r="C282" s="41" t="s">
        <v>31</v>
      </c>
      <c r="D282" s="38">
        <v>300000000</v>
      </c>
      <c r="E282" s="39">
        <v>32324704.346438553</v>
      </c>
      <c r="F282" s="37">
        <v>4645</v>
      </c>
      <c r="G282" s="27" t="s">
        <v>122</v>
      </c>
      <c r="H282" s="40">
        <v>44778</v>
      </c>
      <c r="I282" s="43">
        <v>45874</v>
      </c>
      <c r="J282" s="41">
        <v>1080</v>
      </c>
      <c r="K282" s="27" t="s">
        <v>33</v>
      </c>
      <c r="L282" s="41" t="s">
        <v>6</v>
      </c>
      <c r="M282" s="41" t="s">
        <v>38</v>
      </c>
      <c r="N282" s="27" t="s">
        <v>39</v>
      </c>
      <c r="O282" s="41" t="s">
        <v>98</v>
      </c>
      <c r="P282" s="37" t="s">
        <v>99</v>
      </c>
    </row>
    <row r="283" spans="1:16">
      <c r="A283" s="27" t="s">
        <v>9</v>
      </c>
      <c r="B283" s="27" t="s">
        <v>301</v>
      </c>
      <c r="C283" s="41" t="s">
        <v>31</v>
      </c>
      <c r="D283" s="38">
        <v>500000000</v>
      </c>
      <c r="E283" s="39">
        <v>29840578.723777138</v>
      </c>
      <c r="F283" s="37">
        <v>4390</v>
      </c>
      <c r="G283" s="27" t="s">
        <v>162</v>
      </c>
      <c r="H283" s="40">
        <v>44778</v>
      </c>
      <c r="I283" s="40">
        <v>45509</v>
      </c>
      <c r="J283" s="41">
        <v>720</v>
      </c>
      <c r="K283" s="27" t="s">
        <v>33</v>
      </c>
      <c r="L283" s="41" t="s">
        <v>7</v>
      </c>
      <c r="M283" s="41" t="s">
        <v>34</v>
      </c>
      <c r="N283" s="27" t="s">
        <v>35</v>
      </c>
      <c r="O283" s="41" t="s">
        <v>67</v>
      </c>
      <c r="P283" s="37" t="s">
        <v>201</v>
      </c>
    </row>
    <row r="284" spans="1:16">
      <c r="A284" s="27" t="s">
        <v>9</v>
      </c>
      <c r="B284" s="27" t="s">
        <v>301</v>
      </c>
      <c r="C284" s="41" t="s">
        <v>31</v>
      </c>
      <c r="D284" s="38">
        <v>100000000</v>
      </c>
      <c r="E284" s="39">
        <v>10774901.448812854</v>
      </c>
      <c r="F284" s="37">
        <v>162</v>
      </c>
      <c r="G284" s="27" t="s">
        <v>260</v>
      </c>
      <c r="H284" s="40">
        <v>44778</v>
      </c>
      <c r="I284" s="43">
        <v>45874</v>
      </c>
      <c r="J284" s="41">
        <v>1080</v>
      </c>
      <c r="K284" s="27" t="s">
        <v>33</v>
      </c>
      <c r="L284" s="41" t="s">
        <v>6</v>
      </c>
      <c r="M284" s="41" t="s">
        <v>204</v>
      </c>
      <c r="N284" s="27" t="s">
        <v>205</v>
      </c>
      <c r="O284" s="41" t="s">
        <v>53</v>
      </c>
      <c r="P284" s="37" t="s">
        <v>61</v>
      </c>
    </row>
    <row r="285" spans="1:16">
      <c r="A285" s="27" t="s">
        <v>9</v>
      </c>
      <c r="B285" s="27" t="s">
        <v>301</v>
      </c>
      <c r="C285" s="41" t="s">
        <v>31</v>
      </c>
      <c r="D285" s="38">
        <v>548000000</v>
      </c>
      <c r="E285" s="39">
        <v>83283847.571931079</v>
      </c>
      <c r="F285" s="37">
        <v>8621</v>
      </c>
      <c r="G285" s="27" t="s">
        <v>103</v>
      </c>
      <c r="H285" s="40">
        <v>44785</v>
      </c>
      <c r="I285" s="40">
        <v>45881</v>
      </c>
      <c r="J285" s="41">
        <v>1800</v>
      </c>
      <c r="K285" s="27" t="s">
        <v>181</v>
      </c>
      <c r="L285" s="41" t="s">
        <v>6</v>
      </c>
      <c r="M285" s="41" t="s">
        <v>84</v>
      </c>
      <c r="N285" s="27" t="s">
        <v>85</v>
      </c>
      <c r="O285" s="41" t="s">
        <v>36</v>
      </c>
      <c r="P285" s="37" t="s">
        <v>36</v>
      </c>
    </row>
    <row r="286" spans="1:16">
      <c r="A286" s="27" t="s">
        <v>9</v>
      </c>
      <c r="B286" s="27" t="s">
        <v>301</v>
      </c>
      <c r="C286" s="41" t="s">
        <v>31</v>
      </c>
      <c r="D286" s="38">
        <v>600000000</v>
      </c>
      <c r="E286" s="39">
        <v>64566521.270510033</v>
      </c>
      <c r="F286" s="37">
        <v>4644</v>
      </c>
      <c r="G286" s="27" t="s">
        <v>119</v>
      </c>
      <c r="H286" s="40">
        <v>44785</v>
      </c>
      <c r="I286" s="43">
        <v>45881</v>
      </c>
      <c r="J286" s="41">
        <v>1080</v>
      </c>
      <c r="K286" s="27" t="s">
        <v>33</v>
      </c>
      <c r="L286" s="41" t="s">
        <v>6</v>
      </c>
      <c r="M286" s="41" t="s">
        <v>38</v>
      </c>
      <c r="N286" s="27" t="s">
        <v>39</v>
      </c>
      <c r="O286" s="41" t="s">
        <v>36</v>
      </c>
      <c r="P286" s="37" t="s">
        <v>36</v>
      </c>
    </row>
    <row r="287" spans="1:16">
      <c r="A287" s="27" t="s">
        <v>9</v>
      </c>
      <c r="B287" s="27" t="s">
        <v>301</v>
      </c>
      <c r="C287" s="41" t="s">
        <v>31</v>
      </c>
      <c r="D287" s="38">
        <v>200000000</v>
      </c>
      <c r="E287" s="39">
        <v>20453033.898758899</v>
      </c>
      <c r="F287" s="37">
        <v>2395</v>
      </c>
      <c r="G287" s="27" t="s">
        <v>210</v>
      </c>
      <c r="H287" s="40">
        <v>44790</v>
      </c>
      <c r="I287" s="43">
        <v>45886</v>
      </c>
      <c r="J287" s="41">
        <v>1080</v>
      </c>
      <c r="K287" s="27" t="s">
        <v>33</v>
      </c>
      <c r="L287" s="41" t="s">
        <v>7</v>
      </c>
      <c r="M287" s="41" t="s">
        <v>43</v>
      </c>
      <c r="N287" s="27" t="s">
        <v>44</v>
      </c>
      <c r="O287" s="41" t="s">
        <v>45</v>
      </c>
      <c r="P287" s="37" t="s">
        <v>190</v>
      </c>
    </row>
    <row r="288" spans="1:16">
      <c r="A288" s="27" t="s">
        <v>9</v>
      </c>
      <c r="B288" s="27" t="s">
        <v>301</v>
      </c>
      <c r="C288" s="41" t="s">
        <v>31</v>
      </c>
      <c r="D288" s="38">
        <v>200000000</v>
      </c>
      <c r="E288" s="39">
        <v>30057321.612127174</v>
      </c>
      <c r="F288" s="37">
        <v>5611</v>
      </c>
      <c r="G288" s="27" t="s">
        <v>191</v>
      </c>
      <c r="H288" s="40">
        <v>44790</v>
      </c>
      <c r="I288" s="40">
        <v>45886</v>
      </c>
      <c r="J288" s="41">
        <v>1800</v>
      </c>
      <c r="K288" s="27" t="s">
        <v>182</v>
      </c>
      <c r="L288" s="41" t="s">
        <v>7</v>
      </c>
      <c r="M288" s="41" t="s">
        <v>149</v>
      </c>
      <c r="N288" s="27" t="s">
        <v>150</v>
      </c>
      <c r="O288" s="41" t="s">
        <v>45</v>
      </c>
      <c r="P288" s="37" t="s">
        <v>110</v>
      </c>
    </row>
    <row r="289" spans="1:16">
      <c r="A289" s="27" t="s">
        <v>9</v>
      </c>
      <c r="B289" s="27" t="s">
        <v>301</v>
      </c>
      <c r="C289" s="41" t="s">
        <v>31</v>
      </c>
      <c r="D289" s="38">
        <v>500000000</v>
      </c>
      <c r="E289" s="39">
        <v>51132584.74689725</v>
      </c>
      <c r="F289" s="37">
        <v>6209</v>
      </c>
      <c r="G289" s="27" t="s">
        <v>261</v>
      </c>
      <c r="H289" s="40">
        <v>44790</v>
      </c>
      <c r="I289" s="43">
        <v>45886</v>
      </c>
      <c r="J289" s="41">
        <v>1080</v>
      </c>
      <c r="K289" s="27" t="s">
        <v>33</v>
      </c>
      <c r="L289" s="41" t="s">
        <v>7</v>
      </c>
      <c r="M289" s="41" t="s">
        <v>74</v>
      </c>
      <c r="N289" s="27" t="s">
        <v>75</v>
      </c>
      <c r="O289" s="41" t="s">
        <v>36</v>
      </c>
      <c r="P289" s="37" t="s">
        <v>36</v>
      </c>
    </row>
    <row r="290" spans="1:16">
      <c r="A290" s="27" t="s">
        <v>9</v>
      </c>
      <c r="B290" s="27" t="s">
        <v>301</v>
      </c>
      <c r="C290" s="41" t="s">
        <v>31</v>
      </c>
      <c r="D290" s="38">
        <v>200000000</v>
      </c>
      <c r="E290" s="39">
        <v>19538459.070420846</v>
      </c>
      <c r="F290" s="37">
        <v>4921</v>
      </c>
      <c r="G290" s="27" t="s">
        <v>60</v>
      </c>
      <c r="H290" s="40">
        <v>44797</v>
      </c>
      <c r="I290" s="43">
        <v>45893</v>
      </c>
      <c r="J290" s="41">
        <v>1080</v>
      </c>
      <c r="K290" s="27" t="s">
        <v>33</v>
      </c>
      <c r="L290" s="41" t="s">
        <v>6</v>
      </c>
      <c r="M290" s="41" t="s">
        <v>58</v>
      </c>
      <c r="N290" s="27" t="s">
        <v>59</v>
      </c>
      <c r="O290" s="41" t="s">
        <v>48</v>
      </c>
      <c r="P290" s="37" t="s">
        <v>93</v>
      </c>
    </row>
    <row r="291" spans="1:16">
      <c r="A291" s="27" t="s">
        <v>9</v>
      </c>
      <c r="B291" s="27" t="s">
        <v>301</v>
      </c>
      <c r="C291" s="41" t="s">
        <v>31</v>
      </c>
      <c r="D291" s="38">
        <v>400000000</v>
      </c>
      <c r="E291" s="39">
        <v>60641329.348049507</v>
      </c>
      <c r="F291" s="37">
        <v>9007</v>
      </c>
      <c r="G291" s="27" t="s">
        <v>262</v>
      </c>
      <c r="H291" s="40">
        <v>44797</v>
      </c>
      <c r="I291" s="40">
        <v>45893</v>
      </c>
      <c r="J291" s="41">
        <v>1800</v>
      </c>
      <c r="K291" s="27" t="s">
        <v>181</v>
      </c>
      <c r="L291" s="41" t="s">
        <v>6</v>
      </c>
      <c r="M291" s="41" t="s">
        <v>263</v>
      </c>
      <c r="N291" s="27" t="s">
        <v>264</v>
      </c>
      <c r="O291" s="41" t="s">
        <v>45</v>
      </c>
      <c r="P291" s="37" t="s">
        <v>110</v>
      </c>
    </row>
    <row r="292" spans="1:16">
      <c r="A292" s="27" t="s">
        <v>9</v>
      </c>
      <c r="B292" s="27" t="s">
        <v>301</v>
      </c>
      <c r="C292" s="41" t="s">
        <v>31</v>
      </c>
      <c r="D292" s="38">
        <v>300000000</v>
      </c>
      <c r="E292" s="39">
        <v>30688288.236448772</v>
      </c>
      <c r="F292" s="37">
        <v>8621</v>
      </c>
      <c r="G292" s="27" t="s">
        <v>103</v>
      </c>
      <c r="H292" s="40">
        <v>44799</v>
      </c>
      <c r="I292" s="43">
        <v>45895</v>
      </c>
      <c r="J292" s="41">
        <v>1080</v>
      </c>
      <c r="K292" s="27" t="s">
        <v>33</v>
      </c>
      <c r="L292" s="41" t="s">
        <v>7</v>
      </c>
      <c r="M292" s="41" t="s">
        <v>84</v>
      </c>
      <c r="N292" s="27" t="s">
        <v>85</v>
      </c>
      <c r="O292" s="41" t="s">
        <v>36</v>
      </c>
      <c r="P292" s="37" t="s">
        <v>36</v>
      </c>
    </row>
    <row r="293" spans="1:16">
      <c r="A293" s="27" t="s">
        <v>9</v>
      </c>
      <c r="B293" s="27" t="s">
        <v>301</v>
      </c>
      <c r="C293" s="41" t="s">
        <v>31</v>
      </c>
      <c r="D293" s="38">
        <v>400000000</v>
      </c>
      <c r="E293" s="39">
        <v>57098158.126346521</v>
      </c>
      <c r="F293" s="37">
        <v>8621</v>
      </c>
      <c r="G293" s="27" t="s">
        <v>103</v>
      </c>
      <c r="H293" s="40">
        <v>44799</v>
      </c>
      <c r="I293" s="40">
        <v>45895</v>
      </c>
      <c r="J293" s="41">
        <v>1800</v>
      </c>
      <c r="K293" s="27" t="s">
        <v>181</v>
      </c>
      <c r="L293" s="41" t="s">
        <v>7</v>
      </c>
      <c r="M293" s="41" t="s">
        <v>84</v>
      </c>
      <c r="N293" s="27" t="s">
        <v>85</v>
      </c>
      <c r="O293" s="41" t="s">
        <v>36</v>
      </c>
      <c r="P293" s="37" t="s">
        <v>36</v>
      </c>
    </row>
    <row r="294" spans="1:16">
      <c r="A294" s="27" t="s">
        <v>9</v>
      </c>
      <c r="B294" s="27" t="s">
        <v>301</v>
      </c>
      <c r="C294" s="41" t="s">
        <v>31</v>
      </c>
      <c r="D294" s="38">
        <v>500000000</v>
      </c>
      <c r="E294" s="39">
        <v>86343344.847823411</v>
      </c>
      <c r="F294" s="37">
        <v>5611</v>
      </c>
      <c r="G294" s="27" t="s">
        <v>191</v>
      </c>
      <c r="H294" s="40">
        <v>44802</v>
      </c>
      <c r="I294" s="40">
        <v>45898</v>
      </c>
      <c r="J294" s="41">
        <v>1800</v>
      </c>
      <c r="K294" s="27" t="s">
        <v>181</v>
      </c>
      <c r="L294" s="41" t="s">
        <v>7</v>
      </c>
      <c r="M294" s="41" t="s">
        <v>149</v>
      </c>
      <c r="N294" s="27" t="s">
        <v>150</v>
      </c>
      <c r="O294" s="41" t="s">
        <v>36</v>
      </c>
      <c r="P294" s="37" t="s">
        <v>36</v>
      </c>
    </row>
    <row r="295" spans="1:16">
      <c r="A295" s="27" t="s">
        <v>9</v>
      </c>
      <c r="B295" s="27" t="s">
        <v>301</v>
      </c>
      <c r="C295" s="41" t="s">
        <v>31</v>
      </c>
      <c r="D295" s="38">
        <v>350000000</v>
      </c>
      <c r="E295" s="39">
        <v>37498042.504548304</v>
      </c>
      <c r="F295" s="37">
        <v>2392</v>
      </c>
      <c r="G295" s="27" t="s">
        <v>265</v>
      </c>
      <c r="H295" s="40">
        <v>44802</v>
      </c>
      <c r="I295" s="43">
        <v>45898</v>
      </c>
      <c r="J295" s="41">
        <v>1080</v>
      </c>
      <c r="K295" s="27" t="s">
        <v>33</v>
      </c>
      <c r="L295" s="41" t="s">
        <v>6</v>
      </c>
      <c r="M295" s="41" t="s">
        <v>43</v>
      </c>
      <c r="N295" s="27" t="s">
        <v>44</v>
      </c>
      <c r="O295" s="41" t="s">
        <v>134</v>
      </c>
      <c r="P295" s="37" t="s">
        <v>266</v>
      </c>
    </row>
    <row r="296" spans="1:16">
      <c r="A296" s="27" t="s">
        <v>9</v>
      </c>
      <c r="B296" s="27" t="s">
        <v>301</v>
      </c>
      <c r="C296" s="41" t="s">
        <v>31</v>
      </c>
      <c r="D296" s="38">
        <v>250000000</v>
      </c>
      <c r="E296" s="39">
        <v>24964724.040281959</v>
      </c>
      <c r="F296" s="37">
        <v>1521</v>
      </c>
      <c r="G296" s="27" t="s">
        <v>202</v>
      </c>
      <c r="H296" s="40">
        <v>44802</v>
      </c>
      <c r="I296" s="43">
        <v>45898</v>
      </c>
      <c r="J296" s="41">
        <v>1080</v>
      </c>
      <c r="K296" s="27" t="s">
        <v>33</v>
      </c>
      <c r="L296" s="41" t="s">
        <v>6</v>
      </c>
      <c r="M296" s="41" t="s">
        <v>43</v>
      </c>
      <c r="N296" s="27" t="s">
        <v>44</v>
      </c>
      <c r="O296" s="41" t="s">
        <v>86</v>
      </c>
      <c r="P296" s="37" t="s">
        <v>87</v>
      </c>
    </row>
    <row r="297" spans="1:16">
      <c r="A297" s="27" t="s">
        <v>9</v>
      </c>
      <c r="B297" s="27" t="s">
        <v>301</v>
      </c>
      <c r="C297" s="41" t="s">
        <v>31</v>
      </c>
      <c r="D297" s="38">
        <v>1200000000</v>
      </c>
      <c r="E297" s="39">
        <v>122378304.8518234</v>
      </c>
      <c r="F297" s="37">
        <v>7112</v>
      </c>
      <c r="G297" s="27" t="s">
        <v>50</v>
      </c>
      <c r="H297" s="40">
        <v>44802</v>
      </c>
      <c r="I297" s="43">
        <v>45898</v>
      </c>
      <c r="J297" s="41">
        <v>1080</v>
      </c>
      <c r="K297" s="27" t="s">
        <v>62</v>
      </c>
      <c r="L297" s="41" t="s">
        <v>7</v>
      </c>
      <c r="M297" s="41" t="s">
        <v>51</v>
      </c>
      <c r="N297" s="27" t="s">
        <v>52</v>
      </c>
      <c r="O297" s="41" t="s">
        <v>36</v>
      </c>
      <c r="P297" s="37" t="s">
        <v>36</v>
      </c>
    </row>
    <row r="298" spans="1:16">
      <c r="A298" s="27" t="s">
        <v>9</v>
      </c>
      <c r="B298" s="27" t="s">
        <v>301</v>
      </c>
      <c r="C298" s="41" t="s">
        <v>31</v>
      </c>
      <c r="D298" s="38">
        <v>200000000</v>
      </c>
      <c r="E298" s="39">
        <v>21427452.859741896</v>
      </c>
      <c r="F298" s="37">
        <v>4723</v>
      </c>
      <c r="G298" s="27" t="s">
        <v>207</v>
      </c>
      <c r="H298" s="40">
        <v>44803</v>
      </c>
      <c r="I298" s="43">
        <v>45899</v>
      </c>
      <c r="J298" s="41">
        <v>1080</v>
      </c>
      <c r="K298" s="27" t="s">
        <v>33</v>
      </c>
      <c r="L298" s="41" t="s">
        <v>6</v>
      </c>
      <c r="M298" s="41" t="s">
        <v>38</v>
      </c>
      <c r="N298" s="27" t="s">
        <v>39</v>
      </c>
      <c r="O298" s="41" t="s">
        <v>40</v>
      </c>
      <c r="P298" s="37" t="s">
        <v>267</v>
      </c>
    </row>
    <row r="299" spans="1:16">
      <c r="A299" s="27" t="s">
        <v>9</v>
      </c>
      <c r="B299" s="27" t="s">
        <v>301</v>
      </c>
      <c r="C299" s="41" t="s">
        <v>31</v>
      </c>
      <c r="D299" s="38">
        <v>250000000</v>
      </c>
      <c r="E299" s="39">
        <v>24964724.040281959</v>
      </c>
      <c r="F299" s="37">
        <v>1709</v>
      </c>
      <c r="G299" s="27" t="s">
        <v>268</v>
      </c>
      <c r="H299" s="40">
        <v>44803</v>
      </c>
      <c r="I299" s="43">
        <v>45899</v>
      </c>
      <c r="J299" s="41">
        <v>1080</v>
      </c>
      <c r="K299" s="27" t="s">
        <v>33</v>
      </c>
      <c r="L299" s="41" t="s">
        <v>6</v>
      </c>
      <c r="M299" s="41" t="s">
        <v>43</v>
      </c>
      <c r="N299" s="27" t="s">
        <v>44</v>
      </c>
      <c r="O299" s="41" t="s">
        <v>36</v>
      </c>
      <c r="P299" s="37" t="s">
        <v>36</v>
      </c>
    </row>
    <row r="300" spans="1:16">
      <c r="A300" s="27" t="s">
        <v>9</v>
      </c>
      <c r="B300" s="27" t="s">
        <v>301</v>
      </c>
      <c r="C300" s="41" t="s">
        <v>31</v>
      </c>
      <c r="D300" s="38">
        <v>350000000</v>
      </c>
      <c r="E300" s="39">
        <v>37498042.504548304</v>
      </c>
      <c r="F300" s="37">
        <v>4731</v>
      </c>
      <c r="G300" s="27" t="s">
        <v>226</v>
      </c>
      <c r="H300" s="40">
        <v>44803</v>
      </c>
      <c r="I300" s="43">
        <v>45899</v>
      </c>
      <c r="J300" s="41">
        <v>1080</v>
      </c>
      <c r="K300" s="27" t="s">
        <v>33</v>
      </c>
      <c r="L300" s="41" t="s">
        <v>6</v>
      </c>
      <c r="M300" s="41" t="s">
        <v>38</v>
      </c>
      <c r="N300" s="27" t="s">
        <v>39</v>
      </c>
      <c r="O300" s="41" t="s">
        <v>36</v>
      </c>
      <c r="P300" s="37" t="s">
        <v>36</v>
      </c>
    </row>
    <row r="301" spans="1:16">
      <c r="A301" s="27" t="s">
        <v>9</v>
      </c>
      <c r="B301" s="27" t="s">
        <v>301</v>
      </c>
      <c r="C301" s="41" t="s">
        <v>31</v>
      </c>
      <c r="D301" s="38">
        <v>400000000</v>
      </c>
      <c r="E301" s="39">
        <v>42854905.719483793</v>
      </c>
      <c r="F301" s="37">
        <v>2229</v>
      </c>
      <c r="G301" s="27" t="s">
        <v>63</v>
      </c>
      <c r="H301" s="40">
        <v>44803</v>
      </c>
      <c r="I301" s="43">
        <v>45899</v>
      </c>
      <c r="J301" s="41">
        <v>1080</v>
      </c>
      <c r="K301" s="27" t="s">
        <v>33</v>
      </c>
      <c r="L301" s="41" t="s">
        <v>6</v>
      </c>
      <c r="M301" s="41" t="s">
        <v>43</v>
      </c>
      <c r="N301" s="27" t="s">
        <v>44</v>
      </c>
      <c r="O301" s="41" t="s">
        <v>40</v>
      </c>
      <c r="P301" s="37" t="s">
        <v>215</v>
      </c>
    </row>
    <row r="302" spans="1:16">
      <c r="A302" s="27" t="s">
        <v>9</v>
      </c>
      <c r="B302" s="27" t="s">
        <v>301</v>
      </c>
      <c r="C302" s="41" t="s">
        <v>31</v>
      </c>
      <c r="D302" s="38">
        <v>400000000</v>
      </c>
      <c r="E302" s="39">
        <v>40792768.283941172</v>
      </c>
      <c r="F302" s="37">
        <v>8691</v>
      </c>
      <c r="G302" s="27" t="s">
        <v>83</v>
      </c>
      <c r="H302" s="40">
        <v>44803</v>
      </c>
      <c r="I302" s="43">
        <v>45899</v>
      </c>
      <c r="J302" s="41">
        <v>1080</v>
      </c>
      <c r="K302" s="27" t="s">
        <v>33</v>
      </c>
      <c r="L302" s="41" t="s">
        <v>7</v>
      </c>
      <c r="M302" s="41" t="s">
        <v>84</v>
      </c>
      <c r="N302" s="27" t="s">
        <v>85</v>
      </c>
      <c r="O302" s="41" t="s">
        <v>40</v>
      </c>
      <c r="P302" s="37" t="s">
        <v>41</v>
      </c>
    </row>
    <row r="303" spans="1:16">
      <c r="A303" s="27" t="s">
        <v>9</v>
      </c>
      <c r="B303" s="27" t="s">
        <v>301</v>
      </c>
      <c r="C303" s="41" t="s">
        <v>31</v>
      </c>
      <c r="D303" s="38">
        <v>700000000</v>
      </c>
      <c r="E303" s="39">
        <v>71387344.496897012</v>
      </c>
      <c r="F303" s="37">
        <v>4632</v>
      </c>
      <c r="G303" s="27" t="s">
        <v>116</v>
      </c>
      <c r="H303" s="40">
        <v>44804</v>
      </c>
      <c r="I303" s="43">
        <v>45900</v>
      </c>
      <c r="J303" s="41">
        <v>1080</v>
      </c>
      <c r="K303" s="27" t="s">
        <v>33</v>
      </c>
      <c r="L303" s="41" t="s">
        <v>7</v>
      </c>
      <c r="M303" s="41" t="s">
        <v>38</v>
      </c>
      <c r="N303" s="27" t="s">
        <v>39</v>
      </c>
      <c r="O303" s="41" t="s">
        <v>36</v>
      </c>
      <c r="P303" s="37" t="s">
        <v>36</v>
      </c>
    </row>
    <row r="304" spans="1:16">
      <c r="A304" s="27" t="s">
        <v>9</v>
      </c>
      <c r="B304" s="27" t="s">
        <v>301</v>
      </c>
      <c r="C304" s="41" t="s">
        <v>31</v>
      </c>
      <c r="D304" s="38">
        <v>300000000</v>
      </c>
      <c r="E304" s="39">
        <v>32141179.289612837</v>
      </c>
      <c r="F304" s="37">
        <v>4329</v>
      </c>
      <c r="G304" s="27" t="s">
        <v>269</v>
      </c>
      <c r="H304" s="40">
        <v>44804</v>
      </c>
      <c r="I304" s="43">
        <v>45900</v>
      </c>
      <c r="J304" s="41">
        <v>1080</v>
      </c>
      <c r="K304" s="27" t="s">
        <v>33</v>
      </c>
      <c r="L304" s="41" t="s">
        <v>6</v>
      </c>
      <c r="M304" s="41" t="s">
        <v>34</v>
      </c>
      <c r="N304" s="27" t="s">
        <v>35</v>
      </c>
      <c r="O304" s="41" t="s">
        <v>45</v>
      </c>
      <c r="P304" s="37" t="s">
        <v>110</v>
      </c>
    </row>
    <row r="305" spans="1:16">
      <c r="A305" s="27" t="s">
        <v>9</v>
      </c>
      <c r="B305" s="27" t="s">
        <v>301</v>
      </c>
      <c r="C305" s="41" t="s">
        <v>31</v>
      </c>
      <c r="D305" s="38">
        <v>800000000</v>
      </c>
      <c r="E305" s="39">
        <v>120609009.84721649</v>
      </c>
      <c r="F305" s="37">
        <v>4631</v>
      </c>
      <c r="G305" s="27" t="s">
        <v>47</v>
      </c>
      <c r="H305" s="40">
        <v>44804</v>
      </c>
      <c r="I305" s="40">
        <v>45900</v>
      </c>
      <c r="J305" s="41">
        <v>1800</v>
      </c>
      <c r="K305" s="27" t="s">
        <v>181</v>
      </c>
      <c r="L305" s="41" t="s">
        <v>6</v>
      </c>
      <c r="M305" s="41" t="s">
        <v>38</v>
      </c>
      <c r="N305" s="27" t="s">
        <v>39</v>
      </c>
      <c r="O305" s="41" t="s">
        <v>86</v>
      </c>
      <c r="P305" s="37" t="s">
        <v>270</v>
      </c>
    </row>
    <row r="306" spans="1:16">
      <c r="A306" s="27" t="s">
        <v>9</v>
      </c>
      <c r="B306" s="27" t="s">
        <v>301</v>
      </c>
      <c r="C306" s="41" t="s">
        <v>31</v>
      </c>
      <c r="D306" s="38">
        <v>200000000</v>
      </c>
      <c r="E306" s="39">
        <v>21427452.859741896</v>
      </c>
      <c r="F306" s="37">
        <v>7020</v>
      </c>
      <c r="G306" s="27" t="s">
        <v>253</v>
      </c>
      <c r="H306" s="40">
        <v>44806</v>
      </c>
      <c r="I306" s="43">
        <v>45902</v>
      </c>
      <c r="J306" s="41">
        <v>1080</v>
      </c>
      <c r="K306" s="27" t="s">
        <v>62</v>
      </c>
      <c r="L306" s="41" t="s">
        <v>6</v>
      </c>
      <c r="M306" s="41" t="str">
        <f>+VLOOKUP(F306,'[1]CIIU DANE LBX'!$A:$B,2,0)</f>
        <v>M</v>
      </c>
      <c r="N306" s="27" t="s">
        <v>52</v>
      </c>
      <c r="O306" s="41" t="s">
        <v>134</v>
      </c>
      <c r="P306" s="37" t="s">
        <v>237</v>
      </c>
    </row>
    <row r="307" spans="1:16">
      <c r="A307" s="27" t="s">
        <v>9</v>
      </c>
      <c r="B307" s="27" t="s">
        <v>301</v>
      </c>
      <c r="C307" s="41" t="s">
        <v>31</v>
      </c>
      <c r="D307" s="38">
        <v>1936218060</v>
      </c>
      <c r="E307" s="39">
        <v>233518599.11631083</v>
      </c>
      <c r="F307" s="37">
        <v>8691</v>
      </c>
      <c r="G307" s="27" t="s">
        <v>83</v>
      </c>
      <c r="H307" s="40">
        <v>44809</v>
      </c>
      <c r="I307" s="43">
        <v>46635</v>
      </c>
      <c r="J307" s="41">
        <v>1800</v>
      </c>
      <c r="K307" s="27" t="s">
        <v>182</v>
      </c>
      <c r="L307" s="41" t="s">
        <v>7</v>
      </c>
      <c r="M307" s="41" t="str">
        <f>+VLOOKUP(F307,'[1]CIIU DANE LBX'!$A:$B,2,0)</f>
        <v>Q</v>
      </c>
      <c r="N307" s="27" t="s">
        <v>85</v>
      </c>
      <c r="O307" s="41" t="s">
        <v>40</v>
      </c>
      <c r="P307" s="37" t="s">
        <v>41</v>
      </c>
    </row>
    <row r="308" spans="1:16">
      <c r="A308" s="27" t="s">
        <v>9</v>
      </c>
      <c r="B308" s="27" t="s">
        <v>301</v>
      </c>
      <c r="C308" s="41" t="s">
        <v>56</v>
      </c>
      <c r="D308" s="38">
        <v>270000000</v>
      </c>
      <c r="E308" s="39">
        <v>27624459.211224571</v>
      </c>
      <c r="F308" s="37">
        <v>4620</v>
      </c>
      <c r="G308" s="27" t="s">
        <v>125</v>
      </c>
      <c r="H308" s="40">
        <v>44812</v>
      </c>
      <c r="I308" s="43">
        <v>45908</v>
      </c>
      <c r="J308" s="41">
        <v>1080</v>
      </c>
      <c r="K308" s="27" t="s">
        <v>33</v>
      </c>
      <c r="L308" s="41" t="s">
        <v>6</v>
      </c>
      <c r="M308" s="41" t="str">
        <f>+VLOOKUP(F308,'[1]CIIU DANE LBX'!$A:$B,2,0)</f>
        <v>G</v>
      </c>
      <c r="N308" s="27" t="s">
        <v>39</v>
      </c>
      <c r="O308" s="41" t="s">
        <v>123</v>
      </c>
      <c r="P308" s="37" t="s">
        <v>271</v>
      </c>
    </row>
    <row r="309" spans="1:16">
      <c r="A309" s="27" t="s">
        <v>9</v>
      </c>
      <c r="B309" s="27" t="s">
        <v>301</v>
      </c>
      <c r="C309" s="41" t="s">
        <v>31</v>
      </c>
      <c r="D309" s="38">
        <v>600000000</v>
      </c>
      <c r="E309" s="39">
        <v>59944319.397048801</v>
      </c>
      <c r="F309" s="37">
        <v>4659</v>
      </c>
      <c r="G309" s="27" t="s">
        <v>112</v>
      </c>
      <c r="H309" s="40">
        <v>44813</v>
      </c>
      <c r="I309" s="43">
        <v>45909</v>
      </c>
      <c r="J309" s="41">
        <v>1080</v>
      </c>
      <c r="K309" s="27" t="s">
        <v>33</v>
      </c>
      <c r="L309" s="41" t="s">
        <v>6</v>
      </c>
      <c r="M309" s="41" t="str">
        <f>+VLOOKUP(F309,'[1]CIIU DANE LBX'!$A:$B,2,0)</f>
        <v>G</v>
      </c>
      <c r="N309" s="27" t="s">
        <v>39</v>
      </c>
      <c r="O309" s="41" t="s">
        <v>40</v>
      </c>
      <c r="P309" s="37" t="s">
        <v>41</v>
      </c>
    </row>
    <row r="310" spans="1:16">
      <c r="A310" s="27" t="s">
        <v>9</v>
      </c>
      <c r="B310" s="27" t="s">
        <v>301</v>
      </c>
      <c r="C310" s="41" t="s">
        <v>31</v>
      </c>
      <c r="D310" s="38">
        <v>250000000</v>
      </c>
      <c r="E310" s="39">
        <v>26797640.779816546</v>
      </c>
      <c r="F310" s="37">
        <v>1089</v>
      </c>
      <c r="G310" s="27" t="s">
        <v>196</v>
      </c>
      <c r="H310" s="40">
        <v>44813</v>
      </c>
      <c r="I310" s="43">
        <v>45909</v>
      </c>
      <c r="J310" s="41">
        <v>1080</v>
      </c>
      <c r="K310" s="27" t="s">
        <v>33</v>
      </c>
      <c r="L310" s="41" t="s">
        <v>6</v>
      </c>
      <c r="M310" s="41" t="str">
        <f>+VLOOKUP(F310,'[1]CIIU DANE LBX'!$A:$B,2,0)</f>
        <v>C</v>
      </c>
      <c r="N310" s="27" t="s">
        <v>44</v>
      </c>
      <c r="O310" s="41" t="s">
        <v>36</v>
      </c>
      <c r="P310" s="37" t="s">
        <v>36</v>
      </c>
    </row>
    <row r="311" spans="1:16">
      <c r="A311" s="27" t="s">
        <v>9</v>
      </c>
      <c r="B311" s="27" t="s">
        <v>301</v>
      </c>
      <c r="C311" s="41" t="s">
        <v>31</v>
      </c>
      <c r="D311" s="38">
        <v>2500000000</v>
      </c>
      <c r="E311" s="39">
        <v>344025941.19243008</v>
      </c>
      <c r="F311" s="37">
        <v>1812</v>
      </c>
      <c r="G311" s="27" t="s">
        <v>272</v>
      </c>
      <c r="H311" s="40">
        <v>44813</v>
      </c>
      <c r="I311" s="43">
        <v>46639</v>
      </c>
      <c r="J311" s="41">
        <v>1800</v>
      </c>
      <c r="K311" s="27" t="s">
        <v>182</v>
      </c>
      <c r="L311" s="41" t="s">
        <v>7</v>
      </c>
      <c r="M311" s="41" t="str">
        <f>+VLOOKUP(F311,'[1]CIIU DANE LBX'!$A:$B,2,0)</f>
        <v>C</v>
      </c>
      <c r="N311" s="27" t="s">
        <v>44</v>
      </c>
      <c r="O311" s="41" t="s">
        <v>36</v>
      </c>
      <c r="P311" s="37" t="s">
        <v>36</v>
      </c>
    </row>
    <row r="312" spans="1:16">
      <c r="A312" s="27" t="s">
        <v>9</v>
      </c>
      <c r="B312" s="27" t="s">
        <v>301</v>
      </c>
      <c r="C312" s="41" t="s">
        <v>31</v>
      </c>
      <c r="D312" s="38">
        <v>500000000</v>
      </c>
      <c r="E312" s="39">
        <v>48635247.483111411</v>
      </c>
      <c r="F312" s="37">
        <v>4620</v>
      </c>
      <c r="G312" s="27" t="s">
        <v>125</v>
      </c>
      <c r="H312" s="40">
        <v>44817</v>
      </c>
      <c r="I312" s="43">
        <v>45913</v>
      </c>
      <c r="J312" s="41">
        <v>1080</v>
      </c>
      <c r="K312" s="27" t="s">
        <v>33</v>
      </c>
      <c r="L312" s="41" t="s">
        <v>6</v>
      </c>
      <c r="M312" s="41" t="str">
        <f>+VLOOKUP(F312,'[1]CIIU DANE LBX'!$A:$B,2,0)</f>
        <v>G</v>
      </c>
      <c r="N312" s="27" t="s">
        <v>39</v>
      </c>
      <c r="O312" s="41" t="s">
        <v>40</v>
      </c>
      <c r="P312" s="37" t="s">
        <v>215</v>
      </c>
    </row>
    <row r="313" spans="1:16">
      <c r="A313" s="27" t="s">
        <v>9</v>
      </c>
      <c r="B313" s="27" t="s">
        <v>301</v>
      </c>
      <c r="C313" s="41" t="s">
        <v>31</v>
      </c>
      <c r="D313" s="38">
        <v>300000000</v>
      </c>
      <c r="E313" s="39">
        <v>29916332.347942714</v>
      </c>
      <c r="F313" s="37">
        <v>4541</v>
      </c>
      <c r="G313" s="27" t="s">
        <v>69</v>
      </c>
      <c r="H313" s="40">
        <v>44817</v>
      </c>
      <c r="I313" s="43">
        <v>45913</v>
      </c>
      <c r="J313" s="41">
        <v>1080</v>
      </c>
      <c r="K313" s="27" t="s">
        <v>33</v>
      </c>
      <c r="L313" s="41" t="s">
        <v>6</v>
      </c>
      <c r="M313" s="41" t="str">
        <f>+VLOOKUP(F313,'[1]CIIU DANE LBX'!$A:$B,2,0)</f>
        <v>G</v>
      </c>
      <c r="N313" s="27" t="s">
        <v>39</v>
      </c>
      <c r="O313" s="41" t="s">
        <v>45</v>
      </c>
      <c r="P313" s="37" t="s">
        <v>110</v>
      </c>
    </row>
    <row r="314" spans="1:16">
      <c r="A314" s="27" t="s">
        <v>9</v>
      </c>
      <c r="B314" s="27" t="s">
        <v>301</v>
      </c>
      <c r="C314" s="41" t="s">
        <v>31</v>
      </c>
      <c r="D314" s="38">
        <v>250000000</v>
      </c>
      <c r="E314" s="39">
        <v>24930276.956618909</v>
      </c>
      <c r="F314" s="37">
        <v>4774</v>
      </c>
      <c r="G314" s="27" t="s">
        <v>180</v>
      </c>
      <c r="H314" s="40">
        <v>44818</v>
      </c>
      <c r="I314" s="43">
        <v>45914</v>
      </c>
      <c r="J314" s="41">
        <v>1080</v>
      </c>
      <c r="K314" s="27" t="s">
        <v>33</v>
      </c>
      <c r="L314" s="41" t="s">
        <v>6</v>
      </c>
      <c r="M314" s="41" t="str">
        <f>+VLOOKUP(F314,'[1]CIIU DANE LBX'!$A:$B,2,0)</f>
        <v>G</v>
      </c>
      <c r="N314" s="27" t="s">
        <v>39</v>
      </c>
      <c r="O314" s="41" t="s">
        <v>67</v>
      </c>
      <c r="P314" s="37" t="s">
        <v>136</v>
      </c>
    </row>
    <row r="315" spans="1:16">
      <c r="A315" s="27" t="s">
        <v>9</v>
      </c>
      <c r="B315" s="27" t="s">
        <v>301</v>
      </c>
      <c r="C315" s="41" t="s">
        <v>31</v>
      </c>
      <c r="D315" s="38">
        <v>1000000000</v>
      </c>
      <c r="E315" s="39">
        <v>137165416.43971258</v>
      </c>
      <c r="F315" s="37">
        <v>4731</v>
      </c>
      <c r="G315" s="27" t="s">
        <v>226</v>
      </c>
      <c r="H315" s="40">
        <v>44819</v>
      </c>
      <c r="I315" s="43">
        <v>46645</v>
      </c>
      <c r="J315" s="41">
        <v>1800</v>
      </c>
      <c r="K315" s="27" t="s">
        <v>181</v>
      </c>
      <c r="L315" s="41" t="s">
        <v>6</v>
      </c>
      <c r="M315" s="41" t="str">
        <f>+VLOOKUP(F315,'[1]CIIU DANE LBX'!$A:$B,2,0)</f>
        <v>G</v>
      </c>
      <c r="N315" s="27" t="s">
        <v>39</v>
      </c>
      <c r="O315" s="41" t="s">
        <v>67</v>
      </c>
      <c r="P315" s="37" t="s">
        <v>201</v>
      </c>
    </row>
    <row r="316" spans="1:16">
      <c r="A316" s="27" t="s">
        <v>9</v>
      </c>
      <c r="B316" s="27" t="s">
        <v>301</v>
      </c>
      <c r="C316" s="41" t="s">
        <v>31</v>
      </c>
      <c r="D316" s="38">
        <v>600000000</v>
      </c>
      <c r="E316" s="39">
        <v>84951628.155071333</v>
      </c>
      <c r="F316" s="37">
        <v>2399</v>
      </c>
      <c r="G316" s="27" t="s">
        <v>273</v>
      </c>
      <c r="H316" s="40">
        <v>44820</v>
      </c>
      <c r="I316" s="43">
        <v>46646</v>
      </c>
      <c r="J316" s="41">
        <v>1800</v>
      </c>
      <c r="K316" s="27" t="s">
        <v>181</v>
      </c>
      <c r="L316" s="41" t="s">
        <v>7</v>
      </c>
      <c r="M316" s="41" t="str">
        <f>+VLOOKUP(F316,'[1]CIIU DANE LBX'!$A:$B,2,0)</f>
        <v>C</v>
      </c>
      <c r="N316" s="27" t="s">
        <v>44</v>
      </c>
      <c r="O316" s="41" t="s">
        <v>45</v>
      </c>
      <c r="P316" s="37" t="s">
        <v>274</v>
      </c>
    </row>
    <row r="317" spans="1:16">
      <c r="A317" s="27" t="s">
        <v>9</v>
      </c>
      <c r="B317" s="27" t="s">
        <v>301</v>
      </c>
      <c r="C317" s="41" t="s">
        <v>31</v>
      </c>
      <c r="D317" s="38">
        <v>350000000</v>
      </c>
      <c r="E317" s="39">
        <v>49555116.42379164</v>
      </c>
      <c r="F317" s="37">
        <v>2399</v>
      </c>
      <c r="G317" s="27" t="s">
        <v>273</v>
      </c>
      <c r="H317" s="40">
        <v>44820</v>
      </c>
      <c r="I317" s="43">
        <v>46646</v>
      </c>
      <c r="J317" s="41">
        <v>1800</v>
      </c>
      <c r="K317" s="27" t="s">
        <v>181</v>
      </c>
      <c r="L317" s="41" t="s">
        <v>7</v>
      </c>
      <c r="M317" s="41" t="str">
        <f>+VLOOKUP(F317,'[1]CIIU DANE LBX'!$A:$B,2,0)</f>
        <v>C</v>
      </c>
      <c r="N317" s="27" t="s">
        <v>44</v>
      </c>
      <c r="O317" s="41" t="s">
        <v>45</v>
      </c>
      <c r="P317" s="37" t="s">
        <v>274</v>
      </c>
    </row>
    <row r="318" spans="1:16">
      <c r="A318" s="27" t="s">
        <v>9</v>
      </c>
      <c r="B318" s="27" t="s">
        <v>301</v>
      </c>
      <c r="C318" s="41" t="s">
        <v>31</v>
      </c>
      <c r="D318" s="38">
        <v>150000000</v>
      </c>
      <c r="E318" s="39">
        <v>16047783.500606705</v>
      </c>
      <c r="F318" s="37">
        <v>9007</v>
      </c>
      <c r="G318" s="27" t="s">
        <v>262</v>
      </c>
      <c r="H318" s="40">
        <v>44820</v>
      </c>
      <c r="I318" s="43">
        <v>45916</v>
      </c>
      <c r="J318" s="41">
        <v>1080</v>
      </c>
      <c r="K318" s="27" t="s">
        <v>33</v>
      </c>
      <c r="L318" s="41" t="s">
        <v>6</v>
      </c>
      <c r="M318" s="41" t="str">
        <f>+VLOOKUP(F318,'[1]CIIU DANE LBX'!$A:$B,2,0)</f>
        <v>R</v>
      </c>
      <c r="N318" s="27" t="s">
        <v>264</v>
      </c>
      <c r="O318" s="41" t="s">
        <v>40</v>
      </c>
      <c r="P318" s="37" t="s">
        <v>41</v>
      </c>
    </row>
    <row r="319" spans="1:16">
      <c r="A319" s="27" t="s">
        <v>9</v>
      </c>
      <c r="B319" s="27" t="s">
        <v>301</v>
      </c>
      <c r="C319" s="41" t="s">
        <v>31</v>
      </c>
      <c r="D319" s="38">
        <v>260000000</v>
      </c>
      <c r="E319" s="39">
        <v>26560829.083823789</v>
      </c>
      <c r="F319" s="37">
        <v>4631</v>
      </c>
      <c r="G319" s="27" t="s">
        <v>47</v>
      </c>
      <c r="H319" s="40">
        <v>44820</v>
      </c>
      <c r="I319" s="43">
        <v>45916</v>
      </c>
      <c r="J319" s="41">
        <v>1080</v>
      </c>
      <c r="K319" s="27" t="s">
        <v>33</v>
      </c>
      <c r="L319" s="41" t="s">
        <v>6</v>
      </c>
      <c r="M319" s="41" t="str">
        <f>+VLOOKUP(F319,'[1]CIIU DANE LBX'!$A:$B,2,0)</f>
        <v>G</v>
      </c>
      <c r="N319" s="27" t="s">
        <v>39</v>
      </c>
      <c r="O319" s="41" t="s">
        <v>36</v>
      </c>
      <c r="P319" s="37" t="s">
        <v>36</v>
      </c>
    </row>
    <row r="320" spans="1:16">
      <c r="A320" s="27" t="s">
        <v>9</v>
      </c>
      <c r="B320" s="27" t="s">
        <v>301</v>
      </c>
      <c r="C320" s="41" t="s">
        <v>56</v>
      </c>
      <c r="D320" s="38">
        <v>200000000</v>
      </c>
      <c r="E320" s="39">
        <v>20480955.294084262</v>
      </c>
      <c r="F320" s="37">
        <v>4711</v>
      </c>
      <c r="G320" s="27" t="s">
        <v>223</v>
      </c>
      <c r="H320" s="40">
        <v>44823</v>
      </c>
      <c r="I320" s="43">
        <v>45919</v>
      </c>
      <c r="J320" s="41">
        <v>1080</v>
      </c>
      <c r="K320" s="27" t="s">
        <v>33</v>
      </c>
      <c r="L320" s="41" t="s">
        <v>6</v>
      </c>
      <c r="M320" s="41" t="str">
        <f>+VLOOKUP(F320,'[1]CIIU DANE LBX'!$A:$B,2,0)</f>
        <v>G</v>
      </c>
      <c r="N320" s="27" t="s">
        <v>39</v>
      </c>
      <c r="O320" s="41" t="s">
        <v>36</v>
      </c>
      <c r="P320" s="37" t="s">
        <v>36</v>
      </c>
    </row>
    <row r="321" spans="1:16">
      <c r="A321" s="27" t="s">
        <v>9</v>
      </c>
      <c r="B321" s="27" t="s">
        <v>301</v>
      </c>
      <c r="C321" s="41" t="s">
        <v>31</v>
      </c>
      <c r="D321" s="38">
        <v>150000000</v>
      </c>
      <c r="E321" s="39">
        <v>14999551.535386624</v>
      </c>
      <c r="F321" s="37">
        <v>4761</v>
      </c>
      <c r="G321" s="27" t="s">
        <v>213</v>
      </c>
      <c r="H321" s="40">
        <v>44823</v>
      </c>
      <c r="I321" s="43">
        <v>45919</v>
      </c>
      <c r="J321" s="41">
        <v>1080</v>
      </c>
      <c r="K321" s="27" t="s">
        <v>33</v>
      </c>
      <c r="L321" s="41" t="s">
        <v>6</v>
      </c>
      <c r="M321" s="41" t="str">
        <f>+VLOOKUP(F321,'[1]CIIU DANE LBX'!$A:$B,2,0)</f>
        <v>G</v>
      </c>
      <c r="N321" s="27" t="s">
        <v>39</v>
      </c>
      <c r="O321" s="41" t="s">
        <v>36</v>
      </c>
      <c r="P321" s="37" t="s">
        <v>36</v>
      </c>
    </row>
    <row r="322" spans="1:16">
      <c r="A322" s="27" t="s">
        <v>9</v>
      </c>
      <c r="B322" s="27" t="s">
        <v>301</v>
      </c>
      <c r="C322" s="41" t="s">
        <v>31</v>
      </c>
      <c r="D322" s="38">
        <v>800000000</v>
      </c>
      <c r="E322" s="39">
        <v>85831730.438180208</v>
      </c>
      <c r="F322" s="37">
        <v>1811</v>
      </c>
      <c r="G322" s="27" t="s">
        <v>173</v>
      </c>
      <c r="H322" s="40">
        <v>44824</v>
      </c>
      <c r="I322" s="43">
        <v>45920</v>
      </c>
      <c r="J322" s="41">
        <v>1080</v>
      </c>
      <c r="K322" s="27" t="s">
        <v>33</v>
      </c>
      <c r="L322" s="41" t="s">
        <v>6</v>
      </c>
      <c r="M322" s="41" t="str">
        <f>+VLOOKUP(F322,'[1]CIIU DANE LBX'!$A:$B,2,0)</f>
        <v>C</v>
      </c>
      <c r="N322" s="27" t="s">
        <v>44</v>
      </c>
      <c r="O322" s="41" t="s">
        <v>40</v>
      </c>
      <c r="P322" s="37" t="s">
        <v>41</v>
      </c>
    </row>
    <row r="323" spans="1:16">
      <c r="A323" s="27" t="s">
        <v>9</v>
      </c>
      <c r="B323" s="27" t="s">
        <v>301</v>
      </c>
      <c r="C323" s="41" t="s">
        <v>31</v>
      </c>
      <c r="D323" s="38">
        <v>200000000</v>
      </c>
      <c r="E323" s="39">
        <v>19999402.047182158</v>
      </c>
      <c r="F323" s="37">
        <v>2219</v>
      </c>
      <c r="G323" s="27" t="s">
        <v>275</v>
      </c>
      <c r="H323" s="40">
        <v>44824</v>
      </c>
      <c r="I323" s="43">
        <v>45920</v>
      </c>
      <c r="J323" s="41">
        <v>1080</v>
      </c>
      <c r="K323" s="27" t="s">
        <v>33</v>
      </c>
      <c r="L323" s="41" t="s">
        <v>6</v>
      </c>
      <c r="M323" s="41" t="str">
        <f>+VLOOKUP(F323,'[1]CIIU DANE LBX'!$A:$B,2,0)</f>
        <v>C</v>
      </c>
      <c r="N323" s="27" t="s">
        <v>44</v>
      </c>
      <c r="O323" s="41" t="s">
        <v>101</v>
      </c>
      <c r="P323" s="37" t="s">
        <v>120</v>
      </c>
    </row>
    <row r="324" spans="1:16">
      <c r="A324" s="27" t="s">
        <v>9</v>
      </c>
      <c r="B324" s="27" t="s">
        <v>301</v>
      </c>
      <c r="C324" s="41" t="s">
        <v>31</v>
      </c>
      <c r="D324" s="38">
        <v>500000000</v>
      </c>
      <c r="E324" s="39">
        <v>75575986.979563415</v>
      </c>
      <c r="F324" s="37">
        <v>4669</v>
      </c>
      <c r="G324" s="27" t="s">
        <v>128</v>
      </c>
      <c r="H324" s="40">
        <v>44826</v>
      </c>
      <c r="I324" s="43">
        <v>46652</v>
      </c>
      <c r="J324" s="41">
        <v>1800</v>
      </c>
      <c r="K324" s="27" t="s">
        <v>181</v>
      </c>
      <c r="L324" s="41" t="s">
        <v>6</v>
      </c>
      <c r="M324" s="41" t="str">
        <f>+VLOOKUP(F324,'[1]CIIU DANE LBX'!$A:$B,2,0)</f>
        <v>G</v>
      </c>
      <c r="N324" s="27" t="s">
        <v>39</v>
      </c>
      <c r="O324" s="41" t="s">
        <v>36</v>
      </c>
      <c r="P324" s="37" t="s">
        <v>36</v>
      </c>
    </row>
    <row r="325" spans="1:16">
      <c r="A325" s="27" t="s">
        <v>9</v>
      </c>
      <c r="B325" s="27" t="s">
        <v>301</v>
      </c>
      <c r="C325" s="41" t="s">
        <v>31</v>
      </c>
      <c r="D325" s="38">
        <v>800000000</v>
      </c>
      <c r="E325" s="39">
        <v>120640207.8263796</v>
      </c>
      <c r="F325" s="37">
        <v>4290</v>
      </c>
      <c r="G325" s="27" t="s">
        <v>32</v>
      </c>
      <c r="H325" s="40">
        <v>44833</v>
      </c>
      <c r="I325" s="43">
        <v>46659</v>
      </c>
      <c r="J325" s="41">
        <v>1800</v>
      </c>
      <c r="K325" s="27" t="s">
        <v>181</v>
      </c>
      <c r="L325" s="41" t="s">
        <v>6</v>
      </c>
      <c r="M325" s="41" t="str">
        <f>+VLOOKUP(F325,'[1]CIIU DANE LBX'!$A:$B,2,0)</f>
        <v>F</v>
      </c>
      <c r="N325" s="27" t="s">
        <v>35</v>
      </c>
      <c r="O325" s="41" t="s">
        <v>98</v>
      </c>
      <c r="P325" s="37" t="s">
        <v>99</v>
      </c>
    </row>
    <row r="326" spans="1:16">
      <c r="A326" s="27" t="s">
        <v>9</v>
      </c>
      <c r="B326" s="27" t="s">
        <v>301</v>
      </c>
      <c r="C326" s="41" t="s">
        <v>31</v>
      </c>
      <c r="D326" s="38">
        <v>250000000</v>
      </c>
      <c r="E326" s="39">
        <v>28148512.094378822</v>
      </c>
      <c r="F326" s="37">
        <v>4661</v>
      </c>
      <c r="G326" s="27" t="s">
        <v>230</v>
      </c>
      <c r="H326" s="40">
        <v>44834</v>
      </c>
      <c r="I326" s="43">
        <v>46660</v>
      </c>
      <c r="J326" s="41">
        <v>1800</v>
      </c>
      <c r="K326" s="27" t="s">
        <v>182</v>
      </c>
      <c r="L326" s="41" t="s">
        <v>6</v>
      </c>
      <c r="M326" s="41" t="str">
        <f>+VLOOKUP(F326,'[1]CIIU DANE LBX'!$A:$B,2,0)</f>
        <v>G</v>
      </c>
      <c r="N326" s="27" t="s">
        <v>39</v>
      </c>
      <c r="O326" s="41" t="s">
        <v>48</v>
      </c>
      <c r="P326" s="37" t="s">
        <v>231</v>
      </c>
    </row>
    <row r="327" spans="1:16">
      <c r="A327" s="27" t="s">
        <v>9</v>
      </c>
      <c r="B327" s="27" t="s">
        <v>301</v>
      </c>
      <c r="C327" s="41" t="s">
        <v>31</v>
      </c>
      <c r="D327" s="38">
        <v>1300000000</v>
      </c>
      <c r="E327" s="39">
        <v>139677656.6838738</v>
      </c>
      <c r="F327" s="37">
        <v>9499</v>
      </c>
      <c r="G327" s="27" t="s">
        <v>247</v>
      </c>
      <c r="H327" s="40">
        <v>44834</v>
      </c>
      <c r="I327" s="43">
        <v>46660</v>
      </c>
      <c r="J327" s="41">
        <v>1800</v>
      </c>
      <c r="K327" s="27" t="s">
        <v>182</v>
      </c>
      <c r="L327" s="41" t="s">
        <v>7</v>
      </c>
      <c r="M327" s="41" t="str">
        <f>+VLOOKUP(F327,'[1]CIIU DANE LBX'!$A:$B,2,0)</f>
        <v>S</v>
      </c>
      <c r="N327" s="27" t="s">
        <v>249</v>
      </c>
      <c r="O327" s="41" t="s">
        <v>36</v>
      </c>
      <c r="P327" s="37" t="s">
        <v>36</v>
      </c>
    </row>
    <row r="328" spans="1:16">
      <c r="A328" s="27" t="s">
        <v>9</v>
      </c>
      <c r="B328" s="27" t="s">
        <v>301</v>
      </c>
      <c r="C328" s="41" t="s">
        <v>31</v>
      </c>
      <c r="D328" s="38">
        <v>270000000</v>
      </c>
      <c r="E328" s="39">
        <v>24942990.903271422</v>
      </c>
      <c r="F328" s="37">
        <v>4610</v>
      </c>
      <c r="G328" s="27" t="s">
        <v>276</v>
      </c>
      <c r="H328" s="40">
        <v>44848</v>
      </c>
      <c r="I328" s="43">
        <v>45944</v>
      </c>
      <c r="J328" s="41">
        <v>1080</v>
      </c>
      <c r="K328" s="27" t="s">
        <v>33</v>
      </c>
      <c r="L328" s="41" t="s">
        <v>6</v>
      </c>
      <c r="M328" s="41" t="s">
        <v>38</v>
      </c>
      <c r="N328" s="27" t="s">
        <v>39</v>
      </c>
      <c r="O328" s="41" t="s">
        <v>67</v>
      </c>
      <c r="P328" s="37" t="s">
        <v>201</v>
      </c>
    </row>
    <row r="329" spans="1:16">
      <c r="A329" s="27" t="s">
        <v>9</v>
      </c>
      <c r="B329" s="27" t="s">
        <v>301</v>
      </c>
      <c r="C329" s="41" t="s">
        <v>56</v>
      </c>
      <c r="D329" s="38">
        <v>500000000</v>
      </c>
      <c r="E329" s="39">
        <v>51092854.564506464</v>
      </c>
      <c r="F329" s="37">
        <v>4923</v>
      </c>
      <c r="G329" s="27" t="s">
        <v>57</v>
      </c>
      <c r="H329" s="40">
        <v>44848</v>
      </c>
      <c r="I329" s="43">
        <v>45944</v>
      </c>
      <c r="J329" s="41">
        <v>1080</v>
      </c>
      <c r="K329" s="27" t="s">
        <v>33</v>
      </c>
      <c r="L329" s="41" t="s">
        <v>6</v>
      </c>
      <c r="M329" s="41" t="s">
        <v>58</v>
      </c>
      <c r="N329" s="27" t="s">
        <v>59</v>
      </c>
      <c r="O329" s="41" t="s">
        <v>67</v>
      </c>
      <c r="P329" s="37" t="s">
        <v>175</v>
      </c>
    </row>
    <row r="330" spans="1:16">
      <c r="A330" s="27" t="s">
        <v>9</v>
      </c>
      <c r="B330" s="27" t="s">
        <v>301</v>
      </c>
      <c r="C330" s="41" t="s">
        <v>31</v>
      </c>
      <c r="D330" s="38">
        <v>780000000</v>
      </c>
      <c r="E330" s="39">
        <v>74085641.028664395</v>
      </c>
      <c r="F330" s="37">
        <v>1081</v>
      </c>
      <c r="G330" s="27" t="s">
        <v>277</v>
      </c>
      <c r="H330" s="40">
        <v>44848</v>
      </c>
      <c r="I330" s="43">
        <v>45944</v>
      </c>
      <c r="J330" s="41">
        <v>1080</v>
      </c>
      <c r="K330" s="27" t="s">
        <v>33</v>
      </c>
      <c r="L330" s="41" t="s">
        <v>7</v>
      </c>
      <c r="M330" s="41" t="s">
        <v>43</v>
      </c>
      <c r="N330" s="27" t="s">
        <v>44</v>
      </c>
      <c r="O330" s="41" t="s">
        <v>40</v>
      </c>
      <c r="P330" s="37" t="s">
        <v>242</v>
      </c>
    </row>
    <row r="331" spans="1:16">
      <c r="A331" s="27" t="s">
        <v>9</v>
      </c>
      <c r="B331" s="27" t="s">
        <v>301</v>
      </c>
      <c r="C331" s="41" t="s">
        <v>31</v>
      </c>
      <c r="D331" s="38">
        <v>160000000</v>
      </c>
      <c r="E331" s="39">
        <v>15965291.570521669</v>
      </c>
      <c r="F331" s="37">
        <v>4664</v>
      </c>
      <c r="G331" s="27" t="s">
        <v>71</v>
      </c>
      <c r="H331" s="40">
        <v>44848</v>
      </c>
      <c r="I331" s="43">
        <v>45944</v>
      </c>
      <c r="J331" s="41">
        <v>1080</v>
      </c>
      <c r="K331" s="27" t="s">
        <v>33</v>
      </c>
      <c r="L331" s="41" t="s">
        <v>6</v>
      </c>
      <c r="M331" s="41" t="s">
        <v>38</v>
      </c>
      <c r="N331" s="27" t="s">
        <v>39</v>
      </c>
      <c r="O331" s="41" t="s">
        <v>36</v>
      </c>
      <c r="P331" s="37" t="s">
        <v>36</v>
      </c>
    </row>
    <row r="332" spans="1:16">
      <c r="A332" s="27" t="s">
        <v>9</v>
      </c>
      <c r="B332" s="27" t="s">
        <v>301</v>
      </c>
      <c r="C332" s="41" t="s">
        <v>31</v>
      </c>
      <c r="D332" s="38">
        <v>400000000</v>
      </c>
      <c r="E332" s="39">
        <v>40760905.78514275</v>
      </c>
      <c r="F332" s="37">
        <v>1081</v>
      </c>
      <c r="G332" s="27" t="s">
        <v>277</v>
      </c>
      <c r="H332" s="40">
        <v>44848</v>
      </c>
      <c r="I332" s="43">
        <v>45944</v>
      </c>
      <c r="J332" s="41">
        <v>1080</v>
      </c>
      <c r="K332" s="27" t="s">
        <v>33</v>
      </c>
      <c r="L332" s="41" t="s">
        <v>7</v>
      </c>
      <c r="M332" s="41" t="s">
        <v>43</v>
      </c>
      <c r="N332" s="27" t="s">
        <v>44</v>
      </c>
      <c r="O332" s="41" t="s">
        <v>53</v>
      </c>
      <c r="P332" s="37" t="s">
        <v>54</v>
      </c>
    </row>
    <row r="333" spans="1:16">
      <c r="A333" s="27" t="s">
        <v>9</v>
      </c>
      <c r="B333" s="27" t="s">
        <v>301</v>
      </c>
      <c r="C333" s="41" t="s">
        <v>31</v>
      </c>
      <c r="D333" s="38">
        <v>200000000</v>
      </c>
      <c r="E333" s="39">
        <v>21410719.509547666</v>
      </c>
      <c r="F333" s="37">
        <v>4711</v>
      </c>
      <c r="G333" s="27" t="s">
        <v>223</v>
      </c>
      <c r="H333" s="40">
        <v>44848</v>
      </c>
      <c r="I333" s="43">
        <v>45944</v>
      </c>
      <c r="J333" s="41">
        <v>1080</v>
      </c>
      <c r="K333" s="27" t="s">
        <v>33</v>
      </c>
      <c r="L333" s="41" t="s">
        <v>6</v>
      </c>
      <c r="M333" s="41" t="s">
        <v>38</v>
      </c>
      <c r="N333" s="27" t="s">
        <v>39</v>
      </c>
      <c r="O333" s="41" t="s">
        <v>36</v>
      </c>
      <c r="P333" s="37" t="s">
        <v>36</v>
      </c>
    </row>
    <row r="334" spans="1:16">
      <c r="A334" s="27" t="s">
        <v>9</v>
      </c>
      <c r="B334" s="27" t="s">
        <v>301</v>
      </c>
      <c r="C334" s="41" t="s">
        <v>31</v>
      </c>
      <c r="D334" s="38">
        <v>210000000</v>
      </c>
      <c r="E334" s="39">
        <v>33313945.619041182</v>
      </c>
      <c r="F334" s="37">
        <v>4921</v>
      </c>
      <c r="G334" s="27" t="s">
        <v>60</v>
      </c>
      <c r="H334" s="40">
        <v>44852</v>
      </c>
      <c r="I334" s="43">
        <v>46678</v>
      </c>
      <c r="J334" s="41">
        <v>1800</v>
      </c>
      <c r="K334" s="27" t="s">
        <v>181</v>
      </c>
      <c r="L334" s="41" t="s">
        <v>7</v>
      </c>
      <c r="M334" s="41" t="s">
        <v>58</v>
      </c>
      <c r="N334" s="27" t="s">
        <v>59</v>
      </c>
      <c r="O334" s="41" t="s">
        <v>67</v>
      </c>
      <c r="P334" s="37" t="s">
        <v>278</v>
      </c>
    </row>
    <row r="335" spans="1:16">
      <c r="A335" s="27" t="s">
        <v>9</v>
      </c>
      <c r="B335" s="27" t="s">
        <v>301</v>
      </c>
      <c r="C335" s="41" t="s">
        <v>31</v>
      </c>
      <c r="D335" s="38">
        <v>150000000</v>
      </c>
      <c r="E335" s="39">
        <v>9020023.0267812833</v>
      </c>
      <c r="F335" s="37">
        <v>4620</v>
      </c>
      <c r="G335" s="27" t="s">
        <v>125</v>
      </c>
      <c r="H335" s="40">
        <v>44852</v>
      </c>
      <c r="I335" s="43">
        <v>45583</v>
      </c>
      <c r="J335" s="41">
        <v>720</v>
      </c>
      <c r="K335" s="27" t="s">
        <v>33</v>
      </c>
      <c r="L335" s="41" t="s">
        <v>6</v>
      </c>
      <c r="M335" s="41" t="s">
        <v>38</v>
      </c>
      <c r="N335" s="27" t="s">
        <v>39</v>
      </c>
      <c r="O335" s="41" t="s">
        <v>40</v>
      </c>
      <c r="P335" s="37" t="s">
        <v>279</v>
      </c>
    </row>
    <row r="336" spans="1:16">
      <c r="A336" s="27" t="s">
        <v>9</v>
      </c>
      <c r="B336" s="27" t="s">
        <v>301</v>
      </c>
      <c r="C336" s="41" t="s">
        <v>31</v>
      </c>
      <c r="D336" s="38">
        <v>560000000</v>
      </c>
      <c r="E336" s="39">
        <v>57000487.315338515</v>
      </c>
      <c r="F336" s="37">
        <v>2391</v>
      </c>
      <c r="G336" s="27" t="s">
        <v>280</v>
      </c>
      <c r="H336" s="40">
        <v>44854</v>
      </c>
      <c r="I336" s="43">
        <v>45950</v>
      </c>
      <c r="J336" s="41">
        <v>1080</v>
      </c>
      <c r="K336" s="27" t="s">
        <v>33</v>
      </c>
      <c r="L336" s="41" t="s">
        <v>7</v>
      </c>
      <c r="M336" s="41" t="s">
        <v>43</v>
      </c>
      <c r="N336" s="27" t="s">
        <v>44</v>
      </c>
      <c r="O336" s="41" t="s">
        <v>36</v>
      </c>
      <c r="P336" s="37" t="s">
        <v>36</v>
      </c>
    </row>
    <row r="337" spans="1:16">
      <c r="A337" s="27" t="s">
        <v>9</v>
      </c>
      <c r="B337" s="27" t="s">
        <v>301</v>
      </c>
      <c r="C337" s="41" t="s">
        <v>31</v>
      </c>
      <c r="D337" s="38">
        <v>107890000</v>
      </c>
      <c r="E337" s="39">
        <v>13051139.540808504</v>
      </c>
      <c r="F337" s="37">
        <v>2219</v>
      </c>
      <c r="G337" s="27" t="s">
        <v>275</v>
      </c>
      <c r="H337" s="40">
        <v>44855</v>
      </c>
      <c r="I337" s="43">
        <v>46681</v>
      </c>
      <c r="J337" s="41">
        <v>1800</v>
      </c>
      <c r="K337" s="27" t="s">
        <v>182</v>
      </c>
      <c r="L337" s="41" t="s">
        <v>6</v>
      </c>
      <c r="M337" s="41" t="s">
        <v>43</v>
      </c>
      <c r="N337" s="27" t="s">
        <v>44</v>
      </c>
      <c r="O337" s="41" t="s">
        <v>40</v>
      </c>
      <c r="P337" s="37" t="s">
        <v>236</v>
      </c>
    </row>
    <row r="338" spans="1:16">
      <c r="A338" s="27" t="s">
        <v>9</v>
      </c>
      <c r="B338" s="27" t="s">
        <v>301</v>
      </c>
      <c r="C338" s="41" t="s">
        <v>31</v>
      </c>
      <c r="D338" s="38">
        <v>150000000</v>
      </c>
      <c r="E338" s="39">
        <v>16023894.671085462</v>
      </c>
      <c r="F338" s="37">
        <v>4774</v>
      </c>
      <c r="G338" s="27" t="s">
        <v>180</v>
      </c>
      <c r="H338" s="40">
        <v>44858</v>
      </c>
      <c r="I338" s="43">
        <v>45954</v>
      </c>
      <c r="J338" s="41">
        <v>1080</v>
      </c>
      <c r="K338" s="27" t="s">
        <v>33</v>
      </c>
      <c r="L338" s="41" t="s">
        <v>6</v>
      </c>
      <c r="M338" s="41" t="s">
        <v>38</v>
      </c>
      <c r="N338" s="27" t="s">
        <v>39</v>
      </c>
      <c r="O338" s="41" t="s">
        <v>40</v>
      </c>
      <c r="P338" s="37" t="s">
        <v>41</v>
      </c>
    </row>
    <row r="339" spans="1:16">
      <c r="A339" s="27" t="s">
        <v>9</v>
      </c>
      <c r="B339" s="27" t="s">
        <v>301</v>
      </c>
      <c r="C339" s="41" t="s">
        <v>31</v>
      </c>
      <c r="D339" s="38">
        <v>1100000000</v>
      </c>
      <c r="E339" s="39">
        <v>119213411.54891668</v>
      </c>
      <c r="F339" s="37">
        <v>1104</v>
      </c>
      <c r="G339" s="27" t="s">
        <v>209</v>
      </c>
      <c r="H339" s="40">
        <v>44858</v>
      </c>
      <c r="I339" s="43">
        <v>46684</v>
      </c>
      <c r="J339" s="41">
        <v>1800</v>
      </c>
      <c r="K339" s="27" t="s">
        <v>182</v>
      </c>
      <c r="L339" s="41" t="s">
        <v>7</v>
      </c>
      <c r="M339" s="41" t="s">
        <v>43</v>
      </c>
      <c r="N339" s="27" t="s">
        <v>44</v>
      </c>
      <c r="O339" s="41" t="s">
        <v>40</v>
      </c>
      <c r="P339" s="37" t="s">
        <v>236</v>
      </c>
    </row>
    <row r="340" spans="1:16">
      <c r="A340" s="27" t="s">
        <v>9</v>
      </c>
      <c r="B340" s="27" t="s">
        <v>301</v>
      </c>
      <c r="C340" s="41" t="s">
        <v>31</v>
      </c>
      <c r="D340" s="38">
        <v>200000000</v>
      </c>
      <c r="E340" s="39">
        <v>18438582.236765813</v>
      </c>
      <c r="F340" s="37">
        <v>4774</v>
      </c>
      <c r="G340" s="27" t="s">
        <v>180</v>
      </c>
      <c r="H340" s="40">
        <v>44859</v>
      </c>
      <c r="I340" s="43">
        <v>45955</v>
      </c>
      <c r="J340" s="41">
        <v>1080</v>
      </c>
      <c r="K340" s="27" t="s">
        <v>33</v>
      </c>
      <c r="L340" s="41" t="s">
        <v>6</v>
      </c>
      <c r="M340" s="41" t="s">
        <v>38</v>
      </c>
      <c r="N340" s="27" t="s">
        <v>39</v>
      </c>
      <c r="O340" s="41" t="s">
        <v>45</v>
      </c>
      <c r="P340" s="37" t="s">
        <v>110</v>
      </c>
    </row>
    <row r="341" spans="1:16">
      <c r="A341" s="27" t="s">
        <v>9</v>
      </c>
      <c r="B341" s="27" t="s">
        <v>301</v>
      </c>
      <c r="C341" s="41" t="s">
        <v>31</v>
      </c>
      <c r="D341" s="38">
        <v>300000000</v>
      </c>
      <c r="E341" s="39">
        <v>31327309.366324142</v>
      </c>
      <c r="F341" s="37">
        <v>8699</v>
      </c>
      <c r="G341" s="27" t="s">
        <v>176</v>
      </c>
      <c r="H341" s="40">
        <v>44860</v>
      </c>
      <c r="I341" s="43">
        <v>45956</v>
      </c>
      <c r="J341" s="41">
        <v>1080</v>
      </c>
      <c r="K341" s="27" t="s">
        <v>33</v>
      </c>
      <c r="L341" s="41" t="s">
        <v>6</v>
      </c>
      <c r="M341" s="41" t="s">
        <v>84</v>
      </c>
      <c r="N341" s="27" t="s">
        <v>85</v>
      </c>
      <c r="O341" s="41" t="s">
        <v>36</v>
      </c>
      <c r="P341" s="37" t="s">
        <v>36</v>
      </c>
    </row>
    <row r="342" spans="1:16">
      <c r="A342" s="27" t="s">
        <v>9</v>
      </c>
      <c r="B342" s="27" t="s">
        <v>301</v>
      </c>
      <c r="C342" s="41" t="s">
        <v>31</v>
      </c>
      <c r="D342" s="38">
        <v>100000000</v>
      </c>
      <c r="E342" s="39">
        <v>10200800.340525812</v>
      </c>
      <c r="F342" s="37">
        <v>4321</v>
      </c>
      <c r="G342" s="27" t="s">
        <v>97</v>
      </c>
      <c r="H342" s="40">
        <v>44862</v>
      </c>
      <c r="I342" s="43">
        <v>45958</v>
      </c>
      <c r="J342" s="41">
        <v>1080</v>
      </c>
      <c r="K342" s="27" t="s">
        <v>33</v>
      </c>
      <c r="L342" s="41" t="s">
        <v>6</v>
      </c>
      <c r="M342" s="41" t="s">
        <v>34</v>
      </c>
      <c r="N342" s="27" t="s">
        <v>35</v>
      </c>
      <c r="O342" s="41" t="s">
        <v>281</v>
      </c>
      <c r="P342" s="37" t="s">
        <v>282</v>
      </c>
    </row>
    <row r="343" spans="1:16">
      <c r="A343" s="27" t="s">
        <v>9</v>
      </c>
      <c r="B343" s="27" t="s">
        <v>301</v>
      </c>
      <c r="C343" s="41" t="s">
        <v>31</v>
      </c>
      <c r="D343" s="38">
        <v>99424500</v>
      </c>
      <c r="E343" s="39">
        <v>12091564.121951435</v>
      </c>
      <c r="F343" s="37">
        <v>1040</v>
      </c>
      <c r="G343" s="27" t="s">
        <v>115</v>
      </c>
      <c r="H343" s="40">
        <v>44865</v>
      </c>
      <c r="I343" s="43">
        <v>46691</v>
      </c>
      <c r="J343" s="41">
        <v>1800</v>
      </c>
      <c r="K343" s="27" t="s">
        <v>182</v>
      </c>
      <c r="L343" s="41" t="s">
        <v>6</v>
      </c>
      <c r="M343" s="41" t="s">
        <v>43</v>
      </c>
      <c r="N343" s="27" t="s">
        <v>44</v>
      </c>
      <c r="O343" s="41" t="s">
        <v>40</v>
      </c>
      <c r="P343" s="37" t="s">
        <v>91</v>
      </c>
    </row>
    <row r="344" spans="1:16">
      <c r="A344" s="27" t="s">
        <v>9</v>
      </c>
      <c r="B344" s="27" t="s">
        <v>302</v>
      </c>
      <c r="C344" s="41" t="s">
        <v>31</v>
      </c>
      <c r="D344" s="38">
        <v>30575500</v>
      </c>
      <c r="E344" s="39">
        <v>3718455.9018222499</v>
      </c>
      <c r="F344" s="37">
        <v>1040</v>
      </c>
      <c r="G344" s="27" t="s">
        <v>115</v>
      </c>
      <c r="H344" s="40">
        <v>44865</v>
      </c>
      <c r="I344" s="43">
        <v>46691</v>
      </c>
      <c r="J344" s="41">
        <v>1800</v>
      </c>
      <c r="K344" s="27" t="s">
        <v>182</v>
      </c>
      <c r="L344" s="41" t="s">
        <v>6</v>
      </c>
      <c r="M344" s="41" t="s">
        <v>43</v>
      </c>
      <c r="N344" s="27" t="s">
        <v>44</v>
      </c>
      <c r="O344" s="41" t="s">
        <v>40</v>
      </c>
      <c r="P344" s="37" t="s">
        <v>91</v>
      </c>
    </row>
    <row r="345" spans="1:16">
      <c r="A345" s="27" t="s">
        <v>9</v>
      </c>
      <c r="B345" s="27" t="s">
        <v>302</v>
      </c>
      <c r="C345" s="41" t="s">
        <v>56</v>
      </c>
      <c r="D345" s="38">
        <v>1300000000</v>
      </c>
      <c r="E345" s="39">
        <v>122030386.03509919</v>
      </c>
      <c r="F345" s="37">
        <v>4711</v>
      </c>
      <c r="G345" s="27" t="s">
        <v>283</v>
      </c>
      <c r="H345" s="40">
        <v>44867</v>
      </c>
      <c r="I345" s="43">
        <v>45963</v>
      </c>
      <c r="J345" s="41">
        <v>1080</v>
      </c>
      <c r="K345" s="27" t="s">
        <v>33</v>
      </c>
      <c r="L345" s="41" t="s">
        <v>7</v>
      </c>
      <c r="M345" s="41" t="str">
        <f>+VLOOKUP(F345,'[1]CIIU DANE LBX'!$A:$B,2,0)</f>
        <v>G</v>
      </c>
      <c r="N345" s="27" t="s">
        <v>39</v>
      </c>
      <c r="O345" s="41" t="s">
        <v>67</v>
      </c>
      <c r="P345" s="37" t="s">
        <v>136</v>
      </c>
    </row>
    <row r="346" spans="1:16">
      <c r="A346" s="27" t="s">
        <v>9</v>
      </c>
      <c r="B346" s="27" t="s">
        <v>302</v>
      </c>
      <c r="C346" s="41" t="s">
        <v>31</v>
      </c>
      <c r="D346" s="38">
        <v>560000000</v>
      </c>
      <c r="E346" s="39">
        <v>48860836.73286818</v>
      </c>
      <c r="F346" s="37">
        <v>4729</v>
      </c>
      <c r="G346" s="27" t="s">
        <v>284</v>
      </c>
      <c r="H346" s="40">
        <v>44867</v>
      </c>
      <c r="I346" s="43">
        <v>45963</v>
      </c>
      <c r="J346" s="41">
        <v>1080</v>
      </c>
      <c r="K346" s="27" t="s">
        <v>33</v>
      </c>
      <c r="L346" s="41" t="s">
        <v>7</v>
      </c>
      <c r="M346" s="41" t="str">
        <f>+VLOOKUP(F346,'[1]CIIU DANE LBX'!$A:$B,2,0)</f>
        <v>G</v>
      </c>
      <c r="N346" s="27" t="s">
        <v>39</v>
      </c>
      <c r="O346" s="41" t="s">
        <v>45</v>
      </c>
      <c r="P346" s="37" t="s">
        <v>110</v>
      </c>
    </row>
    <row r="347" spans="1:16">
      <c r="A347" s="27" t="s">
        <v>9</v>
      </c>
      <c r="B347" s="27" t="s">
        <v>302</v>
      </c>
      <c r="C347" s="41" t="s">
        <v>31</v>
      </c>
      <c r="D347" s="38">
        <v>298000000</v>
      </c>
      <c r="E347" s="39">
        <v>35587994.609999999</v>
      </c>
      <c r="F347" s="37">
        <v>4290</v>
      </c>
      <c r="G347" s="27" t="s">
        <v>32</v>
      </c>
      <c r="H347" s="40">
        <v>44868</v>
      </c>
      <c r="I347" s="43">
        <v>46694</v>
      </c>
      <c r="J347" s="41">
        <v>1800</v>
      </c>
      <c r="K347" s="27" t="s">
        <v>182</v>
      </c>
      <c r="L347" s="41" t="s">
        <v>6</v>
      </c>
      <c r="M347" s="41" t="str">
        <f>+VLOOKUP(F347,'[1]CIIU DANE LBX'!$A:$B,2,0)</f>
        <v>F</v>
      </c>
      <c r="N347" s="27" t="s">
        <v>35</v>
      </c>
      <c r="O347" s="41" t="s">
        <v>36</v>
      </c>
      <c r="P347" s="37" t="s">
        <v>36</v>
      </c>
    </row>
    <row r="348" spans="1:16">
      <c r="A348" s="27" t="s">
        <v>9</v>
      </c>
      <c r="B348" s="27" t="s">
        <v>302</v>
      </c>
      <c r="C348" s="41" t="s">
        <v>31</v>
      </c>
      <c r="D348" s="38">
        <v>350000000</v>
      </c>
      <c r="E348" s="39">
        <v>37164870.863291785</v>
      </c>
      <c r="F348" s="37">
        <v>4923</v>
      </c>
      <c r="G348" s="27" t="s">
        <v>285</v>
      </c>
      <c r="H348" s="40">
        <v>44869</v>
      </c>
      <c r="I348" s="43">
        <v>45965</v>
      </c>
      <c r="J348" s="41">
        <v>1080</v>
      </c>
      <c r="K348" s="27" t="s">
        <v>33</v>
      </c>
      <c r="L348" s="41" t="s">
        <v>6</v>
      </c>
      <c r="M348" s="41" t="str">
        <f>+VLOOKUP(F348,'[1]CIIU DANE LBX'!$A:$B,2,0)</f>
        <v>H</v>
      </c>
      <c r="N348" s="27" t="s">
        <v>59</v>
      </c>
      <c r="O348" s="41" t="s">
        <v>45</v>
      </c>
      <c r="P348" s="37" t="s">
        <v>190</v>
      </c>
    </row>
    <row r="349" spans="1:16">
      <c r="A349" s="27" t="s">
        <v>9</v>
      </c>
      <c r="B349" s="27" t="s">
        <v>302</v>
      </c>
      <c r="C349" s="41" t="s">
        <v>31</v>
      </c>
      <c r="D349" s="38">
        <v>200000000</v>
      </c>
      <c r="E349" s="39">
        <v>20336330.482567824</v>
      </c>
      <c r="F349" s="37">
        <v>4210</v>
      </c>
      <c r="G349" s="27" t="s">
        <v>235</v>
      </c>
      <c r="H349" s="40">
        <v>44875</v>
      </c>
      <c r="I349" s="43">
        <v>46701</v>
      </c>
      <c r="J349" s="41">
        <v>1800</v>
      </c>
      <c r="K349" s="27" t="s">
        <v>182</v>
      </c>
      <c r="L349" s="41" t="s">
        <v>6</v>
      </c>
      <c r="M349" s="41" t="str">
        <f>+VLOOKUP(F349,'[1]CIIU DANE LBX'!$A:$B,2,0)</f>
        <v>F</v>
      </c>
      <c r="N349" s="27" t="s">
        <v>35</v>
      </c>
      <c r="O349" s="41" t="s">
        <v>101</v>
      </c>
      <c r="P349" s="37" t="s">
        <v>120</v>
      </c>
    </row>
    <row r="350" spans="1:16">
      <c r="A350" s="27" t="s">
        <v>9</v>
      </c>
      <c r="B350" s="27" t="s">
        <v>302</v>
      </c>
      <c r="C350" s="41" t="s">
        <v>31</v>
      </c>
      <c r="D350" s="38">
        <v>560000000</v>
      </c>
      <c r="E350" s="39">
        <v>56754624.969714269</v>
      </c>
      <c r="F350" s="37">
        <v>8621</v>
      </c>
      <c r="G350" s="27" t="s">
        <v>286</v>
      </c>
      <c r="H350" s="40">
        <v>44875</v>
      </c>
      <c r="I350" s="43">
        <v>45971</v>
      </c>
      <c r="J350" s="41">
        <v>1080</v>
      </c>
      <c r="K350" s="27" t="s">
        <v>33</v>
      </c>
      <c r="L350" s="41" t="s">
        <v>7</v>
      </c>
      <c r="M350" s="41" t="str">
        <f>+VLOOKUP(F350,'[1]CIIU DANE LBX'!$A:$B,2,0)</f>
        <v>Q</v>
      </c>
      <c r="N350" s="27" t="s">
        <v>85</v>
      </c>
      <c r="O350" s="41" t="s">
        <v>36</v>
      </c>
      <c r="P350" s="37" t="s">
        <v>36</v>
      </c>
    </row>
    <row r="351" spans="1:16">
      <c r="A351" s="27" t="s">
        <v>9</v>
      </c>
      <c r="B351" s="27" t="s">
        <v>302</v>
      </c>
      <c r="C351" s="41" t="s">
        <v>31</v>
      </c>
      <c r="D351" s="38">
        <v>350000000</v>
      </c>
      <c r="E351" s="39">
        <v>37264832.142404795</v>
      </c>
      <c r="F351" s="37">
        <v>4759</v>
      </c>
      <c r="G351" s="27" t="s">
        <v>287</v>
      </c>
      <c r="H351" s="40">
        <v>44876</v>
      </c>
      <c r="I351" s="43">
        <v>45972</v>
      </c>
      <c r="J351" s="41">
        <v>1080</v>
      </c>
      <c r="K351" s="27" t="s">
        <v>33</v>
      </c>
      <c r="L351" s="41" t="s">
        <v>6</v>
      </c>
      <c r="M351" s="41" t="str">
        <f>+VLOOKUP(F351,'[1]CIIU DANE LBX'!$A:$B,2,0)</f>
        <v>G</v>
      </c>
      <c r="N351" s="27" t="s">
        <v>39</v>
      </c>
      <c r="O351" s="41" t="s">
        <v>48</v>
      </c>
      <c r="P351" s="37" t="s">
        <v>93</v>
      </c>
    </row>
    <row r="352" spans="1:16">
      <c r="A352" s="27" t="s">
        <v>9</v>
      </c>
      <c r="B352" s="27" t="s">
        <v>302</v>
      </c>
      <c r="C352" s="41" t="s">
        <v>31</v>
      </c>
      <c r="D352" s="38">
        <v>560000000</v>
      </c>
      <c r="E352" s="39">
        <v>54198552.678299844</v>
      </c>
      <c r="F352" s="37">
        <v>4772</v>
      </c>
      <c r="G352" s="27" t="s">
        <v>288</v>
      </c>
      <c r="H352" s="40">
        <v>44876</v>
      </c>
      <c r="I352" s="43">
        <v>45972</v>
      </c>
      <c r="J352" s="41">
        <v>1080</v>
      </c>
      <c r="K352" s="27" t="s">
        <v>33</v>
      </c>
      <c r="L352" s="41" t="s">
        <v>7</v>
      </c>
      <c r="M352" s="41" t="str">
        <f>+VLOOKUP(F352,'[1]CIIU DANE LBX'!$A:$B,2,0)</f>
        <v>G</v>
      </c>
      <c r="N352" s="27" t="s">
        <v>39</v>
      </c>
      <c r="O352" s="41" t="s">
        <v>36</v>
      </c>
      <c r="P352" s="37" t="s">
        <v>36</v>
      </c>
    </row>
    <row r="353" spans="1:16">
      <c r="A353" s="27" t="s">
        <v>9</v>
      </c>
      <c r="B353" s="27" t="s">
        <v>302</v>
      </c>
      <c r="C353" s="41" t="s">
        <v>31</v>
      </c>
      <c r="D353" s="38">
        <v>700000000</v>
      </c>
      <c r="E353" s="39">
        <v>66135215.808586344</v>
      </c>
      <c r="F353" s="37">
        <v>1709</v>
      </c>
      <c r="G353" s="27" t="s">
        <v>289</v>
      </c>
      <c r="H353" s="40">
        <v>44876</v>
      </c>
      <c r="I353" s="43">
        <v>45972</v>
      </c>
      <c r="J353" s="41">
        <v>1080</v>
      </c>
      <c r="K353" s="27" t="s">
        <v>33</v>
      </c>
      <c r="L353" s="41" t="s">
        <v>7</v>
      </c>
      <c r="M353" s="41" t="str">
        <f>+VLOOKUP(F353,'[1]CIIU DANE LBX'!$A:$B,2,0)</f>
        <v>C</v>
      </c>
      <c r="N353" s="27" t="s">
        <v>44</v>
      </c>
      <c r="O353" s="41" t="s">
        <v>40</v>
      </c>
      <c r="P353" s="37" t="s">
        <v>144</v>
      </c>
    </row>
    <row r="354" spans="1:16">
      <c r="A354" s="27" t="s">
        <v>9</v>
      </c>
      <c r="B354" s="27" t="s">
        <v>302</v>
      </c>
      <c r="C354" s="41" t="s">
        <v>31</v>
      </c>
      <c r="D354" s="38">
        <v>500000000</v>
      </c>
      <c r="E354" s="39">
        <v>50430909.188909329</v>
      </c>
      <c r="F354" s="37">
        <v>4690</v>
      </c>
      <c r="G354" s="27" t="s">
        <v>80</v>
      </c>
      <c r="H354" s="40">
        <v>44881</v>
      </c>
      <c r="I354" s="43">
        <v>45977</v>
      </c>
      <c r="J354" s="41">
        <v>1080</v>
      </c>
      <c r="K354" s="27" t="s">
        <v>33</v>
      </c>
      <c r="L354" s="41" t="s">
        <v>7</v>
      </c>
      <c r="M354" s="41" t="str">
        <f>+VLOOKUP(F354,'[1]CIIU DANE LBX'!$A:$B,2,0)</f>
        <v>G</v>
      </c>
      <c r="N354" s="27" t="s">
        <v>39</v>
      </c>
      <c r="O354" s="41" t="s">
        <v>45</v>
      </c>
      <c r="P354" s="37" t="s">
        <v>110</v>
      </c>
    </row>
    <row r="355" spans="1:16">
      <c r="A355" s="27" t="s">
        <v>9</v>
      </c>
      <c r="B355" s="27" t="s">
        <v>302</v>
      </c>
      <c r="C355" s="41" t="s">
        <v>31</v>
      </c>
      <c r="D355" s="38">
        <v>150000000</v>
      </c>
      <c r="E355" s="39">
        <v>14818908.957243348</v>
      </c>
      <c r="F355" s="37">
        <v>1020</v>
      </c>
      <c r="G355" s="27" t="s">
        <v>290</v>
      </c>
      <c r="H355" s="40">
        <v>44881</v>
      </c>
      <c r="I355" s="43">
        <v>45977</v>
      </c>
      <c r="J355" s="41">
        <v>1080</v>
      </c>
      <c r="K355" s="27" t="s">
        <v>33</v>
      </c>
      <c r="L355" s="41" t="s">
        <v>6</v>
      </c>
      <c r="M355" s="41" t="str">
        <f>+VLOOKUP(F355,'[1]CIIU DANE LBX'!$A:$B,2,0)</f>
        <v>C</v>
      </c>
      <c r="N355" s="27" t="s">
        <v>44</v>
      </c>
      <c r="O355" s="41" t="s">
        <v>101</v>
      </c>
      <c r="P355" s="37" t="s">
        <v>120</v>
      </c>
    </row>
    <row r="356" spans="1:16">
      <c r="A356" s="27" t="s">
        <v>9</v>
      </c>
      <c r="B356" s="27" t="s">
        <v>302</v>
      </c>
      <c r="C356" s="41" t="s">
        <v>31</v>
      </c>
      <c r="D356" s="38">
        <v>450000000</v>
      </c>
      <c r="E356" s="39">
        <v>39212674.563164055</v>
      </c>
      <c r="F356" s="37">
        <v>4711</v>
      </c>
      <c r="G356" s="27" t="s">
        <v>283</v>
      </c>
      <c r="H356" s="40">
        <v>44889</v>
      </c>
      <c r="I356" s="43">
        <v>45985</v>
      </c>
      <c r="J356" s="41">
        <v>1080</v>
      </c>
      <c r="K356" s="27" t="s">
        <v>33</v>
      </c>
      <c r="L356" s="41" t="s">
        <v>7</v>
      </c>
      <c r="M356" s="41" t="str">
        <f>+VLOOKUP(F356,'[1]CIIU DANE LBX'!$A:$B,2,0)</f>
        <v>G</v>
      </c>
      <c r="N356" s="27" t="s">
        <v>39</v>
      </c>
      <c r="O356" s="41" t="s">
        <v>36</v>
      </c>
      <c r="P356" s="37" t="s">
        <v>36</v>
      </c>
    </row>
    <row r="357" spans="1:16">
      <c r="A357" s="27" t="s">
        <v>9</v>
      </c>
      <c r="B357" s="27" t="s">
        <v>302</v>
      </c>
      <c r="C357" s="41" t="s">
        <v>56</v>
      </c>
      <c r="D357" s="38">
        <v>415000000</v>
      </c>
      <c r="E357" s="39">
        <v>56228681.811730467</v>
      </c>
      <c r="F357" s="37">
        <v>1081</v>
      </c>
      <c r="G357" s="27" t="s">
        <v>291</v>
      </c>
      <c r="H357" s="40">
        <v>44895</v>
      </c>
      <c r="I357" s="43">
        <v>46721</v>
      </c>
      <c r="J357" s="41">
        <v>1800</v>
      </c>
      <c r="K357" s="27" t="s">
        <v>182</v>
      </c>
      <c r="L357" s="41" t="s">
        <v>6</v>
      </c>
      <c r="M357" s="41" t="str">
        <f>+VLOOKUP(F357,'[1]CIIU DANE LBX'!$A:$B,2,0)</f>
        <v>C</v>
      </c>
      <c r="N357" s="27" t="s">
        <v>44</v>
      </c>
      <c r="O357" s="41" t="s">
        <v>36</v>
      </c>
      <c r="P357" s="37" t="s">
        <v>36</v>
      </c>
    </row>
    <row r="358" spans="1:16">
      <c r="A358" s="27" t="s">
        <v>9</v>
      </c>
      <c r="B358" s="27" t="s">
        <v>302</v>
      </c>
      <c r="C358" s="41" t="s">
        <v>31</v>
      </c>
      <c r="D358" s="38">
        <v>202000000</v>
      </c>
      <c r="E358" s="39">
        <v>23988229.822708812</v>
      </c>
      <c r="F358" s="37">
        <v>4290</v>
      </c>
      <c r="G358" s="27" t="s">
        <v>32</v>
      </c>
      <c r="H358" s="40">
        <v>44895</v>
      </c>
      <c r="I358" s="43">
        <v>46721</v>
      </c>
      <c r="J358" s="41">
        <v>1800</v>
      </c>
      <c r="K358" s="27" t="s">
        <v>182</v>
      </c>
      <c r="L358" s="41" t="s">
        <v>6</v>
      </c>
      <c r="M358" s="41" t="str">
        <f>+VLOOKUP(F358,'[1]CIIU DANE LBX'!$A:$B,2,0)</f>
        <v>F</v>
      </c>
      <c r="N358" s="27" t="s">
        <v>35</v>
      </c>
      <c r="O358" s="41" t="s">
        <v>36</v>
      </c>
      <c r="P358" s="37" t="s">
        <v>36</v>
      </c>
    </row>
    <row r="359" spans="1:16">
      <c r="A359" s="27" t="s">
        <v>9</v>
      </c>
      <c r="B359" s="27" t="s">
        <v>302</v>
      </c>
      <c r="C359" s="41" t="s">
        <v>31</v>
      </c>
      <c r="D359" s="38">
        <v>625000000</v>
      </c>
      <c r="E359" s="39">
        <v>49996246.409036666</v>
      </c>
      <c r="F359" s="37">
        <v>4663</v>
      </c>
      <c r="G359" s="27" t="s">
        <v>81</v>
      </c>
      <c r="H359" s="40">
        <v>44904</v>
      </c>
      <c r="I359" s="43">
        <v>46000</v>
      </c>
      <c r="J359" s="41">
        <v>1080</v>
      </c>
      <c r="K359" s="27" t="s">
        <v>182</v>
      </c>
      <c r="L359" s="41" t="s">
        <v>7</v>
      </c>
      <c r="M359" s="41" t="str">
        <f>+VLOOKUP(F359,'[1]CIIU DANE LBX'!$A$2:$B$504,2,0)</f>
        <v>G</v>
      </c>
      <c r="N359" s="27" t="s">
        <v>39</v>
      </c>
      <c r="O359" s="41" t="s">
        <v>292</v>
      </c>
      <c r="P359" s="37" t="s">
        <v>293</v>
      </c>
    </row>
    <row r="360" spans="1:16">
      <c r="A360" s="27" t="s">
        <v>9</v>
      </c>
      <c r="B360" s="27" t="s">
        <v>302</v>
      </c>
      <c r="C360" s="41" t="s">
        <v>31</v>
      </c>
      <c r="D360" s="38">
        <v>625000000</v>
      </c>
      <c r="E360" s="39">
        <v>49996246.409036666</v>
      </c>
      <c r="F360" s="37">
        <v>4663</v>
      </c>
      <c r="G360" s="27" t="s">
        <v>81</v>
      </c>
      <c r="H360" s="40">
        <v>44904</v>
      </c>
      <c r="I360" s="43">
        <v>46000</v>
      </c>
      <c r="J360" s="41">
        <v>1080</v>
      </c>
      <c r="K360" s="27" t="s">
        <v>182</v>
      </c>
      <c r="L360" s="41" t="s">
        <v>7</v>
      </c>
      <c r="M360" s="41" t="str">
        <f>+VLOOKUP(F360,'[1]CIIU DANE LBX'!$A$2:$B$504,2,0)</f>
        <v>G</v>
      </c>
      <c r="N360" s="27" t="s">
        <v>39</v>
      </c>
      <c r="O360" s="41" t="s">
        <v>292</v>
      </c>
      <c r="P360" s="37" t="s">
        <v>293</v>
      </c>
    </row>
    <row r="361" spans="1:16">
      <c r="A361" s="27" t="s">
        <v>9</v>
      </c>
      <c r="B361" s="27" t="s">
        <v>302</v>
      </c>
      <c r="C361" s="41" t="s">
        <v>31</v>
      </c>
      <c r="D361" s="38">
        <v>560000000</v>
      </c>
      <c r="E361" s="39">
        <v>52582352.646743007</v>
      </c>
      <c r="F361" s="37">
        <v>1102</v>
      </c>
      <c r="G361" s="27" t="s">
        <v>294</v>
      </c>
      <c r="H361" s="40">
        <v>44916</v>
      </c>
      <c r="I361" s="43">
        <v>46012</v>
      </c>
      <c r="J361" s="41">
        <v>1080</v>
      </c>
      <c r="K361" s="27" t="s">
        <v>33</v>
      </c>
      <c r="L361" s="41" t="s">
        <v>7</v>
      </c>
      <c r="M361" s="41" t="str">
        <f>+VLOOKUP(F361,'[1]CIIU DANE LBX'!$A$2:$B$504,2,0)</f>
        <v>C</v>
      </c>
      <c r="N361" s="27" t="s">
        <v>44</v>
      </c>
      <c r="O361" s="41" t="s">
        <v>48</v>
      </c>
      <c r="P361" s="37" t="s">
        <v>151</v>
      </c>
    </row>
    <row r="362" spans="1:16">
      <c r="A362" s="27" t="s">
        <v>9</v>
      </c>
      <c r="B362" s="27" t="s">
        <v>302</v>
      </c>
      <c r="C362" s="41" t="s">
        <v>31</v>
      </c>
      <c r="D362" s="38">
        <v>200000000</v>
      </c>
      <c r="E362" s="39">
        <v>17388994.567516092</v>
      </c>
      <c r="F362" s="37">
        <v>4631</v>
      </c>
      <c r="G362" s="27" t="s">
        <v>47</v>
      </c>
      <c r="H362" s="40">
        <v>44916</v>
      </c>
      <c r="I362" s="43">
        <v>46012</v>
      </c>
      <c r="J362" s="41">
        <v>1080</v>
      </c>
      <c r="K362" s="27" t="s">
        <v>181</v>
      </c>
      <c r="L362" s="41" t="s">
        <v>7</v>
      </c>
      <c r="M362" s="41" t="str">
        <f>+VLOOKUP(F362,'[1]CIIU DANE LBX'!$A$2:$B$504,2,0)</f>
        <v>G</v>
      </c>
      <c r="N362" s="27" t="s">
        <v>39</v>
      </c>
      <c r="O362" s="41" t="s">
        <v>36</v>
      </c>
      <c r="P362" s="37" t="s">
        <v>36</v>
      </c>
    </row>
    <row r="363" spans="1:16">
      <c r="A363" s="27" t="s">
        <v>9</v>
      </c>
      <c r="B363" s="27" t="s">
        <v>302</v>
      </c>
      <c r="C363" s="41" t="s">
        <v>31</v>
      </c>
      <c r="D363" s="38">
        <v>600000000</v>
      </c>
      <c r="E363" s="39">
        <v>52166983.702548243</v>
      </c>
      <c r="F363" s="37">
        <v>4631</v>
      </c>
      <c r="G363" s="27" t="s">
        <v>47</v>
      </c>
      <c r="H363" s="40">
        <v>44916</v>
      </c>
      <c r="I363" s="43">
        <v>46012</v>
      </c>
      <c r="J363" s="41">
        <v>1080</v>
      </c>
      <c r="K363" s="27" t="s">
        <v>62</v>
      </c>
      <c r="L363" s="41" t="s">
        <v>7</v>
      </c>
      <c r="M363" s="41" t="str">
        <f>+VLOOKUP(F363,'[1]CIIU DANE LBX'!$A$2:$B$504,2,0)</f>
        <v>G</v>
      </c>
      <c r="N363" s="27" t="s">
        <v>39</v>
      </c>
      <c r="O363" s="41" t="s">
        <v>36</v>
      </c>
      <c r="P363" s="37" t="s">
        <v>36</v>
      </c>
    </row>
    <row r="364" spans="1:16">
      <c r="A364" s="27" t="s">
        <v>9</v>
      </c>
      <c r="B364" s="27" t="s">
        <v>302</v>
      </c>
      <c r="C364" s="41" t="s">
        <v>31</v>
      </c>
      <c r="D364" s="38">
        <v>80000000</v>
      </c>
      <c r="E364" s="39">
        <v>7891515.4284897856</v>
      </c>
      <c r="F364" s="37">
        <v>8530</v>
      </c>
      <c r="G364" s="27" t="s">
        <v>295</v>
      </c>
      <c r="H364" s="40">
        <v>44917</v>
      </c>
      <c r="I364" s="43">
        <v>46013</v>
      </c>
      <c r="J364" s="41">
        <v>1080</v>
      </c>
      <c r="K364" s="27" t="s">
        <v>33</v>
      </c>
      <c r="L364" s="41" t="s">
        <v>6</v>
      </c>
      <c r="M364" s="41" t="str">
        <f>+VLOOKUP(F364,'[1]CIIU DANE LBX'!$A$2:$B$504,2,0)</f>
        <v>P</v>
      </c>
      <c r="N364" s="27" t="s">
        <v>296</v>
      </c>
      <c r="O364" s="41" t="s">
        <v>45</v>
      </c>
      <c r="P364" s="37" t="s">
        <v>110</v>
      </c>
    </row>
    <row r="365" spans="1:16">
      <c r="A365" s="27" t="s">
        <v>9</v>
      </c>
      <c r="B365" s="27" t="s">
        <v>302</v>
      </c>
      <c r="C365" s="41" t="s">
        <v>31</v>
      </c>
      <c r="D365" s="38">
        <v>100000000</v>
      </c>
      <c r="E365" s="39">
        <v>10104474.972319983</v>
      </c>
      <c r="F365" s="37">
        <v>4321</v>
      </c>
      <c r="G365" s="27" t="s">
        <v>97</v>
      </c>
      <c r="H365" s="40">
        <v>44917</v>
      </c>
      <c r="I365" s="43">
        <v>46013</v>
      </c>
      <c r="J365" s="41">
        <v>1080</v>
      </c>
      <c r="K365" s="27" t="s">
        <v>33</v>
      </c>
      <c r="L365" s="41" t="s">
        <v>6</v>
      </c>
      <c r="M365" s="41" t="str">
        <f>+VLOOKUP(F365,'[1]CIIU DANE LBX'!$A$2:$B$504,2,0)</f>
        <v>F</v>
      </c>
      <c r="N365" s="27" t="s">
        <v>35</v>
      </c>
      <c r="O365" s="41" t="s">
        <v>281</v>
      </c>
      <c r="P365" s="37" t="s">
        <v>282</v>
      </c>
    </row>
    <row r="366" spans="1:16">
      <c r="A366" s="27" t="s">
        <v>9</v>
      </c>
      <c r="B366" s="27" t="s">
        <v>302</v>
      </c>
      <c r="C366" s="41" t="s">
        <v>31</v>
      </c>
      <c r="D366" s="38">
        <v>150000000</v>
      </c>
      <c r="E366" s="39">
        <v>15869487.045347583</v>
      </c>
      <c r="F366" s="37">
        <v>4390</v>
      </c>
      <c r="G366" s="27" t="s">
        <v>162</v>
      </c>
      <c r="H366" s="40">
        <v>44917</v>
      </c>
      <c r="I366" s="43">
        <v>46013</v>
      </c>
      <c r="J366" s="41">
        <v>1080</v>
      </c>
      <c r="K366" s="27" t="s">
        <v>33</v>
      </c>
      <c r="L366" s="41" t="s">
        <v>6</v>
      </c>
      <c r="M366" s="41" t="str">
        <f>+VLOOKUP(F366,'[1]CIIU DANE LBX'!$A$2:$B$504,2,0)</f>
        <v>F</v>
      </c>
      <c r="N366" s="27" t="s">
        <v>35</v>
      </c>
      <c r="O366" s="41" t="s">
        <v>36</v>
      </c>
      <c r="P366" s="37" t="s">
        <v>36</v>
      </c>
    </row>
    <row r="367" spans="1:16">
      <c r="A367" s="27" t="s">
        <v>9</v>
      </c>
      <c r="B367" s="27" t="s">
        <v>302</v>
      </c>
      <c r="C367" s="41" t="s">
        <v>31</v>
      </c>
      <c r="D367" s="38">
        <v>122575950</v>
      </c>
      <c r="E367" s="39">
        <v>12856586.429073419</v>
      </c>
      <c r="F367" s="37">
        <v>2431</v>
      </c>
      <c r="G367" s="27" t="s">
        <v>297</v>
      </c>
      <c r="H367" s="40">
        <v>44917</v>
      </c>
      <c r="I367" s="43">
        <v>46743</v>
      </c>
      <c r="J367" s="41">
        <v>1800</v>
      </c>
      <c r="K367" s="27" t="s">
        <v>182</v>
      </c>
      <c r="L367" s="41" t="s">
        <v>7</v>
      </c>
      <c r="M367" s="41" t="str">
        <f>+VLOOKUP(F367,'[1]CIIU DANE LBX'!$A$2:$B$504,2,0)</f>
        <v>C</v>
      </c>
      <c r="N367" s="27" t="s">
        <v>44</v>
      </c>
      <c r="O367" s="41" t="s">
        <v>48</v>
      </c>
      <c r="P367" s="37" t="s">
        <v>79</v>
      </c>
    </row>
    <row r="368" spans="1:16">
      <c r="A368" s="27" t="s">
        <v>9</v>
      </c>
      <c r="B368" s="27" t="s">
        <v>302</v>
      </c>
      <c r="C368" s="41" t="s">
        <v>31</v>
      </c>
      <c r="D368" s="38">
        <v>560000000</v>
      </c>
      <c r="E368" s="39">
        <v>81860528.75235121</v>
      </c>
      <c r="F368" s="37">
        <v>1709</v>
      </c>
      <c r="G368" s="27" t="s">
        <v>268</v>
      </c>
      <c r="H368" s="40">
        <v>44923</v>
      </c>
      <c r="I368" s="43">
        <v>46749</v>
      </c>
      <c r="J368" s="41">
        <v>1800</v>
      </c>
      <c r="K368" s="27" t="s">
        <v>181</v>
      </c>
      <c r="L368" s="41" t="s">
        <v>6</v>
      </c>
      <c r="M368" s="41" t="str">
        <f>+VLOOKUP(F368,'[1]CIIU DANE LBX'!$A$2:$B$504,2,0)</f>
        <v>C</v>
      </c>
      <c r="N368" s="27" t="s">
        <v>44</v>
      </c>
      <c r="O368" s="41" t="s">
        <v>45</v>
      </c>
      <c r="P368" s="37" t="s">
        <v>190</v>
      </c>
    </row>
    <row r="369" spans="1:16">
      <c r="A369" s="27" t="s">
        <v>9</v>
      </c>
      <c r="B369" s="27" t="s">
        <v>302</v>
      </c>
      <c r="C369" s="41" t="s">
        <v>31</v>
      </c>
      <c r="D369" s="38">
        <v>150000000</v>
      </c>
      <c r="E369" s="39">
        <v>13642949.2560638</v>
      </c>
      <c r="F369" s="37">
        <v>8621</v>
      </c>
      <c r="G369" s="27" t="s">
        <v>103</v>
      </c>
      <c r="H369" s="40">
        <v>44923</v>
      </c>
      <c r="I369" s="43">
        <v>46019</v>
      </c>
      <c r="J369" s="41">
        <v>1080</v>
      </c>
      <c r="K369" s="27" t="s">
        <v>33</v>
      </c>
      <c r="L369" s="41" t="s">
        <v>6</v>
      </c>
      <c r="M369" s="41" t="str">
        <f>+VLOOKUP(F369,'[1]CIIU DANE LBX'!$A$2:$B$504,2,0)</f>
        <v>Q</v>
      </c>
      <c r="N369" s="27" t="s">
        <v>85</v>
      </c>
      <c r="O369" s="41" t="s">
        <v>101</v>
      </c>
      <c r="P369" s="37" t="s">
        <v>102</v>
      </c>
    </row>
    <row r="370" spans="1:16">
      <c r="A370" s="27" t="s">
        <v>9</v>
      </c>
      <c r="B370" s="27" t="s">
        <v>302</v>
      </c>
      <c r="C370" s="41" t="s">
        <v>31</v>
      </c>
      <c r="D370" s="38">
        <v>1448000000</v>
      </c>
      <c r="E370" s="39">
        <v>125362241.46655035</v>
      </c>
      <c r="F370" s="37">
        <v>1410</v>
      </c>
      <c r="G370" s="27" t="s">
        <v>114</v>
      </c>
      <c r="H370" s="40">
        <v>44924</v>
      </c>
      <c r="I370" s="43">
        <v>46020</v>
      </c>
      <c r="J370" s="41">
        <v>1080</v>
      </c>
      <c r="K370" s="27" t="s">
        <v>33</v>
      </c>
      <c r="L370" s="41" t="s">
        <v>7</v>
      </c>
      <c r="M370" s="41" t="str">
        <f>+VLOOKUP(F370,'[1]CIIU DANE LBX'!$A$2:$B$504,2,0)</f>
        <v>C</v>
      </c>
      <c r="N370" s="27" t="s">
        <v>44</v>
      </c>
      <c r="O370" s="41" t="s">
        <v>101</v>
      </c>
      <c r="P370" s="37" t="s">
        <v>102</v>
      </c>
    </row>
    <row r="371" spans="1:16">
      <c r="A371" s="27" t="s">
        <v>9</v>
      </c>
      <c r="B371" s="27" t="s">
        <v>302</v>
      </c>
      <c r="C371" s="41" t="s">
        <v>31</v>
      </c>
      <c r="D371" s="38">
        <v>151130000</v>
      </c>
      <c r="E371" s="39">
        <v>15723334.709188232</v>
      </c>
      <c r="F371" s="37">
        <v>2431</v>
      </c>
      <c r="G371" s="27" t="s">
        <v>297</v>
      </c>
      <c r="H371" s="40">
        <v>44930</v>
      </c>
      <c r="I371" s="43">
        <v>46756</v>
      </c>
      <c r="J371" s="41">
        <v>1800</v>
      </c>
      <c r="K371" s="27" t="s">
        <v>182</v>
      </c>
      <c r="L371" s="41" t="s">
        <v>7</v>
      </c>
      <c r="M371" s="41" t="s">
        <v>43</v>
      </c>
      <c r="N371" s="42" t="s">
        <v>44</v>
      </c>
      <c r="O371" s="41" t="s">
        <v>48</v>
      </c>
      <c r="P371" s="37" t="s">
        <v>79</v>
      </c>
    </row>
    <row r="372" spans="1:16">
      <c r="A372" s="27" t="s">
        <v>9</v>
      </c>
      <c r="B372" s="27" t="s">
        <v>302</v>
      </c>
      <c r="C372" s="41" t="s">
        <v>31</v>
      </c>
      <c r="D372" s="38">
        <v>132946800</v>
      </c>
      <c r="E372" s="39">
        <v>11067818.861631064</v>
      </c>
      <c r="F372" s="37">
        <v>8230</v>
      </c>
      <c r="G372" s="27" t="s">
        <v>298</v>
      </c>
      <c r="H372" s="40">
        <v>44938</v>
      </c>
      <c r="I372" s="43">
        <v>46399</v>
      </c>
      <c r="J372" s="41">
        <v>1440</v>
      </c>
      <c r="K372" s="27" t="s">
        <v>182</v>
      </c>
      <c r="L372" s="41" t="s">
        <v>7</v>
      </c>
      <c r="M372" s="41" t="s">
        <v>89</v>
      </c>
      <c r="N372" s="42" t="s">
        <v>90</v>
      </c>
      <c r="O372" s="41" t="s">
        <v>67</v>
      </c>
      <c r="P372" s="37" t="s">
        <v>136</v>
      </c>
    </row>
    <row r="373" spans="1:16">
      <c r="A373" s="27" t="s">
        <v>9</v>
      </c>
      <c r="B373" s="27" t="s">
        <v>302</v>
      </c>
      <c r="C373" s="41" t="s">
        <v>31</v>
      </c>
      <c r="D373" s="38">
        <v>400000000</v>
      </c>
      <c r="E373" s="39">
        <v>42087147.57778886</v>
      </c>
      <c r="F373" s="37">
        <v>4290</v>
      </c>
      <c r="G373" s="27" t="s">
        <v>32</v>
      </c>
      <c r="H373" s="40">
        <v>44949</v>
      </c>
      <c r="I373" s="43">
        <v>46045</v>
      </c>
      <c r="J373" s="41">
        <v>1080</v>
      </c>
      <c r="K373" s="27" t="s">
        <v>33</v>
      </c>
      <c r="L373" s="41" t="s">
        <v>6</v>
      </c>
      <c r="M373" s="41" t="s">
        <v>34</v>
      </c>
      <c r="N373" s="42" t="s">
        <v>35</v>
      </c>
      <c r="O373" s="41" t="s">
        <v>40</v>
      </c>
      <c r="P373" s="37" t="s">
        <v>41</v>
      </c>
    </row>
    <row r="374" spans="1:16">
      <c r="A374" s="27" t="s">
        <v>9</v>
      </c>
      <c r="B374" s="27" t="s">
        <v>302</v>
      </c>
      <c r="C374" s="41" t="s">
        <v>31</v>
      </c>
      <c r="D374" s="38">
        <v>300000000</v>
      </c>
      <c r="E374" s="39">
        <v>27258354.426209651</v>
      </c>
      <c r="F374" s="37">
        <v>4721</v>
      </c>
      <c r="G374" s="27" t="s">
        <v>95</v>
      </c>
      <c r="H374" s="40">
        <v>44950</v>
      </c>
      <c r="I374" s="43">
        <v>46046</v>
      </c>
      <c r="J374" s="41">
        <v>1080</v>
      </c>
      <c r="K374" s="27" t="s">
        <v>33</v>
      </c>
      <c r="L374" s="41" t="s">
        <v>6</v>
      </c>
      <c r="M374" s="41" t="s">
        <v>38</v>
      </c>
      <c r="N374" s="42" t="s">
        <v>39</v>
      </c>
      <c r="O374" s="41" t="s">
        <v>53</v>
      </c>
      <c r="P374" s="37" t="s">
        <v>54</v>
      </c>
    </row>
    <row r="375" spans="1:16">
      <c r="A375" s="27" t="s">
        <v>9</v>
      </c>
      <c r="B375" s="27" t="s">
        <v>302</v>
      </c>
      <c r="C375" s="41" t="s">
        <v>31</v>
      </c>
      <c r="D375" s="38">
        <v>400000000</v>
      </c>
      <c r="E375" s="39">
        <v>36344472.568279542</v>
      </c>
      <c r="F375" s="37">
        <v>4690</v>
      </c>
      <c r="G375" s="27" t="s">
        <v>80</v>
      </c>
      <c r="H375" s="40">
        <v>44951</v>
      </c>
      <c r="I375" s="43">
        <v>46047</v>
      </c>
      <c r="J375" s="41">
        <v>1080</v>
      </c>
      <c r="K375" s="27" t="s">
        <v>33</v>
      </c>
      <c r="L375" s="41" t="s">
        <v>6</v>
      </c>
      <c r="M375" s="41" t="s">
        <v>38</v>
      </c>
      <c r="N375" s="42" t="s">
        <v>39</v>
      </c>
      <c r="O375" s="41" t="s">
        <v>134</v>
      </c>
      <c r="P375" s="37" t="s">
        <v>166</v>
      </c>
    </row>
    <row r="376" spans="1:16">
      <c r="A376" s="27" t="s">
        <v>9</v>
      </c>
      <c r="B376" s="27" t="s">
        <v>302</v>
      </c>
      <c r="C376" s="41" t="s">
        <v>31</v>
      </c>
      <c r="D376" s="38">
        <v>560000000</v>
      </c>
      <c r="E376" s="39">
        <v>76930796.396395326</v>
      </c>
      <c r="F376" s="37">
        <v>4731</v>
      </c>
      <c r="G376" s="27" t="s">
        <v>226</v>
      </c>
      <c r="H376" s="40">
        <v>44953</v>
      </c>
      <c r="I376" s="43">
        <v>46779</v>
      </c>
      <c r="J376" s="41">
        <v>1800</v>
      </c>
      <c r="K376" s="27" t="s">
        <v>181</v>
      </c>
      <c r="L376" s="41" t="s">
        <v>7</v>
      </c>
      <c r="M376" s="41" t="s">
        <v>38</v>
      </c>
      <c r="N376" s="42" t="s">
        <v>39</v>
      </c>
      <c r="O376" s="41" t="s">
        <v>36</v>
      </c>
      <c r="P376" s="37" t="s">
        <v>36</v>
      </c>
    </row>
    <row r="377" spans="1:16">
      <c r="A377" s="27" t="s">
        <v>9</v>
      </c>
      <c r="B377" s="27" t="s">
        <v>302</v>
      </c>
      <c r="C377" s="41" t="s">
        <v>31</v>
      </c>
      <c r="D377" s="38">
        <v>90000000</v>
      </c>
      <c r="E377" s="39">
        <v>10588681.926547846</v>
      </c>
      <c r="F377" s="37">
        <v>4921</v>
      </c>
      <c r="G377" s="27" t="s">
        <v>60</v>
      </c>
      <c r="H377" s="40">
        <v>44956</v>
      </c>
      <c r="I377" s="43">
        <v>46052</v>
      </c>
      <c r="J377" s="41">
        <v>1080</v>
      </c>
      <c r="K377" s="27" t="s">
        <v>33</v>
      </c>
      <c r="L377" s="41" t="s">
        <v>6</v>
      </c>
      <c r="M377" s="41" t="s">
        <v>58</v>
      </c>
      <c r="N377" s="42" t="s">
        <v>59</v>
      </c>
      <c r="O377" s="41" t="s">
        <v>299</v>
      </c>
      <c r="P377" s="37" t="s">
        <v>48</v>
      </c>
    </row>
    <row r="378" spans="1:16">
      <c r="A378" s="27" t="s">
        <v>9</v>
      </c>
      <c r="B378" s="27" t="s">
        <v>302</v>
      </c>
      <c r="C378" s="41" t="s">
        <v>31</v>
      </c>
      <c r="D378" s="38">
        <v>500000000</v>
      </c>
      <c r="E378" s="39">
        <v>81792261.45035319</v>
      </c>
      <c r="F378" s="37">
        <v>4711</v>
      </c>
      <c r="G378" s="27" t="s">
        <v>223</v>
      </c>
      <c r="H378" s="40">
        <v>44956</v>
      </c>
      <c r="I378" s="43">
        <v>46782</v>
      </c>
      <c r="J378" s="41">
        <v>1800</v>
      </c>
      <c r="K378" s="27" t="s">
        <v>181</v>
      </c>
      <c r="L378" s="41" t="s">
        <v>6</v>
      </c>
      <c r="M378" s="41" t="s">
        <v>38</v>
      </c>
      <c r="N378" s="42" t="s">
        <v>39</v>
      </c>
      <c r="O378" s="41" t="s">
        <v>40</v>
      </c>
      <c r="P378" s="37" t="s">
        <v>91</v>
      </c>
    </row>
    <row r="379" spans="1:16">
      <c r="A379" s="27" t="s">
        <v>9</v>
      </c>
      <c r="B379" s="27" t="s">
        <v>302</v>
      </c>
      <c r="C379" s="41" t="s">
        <v>31</v>
      </c>
      <c r="D379" s="38">
        <v>250000000</v>
      </c>
      <c r="E379" s="39">
        <v>28146465.048741523</v>
      </c>
      <c r="F379" s="37">
        <v>4631</v>
      </c>
      <c r="G379" s="27" t="s">
        <v>47</v>
      </c>
      <c r="H379" s="40">
        <v>44957</v>
      </c>
      <c r="I379" s="43">
        <v>46053</v>
      </c>
      <c r="J379" s="41">
        <v>1080</v>
      </c>
      <c r="K379" s="27" t="s">
        <v>33</v>
      </c>
      <c r="L379" s="41" t="s">
        <v>7</v>
      </c>
      <c r="M379" s="41" t="s">
        <v>38</v>
      </c>
      <c r="N379" s="42" t="s">
        <v>39</v>
      </c>
      <c r="O379" s="41" t="s">
        <v>98</v>
      </c>
      <c r="P379" s="37" t="s">
        <v>300</v>
      </c>
    </row>
  </sheetData>
  <phoneticPr fontId="13" type="noConversion"/>
  <conditionalFormatting sqref="H2:I250 H251:H379">
    <cfRule type="expression" dxfId="32" priority="31">
      <formula>#REF!="Anulado"</formula>
    </cfRule>
    <cfRule type="expression" dxfId="31" priority="32">
      <formula>#REF!="Vigente"</formula>
    </cfRule>
    <cfRule type="expression" dxfId="30" priority="33">
      <formula>#REF!="Desembolsado"</formula>
    </cfRule>
  </conditionalFormatting>
  <conditionalFormatting sqref="I229">
    <cfRule type="expression" dxfId="29" priority="28">
      <formula>#REF!="Anulado"</formula>
    </cfRule>
    <cfRule type="expression" dxfId="28" priority="29">
      <formula>#REF!="Vigente"</formula>
    </cfRule>
    <cfRule type="expression" dxfId="27" priority="30">
      <formula>#REF!="Desembolsado"</formula>
    </cfRule>
  </conditionalFormatting>
  <conditionalFormatting sqref="I251:I276">
    <cfRule type="expression" dxfId="26" priority="25">
      <formula>#REF!="Anulado"</formula>
    </cfRule>
    <cfRule type="expression" dxfId="25" priority="26">
      <formula>#REF!="Vigente"</formula>
    </cfRule>
    <cfRule type="expression" dxfId="24" priority="27">
      <formula>#REF!="Desembolsado"</formula>
    </cfRule>
  </conditionalFormatting>
  <conditionalFormatting sqref="I283">
    <cfRule type="expression" dxfId="23" priority="22">
      <formula>#REF!="Anulado"</formula>
    </cfRule>
    <cfRule type="expression" dxfId="22" priority="23">
      <formula>#REF!="Vigente"</formula>
    </cfRule>
    <cfRule type="expression" dxfId="21" priority="24">
      <formula>#REF!="Desembolsado"</formula>
    </cfRule>
  </conditionalFormatting>
  <conditionalFormatting sqref="I285">
    <cfRule type="expression" dxfId="20" priority="19">
      <formula>#REF!="Anulado"</formula>
    </cfRule>
    <cfRule type="expression" dxfId="19" priority="20">
      <formula>#REF!="Vigente"</formula>
    </cfRule>
    <cfRule type="expression" dxfId="18" priority="21">
      <formula>#REF!="Desembolsado"</formula>
    </cfRule>
  </conditionalFormatting>
  <conditionalFormatting sqref="I288">
    <cfRule type="expression" dxfId="17" priority="16">
      <formula>#REF!="Anulado"</formula>
    </cfRule>
    <cfRule type="expression" dxfId="16" priority="17">
      <formula>#REF!="Vigente"</formula>
    </cfRule>
    <cfRule type="expression" dxfId="15" priority="18">
      <formula>#REF!="Desembolsado"</formula>
    </cfRule>
  </conditionalFormatting>
  <conditionalFormatting sqref="I291">
    <cfRule type="expression" dxfId="14" priority="13">
      <formula>#REF!="Anulado"</formula>
    </cfRule>
    <cfRule type="expression" dxfId="13" priority="14">
      <formula>#REF!="Vigente"</formula>
    </cfRule>
    <cfRule type="expression" dxfId="12" priority="15">
      <formula>#REF!="Desembolsado"</formula>
    </cfRule>
  </conditionalFormatting>
  <conditionalFormatting sqref="I293">
    <cfRule type="expression" dxfId="11" priority="10">
      <formula>#REF!="Anulado"</formula>
    </cfRule>
    <cfRule type="expression" dxfId="10" priority="11">
      <formula>#REF!="Vigente"</formula>
    </cfRule>
    <cfRule type="expression" dxfId="9" priority="12">
      <formula>#REF!="Desembolsado"</formula>
    </cfRule>
  </conditionalFormatting>
  <conditionalFormatting sqref="I294">
    <cfRule type="expression" dxfId="8" priority="7">
      <formula>#REF!="Anulado"</formula>
    </cfRule>
    <cfRule type="expression" dxfId="7" priority="8">
      <formula>#REF!="Vigente"</formula>
    </cfRule>
    <cfRule type="expression" dxfId="6" priority="9">
      <formula>#REF!="Desembolsado"</formula>
    </cfRule>
  </conditionalFormatting>
  <conditionalFormatting sqref="I305">
    <cfRule type="expression" dxfId="5" priority="4">
      <formula>#REF!="Anulado"</formula>
    </cfRule>
    <cfRule type="expression" dxfId="4" priority="5">
      <formula>#REF!="Vigente"</formula>
    </cfRule>
    <cfRule type="expression" dxfId="3" priority="6">
      <formula>#REF!="Desembolsado"</formula>
    </cfRule>
  </conditionalFormatting>
  <conditionalFormatting sqref="D359:E379">
    <cfRule type="expression" dxfId="2" priority="1">
      <formula>$X359="Anulado"</formula>
    </cfRule>
    <cfRule type="expression" dxfId="1" priority="2">
      <formula>$X359="Vigente"</formula>
    </cfRule>
    <cfRule type="expression" dxfId="0" priority="3">
      <formula>$X359="Desembolsado"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DE CREDITO PYME 2.0</vt:lpstr>
      <vt:lpstr>BASE LINEA DE CREDITO PYME 2.0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Andres Velasco Moreno</dc:creator>
  <cp:lastModifiedBy>Sandra Milena Cortes Gómez</cp:lastModifiedBy>
  <dcterms:created xsi:type="dcterms:W3CDTF">2023-02-10T13:16:23Z</dcterms:created>
  <dcterms:modified xsi:type="dcterms:W3CDTF">2023-02-14T12:58:05Z</dcterms:modified>
</cp:coreProperties>
</file>