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JURIDICO04\Desktop\LUISA FDA OCAMPO\PROCESOS DE SELECCION\2023\MINIMA CUANTIA\24. TEJAS\"/>
    </mc:Choice>
  </mc:AlternateContent>
  <xr:revisionPtr revIDLastSave="0" documentId="8_{F91C0FB9-5DBA-43D4-927D-E974E862519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EVALUACIONES" sheetId="75" r:id="rId1"/>
    <sheet name="VLRMINIMO" sheetId="129" r:id="rId2"/>
    <sheet name="01CPGB" sheetId="138" r:id="rId3"/>
  </sheets>
  <definedNames>
    <definedName name="_xlnm._FilterDatabase" localSheetId="2" hidden="1">'01CPGB'!$A$8:$G$8</definedName>
    <definedName name="_xlnm._FilterDatabase" localSheetId="0" hidden="1">EVALUACIONES!$A$6:$I$6</definedName>
    <definedName name="_xlnm._FilterDatabase" localSheetId="1" hidden="1">VLRMINIMO!$A$7:$D$7</definedName>
    <definedName name="_Hlk115162809" localSheetId="2">'01CPGB'!$A$8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138" l="1"/>
  <c r="E16" i="138"/>
  <c r="G16" i="138" s="1"/>
  <c r="G15" i="138"/>
  <c r="G14" i="138"/>
  <c r="G13" i="138"/>
  <c r="G12" i="138"/>
  <c r="G11" i="138"/>
  <c r="G10" i="138"/>
  <c r="G9" i="138"/>
  <c r="B6" i="138" l="1"/>
  <c r="B5" i="138"/>
  <c r="B4" i="138" l="1"/>
  <c r="B2" i="138"/>
  <c r="B1" i="138"/>
  <c r="B3" i="138" l="1"/>
  <c r="C4" i="129" l="1"/>
  <c r="C3" i="129"/>
  <c r="C2" i="129"/>
  <c r="C1" i="129"/>
  <c r="C10" i="129" l="1"/>
  <c r="D8" i="129" l="1"/>
</calcChain>
</file>

<file path=xl/sharedStrings.xml><?xml version="1.0" encoding="utf-8"?>
<sst xmlns="http://schemas.openxmlformats.org/spreadsheetml/2006/main" count="66" uniqueCount="36">
  <si>
    <t>MIEMBRO DEL COMITÉ EVALUADOR</t>
  </si>
  <si>
    <t>PRESUPUESTO OFICIAL</t>
  </si>
  <si>
    <t>CRITERIO</t>
  </si>
  <si>
    <t>PROCESO No.</t>
  </si>
  <si>
    <t>OBJETO GENERAL:</t>
  </si>
  <si>
    <t>FECHA APERTURA SOBRE ECONOMICO</t>
  </si>
  <si>
    <t>NOMBRE</t>
  </si>
  <si>
    <t>VALOR</t>
  </si>
  <si>
    <t>CC/NIT</t>
  </si>
  <si>
    <t>OBSERVACIONES</t>
  </si>
  <si>
    <t>VALOR MÍNIMO ACEPTABLE</t>
  </si>
  <si>
    <t>PROPONENTE</t>
  </si>
  <si>
    <t>NIT</t>
  </si>
  <si>
    <t>ANA MARÍA GÓMEZ URIBE</t>
  </si>
  <si>
    <t>SECRETARIA ADMINISTRATIVA Y FINANCIERA</t>
  </si>
  <si>
    <t>Proyectó: Eduard Felipe Mejía Pineda, Contratista</t>
  </si>
  <si>
    <t>CANT</t>
  </si>
  <si>
    <t>VALOR TECHO UNITARIO</t>
  </si>
  <si>
    <t>MC-024-2023</t>
  </si>
  <si>
    <t>CONTRATAR POR SISTEMA DE MONTO AGOTABLE EL SUMINISTRO DE TEJAS Y MATERIALES DE TECHO, PARA ATENDER LAS VIVIENDAS AFECTADAS POR EMERGENCIAS Y/O DESASTRES QUE SE PRESENTEN EN EL MUNICIPIO DE CHINCHINA, CALDAS</t>
  </si>
  <si>
    <t>JUEVES, 30 DE MARZO DE 2023</t>
  </si>
  <si>
    <t>ITEM</t>
  </si>
  <si>
    <t>DESCRIPCION</t>
  </si>
  <si>
    <t>VALOR UNITARIO (IVA INCLUIDO)</t>
  </si>
  <si>
    <t xml:space="preserve">Teja Nº6 5 canales </t>
  </si>
  <si>
    <t>Un</t>
  </si>
  <si>
    <t xml:space="preserve">ACORDE A LA DEMANDA </t>
  </si>
  <si>
    <t xml:space="preserve">Teja Nº6 7 canales </t>
  </si>
  <si>
    <t xml:space="preserve">Teja Nº8 5 canales </t>
  </si>
  <si>
    <t xml:space="preserve">Teja Nº8 7 canales </t>
  </si>
  <si>
    <t>Caballete</t>
  </si>
  <si>
    <t>Amarra larga</t>
  </si>
  <si>
    <t>Plástico rollo* 150MTS</t>
  </si>
  <si>
    <t>Rollo</t>
  </si>
  <si>
    <t>UNIDAD DE MEDIDA</t>
  </si>
  <si>
    <t>CLAUDIA PATRICIA GALLEGO BEDOYA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</si>
</sst>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(&quot;$&quot;\ * #,##0.00_);_(&quot;$&quot;\ * \(#,##0.00\);_(&quot;$&quot;\ * &quot;-&quot;??_);_(@_)"/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&quot;$&quot;\ * #,##0_-;\-&quot;$&quot;\ * #,##0_-;_-&quot;$&quot;\ * &quot;-&quot;??_-;_-@_-"/>
    <numFmt numFmtId="168" formatCode="[$-C0A]d\ &quot;de&quot;\ mmmm\ &quot;de&quot;\ yyyy;@"/>
    <numFmt numFmtId="169" formatCode="&quot;$&quot;\ #,##0.00"/>
    <numFmt numFmtId="170" formatCode="0.000000000000000%"/>
    <numFmt numFmtId="171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Calibri"/>
      <family val="2"/>
      <scheme val="minor"/>
    </font>
    <font>
      <b/>
      <sz val="10"/>
      <color rgb="FF000000"/>
      <name val="Cambria"/>
      <family val="1"/>
    </font>
    <font>
      <sz val="10"/>
      <color rgb="FF00000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5" fontId="2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7" fillId="0" borderId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65" fontId="1" fillId="0" borderId="0" xfId="1" applyFont="1" applyBorder="1" applyAlignment="1">
      <alignment vertical="center"/>
    </xf>
    <xf numFmtId="0" fontId="8" fillId="2" borderId="2" xfId="4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5" fontId="2" fillId="0" borderId="0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165" fontId="2" fillId="0" borderId="0" xfId="1" applyNumberFormat="1" applyFont="1" applyFill="1" applyBorder="1" applyAlignment="1">
      <alignment horizontal="center" vertical="center"/>
    </xf>
    <xf numFmtId="165" fontId="1" fillId="0" borderId="0" xfId="1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7" fontId="0" fillId="0" borderId="0" xfId="1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5" fontId="0" fillId="0" borderId="0" xfId="6" applyFont="1" applyAlignment="1">
      <alignment vertical="center"/>
    </xf>
    <xf numFmtId="170" fontId="0" fillId="0" borderId="0" xfId="0" applyNumberFormat="1" applyAlignment="1">
      <alignment vertical="center"/>
    </xf>
    <xf numFmtId="165" fontId="1" fillId="0" borderId="0" xfId="6" applyFont="1" applyAlignment="1">
      <alignment horizontal="center" vertical="center"/>
    </xf>
    <xf numFmtId="169" fontId="1" fillId="0" borderId="2" xfId="1" applyNumberFormat="1" applyFont="1" applyBorder="1" applyAlignment="1">
      <alignment vertical="center"/>
    </xf>
    <xf numFmtId="164" fontId="1" fillId="0" borderId="2" xfId="1" applyNumberFormat="1" applyFont="1" applyBorder="1" applyAlignment="1">
      <alignment vertical="center"/>
    </xf>
    <xf numFmtId="165" fontId="1" fillId="0" borderId="2" xfId="1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165" fontId="3" fillId="0" borderId="0" xfId="1" applyFont="1" applyFill="1" applyAlignment="1">
      <alignment vertical="center"/>
    </xf>
    <xf numFmtId="167" fontId="3" fillId="0" borderId="0" xfId="1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165" fontId="2" fillId="0" borderId="0" xfId="1" applyFont="1" applyFill="1" applyAlignment="1">
      <alignment vertical="center"/>
    </xf>
    <xf numFmtId="165" fontId="0" fillId="0" borderId="0" xfId="6" applyNumberFormat="1" applyFont="1" applyAlignment="1">
      <alignment horizontal="center" vertical="center"/>
    </xf>
    <xf numFmtId="165" fontId="9" fillId="0" borderId="1" xfId="1" applyNumberFormat="1" applyFont="1" applyFill="1" applyBorder="1" applyAlignment="1">
      <alignment vertical="center" wrapText="1"/>
    </xf>
    <xf numFmtId="167" fontId="3" fillId="0" borderId="1" xfId="1" applyNumberFormat="1" applyFont="1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4" fillId="0" borderId="16" xfId="0" applyFont="1" applyFill="1" applyBorder="1" applyAlignment="1">
      <alignment horizontal="center" vertical="center"/>
    </xf>
    <xf numFmtId="165" fontId="2" fillId="0" borderId="0" xfId="1" applyFont="1" applyFill="1" applyBorder="1" applyAlignment="1">
      <alignment vertical="center"/>
    </xf>
    <xf numFmtId="0" fontId="8" fillId="2" borderId="14" xfId="4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167" fontId="3" fillId="3" borderId="1" xfId="1" applyNumberFormat="1" applyFont="1" applyFill="1" applyBorder="1" applyAlignment="1">
      <alignment vertical="center"/>
    </xf>
    <xf numFmtId="165" fontId="4" fillId="3" borderId="1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6" fontId="11" fillId="0" borderId="1" xfId="8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6" fontId="11" fillId="0" borderId="16" xfId="8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1" fillId="0" borderId="2" xfId="6" applyNumberFormat="1" applyFont="1" applyBorder="1" applyAlignment="1">
      <alignment horizontal="center" vertical="center"/>
    </xf>
    <xf numFmtId="0" fontId="8" fillId="2" borderId="4" xfId="4" applyFont="1" applyFill="1" applyBorder="1" applyAlignment="1">
      <alignment horizontal="center" vertical="center"/>
    </xf>
    <xf numFmtId="0" fontId="8" fillId="2" borderId="5" xfId="4" applyFont="1" applyFill="1" applyBorder="1" applyAlignment="1">
      <alignment horizontal="center" vertical="center"/>
    </xf>
    <xf numFmtId="0" fontId="8" fillId="2" borderId="3" xfId="4" applyFont="1" applyFill="1" applyBorder="1" applyAlignment="1">
      <alignment horizontal="center" vertical="center"/>
    </xf>
    <xf numFmtId="168" fontId="7" fillId="2" borderId="6" xfId="4" applyNumberFormat="1" applyFill="1" applyBorder="1" applyAlignment="1">
      <alignment horizontal="center"/>
    </xf>
    <xf numFmtId="168" fontId="7" fillId="2" borderId="7" xfId="4" applyNumberFormat="1" applyFill="1" applyBorder="1" applyAlignment="1">
      <alignment horizontal="center"/>
    </xf>
    <xf numFmtId="168" fontId="7" fillId="2" borderId="8" xfId="4" applyNumberFormat="1" applyFill="1" applyBorder="1" applyAlignment="1">
      <alignment horizontal="center"/>
    </xf>
    <xf numFmtId="168" fontId="7" fillId="2" borderId="9" xfId="4" applyNumberFormat="1" applyFill="1" applyBorder="1" applyAlignment="1">
      <alignment horizontal="center"/>
    </xf>
    <xf numFmtId="168" fontId="7" fillId="2" borderId="0" xfId="4" applyNumberFormat="1" applyFill="1" applyBorder="1" applyAlignment="1">
      <alignment horizontal="center"/>
    </xf>
    <xf numFmtId="168" fontId="7" fillId="2" borderId="10" xfId="4" applyNumberFormat="1" applyFill="1" applyBorder="1" applyAlignment="1">
      <alignment horizontal="center"/>
    </xf>
    <xf numFmtId="168" fontId="7" fillId="2" borderId="11" xfId="4" applyNumberFormat="1" applyFill="1" applyBorder="1" applyAlignment="1">
      <alignment horizontal="center"/>
    </xf>
    <xf numFmtId="168" fontId="7" fillId="2" borderId="12" xfId="4" applyNumberFormat="1" applyFill="1" applyBorder="1" applyAlignment="1">
      <alignment horizontal="center"/>
    </xf>
    <xf numFmtId="168" fontId="7" fillId="2" borderId="13" xfId="4" applyNumberFormat="1" applyFill="1" applyBorder="1" applyAlignment="1">
      <alignment horizontal="center"/>
    </xf>
    <xf numFmtId="0" fontId="8" fillId="2" borderId="4" xfId="4" applyFont="1" applyFill="1" applyBorder="1" applyAlignment="1">
      <alignment horizontal="center" vertical="center" wrapText="1"/>
    </xf>
    <xf numFmtId="0" fontId="8" fillId="2" borderId="5" xfId="4" applyFont="1" applyFill="1" applyBorder="1" applyAlignment="1">
      <alignment horizontal="center" vertical="center" wrapText="1"/>
    </xf>
    <xf numFmtId="0" fontId="8" fillId="2" borderId="3" xfId="4" applyFont="1" applyFill="1" applyBorder="1" applyAlignment="1">
      <alignment horizontal="center" vertical="center" wrapText="1"/>
    </xf>
    <xf numFmtId="169" fontId="8" fillId="2" borderId="4" xfId="4" applyNumberFormat="1" applyFont="1" applyFill="1" applyBorder="1" applyAlignment="1">
      <alignment horizontal="center" vertical="center"/>
    </xf>
    <xf numFmtId="169" fontId="8" fillId="2" borderId="5" xfId="4" applyNumberFormat="1" applyFont="1" applyFill="1" applyBorder="1" applyAlignment="1">
      <alignment horizontal="center" vertical="center"/>
    </xf>
    <xf numFmtId="169" fontId="8" fillId="2" borderId="3" xfId="4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9">
    <cellStyle name="Millares" xfId="8" builtinId="3"/>
    <cellStyle name="Moneda" xfId="6" builtinId="4"/>
    <cellStyle name="Moneda 2" xfId="1" xr:uid="{00000000-0005-0000-0000-000002000000}"/>
    <cellStyle name="Moneda 3" xfId="3" xr:uid="{00000000-0005-0000-0000-000003000000}"/>
    <cellStyle name="Moneda 4" xfId="5" xr:uid="{00000000-0005-0000-0000-000004000000}"/>
    <cellStyle name="Moneda 5" xfId="7" xr:uid="{00000000-0005-0000-0000-000005000000}"/>
    <cellStyle name="Normal" xfId="0" builtinId="0"/>
    <cellStyle name="Normal 2" xfId="2" xr:uid="{00000000-0005-0000-0000-000007000000}"/>
    <cellStyle name="Normal 3 2 2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68580</xdr:colOff>
      <xdr:row>1</xdr:row>
      <xdr:rowOff>358140</xdr:rowOff>
    </xdr:from>
    <xdr:to>
      <xdr:col>7</xdr:col>
      <xdr:colOff>478275</xdr:colOff>
      <xdr:row>3</xdr:row>
      <xdr:rowOff>184916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5280" y="548640"/>
          <a:ext cx="1804155" cy="695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891540</xdr:colOff>
      <xdr:row>1</xdr:row>
      <xdr:rowOff>320040</xdr:rowOff>
    </xdr:from>
    <xdr:to>
      <xdr:col>8</xdr:col>
      <xdr:colOff>898232</xdr:colOff>
      <xdr:row>3</xdr:row>
      <xdr:rowOff>161417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2700" y="510540"/>
          <a:ext cx="1995512" cy="7100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2444750</xdr:colOff>
      <xdr:row>14</xdr:row>
      <xdr:rowOff>25400</xdr:rowOff>
    </xdr:from>
    <xdr:to>
      <xdr:col>2</xdr:col>
      <xdr:colOff>812800</xdr:colOff>
      <xdr:row>14</xdr:row>
      <xdr:rowOff>181458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7950" y="3302000"/>
          <a:ext cx="1676400" cy="1560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2479040</xdr:colOff>
      <xdr:row>17</xdr:row>
      <xdr:rowOff>8890</xdr:rowOff>
    </xdr:from>
    <xdr:ext cx="1676400" cy="156058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4780" y="6630670"/>
          <a:ext cx="1676400" cy="156058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1</xdr:row>
      <xdr:rowOff>358140</xdr:rowOff>
    </xdr:from>
    <xdr:ext cx="1806695" cy="696726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0560" y="548640"/>
          <a:ext cx="1806695" cy="696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891540</xdr:colOff>
      <xdr:row>1</xdr:row>
      <xdr:rowOff>320040</xdr:rowOff>
    </xdr:from>
    <xdr:ext cx="1994242" cy="711327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07980" y="510540"/>
          <a:ext cx="1994242" cy="7113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showGridLines="0" tabSelected="1" zoomScale="120" zoomScaleNormal="120" workbookViewId="0">
      <selection activeCell="D7" sqref="D7"/>
    </sheetView>
  </sheetViews>
  <sheetFormatPr baseColWidth="10" defaultColWidth="11.42578125" defaultRowHeight="15" x14ac:dyDescent="0.25"/>
  <cols>
    <col min="1" max="1" width="3" style="1" bestFit="1" customWidth="1"/>
    <col min="2" max="2" width="48.28515625" style="1" bestFit="1" customWidth="1"/>
    <col min="3" max="3" width="14.42578125" style="1" bestFit="1" customWidth="1"/>
    <col min="4" max="4" width="15.28515625" style="1" bestFit="1" customWidth="1"/>
    <col min="5" max="5" width="13.28515625" style="9" bestFit="1" customWidth="1"/>
    <col min="6" max="6" width="64.7109375" style="1" bestFit="1" customWidth="1"/>
    <col min="7" max="7" width="20.28515625" style="1" bestFit="1" customWidth="1"/>
    <col min="8" max="8" width="29" style="1" customWidth="1"/>
    <col min="9" max="9" width="29.42578125" style="1" bestFit="1" customWidth="1"/>
    <col min="10" max="16384" width="11.42578125" style="1"/>
  </cols>
  <sheetData>
    <row r="1" spans="1:9" ht="15.75" thickBot="1" x14ac:dyDescent="0.3">
      <c r="B1" s="4" t="s">
        <v>3</v>
      </c>
      <c r="C1" s="52" t="s">
        <v>18</v>
      </c>
      <c r="D1" s="53"/>
      <c r="E1" s="53"/>
      <c r="F1" s="54"/>
      <c r="G1" s="55"/>
      <c r="H1" s="56"/>
      <c r="I1" s="57"/>
    </row>
    <row r="2" spans="1:9" ht="53.45" customHeight="1" thickBot="1" x14ac:dyDescent="0.3">
      <c r="B2" s="4" t="s">
        <v>4</v>
      </c>
      <c r="C2" s="64" t="s">
        <v>19</v>
      </c>
      <c r="D2" s="65"/>
      <c r="E2" s="65"/>
      <c r="F2" s="66"/>
      <c r="G2" s="58"/>
      <c r="H2" s="59"/>
      <c r="I2" s="60"/>
    </row>
    <row r="3" spans="1:9" ht="15.75" thickBot="1" x14ac:dyDescent="0.3">
      <c r="B3" s="4" t="s">
        <v>1</v>
      </c>
      <c r="C3" s="67">
        <v>25000000</v>
      </c>
      <c r="D3" s="68"/>
      <c r="E3" s="68"/>
      <c r="F3" s="69"/>
      <c r="G3" s="58"/>
      <c r="H3" s="59"/>
      <c r="I3" s="60"/>
    </row>
    <row r="4" spans="1:9" ht="15.75" thickBot="1" x14ac:dyDescent="0.3">
      <c r="B4" s="4" t="s">
        <v>5</v>
      </c>
      <c r="C4" s="52" t="s">
        <v>20</v>
      </c>
      <c r="D4" s="53"/>
      <c r="E4" s="53"/>
      <c r="F4" s="54"/>
      <c r="G4" s="61"/>
      <c r="H4" s="62"/>
      <c r="I4" s="63"/>
    </row>
    <row r="6" spans="1:9" x14ac:dyDescent="0.25">
      <c r="A6" s="10"/>
      <c r="B6" s="5" t="s">
        <v>6</v>
      </c>
      <c r="C6" s="17" t="s">
        <v>8</v>
      </c>
      <c r="D6" s="5" t="s">
        <v>7</v>
      </c>
      <c r="E6" s="5" t="s">
        <v>2</v>
      </c>
      <c r="F6" s="5" t="s">
        <v>9</v>
      </c>
      <c r="H6" s="15"/>
    </row>
    <row r="7" spans="1:9" s="29" customFormat="1" x14ac:dyDescent="0.25">
      <c r="A7" s="39">
        <v>1</v>
      </c>
      <c r="B7" s="39" t="s">
        <v>35</v>
      </c>
      <c r="C7" s="39">
        <v>30360565</v>
      </c>
      <c r="D7" s="40">
        <v>929500</v>
      </c>
      <c r="E7" s="41"/>
      <c r="F7" s="33"/>
      <c r="G7" s="27"/>
      <c r="H7" s="28"/>
    </row>
    <row r="8" spans="1:9" x14ac:dyDescent="0.25">
      <c r="B8" s="6"/>
      <c r="C8" s="7"/>
      <c r="D8" s="7"/>
      <c r="E8" s="11"/>
      <c r="F8" s="2"/>
      <c r="G8" s="2"/>
    </row>
    <row r="9" spans="1:9" x14ac:dyDescent="0.25">
      <c r="C9" s="3"/>
      <c r="D9" s="3"/>
      <c r="E9" s="12"/>
      <c r="F9" s="3"/>
    </row>
    <row r="10" spans="1:9" x14ac:dyDescent="0.25">
      <c r="C10" s="3"/>
      <c r="D10" s="3"/>
      <c r="E10" s="12"/>
      <c r="F10" s="3"/>
    </row>
    <row r="11" spans="1:9" x14ac:dyDescent="0.25">
      <c r="B11" s="2" t="s">
        <v>13</v>
      </c>
    </row>
    <row r="12" spans="1:9" x14ac:dyDescent="0.25">
      <c r="B12" s="2" t="s">
        <v>14</v>
      </c>
    </row>
    <row r="13" spans="1:9" x14ac:dyDescent="0.25">
      <c r="B13" s="2" t="s">
        <v>0</v>
      </c>
    </row>
    <row r="15" spans="1:9" x14ac:dyDescent="0.25">
      <c r="B15" s="8" t="s">
        <v>15</v>
      </c>
    </row>
  </sheetData>
  <autoFilter ref="A6:I6" xr:uid="{00000000-0009-0000-0000-000000000000}">
    <sortState xmlns:xlrd2="http://schemas.microsoft.com/office/spreadsheetml/2017/richdata2" ref="A7:I10">
      <sortCondition ref="D6"/>
    </sortState>
  </autoFilter>
  <mergeCells count="5">
    <mergeCell ref="C1:F1"/>
    <mergeCell ref="G1:I4"/>
    <mergeCell ref="C2:F2"/>
    <mergeCell ref="C3:F3"/>
    <mergeCell ref="C4:F4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"/>
  <sheetViews>
    <sheetView showGridLines="0" topLeftCell="A3" zoomScale="120" zoomScaleNormal="120" workbookViewId="0">
      <selection activeCell="D12" sqref="D12"/>
    </sheetView>
  </sheetViews>
  <sheetFormatPr baseColWidth="10" defaultColWidth="11.42578125" defaultRowHeight="15" x14ac:dyDescent="0.25"/>
  <cols>
    <col min="1" max="1" width="3" style="1" bestFit="1" customWidth="1"/>
    <col min="2" max="2" width="49.28515625" style="1" bestFit="1" customWidth="1"/>
    <col min="3" max="3" width="20.28515625" style="1" bestFit="1" customWidth="1"/>
    <col min="4" max="4" width="22.85546875" style="9" bestFit="1" customWidth="1"/>
    <col min="5" max="5" width="22.85546875" style="1" bestFit="1" customWidth="1"/>
    <col min="6" max="6" width="20.28515625" style="1" bestFit="1" customWidth="1"/>
    <col min="7" max="7" width="29" style="1" customWidth="1"/>
    <col min="8" max="8" width="29.42578125" style="1" bestFit="1" customWidth="1"/>
    <col min="9" max="16384" width="11.42578125" style="1"/>
  </cols>
  <sheetData>
    <row r="1" spans="1:8" ht="15.75" thickBot="1" x14ac:dyDescent="0.3">
      <c r="B1" s="4" t="s">
        <v>3</v>
      </c>
      <c r="C1" s="52" t="str">
        <f>+EVALUACIONES!C1</f>
        <v>MC-024-2023</v>
      </c>
      <c r="D1" s="53"/>
      <c r="E1" s="54"/>
      <c r="F1" s="55"/>
      <c r="G1" s="56"/>
      <c r="H1" s="57"/>
    </row>
    <row r="2" spans="1:8" ht="99.6" customHeight="1" thickBot="1" x14ac:dyDescent="0.3">
      <c r="B2" s="4" t="s">
        <v>4</v>
      </c>
      <c r="C2" s="64" t="str">
        <f>+EVALUACIONES!C2</f>
        <v>CONTRATAR POR SISTEMA DE MONTO AGOTABLE EL SUMINISTRO DE TEJAS Y MATERIALES DE TECHO, PARA ATENDER LAS VIVIENDAS AFECTADAS POR EMERGENCIAS Y/O DESASTRES QUE SE PRESENTEN EN EL MUNICIPIO DE CHINCHINA, CALDAS</v>
      </c>
      <c r="D2" s="65"/>
      <c r="E2" s="66"/>
      <c r="F2" s="58"/>
      <c r="G2" s="59"/>
      <c r="H2" s="60"/>
    </row>
    <row r="3" spans="1:8" ht="15.75" thickBot="1" x14ac:dyDescent="0.3">
      <c r="B3" s="4" t="s">
        <v>1</v>
      </c>
      <c r="C3" s="67">
        <f>+EVALUACIONES!C3</f>
        <v>25000000</v>
      </c>
      <c r="D3" s="68"/>
      <c r="E3" s="69"/>
      <c r="F3" s="58"/>
      <c r="G3" s="59"/>
      <c r="H3" s="60"/>
    </row>
    <row r="4" spans="1:8" ht="15.75" thickBot="1" x14ac:dyDescent="0.3">
      <c r="B4" s="4" t="s">
        <v>5</v>
      </c>
      <c r="C4" s="52" t="str">
        <f>+EVALUACIONES!C4</f>
        <v>JUEVES, 30 DE MARZO DE 2023</v>
      </c>
      <c r="D4" s="53"/>
      <c r="E4" s="54"/>
      <c r="F4" s="58"/>
      <c r="G4" s="59"/>
      <c r="H4" s="60"/>
    </row>
    <row r="5" spans="1:8" ht="15.75" thickBot="1" x14ac:dyDescent="0.3">
      <c r="B5" s="64" t="s">
        <v>10</v>
      </c>
      <c r="C5" s="65"/>
      <c r="D5" s="65"/>
      <c r="E5" s="66"/>
      <c r="F5" s="61"/>
      <c r="G5" s="62"/>
      <c r="H5" s="63"/>
    </row>
    <row r="7" spans="1:8" x14ac:dyDescent="0.25">
      <c r="A7" s="10"/>
      <c r="B7" s="36" t="s">
        <v>6</v>
      </c>
      <c r="C7" s="36" t="s">
        <v>7</v>
      </c>
      <c r="D7" s="36" t="s">
        <v>2</v>
      </c>
      <c r="F7" s="6"/>
      <c r="G7" s="15"/>
    </row>
    <row r="8" spans="1:8" s="30" customFormat="1" x14ac:dyDescent="0.25">
      <c r="A8" s="35">
        <v>1</v>
      </c>
      <c r="B8" s="13" t="s">
        <v>35</v>
      </c>
      <c r="C8" s="34">
        <v>929500</v>
      </c>
      <c r="D8" s="14" t="str">
        <f>IF(C8&gt;=$C$10,"CUMPLE","SOLICITAR ACLARACION")</f>
        <v>CUMPLE</v>
      </c>
      <c r="E8" s="31"/>
      <c r="F8" s="37"/>
      <c r="G8" s="16"/>
    </row>
    <row r="9" spans="1:8" ht="15.75" thickBot="1" x14ac:dyDescent="0.3">
      <c r="B9" s="6"/>
      <c r="C9" s="7"/>
      <c r="D9" s="11"/>
      <c r="E9" s="2"/>
      <c r="F9" s="2"/>
    </row>
    <row r="10" spans="1:8" ht="15.75" thickBot="1" x14ac:dyDescent="0.3">
      <c r="B10" s="24" t="s">
        <v>10</v>
      </c>
      <c r="C10" s="23">
        <f>+C11*0.8</f>
        <v>795240</v>
      </c>
      <c r="D10" s="11"/>
      <c r="E10" s="2"/>
      <c r="F10" s="2"/>
    </row>
    <row r="11" spans="1:8" ht="15.75" thickBot="1" x14ac:dyDescent="0.3">
      <c r="B11" s="22" t="s">
        <v>1</v>
      </c>
      <c r="C11" s="21">
        <v>994050</v>
      </c>
      <c r="D11" s="20"/>
      <c r="E11" s="19"/>
      <c r="F11" s="18"/>
    </row>
    <row r="12" spans="1:8" x14ac:dyDescent="0.25">
      <c r="C12" s="3"/>
      <c r="D12" s="12"/>
      <c r="E12" s="3"/>
    </row>
    <row r="13" spans="1:8" x14ac:dyDescent="0.25">
      <c r="C13" s="3"/>
      <c r="D13" s="12"/>
      <c r="E13" s="3"/>
    </row>
    <row r="14" spans="1:8" x14ac:dyDescent="0.25">
      <c r="B14" s="2" t="s">
        <v>13</v>
      </c>
    </row>
    <row r="15" spans="1:8" x14ac:dyDescent="0.25">
      <c r="B15" s="2" t="s">
        <v>14</v>
      </c>
    </row>
    <row r="16" spans="1:8" x14ac:dyDescent="0.25">
      <c r="B16" s="2" t="s">
        <v>0</v>
      </c>
    </row>
    <row r="18" spans="2:2" x14ac:dyDescent="0.25">
      <c r="B18" s="8" t="s">
        <v>15</v>
      </c>
    </row>
  </sheetData>
  <autoFilter ref="A7:D7" xr:uid="{00000000-0009-0000-0000-000001000000}">
    <sortState xmlns:xlrd2="http://schemas.microsoft.com/office/spreadsheetml/2017/richdata2" ref="A8:D11">
      <sortCondition descending="1" ref="C7"/>
    </sortState>
  </autoFilter>
  <mergeCells count="6">
    <mergeCell ref="C1:E1"/>
    <mergeCell ref="F1:H5"/>
    <mergeCell ref="C2:E2"/>
    <mergeCell ref="C3:E3"/>
    <mergeCell ref="C4:E4"/>
    <mergeCell ref="B5:E5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6"/>
  <sheetViews>
    <sheetView topLeftCell="A7" zoomScale="80" zoomScaleNormal="80" workbookViewId="0">
      <selection activeCell="C13" sqref="C13"/>
    </sheetView>
  </sheetViews>
  <sheetFormatPr baseColWidth="10" defaultColWidth="11.42578125" defaultRowHeight="15" x14ac:dyDescent="0.25"/>
  <cols>
    <col min="1" max="1" width="15.7109375" style="9" customWidth="1"/>
    <col min="2" max="2" width="13.28515625" style="25" customWidth="1"/>
    <col min="3" max="3" width="23.5703125" style="9" bestFit="1" customWidth="1"/>
    <col min="4" max="4" width="17.85546875" style="9" bestFit="1" customWidth="1"/>
    <col min="5" max="5" width="30.7109375" style="32" customWidth="1"/>
    <col min="6" max="6" width="23.140625" style="9" bestFit="1" customWidth="1"/>
    <col min="7" max="16384" width="11.42578125" style="9"/>
  </cols>
  <sheetData>
    <row r="1" spans="1:7" ht="15.75" thickBot="1" x14ac:dyDescent="0.3">
      <c r="A1" s="4" t="s">
        <v>3</v>
      </c>
      <c r="B1" s="52" t="str">
        <f>+EVALUACIONES!C1</f>
        <v>MC-024-2023</v>
      </c>
      <c r="C1" s="53"/>
      <c r="D1" s="53"/>
      <c r="E1" s="54"/>
    </row>
    <row r="2" spans="1:7" ht="82.5" customHeight="1" thickBot="1" x14ac:dyDescent="0.3">
      <c r="A2" s="4" t="s">
        <v>4</v>
      </c>
      <c r="B2" s="64" t="str">
        <f>+EVALUACIONES!C2</f>
        <v>CONTRATAR POR SISTEMA DE MONTO AGOTABLE EL SUMINISTRO DE TEJAS Y MATERIALES DE TECHO, PARA ATENDER LAS VIVIENDAS AFECTADAS POR EMERGENCIAS Y/O DESASTRES QUE SE PRESENTEN EN EL MUNICIPIO DE CHINCHINA, CALDAS</v>
      </c>
      <c r="C2" s="65"/>
      <c r="D2" s="65"/>
      <c r="E2" s="66"/>
    </row>
    <row r="3" spans="1:7" ht="26.25" thickBot="1" x14ac:dyDescent="0.3">
      <c r="A3" s="4" t="s">
        <v>1</v>
      </c>
      <c r="B3" s="67">
        <f>+EVALUACIONES!C3</f>
        <v>25000000</v>
      </c>
      <c r="C3" s="68"/>
      <c r="D3" s="68"/>
      <c r="E3" s="69"/>
    </row>
    <row r="4" spans="1:7" ht="51.75" thickBot="1" x14ac:dyDescent="0.3">
      <c r="A4" s="38" t="s">
        <v>5</v>
      </c>
      <c r="B4" s="52" t="str">
        <f>+EVALUACIONES!C4</f>
        <v>JUEVES, 30 DE MARZO DE 2023</v>
      </c>
      <c r="C4" s="53"/>
      <c r="D4" s="53"/>
      <c r="E4" s="54"/>
    </row>
    <row r="5" spans="1:7" ht="15.75" thickBot="1" x14ac:dyDescent="0.3">
      <c r="A5" s="26" t="s">
        <v>11</v>
      </c>
      <c r="B5" s="70" t="str">
        <f>+EVALUACIONES!B7</f>
        <v>CLAUDIA PATRICIA GALLEGO BEDOYA</v>
      </c>
      <c r="C5" s="71"/>
      <c r="D5" s="71"/>
      <c r="E5" s="72"/>
    </row>
    <row r="6" spans="1:7" ht="15.75" thickBot="1" x14ac:dyDescent="0.3">
      <c r="A6" s="26" t="s">
        <v>12</v>
      </c>
      <c r="B6" s="70">
        <f>+EVALUACIONES!C7</f>
        <v>30360565</v>
      </c>
      <c r="C6" s="71"/>
      <c r="D6" s="71"/>
      <c r="E6" s="72"/>
    </row>
    <row r="8" spans="1:7" x14ac:dyDescent="0.25">
      <c r="A8" s="43" t="s">
        <v>21</v>
      </c>
      <c r="B8" s="43" t="s">
        <v>22</v>
      </c>
      <c r="C8" s="42" t="s">
        <v>34</v>
      </c>
      <c r="D8" s="43" t="s">
        <v>16</v>
      </c>
      <c r="E8" s="42" t="s">
        <v>23</v>
      </c>
      <c r="F8" s="42" t="s">
        <v>17</v>
      </c>
      <c r="G8" s="42" t="s">
        <v>2</v>
      </c>
    </row>
    <row r="9" spans="1:7" ht="25.5" x14ac:dyDescent="0.25">
      <c r="A9" s="44">
        <v>1</v>
      </c>
      <c r="B9" s="45" t="s">
        <v>24</v>
      </c>
      <c r="C9" s="44" t="s">
        <v>25</v>
      </c>
      <c r="D9" s="45" t="s">
        <v>26</v>
      </c>
      <c r="E9" s="46">
        <v>45000</v>
      </c>
      <c r="F9" s="46">
        <v>50000</v>
      </c>
      <c r="G9" s="47" t="str">
        <f>IF(E9&lt;=F9,"CUMPLE","NO CUMPLE")</f>
        <v>CUMPLE</v>
      </c>
    </row>
    <row r="10" spans="1:7" ht="25.5" x14ac:dyDescent="0.25">
      <c r="A10" s="44">
        <v>2</v>
      </c>
      <c r="B10" s="45" t="s">
        <v>27</v>
      </c>
      <c r="C10" s="44" t="s">
        <v>25</v>
      </c>
      <c r="D10" s="45" t="s">
        <v>26</v>
      </c>
      <c r="E10" s="46">
        <v>46000</v>
      </c>
      <c r="F10" s="46">
        <v>51500</v>
      </c>
      <c r="G10" s="47" t="str">
        <f t="shared" ref="G10:G16" si="0">IF(E10&lt;=F10,"CUMPLE","NO CUMPLE")</f>
        <v>CUMPLE</v>
      </c>
    </row>
    <row r="11" spans="1:7" ht="25.5" x14ac:dyDescent="0.25">
      <c r="A11" s="44">
        <v>3</v>
      </c>
      <c r="B11" s="45" t="s">
        <v>28</v>
      </c>
      <c r="C11" s="44" t="s">
        <v>25</v>
      </c>
      <c r="D11" s="45" t="s">
        <v>26</v>
      </c>
      <c r="E11" s="46">
        <v>58000</v>
      </c>
      <c r="F11" s="46">
        <v>59500</v>
      </c>
      <c r="G11" s="47" t="str">
        <f t="shared" si="0"/>
        <v>CUMPLE</v>
      </c>
    </row>
    <row r="12" spans="1:7" ht="25.5" x14ac:dyDescent="0.25">
      <c r="A12" s="44">
        <v>4</v>
      </c>
      <c r="B12" s="45" t="s">
        <v>29</v>
      </c>
      <c r="C12" s="44" t="s">
        <v>25</v>
      </c>
      <c r="D12" s="45" t="s">
        <v>26</v>
      </c>
      <c r="E12" s="46">
        <v>60000</v>
      </c>
      <c r="F12" s="46">
        <v>63000</v>
      </c>
      <c r="G12" s="47" t="str">
        <f t="shared" si="0"/>
        <v>CUMPLE</v>
      </c>
    </row>
    <row r="13" spans="1:7" ht="25.5" x14ac:dyDescent="0.25">
      <c r="A13" s="44">
        <v>5</v>
      </c>
      <c r="B13" s="45" t="s">
        <v>30</v>
      </c>
      <c r="C13" s="44" t="s">
        <v>25</v>
      </c>
      <c r="D13" s="45" t="s">
        <v>26</v>
      </c>
      <c r="E13" s="46">
        <v>40000</v>
      </c>
      <c r="F13" s="46">
        <v>44500</v>
      </c>
      <c r="G13" s="47" t="str">
        <f t="shared" si="0"/>
        <v>CUMPLE</v>
      </c>
    </row>
    <row r="14" spans="1:7" ht="25.5" x14ac:dyDescent="0.25">
      <c r="A14" s="44">
        <v>6</v>
      </c>
      <c r="B14" s="45" t="s">
        <v>31</v>
      </c>
      <c r="C14" s="44" t="s">
        <v>25</v>
      </c>
      <c r="D14" s="45" t="s">
        <v>26</v>
      </c>
      <c r="E14" s="46">
        <v>500</v>
      </c>
      <c r="F14" s="46">
        <v>550</v>
      </c>
      <c r="G14" s="47" t="str">
        <f t="shared" si="0"/>
        <v>CUMPLE</v>
      </c>
    </row>
    <row r="15" spans="1:7" ht="26.25" thickBot="1" x14ac:dyDescent="0.3">
      <c r="A15" s="44">
        <v>7</v>
      </c>
      <c r="B15" s="45" t="s">
        <v>32</v>
      </c>
      <c r="C15" s="44" t="s">
        <v>33</v>
      </c>
      <c r="D15" s="45" t="s">
        <v>26</v>
      </c>
      <c r="E15" s="49">
        <v>680000</v>
      </c>
      <c r="F15" s="49">
        <v>725000</v>
      </c>
      <c r="G15" s="48" t="str">
        <f t="shared" si="0"/>
        <v>CUMPLE</v>
      </c>
    </row>
    <row r="16" spans="1:7" ht="15.75" thickBot="1" x14ac:dyDescent="0.3">
      <c r="E16" s="51">
        <f>SUM(E9:E15)</f>
        <v>929500</v>
      </c>
      <c r="F16" s="51">
        <f>SUM(F9:F15)</f>
        <v>994050</v>
      </c>
      <c r="G16" s="50" t="str">
        <f t="shared" si="0"/>
        <v>CUMPLE</v>
      </c>
    </row>
  </sheetData>
  <autoFilter ref="A8:G8" xr:uid="{00000000-0009-0000-0000-000002000000}"/>
  <mergeCells count="6">
    <mergeCell ref="B6:E6"/>
    <mergeCell ref="B1:E1"/>
    <mergeCell ref="B2:E2"/>
    <mergeCell ref="B3:E3"/>
    <mergeCell ref="B4:E4"/>
    <mergeCell ref="B5:E5"/>
  </mergeCells>
  <pageMargins left="0.7" right="0.7" top="0.75" bottom="0.75" header="0.3" footer="0.3"/>
  <pageSetup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EVALUACIONES</vt:lpstr>
      <vt:lpstr>VLRMINIMO</vt:lpstr>
      <vt:lpstr>01CPGB</vt:lpstr>
      <vt:lpstr>'01CPGB'!_Hlk115162809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Felipe Mejia Pineda</dc:creator>
  <cp:lastModifiedBy>Luisa Ocampo Rios</cp:lastModifiedBy>
  <dcterms:created xsi:type="dcterms:W3CDTF">2015-06-05T18:19:34Z</dcterms:created>
  <dcterms:modified xsi:type="dcterms:W3CDTF">2023-04-03T21:31:24Z</dcterms:modified>
</cp:coreProperties>
</file>