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ngam\OneDrive\Documentos\FDLC 2023\FORMULACIONES\AMBIENTE\"/>
    </mc:Choice>
  </mc:AlternateContent>
  <bookViews>
    <workbookView xWindow="0" yWindow="0" windowWidth="20490" windowHeight="7500" tabRatio="9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TRATAMIENTO'!$B$2:$X$41</definedName>
    <definedName name="_xlnm.Print_Area" localSheetId="0">CONTEXTO!$B$2:$F$19</definedName>
    <definedName name="_xlnm.Print_Area" localSheetId="2">EVALUACION!$B$2:$L$56</definedName>
    <definedName name="_xlnm.Print_Area" localSheetId="3">'EVALUACION CON CONTROLES'!$B$2:$R$48</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TRATAMIENTO'!$B$45:$B$47</definedName>
    <definedName name="planeación">'IDENTIFICACION Y ANALISIS'!$B$19:$B$29</definedName>
    <definedName name="selección">'IDENTIFICACION Y ANALISIS'!$B$31:$B$37</definedName>
    <definedName name="_xlnm.Print_Titles" localSheetId="4">'ASIGNACION Y TRATAMIENTO'!$2:$5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 i="15" l="1"/>
  <c r="O11" i="6" s="1"/>
  <c r="J16" i="15"/>
  <c r="P11" i="6" s="1"/>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c r="J22" i="15"/>
  <c r="P17" i="6" s="1"/>
  <c r="B23" i="15"/>
  <c r="D18" i="6" s="1"/>
  <c r="C23" i="15"/>
  <c r="C18" i="6" s="1"/>
  <c r="I23" i="15"/>
  <c r="O18" i="6" s="1"/>
  <c r="J23" i="15"/>
  <c r="P18" i="6" s="1"/>
  <c r="B24" i="15"/>
  <c r="D19" i="6" s="1"/>
  <c r="C24" i="15"/>
  <c r="C19" i="6" s="1"/>
  <c r="I24" i="15"/>
  <c r="O19" i="6"/>
  <c r="J24" i="15"/>
  <c r="P19" i="6" s="1"/>
  <c r="B25" i="15"/>
  <c r="D20" i="6" s="1"/>
  <c r="C25" i="15"/>
  <c r="C20" i="6" s="1"/>
  <c r="I25" i="15"/>
  <c r="O20" i="6" s="1"/>
  <c r="J25" i="15"/>
  <c r="P20" i="6" s="1"/>
  <c r="B26" i="15"/>
  <c r="D21" i="6" s="1"/>
  <c r="C26" i="15"/>
  <c r="C21" i="6" s="1"/>
  <c r="I26" i="15"/>
  <c r="O21" i="6" s="1"/>
  <c r="J26" i="15"/>
  <c r="P21" i="6" s="1"/>
  <c r="B27" i="15"/>
  <c r="D22" i="6" s="1"/>
  <c r="C27" i="15"/>
  <c r="C22" i="6" s="1"/>
  <c r="I27" i="15"/>
  <c r="O22" i="6" s="1"/>
  <c r="J27" i="15"/>
  <c r="P22" i="6" s="1"/>
  <c r="B28" i="15"/>
  <c r="D23" i="6" s="1"/>
  <c r="C28" i="15"/>
  <c r="C23" i="6" s="1"/>
  <c r="I28" i="15"/>
  <c r="O23" i="6" s="1"/>
  <c r="J28" i="15"/>
  <c r="P23" i="6" s="1"/>
  <c r="B17" i="15"/>
  <c r="D12" i="6" s="1"/>
  <c r="C17" i="15"/>
  <c r="C12" i="6" s="1"/>
  <c r="I17" i="15"/>
  <c r="J17" i="15"/>
  <c r="P12" i="6" s="1"/>
  <c r="B6" i="15"/>
  <c r="K29" i="11"/>
  <c r="L29" i="11" s="1"/>
  <c r="K23" i="6" s="1"/>
  <c r="K28" i="11"/>
  <c r="J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J16" i="6"/>
  <c r="K22" i="15" l="1"/>
  <c r="Q17" i="6" s="1"/>
  <c r="L25" i="11"/>
  <c r="K19" i="6" s="1"/>
  <c r="L19" i="11"/>
  <c r="K13" i="6" s="1"/>
  <c r="J17" i="6"/>
  <c r="K24" i="15"/>
  <c r="L24" i="15" s="1"/>
  <c r="R19" i="6" s="1"/>
  <c r="L18" i="11"/>
  <c r="K12" i="6" s="1"/>
  <c r="J21" i="6"/>
  <c r="F18" i="6"/>
  <c r="E18" i="6"/>
  <c r="E23" i="6"/>
  <c r="F23" i="6"/>
  <c r="F20" i="6"/>
  <c r="E20" i="6"/>
  <c r="F22" i="6"/>
  <c r="E22" i="6"/>
  <c r="E17" i="6"/>
  <c r="F17" i="6"/>
  <c r="F21" i="6"/>
  <c r="E21" i="6"/>
  <c r="F19" i="6"/>
  <c r="E19" i="6"/>
  <c r="K25" i="15"/>
  <c r="J23" i="6"/>
  <c r="K28" i="15"/>
  <c r="L28" i="15" s="1"/>
  <c r="R23" i="6" s="1"/>
  <c r="K27" i="15"/>
  <c r="K26" i="15"/>
  <c r="K23" i="15"/>
  <c r="L23" i="15" s="1"/>
  <c r="R18" i="6" s="1"/>
  <c r="K21" i="15"/>
  <c r="E11" i="6"/>
  <c r="L26" i="11"/>
  <c r="K20" i="6" s="1"/>
  <c r="J15" i="6"/>
  <c r="K17" i="15"/>
  <c r="L17" i="15" s="1"/>
  <c r="R12" i="6" s="1"/>
  <c r="K20" i="15"/>
  <c r="L20" i="15" s="1"/>
  <c r="R15" i="6" s="1"/>
  <c r="K19" i="15"/>
  <c r="Q14" i="6" s="1"/>
  <c r="K18" i="15"/>
  <c r="Q13" i="6" s="1"/>
  <c r="L28" i="11"/>
  <c r="K22" i="6" s="1"/>
  <c r="E12" i="6"/>
  <c r="F12" i="6"/>
  <c r="E16" i="6"/>
  <c r="F16" i="6"/>
  <c r="F15" i="6"/>
  <c r="E15" i="6"/>
  <c r="F14" i="6"/>
  <c r="E14" i="6"/>
  <c r="E13" i="6"/>
  <c r="F13" i="6"/>
  <c r="K16" i="15"/>
  <c r="L17" i="11"/>
  <c r="K11" i="6" s="1"/>
  <c r="O12" i="6"/>
  <c r="O13" i="6"/>
  <c r="J14" i="6"/>
  <c r="J18" i="6"/>
  <c r="Q15" i="6" l="1"/>
  <c r="Q19" i="6"/>
  <c r="Q23" i="6"/>
  <c r="Q18" i="6"/>
  <c r="L22" i="15"/>
  <c r="R17" i="6" s="1"/>
  <c r="L18" i="15"/>
  <c r="R13" i="6" s="1"/>
  <c r="Q12" i="6"/>
  <c r="L19" i="15"/>
  <c r="R14" i="6" s="1"/>
  <c r="Q16" i="6"/>
  <c r="L21" i="15"/>
  <c r="R16" i="6" s="1"/>
  <c r="L26" i="15"/>
  <c r="R21" i="6" s="1"/>
  <c r="Q21" i="6"/>
  <c r="Q20" i="6"/>
  <c r="L25" i="15"/>
  <c r="R20" i="6" s="1"/>
  <c r="Q22" i="6"/>
  <c r="L27" i="15"/>
  <c r="R22" i="6" s="1"/>
  <c r="Q11" i="6"/>
  <c r="L16" i="15"/>
  <c r="R11" i="6" s="1"/>
</calcChain>
</file>

<file path=xl/sharedStrings.xml><?xml version="1.0" encoding="utf-8"?>
<sst xmlns="http://schemas.openxmlformats.org/spreadsheetml/2006/main" count="512" uniqueCount="210">
  <si>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</si>
  <si>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</si>
  <si>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</si>
  <si>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</si>
  <si>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</si>
  <si>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</si>
  <si>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</si>
  <si>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</si>
  <si>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</si>
  <si>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</si>
  <si>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</si>
  <si>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</si>
  <si>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</si>
  <si>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</si>
  <si>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</si>
  <si>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</si>
  <si>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</si>
  <si>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</si>
  <si>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</si>
  <si>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</si>
  <si>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</si>
  <si>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</si>
  <si>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</si>
  <si>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</si>
  <si>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</si>
  <si>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</si>
  <si>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</si>
  <si>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</si>
  <si>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</si>
  <si>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</si>
  <si>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</si>
  <si>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</si>
  <si>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</si>
  <si>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</si>
  <si>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</si>
  <si>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</si>
  <si>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</si>
  <si>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</si>
  <si>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</si>
  <si>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</si>
  <si>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</si>
  <si>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</si>
  <si>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</si>
  <si>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</si>
  <si>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</si>
  <si>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</si>
  <si>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</si>
  <si>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</si>
  <si>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</si>
  <si>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</si>
  <si>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</si>
  <si>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</si>
  <si>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</si>
  <si>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</si>
  <si>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</si>
  <si>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</si>
  <si>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</si>
  <si>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</si>
  <si>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</si>
  <si>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</si>
  <si>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</si>
  <si>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</si>
  <si>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</si>
  <si>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</si>
  <si>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</si>
  <si>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</si>
  <si>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</si>
  <si>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</si>
  <si>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</si>
  <si>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</si>
  <si>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</si>
  <si>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</si>
  <si>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</si>
  <si>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</si>
  <si>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</si>
  <si>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</si>
  <si>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</si>
  <si>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</si>
  <si>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</si>
  <si>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</si>
  <si>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</si>
  <si>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</si>
  <si>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</si>
  <si>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</si>
  <si>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</si>
  <si>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</si>
  <si>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</si>
  <si>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</si>
  <si>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</si>
  <si>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</si>
  <si>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</si>
  <si>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</si>
  <si>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</si>
  <si>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</si>
  <si>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</si>
  <si>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</si>
  <si>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</si>
  <si>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</si>
  <si>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</si>
  <si>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</si>
  <si>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</si>
  <si>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</si>
  <si>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</si>
  <si>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</si>
  <si>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</si>
  <si>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</si>
  <si>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</si>
  <si>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</si>
  <si>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</si>
  <si>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</si>
  <si>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</si>
  <si>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</si>
  <si>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</si>
  <si>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</si>
  <si>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</si>
  <si>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</si>
  <si>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</si>
  <si>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</si>
  <si>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</si>
  <si>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</si>
  <si>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</si>
  <si>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</si>
  <si>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</si>
  <si>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</si>
  <si>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</si>
  <si>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</si>
  <si>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</si>
  <si>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</si>
  <si>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</si>
  <si>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</si>
  <si>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</si>
  <si>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</si>
  <si>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</si>
  <si>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</si>
  <si>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</si>
  <si>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</si>
  <si>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</si>
  <si>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</si>
  <si>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</si>
  <si>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</si>
  <si>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</si>
  <si>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</si>
  <si>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</si>
  <si>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</si>
  <si>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</si>
  <si>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</si>
  <si>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</si>
  <si>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</si>
  <si>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</si>
  <si>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</si>
  <si>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</si>
  <si>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</si>
  <si>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</si>
  <si>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</si>
  <si>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</si>
  <si>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</si>
  <si>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t xml:space="preserve">Objeto del Proceso de Contratación : </t>
    </r>
    <r>
      <rPr>
        <b/>
        <sz val="12"/>
        <rFont val="Garamond"/>
        <family val="1"/>
      </rPr>
      <t>Prestar servicio para el desarrollo de acciones encaminadas a fortalecer habilidades y conocimientos  en la gestión de residuos sólidos e implementar acciones  de fomento para la agricultura urbana a traves de procesos de capacitacion, sensibilización, educación y participación en la localidad de la candelaria, de conformidad con las caracteristicas, cantidades y especificaciones técnicas, las condiciones y obligaciones establecidas en los estudios previos en marco de los proyectos 1705 “la candelaria sostenible: ecoeficiencia, reciclaje y cambio de hábitos de consumo” y 1626 “la candelaria sostenible: agricultura urbana” .</t>
    </r>
  </si>
  <si>
    <r>
      <rPr>
        <b/>
        <u/>
        <sz val="12"/>
        <rFont val="Garamond"/>
        <family val="1"/>
      </rPr>
      <t>Partícipes del Proceso de Contratación:</t>
    </r>
    <r>
      <rPr>
        <b/>
        <sz val="12"/>
        <rFont val="Garamond"/>
        <family val="1"/>
      </rPr>
      <t xml:space="preserve"> </t>
    </r>
    <r>
      <rPr>
        <sz val="12"/>
        <rFont val="Garamond"/>
        <family val="1"/>
      </rPr>
      <t>Contratistas y funcionarios de La Alcaldía Local De La Candelaria</t>
    </r>
  </si>
  <si>
    <r>
      <t xml:space="preserve">Ciudadanía que se beneficia del Proceso de Contratación: </t>
    </r>
    <r>
      <rPr>
        <sz val="12"/>
        <rFont val="Garamond"/>
        <family val="1"/>
      </rPr>
      <t xml:space="preserve">Comunidad de huerteros, Población recuperadora de oficio, propiedad horizonatal, residentes, estudiantes y trabajadores en La Lodalidad de La Candelaria y tambien población interesada en el aprendizaje sobre la agricultura, el aprovechamiento y la separacion en la fuente. </t>
    </r>
  </si>
  <si>
    <r>
      <t xml:space="preserve">Factores ambientales. </t>
    </r>
    <r>
      <rPr>
        <sz val="12"/>
        <rFont val="Garamond"/>
        <family val="1"/>
      </rPr>
      <t xml:space="preserve">El oferente debe presentar las fichas técnicas, donde demuestre la proveniencia de los elementos, que debe ser de fuentes sostenibles, de acuerdo con la Ficha de Contratación Sostenible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</si>
  <si>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</si>
  <si>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 xml:space="preserve"> Para el presente proceso de contratación, además de las normas generales que se relacionan en los Estudios Previos y en los Prepliegos y Pliegos Definitivos de Condiciones, las siguientes normas regulan la actividad:</t>
    </r>
    <r>
      <rPr>
        <b/>
        <sz val="12"/>
        <rFont val="Garamond"/>
        <family val="1"/>
      </rPr>
      <t xml:space="preserve">
•</t>
    </r>
    <r>
      <rPr>
        <sz val="12"/>
        <rFont val="Garamond"/>
        <family val="1"/>
      </rPr>
      <t xml:space="preserve"> Constitución Política de 1991.
• CONPES No. 2544 - DEPAC de agosto 1 de 1991 “Una Política Ambiental para Colombia” DNP
• Ley 80 de 1993: Estatuto General de la Contratación Pública.
• Ley 99 de 1993: Por el cual se crea el Ministerio de Medio Ambiente y se organiza el Sistema Nacional Ambiental SINA.
• Ley 152 de 1994 por la cual se establece la Ley Orgánica del Plan de Desarrollo.
• Decreto 309 del 2000: Reglamenta la investigación científica sobre diversidad biológica.
• Política Nacional de Investigación Ambiental, 2001: Busca fortalecer la capacidad nacional y regional que impulse la generación y utilización oportuna de conocimientos relevantes para el desarrollo sostenible.: Orienta los esfuerzos de las diferentes organizaciones y entidades, estableciendo los principios, estrategias y retos de la Educación Ambiental. </t>
    </r>
    <r>
      <rPr>
        <b/>
        <sz val="12"/>
        <rFont val="Garamond"/>
        <family val="1"/>
      </rPr>
      <t xml:space="preserve">
</t>
    </r>
  </si>
  <si>
    <t>Experiencia propia y de otras Entidades Estatales en Procesos de Contratación del mismo tipo.  La alcaldía de La Candelaria ha suscrito contratos de selección abreviada de menor cuantía e invitación de mínima cuantía para realizar la inversión en los proyectos mencionados mediante los contratos FDLC-CPS-185-2021 por valor de $ 70.919.920 COP y el contrato FDLC-CPS-143-2022 por valor de $ 20.331.290 COP en las vigencias 2021 y 2022.  Por su parte hemos observado que en otras entidades también se han hecho procesos de contratación similares.</t>
  </si>
  <si>
    <t>Inadecuada evaluación de los proponentes</t>
  </si>
  <si>
    <t>Retraso en la formulación de estudios previos y en el proceso contractual en general</t>
  </si>
  <si>
    <t>Dificultades para la selección adecuada del proponente</t>
  </si>
  <si>
    <t>Retrasos en el proceso de selección y generación de observaciones por parte de los oferentes</t>
  </si>
  <si>
    <t>Posibilidad de enfrentar vicios en la contratación</t>
  </si>
  <si>
    <t>Incumplir con el perfeccionamiento del contrato por parte del proponente seleccionado</t>
  </si>
  <si>
    <t>Retraso en la adjudicación del contrato</t>
  </si>
  <si>
    <t>Sobrecostos o retraso en la ejecución</t>
  </si>
  <si>
    <t>Eventual cancelación de actividades programadas</t>
  </si>
  <si>
    <t xml:space="preserve">Afectacion de terceros por indebida realizacion de las actividades o procesos dentro de la ejecución del objeto contractual </t>
  </si>
  <si>
    <t>Prestar los servicios de manera inadecuada</t>
  </si>
  <si>
    <t>Actos de corrupción y ejecución ilegal del contrato</t>
  </si>
  <si>
    <t>Falta de ejeución del evento o retraso en el cronograma de ejeución</t>
  </si>
  <si>
    <t>Realizar con precisión la evaluación de la oferta económica</t>
  </si>
  <si>
    <t>Elaborar documentos y estudios previos que reflejen los objetivos y el alcance de la contratación</t>
  </si>
  <si>
    <t xml:space="preserve">Verificar las necesidades de la entidad para solicitar la experiencia y los requisitos técnicos y financieros adicionales a que haya lugar, de los proponentes que pueden participar en el proceso. </t>
  </si>
  <si>
    <t>Hacer monitoreo permanente en la etapa de evaluación para evitar errores en la evaluación y adjudicación. cuidar el tiempo destinado en proyectar respuesta a los proponentes.</t>
  </si>
  <si>
    <t>Revisar plazos de ley y corresponder a los mismos para diseñar y publicar respuestas a las observaciones</t>
  </si>
  <si>
    <t>Tener certeza desde el área jurídica del cumplimiento y acreditación de las garantías solicitadas</t>
  </si>
  <si>
    <t>Fortalecer el acompañamiento de la oficina jurídica con el fin de responder a tiempo y satisfactoriamente a los reclamos en el proceso de selección</t>
  </si>
  <si>
    <t>Supervisar la correcta ejecución del contrato y tomar medidas correctivas o de actualización en cambio de un alza determinante en los precios</t>
  </si>
  <si>
    <t>Poner en conocimiento del supervisor la novedad y su solución. El consultor debe estar en la capacidad de suplir de manera inmediata con un perfil igual o superior al ofrecido del equipo faltante</t>
  </si>
  <si>
    <t>El supervisor del contrato realiza los requerimientos a que haya lugar al contratista y evalúa si es necesario dar aplicación al artículo 86 de la ley 1474 de 2011 en lo referente al procedimiento para la aplicación de multas y sanciones</t>
  </si>
  <si>
    <t>El supervisor verifica la ejecución de las Obligaciones especiales del contratista en donde se establece que debe cumplir con el pago oportuno de los salarios y prestaciones sociales del personal puesto a disposición para la ejecución del contrato</t>
  </si>
  <si>
    <t>NO</t>
  </si>
  <si>
    <t>SI</t>
  </si>
  <si>
    <t>INICIO DE LA FORMULACION</t>
  </si>
  <si>
    <t>ANTES DE LA PUBLICACIÓN DE DOCUMENTOS EN SECOP</t>
  </si>
  <si>
    <t>MEDIANTE LA REVISION DEL GRUPO DE FORMULACIÓN DE LOS ESTUDIOS PREVIOS</t>
  </si>
  <si>
    <t xml:space="preserve">DURANTE LA ETAPA DE PLANEACION Y PRECONTRACTUAL </t>
  </si>
  <si>
    <t>REVISION DE DOCUMENTOS DE FORMULACION</t>
  </si>
  <si>
    <t>PLANEACION Y FORMULACION FDL</t>
  </si>
  <si>
    <t>PLANEACION/CONTRATACIÓN FDL</t>
  </si>
  <si>
    <t>INICIO DEL PROCESO DE SELECCIÓN</t>
  </si>
  <si>
    <t>ANTES DE LA ADJUDICACION CONTRACTUAL</t>
  </si>
  <si>
    <t>A TRAVES DE COMITES TECNICOS, REVISION DE INFORMES</t>
  </si>
  <si>
    <t>DURANTE LA ETAPA DE ADJUDICACION CONTRACTUAL</t>
  </si>
  <si>
    <t>CONTRATACIÓN FDL</t>
  </si>
  <si>
    <t>EVALUACION DE PROPUESTAS</t>
  </si>
  <si>
    <t>SUPERVISOR DEL CONTRATO</t>
  </si>
  <si>
    <t>INICIO DE LA EJECUCION DEL CONTRATO</t>
  </si>
  <si>
    <t>HASTA EL VENCIMIENTO DEL PLAZO CONTRACTUAL</t>
  </si>
  <si>
    <t xml:space="preserve">A TRAVES DE COMITES TECNICOS, REVISION DE INFORMES Y SEGUIMIENTO A LAS ACTIVIDADES </t>
  </si>
  <si>
    <t>DURANTE EL TERMINO DE LA EJECUCIÓN DEL CONTRATO, SEGÚN PROGRAMACIÓN DE LA ENTIDAD</t>
  </si>
  <si>
    <t>CONTRATISTA / SUPERVISOR</t>
  </si>
  <si>
    <t>Objeto Contractual: Prestar servicio para el desarrollo de acciones encaminadas a fortalecer habilidades y conocimientos  en la gestión de residuos sólidos e implementar acciones  de fomento para la agricultura urbana a traves de procesos de capacitacion, sensibilización, educación y participación en la localidad de la candelaria, de conformidad con las caracteristicas, cantidades y especificaciones técnicas, las condiciones y obligaciones establecidas en los estudios previos en marco de los proyectos 1705 “la candelaria sostenible: ecoeficiencia, reciclaje y cambio de hábitos de consumo” y 1626 “la candelaria sostenible: agricultura urbana” .</t>
  </si>
  <si>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 para el presnete proceso el presupuesto oficial se estima en DOSCIENTOS CUARENTA Y CINCO MILLONES OCHOSIENTOS TREINTA Y NUEVE MIL QUINIENTOS NOVENTA Y SEIS PESOS MONEDA CORRIENTE ($245.839.596) de la vigencia fiscal 2023, con cargo al rubro 1626, proyecto La Candelaria sostenible: agricultura urbana O23011601240000001626 y rubro 1705 proyecto La Candelaria sostenible: ecoeficiencia y reciclaje” O23011602380000001705.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</si>
</sst>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3" fillId="0" borderId="0"/>
  </cellStyleXfs>
  <cellXfs count="321">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15" fillId="0" borderId="1" xfId="0" applyFont="1" applyBorder="1"/>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21" fillId="0" borderId="3" xfId="0" applyFont="1" applyBorder="1" applyAlignment="1" applyProtection="1">
      <alignment horizontal="left" vertical="center" wrapText="1"/>
      <protection locked="0"/>
    </xf>
    <xf numFmtId="0" fontId="25" fillId="0" borderId="3" xfId="1" applyFont="1" applyBorder="1" applyAlignment="1">
      <alignment horizontal="center" vertical="center" wrapText="1"/>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18" fillId="0" borderId="65" xfId="0" applyFont="1" applyBorder="1" applyAlignment="1">
      <alignment horizontal="left" vertical="center" wrapText="1"/>
    </xf>
    <xf numFmtId="0" fontId="27" fillId="0" borderId="66" xfId="0" applyFont="1" applyBorder="1" applyAlignment="1">
      <alignment horizontal="left" vertical="center" wrapText="1"/>
    </xf>
    <xf numFmtId="0" fontId="27" fillId="0" borderId="67"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22" fillId="4" borderId="30" xfId="0" applyFont="1" applyFill="1" applyBorder="1" applyAlignment="1">
      <alignment horizontal="center" vertical="center" wrapText="1"/>
    </xf>
    <xf numFmtId="0" fontId="21" fillId="9" borderId="44" xfId="0" applyFont="1" applyFill="1" applyBorder="1" applyAlignment="1">
      <alignment horizontal="center" vertical="center"/>
    </xf>
    <xf numFmtId="0" fontId="21" fillId="9"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16" fillId="6" borderId="44" xfId="0" applyFont="1" applyFill="1" applyBorder="1" applyAlignment="1">
      <alignment horizontal="center" vertical="center"/>
    </xf>
    <xf numFmtId="0" fontId="21" fillId="6" borderId="44" xfId="0" applyFont="1" applyFill="1" applyBorder="1" applyAlignment="1">
      <alignment horizont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7" fillId="0" borderId="3" xfId="0" applyFont="1" applyBorder="1" applyAlignment="1">
      <alignment horizontal="center" vertical="center" wrapText="1"/>
    </xf>
    <xf numFmtId="0" fontId="16" fillId="2" borderId="51" xfId="0" applyFont="1" applyFill="1" applyBorder="1" applyAlignment="1">
      <alignment horizontal="center"/>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17" fillId="0" borderId="34" xfId="0" applyFont="1" applyBorder="1" applyAlignment="1">
      <alignment horizontal="center" vertical="center" wrapText="1"/>
    </xf>
    <xf numFmtId="0" fontId="21" fillId="0" borderId="68" xfId="0" applyFont="1" applyBorder="1" applyAlignment="1">
      <alignment horizontal="center" vertical="center" wrapText="1"/>
    </xf>
    <xf numFmtId="0" fontId="21" fillId="0" borderId="69" xfId="0" applyFont="1" applyBorder="1" applyAlignment="1">
      <alignment horizontal="center" vertical="center" wrapText="1"/>
    </xf>
    <xf numFmtId="0" fontId="23" fillId="4" borderId="30" xfId="0" applyFont="1" applyFill="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15" fillId="0" borderId="1" xfId="0" applyFont="1" applyBorder="1"/>
    <xf numFmtId="0" fontId="15" fillId="0" borderId="0" xfId="0" applyFont="1"/>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cellXfs>
  <cellStyles count="2">
    <cellStyle name="Normal" xfId="0" builtinId="0"/>
    <cellStyle name="Normal 2" xfId="1"/>
  </cellStyles>
  <dxfs count="28">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857251</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tabSelected="1" zoomScale="85" zoomScaleNormal="85" zoomScalePageLayoutView="40" workbookViewId="0">
      <selection activeCell="B11" sqref="B11:F11"/>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44"/>
      <c r="C2" s="154" t="s">
        <v>139</v>
      </c>
      <c r="D2" s="155"/>
      <c r="E2" s="156"/>
      <c r="F2" s="163" t="s">
        <v>155</v>
      </c>
    </row>
    <row r="3" spans="2:6" ht="42.75" customHeight="1" x14ac:dyDescent="0.2">
      <c r="B3" s="144"/>
      <c r="C3" s="157"/>
      <c r="D3" s="158"/>
      <c r="E3" s="159"/>
      <c r="F3" s="164"/>
    </row>
    <row r="4" spans="2:6" ht="41.25" customHeight="1" x14ac:dyDescent="0.2">
      <c r="B4" s="144"/>
      <c r="C4" s="160"/>
      <c r="D4" s="161"/>
      <c r="E4" s="162"/>
      <c r="F4" s="152"/>
    </row>
    <row r="5" spans="2:6" ht="37.5" customHeight="1" thickBot="1" x14ac:dyDescent="0.25">
      <c r="B5" s="12"/>
      <c r="C5" s="13"/>
      <c r="D5" s="13"/>
      <c r="E5" s="13"/>
      <c r="F5" s="13"/>
    </row>
    <row r="6" spans="2:6" ht="21" customHeight="1" thickBot="1" x14ac:dyDescent="0.3">
      <c r="B6" s="145" t="s">
        <v>127</v>
      </c>
      <c r="C6" s="146"/>
      <c r="D6" s="146"/>
      <c r="E6" s="146"/>
      <c r="F6" s="147"/>
    </row>
    <row r="7" spans="2:6" ht="78.75" customHeight="1" x14ac:dyDescent="0.2">
      <c r="B7" s="151" t="s">
        <v>140</v>
      </c>
      <c r="C7" s="152"/>
      <c r="D7" s="152"/>
      <c r="E7" s="152"/>
      <c r="F7" s="153"/>
    </row>
    <row r="8" spans="2:6" ht="72.75" customHeight="1" x14ac:dyDescent="0.2">
      <c r="B8" s="148" t="s">
        <v>156</v>
      </c>
      <c r="C8" s="149"/>
      <c r="D8" s="149"/>
      <c r="E8" s="149"/>
      <c r="F8" s="150"/>
    </row>
    <row r="9" spans="2:6" ht="34.5" customHeight="1" x14ac:dyDescent="0.2">
      <c r="B9" s="138" t="s">
        <v>157</v>
      </c>
      <c r="C9" s="139"/>
      <c r="D9" s="139"/>
      <c r="E9" s="139"/>
      <c r="F9" s="140"/>
    </row>
    <row r="10" spans="2:6" ht="36" customHeight="1" x14ac:dyDescent="0.2">
      <c r="B10" s="138" t="s">
        <v>158</v>
      </c>
      <c r="C10" s="139"/>
      <c r="D10" s="139"/>
      <c r="E10" s="139"/>
      <c r="F10" s="140"/>
    </row>
    <row r="11" spans="2:6" ht="72" customHeight="1" x14ac:dyDescent="0.2">
      <c r="B11" s="138" t="s">
        <v>153</v>
      </c>
      <c r="C11" s="139"/>
      <c r="D11" s="139"/>
      <c r="E11" s="139"/>
      <c r="F11" s="140"/>
    </row>
    <row r="12" spans="2:6" ht="76.5" customHeight="1" x14ac:dyDescent="0.2">
      <c r="B12" s="138" t="s">
        <v>209</v>
      </c>
      <c r="C12" s="139"/>
      <c r="D12" s="139"/>
      <c r="E12" s="139"/>
      <c r="F12" s="140"/>
    </row>
    <row r="13" spans="2:6" ht="44.25" customHeight="1" x14ac:dyDescent="0.2">
      <c r="B13" s="138" t="s">
        <v>141</v>
      </c>
      <c r="C13" s="139"/>
      <c r="D13" s="139"/>
      <c r="E13" s="139"/>
      <c r="F13" s="140"/>
    </row>
    <row r="14" spans="2:6" ht="26.25" customHeight="1" x14ac:dyDescent="0.2">
      <c r="B14" s="138" t="s">
        <v>142</v>
      </c>
      <c r="C14" s="139"/>
      <c r="D14" s="139"/>
      <c r="E14" s="139"/>
      <c r="F14" s="140"/>
    </row>
    <row r="15" spans="2:6" ht="22.5" customHeight="1" x14ac:dyDescent="0.2">
      <c r="B15" s="138" t="s">
        <v>143</v>
      </c>
      <c r="C15" s="139"/>
      <c r="D15" s="139"/>
      <c r="E15" s="139"/>
      <c r="F15" s="140"/>
    </row>
    <row r="16" spans="2:6" ht="33" customHeight="1" x14ac:dyDescent="0.2">
      <c r="B16" s="138" t="s">
        <v>159</v>
      </c>
      <c r="C16" s="139"/>
      <c r="D16" s="139"/>
      <c r="E16" s="139"/>
      <c r="F16" s="140"/>
    </row>
    <row r="17" spans="2:6" ht="36.75" customHeight="1" x14ac:dyDescent="0.2">
      <c r="B17" s="138" t="s">
        <v>160</v>
      </c>
      <c r="C17" s="139"/>
      <c r="D17" s="139"/>
      <c r="E17" s="139"/>
      <c r="F17" s="140"/>
    </row>
    <row r="18" spans="2:6" ht="165" customHeight="1" x14ac:dyDescent="0.2">
      <c r="B18" s="138" t="s">
        <v>161</v>
      </c>
      <c r="C18" s="139"/>
      <c r="D18" s="139"/>
      <c r="E18" s="139"/>
      <c r="F18" s="140"/>
    </row>
    <row r="19" spans="2:6" ht="52.5" customHeight="1" thickBot="1" x14ac:dyDescent="0.25">
      <c r="B19" s="141" t="s">
        <v>162</v>
      </c>
      <c r="C19" s="142"/>
      <c r="D19" s="142"/>
      <c r="E19" s="142"/>
      <c r="F19" s="143"/>
    </row>
    <row r="20" spans="2:6" ht="14.25" customHeight="1" x14ac:dyDescent="0.2">
      <c r="B20" s="6"/>
    </row>
    <row r="21" spans="2:6" x14ac:dyDescent="0.2">
      <c r="B21" s="7"/>
    </row>
    <row r="22" spans="2:6" ht="17.25" customHeight="1" x14ac:dyDescent="0.2">
      <c r="B22" s="137"/>
      <c r="C22" s="137"/>
      <c r="D22" s="137"/>
      <c r="E22" s="137"/>
      <c r="F22" s="137"/>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8"/>
  <sheetViews>
    <sheetView showGridLines="0" topLeftCell="B1" zoomScale="80" zoomScaleNormal="80" zoomScalePageLayoutView="85" workbookViewId="0">
      <selection activeCell="D23" sqref="D23"/>
    </sheetView>
  </sheetViews>
  <sheetFormatPr baseColWidth="10"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4"/>
      <c r="C2" s="154" t="s">
        <v>138</v>
      </c>
      <c r="D2" s="155"/>
      <c r="E2" s="156"/>
      <c r="F2" s="163" t="s">
        <v>155</v>
      </c>
    </row>
    <row r="3" spans="2:6" ht="51" customHeight="1" x14ac:dyDescent="0.2">
      <c r="B3" s="144"/>
      <c r="C3" s="157"/>
      <c r="D3" s="158"/>
      <c r="E3" s="159"/>
      <c r="F3" s="164"/>
    </row>
    <row r="4" spans="2:6" ht="54" customHeight="1" x14ac:dyDescent="0.2">
      <c r="B4" s="144"/>
      <c r="C4" s="160"/>
      <c r="D4" s="161"/>
      <c r="E4" s="162"/>
      <c r="F4" s="152"/>
    </row>
    <row r="5" spans="2:6" ht="24.75" customHeight="1" thickBot="1" x14ac:dyDescent="0.25">
      <c r="B5" s="12"/>
      <c r="C5" s="13"/>
      <c r="D5" s="13"/>
      <c r="E5" s="13"/>
      <c r="F5" s="13"/>
    </row>
    <row r="6" spans="2:6" ht="18" customHeight="1" thickBot="1" x14ac:dyDescent="0.25">
      <c r="B6" s="178" t="s">
        <v>8</v>
      </c>
      <c r="C6" s="179"/>
      <c r="D6" s="179"/>
      <c r="E6" s="179"/>
      <c r="F6" s="180"/>
    </row>
    <row r="7" spans="2:6" ht="42.75" customHeight="1" x14ac:dyDescent="0.2">
      <c r="B7" s="181" t="s">
        <v>154</v>
      </c>
      <c r="C7" s="182"/>
      <c r="D7" s="182"/>
      <c r="E7" s="182"/>
      <c r="F7" s="182"/>
    </row>
    <row r="8" spans="2:6" ht="63" customHeight="1" x14ac:dyDescent="0.2">
      <c r="B8" s="183"/>
      <c r="C8" s="184"/>
      <c r="D8" s="184"/>
      <c r="E8" s="184"/>
      <c r="F8" s="184"/>
    </row>
    <row r="9" spans="2:6" ht="37.5" customHeight="1" x14ac:dyDescent="0.2">
      <c r="B9" s="183"/>
      <c r="C9" s="184"/>
      <c r="D9" s="184"/>
      <c r="E9" s="184"/>
      <c r="F9" s="184"/>
    </row>
    <row r="10" spans="2:6" ht="43.5" customHeight="1" x14ac:dyDescent="0.2">
      <c r="B10" s="183"/>
      <c r="C10" s="184"/>
      <c r="D10" s="184"/>
      <c r="E10" s="184"/>
      <c r="F10" s="184"/>
    </row>
    <row r="11" spans="2:6" ht="58.5" customHeight="1" x14ac:dyDescent="0.2">
      <c r="B11" s="183"/>
      <c r="C11" s="184"/>
      <c r="D11" s="184"/>
      <c r="E11" s="184"/>
      <c r="F11" s="184"/>
    </row>
    <row r="12" spans="2:6" ht="46.5" customHeight="1" x14ac:dyDescent="0.2">
      <c r="B12" s="183"/>
      <c r="C12" s="184"/>
      <c r="D12" s="184"/>
      <c r="E12" s="184"/>
      <c r="F12" s="184"/>
    </row>
    <row r="13" spans="2:6" ht="47.25" customHeight="1" x14ac:dyDescent="0.2">
      <c r="B13" s="183"/>
      <c r="C13" s="184"/>
      <c r="D13" s="184"/>
      <c r="E13" s="184"/>
      <c r="F13" s="184"/>
    </row>
    <row r="14" spans="2:6" ht="22.5" customHeight="1" thickBot="1" x14ac:dyDescent="0.25">
      <c r="B14" s="185"/>
      <c r="C14" s="186"/>
      <c r="D14" s="186"/>
      <c r="E14" s="186"/>
      <c r="F14" s="186"/>
    </row>
    <row r="15" spans="2:6" ht="16.5" customHeight="1" thickBot="1" x14ac:dyDescent="0.25">
      <c r="B15" s="171" t="s">
        <v>110</v>
      </c>
      <c r="C15" s="172"/>
      <c r="D15" s="172"/>
      <c r="E15" s="172"/>
      <c r="F15" s="173"/>
    </row>
    <row r="16" spans="2:6" ht="127.5" customHeight="1" x14ac:dyDescent="0.2">
      <c r="B16" s="187" t="s">
        <v>149</v>
      </c>
      <c r="C16" s="188"/>
      <c r="D16" s="188"/>
      <c r="E16" s="188"/>
      <c r="F16" s="189"/>
    </row>
    <row r="17" spans="2:6" ht="19.5" customHeight="1" x14ac:dyDescent="0.2">
      <c r="B17" s="49"/>
      <c r="C17" s="50" t="s">
        <v>38</v>
      </c>
      <c r="D17" s="169" t="s">
        <v>36</v>
      </c>
      <c r="E17" s="169" t="s">
        <v>37</v>
      </c>
      <c r="F17" s="167" t="s">
        <v>35</v>
      </c>
    </row>
    <row r="18" spans="2:6" ht="21" customHeight="1" x14ac:dyDescent="0.2">
      <c r="B18" s="49"/>
      <c r="C18" s="50" t="s">
        <v>84</v>
      </c>
      <c r="D18" s="170"/>
      <c r="E18" s="170"/>
      <c r="F18" s="168"/>
    </row>
    <row r="19" spans="2:6" ht="18.75" customHeight="1" x14ac:dyDescent="0.2">
      <c r="B19" s="51" t="s">
        <v>39</v>
      </c>
      <c r="C19" s="52"/>
      <c r="D19" s="53"/>
      <c r="E19" s="54"/>
      <c r="F19" s="55" t="s">
        <v>33</v>
      </c>
    </row>
    <row r="20" spans="2:6" ht="18.75" customHeight="1" x14ac:dyDescent="0.2">
      <c r="B20" s="56" t="s">
        <v>40</v>
      </c>
      <c r="C20" s="57"/>
      <c r="D20" s="58" t="s">
        <v>86</v>
      </c>
      <c r="E20" s="59" t="s">
        <v>88</v>
      </c>
      <c r="F20" s="60" t="s">
        <v>33</v>
      </c>
    </row>
    <row r="21" spans="2:6" ht="18.75" customHeight="1" x14ac:dyDescent="0.2">
      <c r="B21" s="56" t="s">
        <v>129</v>
      </c>
      <c r="C21" s="57"/>
      <c r="D21" s="58" t="s">
        <v>86</v>
      </c>
      <c r="E21" s="59" t="s">
        <v>88</v>
      </c>
      <c r="F21" s="60" t="s">
        <v>31</v>
      </c>
    </row>
    <row r="22" spans="2:6" ht="18.75" customHeight="1" x14ac:dyDescent="0.2">
      <c r="B22" s="56" t="s">
        <v>41</v>
      </c>
      <c r="C22" s="57"/>
      <c r="D22" s="58"/>
      <c r="E22" s="59"/>
      <c r="F22" s="60" t="s">
        <v>33</v>
      </c>
    </row>
    <row r="23" spans="2:6" ht="18.75" customHeight="1" x14ac:dyDescent="0.2">
      <c r="B23" s="56" t="s">
        <v>80</v>
      </c>
      <c r="C23" s="57"/>
      <c r="D23" s="58" t="s">
        <v>86</v>
      </c>
      <c r="E23" s="59" t="s">
        <v>88</v>
      </c>
      <c r="F23" s="60" t="s">
        <v>33</v>
      </c>
    </row>
    <row r="24" spans="2:6" ht="18.75" customHeight="1" x14ac:dyDescent="0.2">
      <c r="B24" s="56" t="s">
        <v>43</v>
      </c>
      <c r="C24" s="57"/>
      <c r="D24" s="58" t="s">
        <v>86</v>
      </c>
      <c r="E24" s="59" t="s">
        <v>88</v>
      </c>
      <c r="F24" s="60" t="s">
        <v>33</v>
      </c>
    </row>
    <row r="25" spans="2:6" ht="18.75" customHeight="1" x14ac:dyDescent="0.2">
      <c r="B25" s="56" t="s">
        <v>132</v>
      </c>
      <c r="C25" s="57"/>
      <c r="D25" s="58"/>
      <c r="E25" s="59"/>
      <c r="F25" s="61" t="s">
        <v>31</v>
      </c>
    </row>
    <row r="26" spans="2:6" ht="18.75" customHeight="1" x14ac:dyDescent="0.2">
      <c r="B26" s="56" t="s">
        <v>42</v>
      </c>
      <c r="C26" s="57"/>
      <c r="D26" s="58"/>
      <c r="E26" s="59"/>
      <c r="F26" s="60" t="s">
        <v>33</v>
      </c>
    </row>
    <row r="27" spans="2:6" ht="18.75" customHeight="1" x14ac:dyDescent="0.2">
      <c r="B27" s="56" t="s">
        <v>73</v>
      </c>
      <c r="C27" s="57"/>
      <c r="D27" s="58"/>
      <c r="E27" s="59"/>
      <c r="F27" s="60" t="s">
        <v>33</v>
      </c>
    </row>
    <row r="28" spans="2:6" ht="18.75" customHeight="1" x14ac:dyDescent="0.2">
      <c r="B28" s="56" t="s">
        <v>44</v>
      </c>
      <c r="C28" s="57"/>
      <c r="D28" s="58"/>
      <c r="E28" s="59"/>
      <c r="F28" s="60" t="s">
        <v>33</v>
      </c>
    </row>
    <row r="29" spans="2:6" ht="18.75" customHeight="1" x14ac:dyDescent="0.2">
      <c r="B29" s="62" t="s">
        <v>45</v>
      </c>
      <c r="C29" s="63"/>
      <c r="D29" s="58"/>
      <c r="E29" s="64"/>
      <c r="F29" s="65" t="s">
        <v>33</v>
      </c>
    </row>
    <row r="30" spans="2:6" ht="24" customHeight="1" x14ac:dyDescent="0.2">
      <c r="B30" s="49"/>
      <c r="C30" s="50" t="s">
        <v>81</v>
      </c>
      <c r="D30" s="66"/>
      <c r="E30" s="66"/>
      <c r="F30" s="67"/>
    </row>
    <row r="31" spans="2:6" ht="19.5" customHeight="1" x14ac:dyDescent="0.2">
      <c r="B31" s="51" t="s">
        <v>47</v>
      </c>
      <c r="C31" s="68"/>
      <c r="D31" s="53" t="s">
        <v>85</v>
      </c>
      <c r="E31" s="54" t="s">
        <v>88</v>
      </c>
      <c r="F31" s="55" t="s">
        <v>33</v>
      </c>
    </row>
    <row r="32" spans="2:6" ht="19.5" customHeight="1" x14ac:dyDescent="0.2">
      <c r="B32" s="165" t="s">
        <v>46</v>
      </c>
      <c r="C32" s="166"/>
      <c r="D32" s="58"/>
      <c r="E32" s="59"/>
      <c r="F32" s="60" t="s">
        <v>33</v>
      </c>
    </row>
    <row r="33" spans="2:6" ht="19.5" customHeight="1" x14ac:dyDescent="0.2">
      <c r="B33" s="165" t="s">
        <v>79</v>
      </c>
      <c r="C33" s="166"/>
      <c r="D33" s="58"/>
      <c r="E33" s="59"/>
      <c r="F33" s="60" t="s">
        <v>33</v>
      </c>
    </row>
    <row r="34" spans="2:6" ht="19.5" customHeight="1" x14ac:dyDescent="0.2">
      <c r="B34" s="56" t="s">
        <v>48</v>
      </c>
      <c r="C34" s="69"/>
      <c r="D34" s="58" t="s">
        <v>85</v>
      </c>
      <c r="E34" s="59" t="s">
        <v>88</v>
      </c>
      <c r="F34" s="60" t="s">
        <v>33</v>
      </c>
    </row>
    <row r="35" spans="2:6" ht="19.5" customHeight="1" x14ac:dyDescent="0.2">
      <c r="B35" s="56" t="s">
        <v>49</v>
      </c>
      <c r="C35" s="69"/>
      <c r="D35" s="58"/>
      <c r="E35" s="59"/>
      <c r="F35" s="60" t="s">
        <v>33</v>
      </c>
    </row>
    <row r="36" spans="2:6" ht="19.5" customHeight="1" x14ac:dyDescent="0.2">
      <c r="B36" s="165" t="s">
        <v>51</v>
      </c>
      <c r="C36" s="166"/>
      <c r="D36" s="58"/>
      <c r="E36" s="59"/>
      <c r="F36" s="60" t="s">
        <v>33</v>
      </c>
    </row>
    <row r="37" spans="2:6" ht="19.5" customHeight="1" x14ac:dyDescent="0.2">
      <c r="B37" s="176" t="s">
        <v>50</v>
      </c>
      <c r="C37" s="177"/>
      <c r="D37" s="71"/>
      <c r="E37" s="64"/>
      <c r="F37" s="65" t="s">
        <v>33</v>
      </c>
    </row>
    <row r="38" spans="2:6" ht="23.25" customHeight="1" x14ac:dyDescent="0.2">
      <c r="B38" s="49"/>
      <c r="C38" s="50" t="s">
        <v>82</v>
      </c>
      <c r="D38" s="72"/>
      <c r="E38" s="72"/>
      <c r="F38" s="73"/>
    </row>
    <row r="39" spans="2:6" ht="19.5" customHeight="1" x14ac:dyDescent="0.2">
      <c r="B39" s="174" t="s">
        <v>133</v>
      </c>
      <c r="C39" s="175"/>
      <c r="D39" s="53"/>
      <c r="E39" s="54"/>
      <c r="F39" s="55" t="s">
        <v>33</v>
      </c>
    </row>
    <row r="40" spans="2:6" ht="19.5" customHeight="1" x14ac:dyDescent="0.2">
      <c r="B40" s="74" t="s">
        <v>52</v>
      </c>
      <c r="C40" s="69"/>
      <c r="D40" s="58" t="s">
        <v>87</v>
      </c>
      <c r="E40" s="59" t="s">
        <v>88</v>
      </c>
      <c r="F40" s="60" t="s">
        <v>33</v>
      </c>
    </row>
    <row r="41" spans="2:6" ht="19.5" customHeight="1" x14ac:dyDescent="0.2">
      <c r="B41" s="165" t="s">
        <v>130</v>
      </c>
      <c r="C41" s="166"/>
      <c r="D41" s="58"/>
      <c r="E41" s="59"/>
      <c r="F41" s="60" t="s">
        <v>33</v>
      </c>
    </row>
    <row r="42" spans="2:6" ht="19.5" customHeight="1" x14ac:dyDescent="0.2">
      <c r="B42" s="56" t="s">
        <v>49</v>
      </c>
      <c r="C42" s="69"/>
      <c r="D42" s="58"/>
      <c r="E42" s="59"/>
      <c r="F42" s="60" t="s">
        <v>33</v>
      </c>
    </row>
    <row r="43" spans="2:6" ht="19.5" customHeight="1" x14ac:dyDescent="0.2">
      <c r="B43" s="62" t="s">
        <v>53</v>
      </c>
      <c r="C43" s="70"/>
      <c r="D43" s="71" t="s">
        <v>86</v>
      </c>
      <c r="E43" s="64" t="s">
        <v>89</v>
      </c>
      <c r="F43" s="65" t="s">
        <v>33</v>
      </c>
    </row>
    <row r="44" spans="2:6" ht="23.25" customHeight="1" x14ac:dyDescent="0.2">
      <c r="B44" s="49"/>
      <c r="C44" s="50" t="s">
        <v>83</v>
      </c>
      <c r="D44" s="75"/>
      <c r="E44" s="75"/>
      <c r="F44" s="76"/>
    </row>
    <row r="45" spans="2:6" ht="19.5" customHeight="1" x14ac:dyDescent="0.2">
      <c r="B45" s="174" t="s">
        <v>54</v>
      </c>
      <c r="C45" s="175"/>
      <c r="D45" s="58"/>
      <c r="E45" s="54"/>
      <c r="F45" s="77" t="s">
        <v>31</v>
      </c>
    </row>
    <row r="46" spans="2:6" ht="19.5" customHeight="1" x14ac:dyDescent="0.2">
      <c r="B46" s="165" t="s">
        <v>55</v>
      </c>
      <c r="C46" s="166"/>
      <c r="D46" s="58"/>
      <c r="E46" s="59"/>
      <c r="F46" s="78" t="s">
        <v>31</v>
      </c>
    </row>
    <row r="47" spans="2:6" ht="19.5" customHeight="1" x14ac:dyDescent="0.2">
      <c r="B47" s="165" t="s">
        <v>56</v>
      </c>
      <c r="C47" s="166"/>
      <c r="D47" s="58" t="s">
        <v>86</v>
      </c>
      <c r="E47" s="59" t="s">
        <v>89</v>
      </c>
      <c r="F47" s="78" t="s">
        <v>31</v>
      </c>
    </row>
    <row r="48" spans="2:6" ht="19.5" customHeight="1" x14ac:dyDescent="0.2">
      <c r="B48" s="165" t="s">
        <v>57</v>
      </c>
      <c r="C48" s="166"/>
      <c r="D48" s="58"/>
      <c r="E48" s="59"/>
      <c r="F48" s="78" t="s">
        <v>32</v>
      </c>
    </row>
    <row r="49" spans="2:6" ht="19.5" customHeight="1" x14ac:dyDescent="0.2">
      <c r="B49" s="165" t="s">
        <v>58</v>
      </c>
      <c r="C49" s="166"/>
      <c r="D49" s="58" t="s">
        <v>87</v>
      </c>
      <c r="E49" s="59" t="s">
        <v>89</v>
      </c>
      <c r="F49" s="78" t="s">
        <v>31</v>
      </c>
    </row>
    <row r="50" spans="2:6" ht="19.5" customHeight="1" x14ac:dyDescent="0.2">
      <c r="B50" s="56" t="s">
        <v>59</v>
      </c>
      <c r="C50" s="69"/>
      <c r="D50" s="58"/>
      <c r="E50" s="59"/>
      <c r="F50" s="78" t="s">
        <v>31</v>
      </c>
    </row>
    <row r="51" spans="2:6" ht="21" customHeight="1" x14ac:dyDescent="0.2">
      <c r="B51" s="56" t="s">
        <v>60</v>
      </c>
      <c r="C51" s="69"/>
      <c r="D51" s="58" t="s">
        <v>86</v>
      </c>
      <c r="E51" s="59" t="s">
        <v>89</v>
      </c>
      <c r="F51" s="78" t="s">
        <v>31</v>
      </c>
    </row>
    <row r="52" spans="2:6" ht="19.5" customHeight="1" x14ac:dyDescent="0.2">
      <c r="B52" s="165" t="s">
        <v>61</v>
      </c>
      <c r="C52" s="166"/>
      <c r="D52" s="58" t="s">
        <v>86</v>
      </c>
      <c r="E52" s="59" t="s">
        <v>89</v>
      </c>
      <c r="F52" s="78" t="s">
        <v>31</v>
      </c>
    </row>
    <row r="53" spans="2:6" ht="19.5" customHeight="1" x14ac:dyDescent="0.2">
      <c r="B53" s="165" t="s">
        <v>62</v>
      </c>
      <c r="C53" s="166"/>
      <c r="D53" s="58"/>
      <c r="E53" s="59"/>
      <c r="F53" s="78" t="s">
        <v>33</v>
      </c>
    </row>
    <row r="54" spans="2:6" ht="19.5" customHeight="1" x14ac:dyDescent="0.2">
      <c r="B54" s="165" t="s">
        <v>63</v>
      </c>
      <c r="C54" s="166"/>
      <c r="D54" s="58"/>
      <c r="E54" s="59"/>
      <c r="F54" s="78" t="s">
        <v>33</v>
      </c>
    </row>
    <row r="55" spans="2:6" ht="19.5" customHeight="1" x14ac:dyDescent="0.2">
      <c r="B55" s="165" t="s">
        <v>64</v>
      </c>
      <c r="C55" s="166"/>
      <c r="D55" s="58"/>
      <c r="E55" s="59"/>
      <c r="F55" s="78" t="s">
        <v>33</v>
      </c>
    </row>
    <row r="56" spans="2:6" ht="19.5" customHeight="1" x14ac:dyDescent="0.2">
      <c r="B56" s="165" t="s">
        <v>65</v>
      </c>
      <c r="C56" s="166"/>
      <c r="D56" s="58"/>
      <c r="E56" s="59"/>
      <c r="F56" s="78" t="s">
        <v>4</v>
      </c>
    </row>
    <row r="57" spans="2:6" ht="19.5" customHeight="1" x14ac:dyDescent="0.2">
      <c r="B57" s="165" t="s">
        <v>66</v>
      </c>
      <c r="C57" s="166"/>
      <c r="D57" s="58"/>
      <c r="E57" s="59"/>
      <c r="F57" s="78" t="s">
        <v>4</v>
      </c>
    </row>
    <row r="58" spans="2:6" ht="19.5" customHeight="1" x14ac:dyDescent="0.2">
      <c r="B58" s="56" t="s">
        <v>67</v>
      </c>
      <c r="C58" s="69"/>
      <c r="D58" s="58"/>
      <c r="E58" s="59"/>
      <c r="F58" s="78" t="s">
        <v>4</v>
      </c>
    </row>
    <row r="59" spans="2:6" ht="19.5" customHeight="1" x14ac:dyDescent="0.2">
      <c r="B59" s="165" t="s">
        <v>68</v>
      </c>
      <c r="C59" s="166"/>
      <c r="D59" s="58"/>
      <c r="E59" s="59"/>
      <c r="F59" s="78" t="s">
        <v>6</v>
      </c>
    </row>
    <row r="60" spans="2:6" ht="19.5" customHeight="1" x14ac:dyDescent="0.2">
      <c r="B60" s="165" t="s">
        <v>69</v>
      </c>
      <c r="C60" s="166"/>
      <c r="D60" s="58"/>
      <c r="E60" s="59"/>
      <c r="F60" s="60" t="s">
        <v>33</v>
      </c>
    </row>
    <row r="61" spans="2:6" ht="19.5" customHeight="1" x14ac:dyDescent="0.2">
      <c r="B61" s="165" t="s">
        <v>70</v>
      </c>
      <c r="C61" s="166"/>
      <c r="D61" s="58"/>
      <c r="E61" s="59"/>
      <c r="F61" s="60" t="s">
        <v>33</v>
      </c>
    </row>
    <row r="62" spans="2:6" ht="19.5" customHeight="1" x14ac:dyDescent="0.2">
      <c r="B62" s="165" t="s">
        <v>71</v>
      </c>
      <c r="C62" s="166"/>
      <c r="D62" s="58"/>
      <c r="E62" s="59"/>
      <c r="F62" s="60" t="s">
        <v>33</v>
      </c>
    </row>
    <row r="63" spans="2:6" ht="19.5" customHeight="1" x14ac:dyDescent="0.2">
      <c r="B63" s="165" t="s">
        <v>101</v>
      </c>
      <c r="C63" s="166"/>
      <c r="D63" s="58"/>
      <c r="E63" s="59"/>
      <c r="F63" s="60" t="s">
        <v>33</v>
      </c>
    </row>
    <row r="64" spans="2:6" ht="19.5" customHeight="1" x14ac:dyDescent="0.2">
      <c r="B64" s="56" t="s">
        <v>76</v>
      </c>
      <c r="C64" s="69"/>
      <c r="D64" s="58"/>
      <c r="E64" s="59"/>
      <c r="F64" s="60" t="s">
        <v>78</v>
      </c>
    </row>
    <row r="65" spans="2:6" ht="19.5" customHeight="1" x14ac:dyDescent="0.2">
      <c r="B65" s="165" t="s">
        <v>77</v>
      </c>
      <c r="C65" s="166"/>
      <c r="D65" s="58"/>
      <c r="E65" s="59"/>
      <c r="F65" s="60" t="s">
        <v>78</v>
      </c>
    </row>
    <row r="66" spans="2:6" ht="19.5" customHeight="1" x14ac:dyDescent="0.2">
      <c r="B66" s="56" t="s">
        <v>102</v>
      </c>
      <c r="C66" s="57"/>
      <c r="D66" s="58"/>
      <c r="E66" s="59"/>
      <c r="F66" s="78" t="s">
        <v>74</v>
      </c>
    </row>
    <row r="67" spans="2:6" ht="19.5" customHeight="1" x14ac:dyDescent="0.2">
      <c r="B67" s="56" t="s">
        <v>75</v>
      </c>
      <c r="C67" s="69"/>
      <c r="D67" s="58" t="s">
        <v>87</v>
      </c>
      <c r="E67" s="59" t="s">
        <v>89</v>
      </c>
      <c r="F67" s="78" t="s">
        <v>74</v>
      </c>
    </row>
    <row r="68" spans="2:6" ht="19.5" customHeight="1" thickBot="1" x14ac:dyDescent="0.25">
      <c r="B68" s="79" t="s">
        <v>72</v>
      </c>
      <c r="C68" s="80"/>
      <c r="D68" s="81" t="s">
        <v>87</v>
      </c>
      <c r="E68" s="82" t="s">
        <v>89</v>
      </c>
      <c r="F68" s="83" t="s">
        <v>34</v>
      </c>
    </row>
    <row r="73" spans="2:6" hidden="1" x14ac:dyDescent="0.2">
      <c r="B73" s="6" t="s">
        <v>87</v>
      </c>
    </row>
    <row r="74" spans="2:6" hidden="1" x14ac:dyDescent="0.2">
      <c r="B74" s="7" t="s">
        <v>85</v>
      </c>
    </row>
    <row r="75" spans="2:6" hidden="1" x14ac:dyDescent="0.2">
      <c r="B75" s="7" t="s">
        <v>86</v>
      </c>
    </row>
    <row r="76" spans="2:6" hidden="1" x14ac:dyDescent="0.2"/>
    <row r="77" spans="2:6" hidden="1" x14ac:dyDescent="0.2">
      <c r="B77" t="s">
        <v>88</v>
      </c>
    </row>
    <row r="78" spans="2:6" hidden="1" x14ac:dyDescent="0.2">
      <c r="B78" t="s">
        <v>89</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45:D68 D39:D43 D31:D37">
      <formula1>$B$73:$B$75</formula1>
    </dataValidation>
    <dataValidation type="list" allowBlank="1" showInputMessage="1" showErrorMessage="1" sqref="E19:E29 E45:E68 E39:E43 E31:E37">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Q68"/>
  <sheetViews>
    <sheetView showGridLines="0" topLeftCell="A10" zoomScale="90" zoomScaleNormal="90" zoomScalePageLayoutView="70" workbookViewId="0">
      <selection activeCell="H11" sqref="H11"/>
    </sheetView>
  </sheetViews>
  <sheetFormatPr baseColWidth="10"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44"/>
      <c r="C2" s="154" t="s">
        <v>138</v>
      </c>
      <c r="D2" s="155"/>
      <c r="E2" s="155"/>
      <c r="F2" s="155"/>
      <c r="G2" s="155"/>
      <c r="H2" s="155"/>
      <c r="I2" s="155"/>
      <c r="J2" s="156"/>
      <c r="K2" s="226" t="s">
        <v>155</v>
      </c>
      <c r="L2" s="227"/>
    </row>
    <row r="3" spans="2:17" ht="42" customHeight="1" x14ac:dyDescent="0.2">
      <c r="B3" s="144"/>
      <c r="C3" s="157"/>
      <c r="D3" s="158"/>
      <c r="E3" s="158"/>
      <c r="F3" s="158"/>
      <c r="G3" s="158"/>
      <c r="H3" s="158"/>
      <c r="I3" s="158"/>
      <c r="J3" s="159"/>
      <c r="K3" s="228"/>
      <c r="L3" s="229"/>
    </row>
    <row r="4" spans="2:17" ht="36.75" customHeight="1" x14ac:dyDescent="0.2">
      <c r="B4" s="144"/>
      <c r="C4" s="160"/>
      <c r="D4" s="161"/>
      <c r="E4" s="161"/>
      <c r="F4" s="161"/>
      <c r="G4" s="161"/>
      <c r="H4" s="161"/>
      <c r="I4" s="161"/>
      <c r="J4" s="162"/>
      <c r="K4" s="230"/>
      <c r="L4" s="231"/>
    </row>
    <row r="5" spans="2:17" ht="24.75" customHeight="1" thickBot="1" x14ac:dyDescent="0.25">
      <c r="C5" s="12"/>
      <c r="D5" s="13"/>
      <c r="E5" s="13"/>
      <c r="F5" s="13"/>
      <c r="G5" s="13"/>
      <c r="H5"/>
      <c r="L5"/>
    </row>
    <row r="6" spans="2:17" ht="124.5" customHeight="1" thickBot="1" x14ac:dyDescent="0.25">
      <c r="B6" s="217" t="s">
        <v>208</v>
      </c>
      <c r="C6" s="218"/>
      <c r="D6" s="218"/>
      <c r="E6" s="218"/>
      <c r="F6" s="218"/>
      <c r="G6" s="218"/>
      <c r="H6" s="218"/>
      <c r="I6" s="218"/>
      <c r="J6" s="218"/>
      <c r="K6" s="218"/>
      <c r="L6" s="219"/>
      <c r="M6" s="1"/>
      <c r="N6" s="1"/>
      <c r="O6" s="1"/>
      <c r="P6" s="1"/>
      <c r="Q6" s="1"/>
    </row>
    <row r="7" spans="2:17" ht="24.75" customHeight="1" x14ac:dyDescent="0.2">
      <c r="B7" s="223" t="s">
        <v>110</v>
      </c>
      <c r="C7" s="224"/>
      <c r="D7" s="224"/>
      <c r="E7" s="224"/>
      <c r="F7" s="224"/>
      <c r="G7" s="224"/>
      <c r="H7" s="224"/>
      <c r="I7" s="224"/>
      <c r="J7" s="224"/>
      <c r="K7" s="224"/>
      <c r="L7" s="225"/>
    </row>
    <row r="8" spans="2:17" ht="18" customHeight="1" x14ac:dyDescent="0.25">
      <c r="B8" s="129" t="s">
        <v>152</v>
      </c>
      <c r="C8" s="130"/>
      <c r="D8" s="130"/>
      <c r="E8" s="130"/>
      <c r="F8" s="130"/>
      <c r="G8" s="130"/>
      <c r="H8" s="130"/>
      <c r="I8" s="130"/>
      <c r="J8" s="130"/>
      <c r="K8" s="130"/>
      <c r="L8" s="131"/>
    </row>
    <row r="9" spans="2:17" ht="15.75" x14ac:dyDescent="0.25">
      <c r="B9" s="129" t="s">
        <v>150</v>
      </c>
      <c r="C9" s="132"/>
      <c r="D9" s="132"/>
      <c r="E9" s="132"/>
      <c r="F9" s="132"/>
      <c r="G9" s="132"/>
      <c r="H9" s="132"/>
      <c r="I9" s="133"/>
      <c r="J9" s="132"/>
      <c r="K9" s="132"/>
      <c r="L9" s="134"/>
    </row>
    <row r="10" spans="2:17" ht="15.75" x14ac:dyDescent="0.25">
      <c r="B10" s="129" t="s">
        <v>145</v>
      </c>
      <c r="C10" s="132"/>
      <c r="D10" s="132"/>
      <c r="E10" s="132"/>
      <c r="F10" s="132"/>
      <c r="G10" s="132"/>
      <c r="H10" s="132"/>
      <c r="I10" s="132"/>
      <c r="J10" s="132"/>
      <c r="K10" s="132"/>
      <c r="L10" s="134"/>
    </row>
    <row r="11" spans="2:17" ht="15.75" x14ac:dyDescent="0.25">
      <c r="B11" s="129" t="s">
        <v>146</v>
      </c>
      <c r="C11" s="132"/>
      <c r="D11" s="132"/>
      <c r="E11" s="132"/>
      <c r="F11" s="132"/>
      <c r="G11" s="132"/>
      <c r="H11" s="132"/>
      <c r="I11" s="132"/>
      <c r="J11" s="132"/>
      <c r="K11" s="132"/>
      <c r="L11" s="134"/>
    </row>
    <row r="12" spans="2:17" ht="18" customHeight="1" x14ac:dyDescent="0.2">
      <c r="B12" s="220" t="s">
        <v>144</v>
      </c>
      <c r="C12" s="221"/>
      <c r="D12" s="221"/>
      <c r="E12" s="221"/>
      <c r="F12" s="221"/>
      <c r="G12" s="221"/>
      <c r="H12" s="221"/>
      <c r="I12" s="221"/>
      <c r="J12" s="221"/>
      <c r="K12" s="221"/>
      <c r="L12" s="222"/>
    </row>
    <row r="13" spans="2:17" ht="15.75" x14ac:dyDescent="0.25">
      <c r="B13" s="129" t="s">
        <v>148</v>
      </c>
      <c r="C13" s="132"/>
      <c r="D13" s="132"/>
      <c r="E13" s="132"/>
      <c r="F13" s="132"/>
      <c r="G13" s="132"/>
      <c r="H13" s="132"/>
      <c r="I13" s="132"/>
      <c r="J13" s="132"/>
      <c r="K13" s="132"/>
      <c r="L13" s="134"/>
    </row>
    <row r="14" spans="2:17" ht="7.5" customHeight="1" thickBot="1" x14ac:dyDescent="0.25">
      <c r="B14" s="87"/>
      <c r="C14" s="88"/>
      <c r="D14" s="88"/>
      <c r="E14" s="88"/>
      <c r="F14" s="88"/>
      <c r="G14" s="88"/>
      <c r="H14" s="88"/>
      <c r="I14" s="88"/>
      <c r="J14" s="88"/>
      <c r="K14" s="88"/>
      <c r="L14" s="89"/>
    </row>
    <row r="15" spans="2:17" ht="33.75" customHeight="1" thickBot="1" x14ac:dyDescent="0.25">
      <c r="B15" s="214" t="s">
        <v>126</v>
      </c>
      <c r="C15" s="215"/>
      <c r="D15" s="215"/>
      <c r="E15" s="215"/>
      <c r="F15" s="215"/>
      <c r="G15" s="216"/>
      <c r="H15" s="211" t="s">
        <v>124</v>
      </c>
      <c r="I15" s="212"/>
      <c r="J15" s="212"/>
      <c r="K15" s="212"/>
      <c r="L15" s="213"/>
    </row>
    <row r="16" spans="2:17" ht="40.5" customHeight="1" thickBot="1" x14ac:dyDescent="0.25">
      <c r="B16" s="90" t="s">
        <v>90</v>
      </c>
      <c r="C16" s="232" t="s">
        <v>95</v>
      </c>
      <c r="D16" s="232"/>
      <c r="E16" s="232"/>
      <c r="F16" s="232"/>
      <c r="G16" s="232"/>
      <c r="H16" s="91" t="s">
        <v>96</v>
      </c>
      <c r="I16" s="91" t="s">
        <v>7</v>
      </c>
      <c r="J16" s="91" t="s">
        <v>3</v>
      </c>
      <c r="K16" s="91" t="s">
        <v>103</v>
      </c>
      <c r="L16" s="92" t="s">
        <v>98</v>
      </c>
    </row>
    <row r="17" spans="2:12" ht="53.25" customHeight="1" x14ac:dyDescent="0.2">
      <c r="B17" s="93" t="s">
        <v>84</v>
      </c>
      <c r="C17" s="208" t="s">
        <v>129</v>
      </c>
      <c r="D17" s="208"/>
      <c r="E17" s="208"/>
      <c r="F17" s="208"/>
      <c r="G17" s="208"/>
      <c r="H17" s="94" t="s">
        <v>163</v>
      </c>
      <c r="I17" s="95">
        <v>1</v>
      </c>
      <c r="J17" s="96">
        <v>3</v>
      </c>
      <c r="K17" s="96">
        <f>I17+J17</f>
        <v>4</v>
      </c>
      <c r="L17" s="97" t="str">
        <f t="shared" ref="L17:L29" si="0">IF(K17&lt;=4,"BAJO",IF(K17=5,"MEDIO",IF(K17=6,"ALTO",IF(K17=7,"ALTO","EXTREMO"))))</f>
        <v>BAJO</v>
      </c>
    </row>
    <row r="18" spans="2:12" ht="53.25" customHeight="1" x14ac:dyDescent="0.2">
      <c r="B18" s="98" t="s">
        <v>84</v>
      </c>
      <c r="C18" s="210" t="s">
        <v>80</v>
      </c>
      <c r="D18" s="210"/>
      <c r="E18" s="210"/>
      <c r="F18" s="210"/>
      <c r="G18" s="210"/>
      <c r="H18" s="99" t="s">
        <v>164</v>
      </c>
      <c r="I18" s="95">
        <v>2</v>
      </c>
      <c r="J18" s="96">
        <v>3</v>
      </c>
      <c r="K18" s="96">
        <f t="shared" ref="K18:K29" si="1">+I18+J18</f>
        <v>5</v>
      </c>
      <c r="L18" s="100" t="str">
        <f t="shared" si="0"/>
        <v>MEDIO</v>
      </c>
    </row>
    <row r="19" spans="2:12" ht="53.25" customHeight="1" x14ac:dyDescent="0.2">
      <c r="B19" s="98" t="s">
        <v>84</v>
      </c>
      <c r="C19" s="210" t="s">
        <v>40</v>
      </c>
      <c r="D19" s="210"/>
      <c r="E19" s="210"/>
      <c r="F19" s="210"/>
      <c r="G19" s="210"/>
      <c r="H19" s="99" t="s">
        <v>165</v>
      </c>
      <c r="I19" s="95">
        <v>2</v>
      </c>
      <c r="J19" s="96">
        <v>3</v>
      </c>
      <c r="K19" s="96">
        <f t="shared" si="1"/>
        <v>5</v>
      </c>
      <c r="L19" s="100" t="str">
        <f t="shared" si="0"/>
        <v>MEDIO</v>
      </c>
    </row>
    <row r="20" spans="2:12" ht="53.25" customHeight="1" x14ac:dyDescent="0.2">
      <c r="B20" s="98" t="s">
        <v>81</v>
      </c>
      <c r="C20" s="210" t="s">
        <v>47</v>
      </c>
      <c r="D20" s="210"/>
      <c r="E20" s="210"/>
      <c r="F20" s="210"/>
      <c r="G20" s="210"/>
      <c r="H20" s="99" t="s">
        <v>166</v>
      </c>
      <c r="I20" s="95">
        <v>2</v>
      </c>
      <c r="J20" s="96">
        <v>3</v>
      </c>
      <c r="K20" s="96">
        <f t="shared" si="1"/>
        <v>5</v>
      </c>
      <c r="L20" s="100" t="str">
        <f t="shared" si="0"/>
        <v>MEDIO</v>
      </c>
    </row>
    <row r="21" spans="2:12" ht="53.25" customHeight="1" x14ac:dyDescent="0.2">
      <c r="B21" s="98" t="s">
        <v>81</v>
      </c>
      <c r="C21" s="210" t="s">
        <v>48</v>
      </c>
      <c r="D21" s="210"/>
      <c r="E21" s="210"/>
      <c r="F21" s="210"/>
      <c r="G21" s="210"/>
      <c r="H21" s="99" t="s">
        <v>167</v>
      </c>
      <c r="I21" s="95">
        <v>1</v>
      </c>
      <c r="J21" s="96">
        <v>4</v>
      </c>
      <c r="K21" s="96">
        <f t="shared" si="1"/>
        <v>5</v>
      </c>
      <c r="L21" s="100" t="str">
        <f t="shared" si="0"/>
        <v>MEDIO</v>
      </c>
    </row>
    <row r="22" spans="2:12" ht="53.25" customHeight="1" x14ac:dyDescent="0.2">
      <c r="B22" s="98" t="s">
        <v>82</v>
      </c>
      <c r="C22" s="210" t="s">
        <v>52</v>
      </c>
      <c r="D22" s="210"/>
      <c r="E22" s="210"/>
      <c r="F22" s="210"/>
      <c r="G22" s="210"/>
      <c r="H22" s="135" t="s">
        <v>168</v>
      </c>
      <c r="I22" s="95">
        <v>2</v>
      </c>
      <c r="J22" s="96">
        <v>3</v>
      </c>
      <c r="K22" s="96">
        <f t="shared" si="1"/>
        <v>5</v>
      </c>
      <c r="L22" s="100" t="str">
        <f t="shared" si="0"/>
        <v>MEDIO</v>
      </c>
    </row>
    <row r="23" spans="2:12" ht="53.25" customHeight="1" x14ac:dyDescent="0.2">
      <c r="B23" s="98" t="s">
        <v>82</v>
      </c>
      <c r="C23" s="210" t="s">
        <v>53</v>
      </c>
      <c r="D23" s="210"/>
      <c r="E23" s="210"/>
      <c r="F23" s="210"/>
      <c r="G23" s="210"/>
      <c r="H23" s="99" t="s">
        <v>169</v>
      </c>
      <c r="I23" s="95">
        <v>2</v>
      </c>
      <c r="J23" s="96">
        <v>2</v>
      </c>
      <c r="K23" s="96">
        <f t="shared" si="1"/>
        <v>4</v>
      </c>
      <c r="L23" s="100" t="str">
        <f t="shared" si="0"/>
        <v>BAJO</v>
      </c>
    </row>
    <row r="24" spans="2:12" ht="53.25" customHeight="1" x14ac:dyDescent="0.2">
      <c r="B24" s="98" t="s">
        <v>83</v>
      </c>
      <c r="C24" s="210" t="s">
        <v>56</v>
      </c>
      <c r="D24" s="210"/>
      <c r="E24" s="210"/>
      <c r="F24" s="210"/>
      <c r="G24" s="210"/>
      <c r="H24" s="99" t="s">
        <v>170</v>
      </c>
      <c r="I24" s="95">
        <v>2</v>
      </c>
      <c r="J24" s="96">
        <v>3</v>
      </c>
      <c r="K24" s="96">
        <f t="shared" si="1"/>
        <v>5</v>
      </c>
      <c r="L24" s="100" t="str">
        <f t="shared" si="0"/>
        <v>MEDIO</v>
      </c>
    </row>
    <row r="25" spans="2:12" ht="53.25" customHeight="1" x14ac:dyDescent="0.2">
      <c r="B25" s="98" t="s">
        <v>83</v>
      </c>
      <c r="C25" s="210" t="s">
        <v>58</v>
      </c>
      <c r="D25" s="210"/>
      <c r="E25" s="210"/>
      <c r="F25" s="210"/>
      <c r="G25" s="210"/>
      <c r="H25" s="99" t="s">
        <v>171</v>
      </c>
      <c r="I25" s="95">
        <v>2</v>
      </c>
      <c r="J25" s="96">
        <v>3</v>
      </c>
      <c r="K25" s="96">
        <f t="shared" si="1"/>
        <v>5</v>
      </c>
      <c r="L25" s="100" t="str">
        <f t="shared" si="0"/>
        <v>MEDIO</v>
      </c>
    </row>
    <row r="26" spans="2:12" ht="53.25" customHeight="1" x14ac:dyDescent="0.2">
      <c r="B26" s="98" t="s">
        <v>83</v>
      </c>
      <c r="C26" s="210" t="s">
        <v>75</v>
      </c>
      <c r="D26" s="210"/>
      <c r="E26" s="210"/>
      <c r="F26" s="210"/>
      <c r="G26" s="210"/>
      <c r="H26" s="99" t="s">
        <v>172</v>
      </c>
      <c r="I26" s="95">
        <v>2</v>
      </c>
      <c r="J26" s="96">
        <v>2</v>
      </c>
      <c r="K26" s="96">
        <f t="shared" si="1"/>
        <v>4</v>
      </c>
      <c r="L26" s="100" t="str">
        <f t="shared" si="0"/>
        <v>BAJO</v>
      </c>
    </row>
    <row r="27" spans="2:12" ht="53.25" customHeight="1" x14ac:dyDescent="0.2">
      <c r="B27" s="98" t="s">
        <v>83</v>
      </c>
      <c r="C27" s="210" t="s">
        <v>60</v>
      </c>
      <c r="D27" s="210"/>
      <c r="E27" s="210"/>
      <c r="F27" s="210"/>
      <c r="G27" s="210"/>
      <c r="H27" s="99" t="s">
        <v>173</v>
      </c>
      <c r="I27" s="95">
        <v>2</v>
      </c>
      <c r="J27" s="96">
        <v>3</v>
      </c>
      <c r="K27" s="96">
        <f t="shared" si="1"/>
        <v>5</v>
      </c>
      <c r="L27" s="100" t="str">
        <f t="shared" si="0"/>
        <v>MEDIO</v>
      </c>
    </row>
    <row r="28" spans="2:12" ht="53.25" customHeight="1" x14ac:dyDescent="0.2">
      <c r="B28" s="98" t="s">
        <v>83</v>
      </c>
      <c r="C28" s="210" t="s">
        <v>61</v>
      </c>
      <c r="D28" s="210"/>
      <c r="E28" s="210"/>
      <c r="F28" s="210"/>
      <c r="G28" s="210"/>
      <c r="H28" s="99" t="s">
        <v>174</v>
      </c>
      <c r="I28" s="95">
        <v>2</v>
      </c>
      <c r="J28" s="96">
        <v>4</v>
      </c>
      <c r="K28" s="96">
        <f t="shared" si="1"/>
        <v>6</v>
      </c>
      <c r="L28" s="100" t="str">
        <f t="shared" si="0"/>
        <v>ALTO</v>
      </c>
    </row>
    <row r="29" spans="2:12" ht="53.25" customHeight="1" thickBot="1" x14ac:dyDescent="0.25">
      <c r="B29" s="98" t="s">
        <v>83</v>
      </c>
      <c r="C29" s="210" t="s">
        <v>72</v>
      </c>
      <c r="D29" s="210"/>
      <c r="E29" s="210"/>
      <c r="F29" s="210"/>
      <c r="G29" s="210"/>
      <c r="H29" s="99" t="s">
        <v>175</v>
      </c>
      <c r="I29" s="95">
        <v>2</v>
      </c>
      <c r="J29" s="96">
        <v>3</v>
      </c>
      <c r="K29" s="96">
        <f t="shared" si="1"/>
        <v>5</v>
      </c>
      <c r="L29" s="100" t="str">
        <f t="shared" si="0"/>
        <v>MEDIO</v>
      </c>
    </row>
    <row r="30" spans="2:12" ht="53.25" customHeight="1" x14ac:dyDescent="0.2">
      <c r="B30" s="101"/>
      <c r="C30" s="102"/>
      <c r="D30" s="102"/>
      <c r="E30" s="102"/>
      <c r="F30" s="102"/>
      <c r="G30" s="102"/>
      <c r="H30" s="102"/>
      <c r="I30" s="102"/>
      <c r="J30" s="102"/>
      <c r="K30" s="102"/>
      <c r="L30" s="103"/>
    </row>
    <row r="31" spans="2:12" ht="53.25" customHeight="1" x14ac:dyDescent="0.2">
      <c r="B31" s="84"/>
      <c r="C31" s="200"/>
      <c r="D31" s="200"/>
      <c r="E31" s="200"/>
      <c r="F31" s="85"/>
      <c r="G31" s="85"/>
      <c r="H31" s="193"/>
      <c r="I31" s="193"/>
      <c r="J31" s="85"/>
      <c r="K31" s="85"/>
      <c r="L31" s="86"/>
    </row>
    <row r="32" spans="2:12" ht="53.25" customHeight="1" x14ac:dyDescent="0.2">
      <c r="B32" s="207" t="s">
        <v>2</v>
      </c>
      <c r="C32" s="191" t="s">
        <v>15</v>
      </c>
      <c r="D32" s="191"/>
      <c r="E32" s="104" t="s">
        <v>14</v>
      </c>
      <c r="F32" s="85"/>
      <c r="G32" s="209" t="s">
        <v>3</v>
      </c>
      <c r="H32" s="105" t="s">
        <v>20</v>
      </c>
      <c r="I32" s="105" t="s">
        <v>14</v>
      </c>
      <c r="J32" s="85"/>
      <c r="K32" s="85"/>
      <c r="L32" s="86"/>
    </row>
    <row r="33" spans="2:14" ht="53.25" customHeight="1" x14ac:dyDescent="0.2">
      <c r="B33" s="207"/>
      <c r="C33" s="190" t="s">
        <v>9</v>
      </c>
      <c r="D33" s="190"/>
      <c r="E33" s="106">
        <v>1</v>
      </c>
      <c r="F33" s="85"/>
      <c r="G33" s="209"/>
      <c r="H33" s="106" t="s">
        <v>17</v>
      </c>
      <c r="I33" s="107">
        <v>1</v>
      </c>
      <c r="J33" s="85"/>
      <c r="K33" s="85"/>
      <c r="L33" s="86"/>
    </row>
    <row r="34" spans="2:14" ht="53.25" customHeight="1" x14ac:dyDescent="0.2">
      <c r="B34" s="207"/>
      <c r="C34" s="190" t="s">
        <v>10</v>
      </c>
      <c r="D34" s="190"/>
      <c r="E34" s="106">
        <v>2</v>
      </c>
      <c r="F34" s="85"/>
      <c r="G34" s="209"/>
      <c r="H34" s="106" t="s">
        <v>18</v>
      </c>
      <c r="I34" s="107">
        <v>2</v>
      </c>
      <c r="J34" s="85"/>
      <c r="K34" s="85"/>
      <c r="L34" s="86"/>
    </row>
    <row r="35" spans="2:14" ht="53.25" customHeight="1" x14ac:dyDescent="0.2">
      <c r="B35" s="207"/>
      <c r="C35" s="190" t="s">
        <v>11</v>
      </c>
      <c r="D35" s="190"/>
      <c r="E35" s="106">
        <v>3</v>
      </c>
      <c r="F35" s="85"/>
      <c r="G35" s="209"/>
      <c r="H35" s="106" t="s">
        <v>1</v>
      </c>
      <c r="I35" s="107">
        <v>3</v>
      </c>
      <c r="J35" s="85"/>
      <c r="K35" s="85"/>
      <c r="L35" s="86"/>
    </row>
    <row r="36" spans="2:14" ht="53.25" customHeight="1" x14ac:dyDescent="0.2">
      <c r="B36" s="207"/>
      <c r="C36" s="190" t="s">
        <v>12</v>
      </c>
      <c r="D36" s="190"/>
      <c r="E36" s="106">
        <v>4</v>
      </c>
      <c r="F36" s="85"/>
      <c r="G36" s="209"/>
      <c r="H36" s="106" t="s">
        <v>19</v>
      </c>
      <c r="I36" s="107">
        <v>4</v>
      </c>
      <c r="J36" s="85"/>
      <c r="K36" s="85"/>
      <c r="L36" s="86"/>
    </row>
    <row r="37" spans="2:14" ht="12.75" customHeight="1" x14ac:dyDescent="0.2">
      <c r="B37" s="207"/>
      <c r="C37" s="190" t="s">
        <v>13</v>
      </c>
      <c r="D37" s="190"/>
      <c r="E37" s="106">
        <v>5</v>
      </c>
      <c r="F37" s="85"/>
      <c r="G37" s="209"/>
      <c r="H37" s="106" t="s">
        <v>0</v>
      </c>
      <c r="I37" s="107">
        <v>5</v>
      </c>
      <c r="J37" s="85"/>
      <c r="K37" s="85"/>
      <c r="L37" s="86"/>
    </row>
    <row r="38" spans="2:14" x14ac:dyDescent="0.2">
      <c r="B38" s="108"/>
      <c r="C38" s="109"/>
      <c r="D38" s="109"/>
      <c r="E38" s="109"/>
      <c r="F38" s="85"/>
      <c r="G38" s="109"/>
      <c r="H38" s="109"/>
      <c r="I38" s="109"/>
      <c r="J38" s="109"/>
      <c r="K38" s="109"/>
      <c r="L38" s="86"/>
    </row>
    <row r="39" spans="2:14" ht="19.5" customHeight="1" x14ac:dyDescent="0.2">
      <c r="B39" s="108"/>
      <c r="C39" s="193" t="s">
        <v>22</v>
      </c>
      <c r="D39" s="193"/>
      <c r="E39" s="193"/>
      <c r="F39" s="193"/>
      <c r="G39" s="193"/>
      <c r="H39" s="196"/>
      <c r="I39" s="196"/>
      <c r="J39" s="196"/>
      <c r="K39" s="196"/>
      <c r="L39" s="86"/>
    </row>
    <row r="40" spans="2:14" ht="21" customHeight="1" x14ac:dyDescent="0.2">
      <c r="B40" s="108"/>
      <c r="C40" s="190" t="s">
        <v>112</v>
      </c>
      <c r="D40" s="190"/>
      <c r="E40" s="190"/>
      <c r="F40" s="106" t="s">
        <v>114</v>
      </c>
      <c r="G40" s="106" t="s">
        <v>121</v>
      </c>
      <c r="H40" s="106" t="s">
        <v>119</v>
      </c>
      <c r="I40" s="190" t="s">
        <v>117</v>
      </c>
      <c r="J40" s="190"/>
      <c r="K40" s="190" t="s">
        <v>115</v>
      </c>
      <c r="L40" s="199"/>
    </row>
    <row r="41" spans="2:14" ht="15.75" customHeight="1" x14ac:dyDescent="0.2">
      <c r="B41" s="108"/>
      <c r="C41" s="190" t="s">
        <v>113</v>
      </c>
      <c r="D41" s="190"/>
      <c r="E41" s="190"/>
      <c r="F41" s="106" t="s">
        <v>123</v>
      </c>
      <c r="G41" s="106" t="s">
        <v>122</v>
      </c>
      <c r="H41" s="106" t="s">
        <v>120</v>
      </c>
      <c r="I41" s="190" t="s">
        <v>118</v>
      </c>
      <c r="J41" s="190"/>
      <c r="K41" s="190" t="s">
        <v>116</v>
      </c>
      <c r="L41" s="199"/>
      <c r="N41" s="5"/>
    </row>
    <row r="42" spans="2:14" ht="24.75" customHeight="1" x14ac:dyDescent="0.2">
      <c r="B42" s="84"/>
      <c r="C42" s="191" t="s">
        <v>23</v>
      </c>
      <c r="D42" s="191"/>
      <c r="E42" s="191" t="s">
        <v>14</v>
      </c>
      <c r="F42" s="110" t="s">
        <v>17</v>
      </c>
      <c r="G42" s="110" t="s">
        <v>18</v>
      </c>
      <c r="H42" s="111" t="s">
        <v>1</v>
      </c>
      <c r="I42" s="202" t="s">
        <v>19</v>
      </c>
      <c r="J42" s="202"/>
      <c r="K42" s="191" t="s">
        <v>0</v>
      </c>
      <c r="L42" s="197"/>
    </row>
    <row r="43" spans="2:14" ht="18" customHeight="1" x14ac:dyDescent="0.2">
      <c r="B43" s="84"/>
      <c r="C43" s="191"/>
      <c r="D43" s="191"/>
      <c r="E43" s="191"/>
      <c r="F43" s="112">
        <v>1</v>
      </c>
      <c r="G43" s="112">
        <v>2</v>
      </c>
      <c r="H43" s="112">
        <v>3</v>
      </c>
      <c r="I43" s="192">
        <v>4</v>
      </c>
      <c r="J43" s="192"/>
      <c r="K43" s="192">
        <v>5</v>
      </c>
      <c r="L43" s="198"/>
    </row>
    <row r="44" spans="2:14" ht="29.25" customHeight="1" x14ac:dyDescent="0.2">
      <c r="B44" s="84"/>
      <c r="C44" s="190" t="s">
        <v>9</v>
      </c>
      <c r="D44" s="190"/>
      <c r="E44" s="113">
        <v>1</v>
      </c>
      <c r="F44" s="114">
        <v>2</v>
      </c>
      <c r="G44" s="114">
        <v>3</v>
      </c>
      <c r="H44" s="114">
        <v>4</v>
      </c>
      <c r="I44" s="194">
        <v>5</v>
      </c>
      <c r="J44" s="194"/>
      <c r="K44" s="195">
        <v>6</v>
      </c>
      <c r="L44" s="203"/>
    </row>
    <row r="45" spans="2:14" ht="16.5" customHeight="1" x14ac:dyDescent="0.2">
      <c r="B45" s="84"/>
      <c r="C45" s="190" t="s">
        <v>10</v>
      </c>
      <c r="D45" s="190"/>
      <c r="E45" s="113">
        <v>2</v>
      </c>
      <c r="F45" s="114">
        <v>3</v>
      </c>
      <c r="G45" s="114">
        <v>4</v>
      </c>
      <c r="H45" s="115">
        <v>5</v>
      </c>
      <c r="I45" s="195">
        <v>6</v>
      </c>
      <c r="J45" s="195"/>
      <c r="K45" s="204">
        <v>7</v>
      </c>
      <c r="L45" s="205"/>
    </row>
    <row r="46" spans="2:14" ht="16.5" customHeight="1" x14ac:dyDescent="0.2">
      <c r="B46" s="84"/>
      <c r="C46" s="190" t="s">
        <v>11</v>
      </c>
      <c r="D46" s="190"/>
      <c r="E46" s="113">
        <v>3</v>
      </c>
      <c r="F46" s="114">
        <v>4</v>
      </c>
      <c r="G46" s="115">
        <v>5</v>
      </c>
      <c r="H46" s="116">
        <v>6</v>
      </c>
      <c r="I46" s="195">
        <v>7</v>
      </c>
      <c r="J46" s="195"/>
      <c r="K46" s="201">
        <v>8</v>
      </c>
      <c r="L46" s="206"/>
    </row>
    <row r="47" spans="2:14" ht="69.75" customHeight="1" x14ac:dyDescent="0.2">
      <c r="B47" s="84"/>
      <c r="C47" s="190" t="s">
        <v>12</v>
      </c>
      <c r="D47" s="190"/>
      <c r="E47" s="113">
        <v>4</v>
      </c>
      <c r="F47" s="115">
        <v>5</v>
      </c>
      <c r="G47" s="116">
        <v>6</v>
      </c>
      <c r="H47" s="116">
        <v>7</v>
      </c>
      <c r="I47" s="201">
        <v>8</v>
      </c>
      <c r="J47" s="201"/>
      <c r="K47" s="201">
        <v>9</v>
      </c>
      <c r="L47" s="206"/>
    </row>
    <row r="48" spans="2:14" ht="69.75" customHeight="1" x14ac:dyDescent="0.2">
      <c r="B48" s="84"/>
      <c r="C48" s="190" t="s">
        <v>13</v>
      </c>
      <c r="D48" s="190"/>
      <c r="E48" s="113">
        <v>5</v>
      </c>
      <c r="F48" s="116">
        <v>6</v>
      </c>
      <c r="G48" s="116">
        <v>7</v>
      </c>
      <c r="H48" s="117">
        <v>8</v>
      </c>
      <c r="I48" s="201">
        <v>9</v>
      </c>
      <c r="J48" s="201"/>
      <c r="K48" s="201">
        <v>10</v>
      </c>
      <c r="L48" s="206"/>
    </row>
    <row r="49" spans="2:12" x14ac:dyDescent="0.2">
      <c r="B49" s="84"/>
      <c r="C49" s="85"/>
      <c r="D49" s="85"/>
      <c r="E49" s="85"/>
      <c r="F49" s="85"/>
      <c r="G49" s="85"/>
      <c r="H49" s="85"/>
      <c r="I49" s="85"/>
      <c r="J49" s="85"/>
      <c r="K49" s="85"/>
      <c r="L49" s="86"/>
    </row>
    <row r="50" spans="2:12" x14ac:dyDescent="0.2">
      <c r="B50" s="84"/>
      <c r="C50" s="85"/>
      <c r="D50" s="85"/>
      <c r="E50" s="85"/>
      <c r="F50" s="85"/>
      <c r="G50" s="193" t="s">
        <v>16</v>
      </c>
      <c r="H50" s="193"/>
      <c r="I50" s="85"/>
      <c r="J50" s="85"/>
      <c r="K50" s="85"/>
      <c r="L50" s="86"/>
    </row>
    <row r="51" spans="2:12" ht="19.5" customHeight="1" x14ac:dyDescent="0.2">
      <c r="B51" s="84"/>
      <c r="C51" s="85"/>
      <c r="D51" s="85"/>
      <c r="E51" s="85"/>
      <c r="F51" s="85"/>
      <c r="G51" s="110" t="s">
        <v>22</v>
      </c>
      <c r="H51" s="118" t="s">
        <v>23</v>
      </c>
      <c r="I51" s="85"/>
      <c r="J51" s="85"/>
      <c r="K51" s="85"/>
      <c r="L51" s="86"/>
    </row>
    <row r="52" spans="2:12" ht="21.75" customHeight="1" x14ac:dyDescent="0.2">
      <c r="B52" s="84"/>
      <c r="C52" s="85"/>
      <c r="D52" s="85"/>
      <c r="E52" s="85"/>
      <c r="F52" s="85"/>
      <c r="G52" s="117" t="s">
        <v>24</v>
      </c>
      <c r="H52" s="119" t="s">
        <v>25</v>
      </c>
      <c r="I52" s="85"/>
      <c r="J52" s="85"/>
      <c r="K52" s="85"/>
      <c r="L52" s="86"/>
    </row>
    <row r="53" spans="2:12" ht="26.25" customHeight="1" x14ac:dyDescent="0.2">
      <c r="B53" s="84"/>
      <c r="C53" s="85"/>
      <c r="D53" s="85"/>
      <c r="E53" s="85"/>
      <c r="F53" s="85"/>
      <c r="G53" s="116" t="s">
        <v>26</v>
      </c>
      <c r="H53" s="119" t="s">
        <v>27</v>
      </c>
      <c r="I53" s="85"/>
      <c r="J53" s="85"/>
      <c r="K53" s="85"/>
      <c r="L53" s="86"/>
    </row>
    <row r="54" spans="2:12" ht="21" customHeight="1" x14ac:dyDescent="0.2">
      <c r="B54" s="84"/>
      <c r="C54" s="85"/>
      <c r="D54" s="85"/>
      <c r="E54" s="85"/>
      <c r="F54" s="85"/>
      <c r="G54" s="115">
        <v>5</v>
      </c>
      <c r="H54" s="119" t="s">
        <v>28</v>
      </c>
      <c r="I54" s="85"/>
      <c r="J54" s="85"/>
      <c r="K54" s="85"/>
      <c r="L54" s="86"/>
    </row>
    <row r="55" spans="2:12" ht="27" customHeight="1" x14ac:dyDescent="0.2">
      <c r="B55" s="84"/>
      <c r="C55" s="85"/>
      <c r="D55" s="85"/>
      <c r="E55" s="85"/>
      <c r="F55" s="85"/>
      <c r="G55" s="114" t="s">
        <v>29</v>
      </c>
      <c r="H55" s="119" t="s">
        <v>30</v>
      </c>
      <c r="I55" s="85"/>
      <c r="J55" s="85"/>
      <c r="K55" s="85"/>
      <c r="L55" s="86"/>
    </row>
    <row r="56" spans="2:12" ht="13.5" thickBot="1" x14ac:dyDescent="0.25">
      <c r="B56" s="87"/>
      <c r="C56" s="88"/>
      <c r="D56" s="88"/>
      <c r="E56" s="88"/>
      <c r="F56" s="88"/>
      <c r="G56" s="88"/>
      <c r="H56" s="88"/>
      <c r="I56" s="88"/>
      <c r="J56" s="88"/>
      <c r="K56" s="88"/>
      <c r="L56" s="89"/>
    </row>
    <row r="57" spans="2:12" ht="19.5" customHeight="1" x14ac:dyDescent="0.2"/>
    <row r="58" spans="2:12" ht="18" customHeight="1" x14ac:dyDescent="0.2"/>
    <row r="59" spans="2:12" ht="18" customHeight="1" x14ac:dyDescent="0.2"/>
    <row r="60" spans="2:12" ht="18" customHeight="1" x14ac:dyDescent="0.2">
      <c r="B60" s="7" t="s">
        <v>124</v>
      </c>
    </row>
    <row r="61" spans="2:12" ht="18" customHeight="1" x14ac:dyDescent="0.2">
      <c r="B61" s="7" t="s">
        <v>125</v>
      </c>
    </row>
    <row r="62" spans="2:12" ht="18" customHeight="1" x14ac:dyDescent="0.2"/>
    <row r="67" hidden="1" x14ac:dyDescent="0.2"/>
    <row r="68" hidden="1" x14ac:dyDescent="0.2"/>
  </sheetData>
  <mergeCells count="61">
    <mergeCell ref="C16:G16"/>
    <mergeCell ref="C18:G18"/>
    <mergeCell ref="C19:G19"/>
    <mergeCell ref="C20:G20"/>
    <mergeCell ref="C21:G21"/>
    <mergeCell ref="H15:L15"/>
    <mergeCell ref="B15:G15"/>
    <mergeCell ref="B6:L6"/>
    <mergeCell ref="B2:B4"/>
    <mergeCell ref="B12:L12"/>
    <mergeCell ref="B7:L7"/>
    <mergeCell ref="C2:J4"/>
    <mergeCell ref="K2:L4"/>
    <mergeCell ref="B32:B37"/>
    <mergeCell ref="C32:D32"/>
    <mergeCell ref="C33:D33"/>
    <mergeCell ref="C17:G17"/>
    <mergeCell ref="C34:D34"/>
    <mergeCell ref="C35:D35"/>
    <mergeCell ref="C36:D36"/>
    <mergeCell ref="G32:G37"/>
    <mergeCell ref="C27:G27"/>
    <mergeCell ref="C28:G28"/>
    <mergeCell ref="C29:G29"/>
    <mergeCell ref="C22:G22"/>
    <mergeCell ref="C23:G23"/>
    <mergeCell ref="C24:G24"/>
    <mergeCell ref="C25:G25"/>
    <mergeCell ref="C26:G26"/>
    <mergeCell ref="G50:H50"/>
    <mergeCell ref="C45:D45"/>
    <mergeCell ref="K40:L40"/>
    <mergeCell ref="C48:D48"/>
    <mergeCell ref="C47:D47"/>
    <mergeCell ref="I48:J48"/>
    <mergeCell ref="I42:J42"/>
    <mergeCell ref="I40:J40"/>
    <mergeCell ref="I41:J41"/>
    <mergeCell ref="K44:L44"/>
    <mergeCell ref="K45:L45"/>
    <mergeCell ref="K46:L46"/>
    <mergeCell ref="K47:L47"/>
    <mergeCell ref="K48:L48"/>
    <mergeCell ref="I47:J47"/>
    <mergeCell ref="I46:J46"/>
    <mergeCell ref="C46:D46"/>
    <mergeCell ref="C42:D43"/>
    <mergeCell ref="I43:J43"/>
    <mergeCell ref="H31:I31"/>
    <mergeCell ref="C41:E41"/>
    <mergeCell ref="C44:D44"/>
    <mergeCell ref="I44:J44"/>
    <mergeCell ref="C37:D37"/>
    <mergeCell ref="C40:E40"/>
    <mergeCell ref="I45:J45"/>
    <mergeCell ref="E42:E43"/>
    <mergeCell ref="C39:K39"/>
    <mergeCell ref="K42:L42"/>
    <mergeCell ref="K43:L43"/>
    <mergeCell ref="K41:L41"/>
    <mergeCell ref="C31:E31"/>
  </mergeCells>
  <phoneticPr fontId="1" type="noConversion"/>
  <conditionalFormatting sqref="J18:K29">
    <cfRule type="expression" dxfId="27" priority="7" stopIfTrue="1">
      <formula>"""bajo"""</formula>
    </cfRule>
  </conditionalFormatting>
  <conditionalFormatting sqref="L17:L29">
    <cfRule type="cellIs" dxfId="26" priority="2" stopIfTrue="1" operator="equal">
      <formula>"EXTREMO"</formula>
    </cfRule>
    <cfRule type="cellIs" dxfId="25" priority="3" stopIfTrue="1" operator="equal">
      <formula>"ALTO"</formula>
    </cfRule>
    <cfRule type="cellIs" dxfId="24" priority="4" stopIfTrue="1" operator="equal">
      <formula>"MEDIO"</formula>
    </cfRule>
    <cfRule type="cellIs" dxfId="23" priority="5" stopIfTrue="1" operator="equal">
      <formula>"BAJO"</formula>
    </cfRule>
  </conditionalFormatting>
  <conditionalFormatting sqref="J17:K17">
    <cfRule type="expression" dxfId="22" priority="1" stopIfTrue="1">
      <formula>"""bajo"""</formula>
    </cfRule>
  </conditionalFormatting>
  <dataValidations count="16">
    <dataValidation type="list" allowBlank="1" showInputMessage="1" showErrorMessage="1" sqref="I17:I29">
      <formula1>$E$33:$E$37</formula1>
    </dataValidation>
    <dataValidation type="list" allowBlank="1" showInputMessage="1" showErrorMessage="1" sqref="J17:J29">
      <formula1>$I$33:$I$37</formula1>
    </dataValidation>
    <dataValidation type="list" allowBlank="1" showInputMessage="1" showErrorMessage="1" sqref="H15">
      <formula1>$B$60:$B$61</formula1>
    </dataValidation>
    <dataValidation type="list" allowBlank="1" showInputMessage="1" showErrorMessage="1" sqref="C17:G17">
      <formula1>INDIRECT($B$17)</formula1>
    </dataValidation>
    <dataValidation type="list" allowBlank="1" showInputMessage="1" showErrorMessage="1" sqref="B17:B29">
      <formula1>"PLANEACIÓN,SELECCIÓN,CONTRATACIÓN,EJECUCIÓN"</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INDIRECT($B$21)</formula1>
    </dataValidation>
    <dataValidation type="list" allowBlank="1" showInputMessage="1" showErrorMessage="1" sqref="C22:G22">
      <formula1>INDIRECT($B$22)</formula1>
    </dataValidation>
    <dataValidation type="list" allowBlank="1" showInputMessage="1" showErrorMessage="1" sqref="C23:G23">
      <formula1>INDIRECT($B$23)</formula1>
    </dataValidation>
    <dataValidation type="list" allowBlank="1" showInputMessage="1" showErrorMessage="1" sqref="C24:G24">
      <formula1>INDIRECT($B$24)</formula1>
    </dataValidation>
    <dataValidation type="list" allowBlank="1" showInputMessage="1" showErrorMessage="1" sqref="C25:G25">
      <formula1>INDIRECT($B$25)</formula1>
    </dataValidation>
    <dataValidation type="list" allowBlank="1" showInputMessage="1" showErrorMessage="1" sqref="C26:G27">
      <formula1>INDIRECT($B$26)</formula1>
    </dataValidation>
    <dataValidation type="list" allowBlank="1" showInputMessage="1" showErrorMessage="1" sqref="C28:G28">
      <formula1>INDIRECT($B$28)</formula1>
    </dataValidation>
    <dataValidation type="list" allowBlank="1" showInputMessage="1" showErrorMessage="1" sqref="C29:G29">
      <formula1>INDIRECT($B$29)</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54"/>
  <sheetViews>
    <sheetView showGridLines="0" topLeftCell="A7" zoomScale="55" zoomScaleNormal="55" zoomScalePageLayoutView="70" workbookViewId="0">
      <selection activeCell="U27" sqref="U27"/>
    </sheetView>
  </sheetViews>
  <sheetFormatPr baseColWidth="10"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x14ac:dyDescent="0.2">
      <c r="B2" s="144"/>
      <c r="C2" s="154" t="s">
        <v>138</v>
      </c>
      <c r="D2" s="155"/>
      <c r="E2" s="155"/>
      <c r="F2" s="155"/>
      <c r="G2" s="155"/>
      <c r="H2" s="155"/>
      <c r="I2" s="155"/>
      <c r="J2" s="155"/>
      <c r="K2" s="155"/>
      <c r="L2" s="155"/>
      <c r="M2" s="155"/>
      <c r="N2" s="155"/>
      <c r="O2" s="155"/>
      <c r="P2" s="156"/>
      <c r="Q2" s="226" t="s">
        <v>155</v>
      </c>
      <c r="R2" s="227"/>
    </row>
    <row r="3" spans="2:26" ht="30" customHeight="1" x14ac:dyDescent="0.2">
      <c r="B3" s="144"/>
      <c r="C3" s="157"/>
      <c r="D3" s="158"/>
      <c r="E3" s="158"/>
      <c r="F3" s="158"/>
      <c r="G3" s="158"/>
      <c r="H3" s="158"/>
      <c r="I3" s="158"/>
      <c r="J3" s="158"/>
      <c r="K3" s="158"/>
      <c r="L3" s="158"/>
      <c r="M3" s="158"/>
      <c r="N3" s="158"/>
      <c r="O3" s="158"/>
      <c r="P3" s="159"/>
      <c r="Q3" s="228"/>
      <c r="R3" s="229"/>
    </row>
    <row r="4" spans="2:26" ht="39.75" customHeight="1" x14ac:dyDescent="0.2">
      <c r="B4" s="144"/>
      <c r="C4" s="160"/>
      <c r="D4" s="161"/>
      <c r="E4" s="161"/>
      <c r="F4" s="161"/>
      <c r="G4" s="161"/>
      <c r="H4" s="161"/>
      <c r="I4" s="161"/>
      <c r="J4" s="161"/>
      <c r="K4" s="161"/>
      <c r="L4" s="161"/>
      <c r="M4" s="161"/>
      <c r="N4" s="161"/>
      <c r="O4" s="161"/>
      <c r="P4" s="162"/>
      <c r="Q4" s="230"/>
      <c r="R4" s="231"/>
    </row>
    <row r="5" spans="2:26" ht="13.5" thickBot="1" x14ac:dyDescent="0.25"/>
    <row r="6" spans="2:26" ht="115.5" customHeight="1" thickBot="1" x14ac:dyDescent="0.25">
      <c r="B6" s="267" t="str">
        <f>+EVALUACION!B6</f>
        <v>Objeto Contractual: Prestar servicio para el desarrollo de acciones encaminadas a fortalecer habilidades y conocimientos  en la gestión de residuos sólidos e implementar acciones  de fomento para la agricultura urbana a traves de procesos de capacitacion, sensibilización, educación y participación en la localidad de la candelaria, de conformidad con las caracteristicas, cantidades y especificaciones técnicas, las condiciones y obligaciones establecidas en los estudios previos en marco de los proyectos 1705 “la candelaria sostenible: ecoeficiencia, reciclaje y cambio de hábitos de consumo” y 1626 “la candelaria sostenible: agricultura urbana” .</v>
      </c>
      <c r="C6" s="268"/>
      <c r="D6" s="268"/>
      <c r="E6" s="268"/>
      <c r="F6" s="268"/>
      <c r="G6" s="268"/>
      <c r="H6" s="268"/>
      <c r="I6" s="268"/>
      <c r="J6" s="268"/>
      <c r="K6" s="268"/>
      <c r="L6" s="268"/>
      <c r="M6" s="268"/>
      <c r="N6" s="268"/>
      <c r="O6" s="268"/>
      <c r="P6" s="268"/>
      <c r="Q6" s="268"/>
      <c r="R6" s="269"/>
      <c r="S6" s="1"/>
      <c r="T6" s="1"/>
      <c r="U6" s="1"/>
      <c r="V6" s="1"/>
      <c r="W6" s="1"/>
      <c r="X6" s="1"/>
      <c r="Y6" s="1"/>
      <c r="Z6" s="1"/>
    </row>
    <row r="7" spans="2:26" ht="24.75" customHeight="1" x14ac:dyDescent="0.2">
      <c r="B7" s="270" t="s">
        <v>110</v>
      </c>
      <c r="C7" s="271"/>
      <c r="D7" s="271"/>
      <c r="E7" s="271"/>
      <c r="F7" s="271"/>
      <c r="G7" s="271"/>
      <c r="H7" s="271"/>
      <c r="I7" s="271"/>
      <c r="J7" s="271"/>
      <c r="K7" s="271"/>
      <c r="L7" s="271"/>
      <c r="M7" s="271"/>
      <c r="N7" s="271"/>
      <c r="O7" s="271"/>
      <c r="P7" s="271"/>
      <c r="Q7" s="271"/>
      <c r="R7" s="272"/>
    </row>
    <row r="8" spans="2:26" ht="15.75" x14ac:dyDescent="0.25">
      <c r="B8" s="279" t="s">
        <v>111</v>
      </c>
      <c r="C8" s="280"/>
      <c r="D8" s="280"/>
      <c r="E8" s="280"/>
      <c r="F8" s="280"/>
      <c r="G8" s="280"/>
      <c r="H8" s="280"/>
      <c r="I8" s="280"/>
      <c r="J8" s="280"/>
      <c r="K8" s="280"/>
      <c r="L8" s="280"/>
      <c r="M8" s="280"/>
      <c r="N8" s="280"/>
      <c r="O8" s="280"/>
      <c r="P8" s="280"/>
      <c r="Q8" s="280"/>
      <c r="R8" s="280"/>
    </row>
    <row r="9" spans="2:26" ht="34.5" customHeight="1" x14ac:dyDescent="0.2">
      <c r="B9" s="277" t="s">
        <v>147</v>
      </c>
      <c r="C9" s="278"/>
      <c r="D9" s="278"/>
      <c r="E9" s="278"/>
      <c r="F9" s="278"/>
      <c r="G9" s="278"/>
      <c r="H9" s="278"/>
      <c r="I9" s="278"/>
      <c r="J9" s="278"/>
      <c r="K9" s="278"/>
      <c r="L9" s="278"/>
      <c r="M9" s="278"/>
      <c r="N9" s="278"/>
      <c r="O9" s="278"/>
      <c r="P9" s="278"/>
      <c r="Q9" s="278"/>
      <c r="R9" s="278"/>
    </row>
    <row r="10" spans="2:26" ht="15.75" x14ac:dyDescent="0.25">
      <c r="B10" s="279" t="s">
        <v>151</v>
      </c>
      <c r="C10" s="280"/>
      <c r="D10" s="280"/>
      <c r="E10" s="280"/>
      <c r="F10" s="280"/>
      <c r="G10" s="280"/>
      <c r="H10" s="280"/>
      <c r="I10" s="280"/>
      <c r="J10" s="280"/>
      <c r="K10" s="280"/>
      <c r="L10" s="280"/>
      <c r="M10" s="280"/>
      <c r="N10" s="280"/>
      <c r="O10" s="280"/>
      <c r="P10" s="280"/>
      <c r="Q10" s="280"/>
      <c r="R10" s="280"/>
    </row>
    <row r="11" spans="2:26" x14ac:dyDescent="0.2">
      <c r="B11" s="84"/>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20" t="s">
        <v>90</v>
      </c>
      <c r="C15" s="276" t="s">
        <v>95</v>
      </c>
      <c r="D15" s="276"/>
      <c r="E15" s="276"/>
      <c r="F15" s="276"/>
      <c r="G15" s="232" t="s">
        <v>100</v>
      </c>
      <c r="H15" s="232"/>
      <c r="I15" s="91" t="s">
        <v>7</v>
      </c>
      <c r="J15" s="91" t="s">
        <v>3</v>
      </c>
      <c r="K15" s="91" t="s">
        <v>103</v>
      </c>
      <c r="L15" s="91" t="s">
        <v>98</v>
      </c>
      <c r="M15" s="91" t="s">
        <v>104</v>
      </c>
      <c r="N15" s="91" t="s">
        <v>105</v>
      </c>
      <c r="O15" s="91" t="s">
        <v>106</v>
      </c>
      <c r="P15" s="91" t="s">
        <v>107</v>
      </c>
      <c r="Q15" s="91" t="s">
        <v>134</v>
      </c>
      <c r="R15" s="11" t="s">
        <v>109</v>
      </c>
    </row>
    <row r="16" spans="2:26" s="27" customFormat="1" ht="84.75" thickBot="1" x14ac:dyDescent="0.25">
      <c r="B16" s="121" t="str">
        <f>+EVALUACION!B17</f>
        <v>PLANEACIÓN</v>
      </c>
      <c r="C16" s="273" t="str">
        <f>+EVALUACION!C17</f>
        <v>Inadecuado análisis  económico estimativo del valor del contrato</v>
      </c>
      <c r="D16" s="273"/>
      <c r="E16" s="273"/>
      <c r="F16" s="273"/>
      <c r="G16" s="251" t="s">
        <v>176</v>
      </c>
      <c r="H16" s="253"/>
      <c r="I16" s="122">
        <f>+EVALUACION!I17</f>
        <v>1</v>
      </c>
      <c r="J16" s="122">
        <f>+EVALUACION!J17</f>
        <v>3</v>
      </c>
      <c r="K16" s="122">
        <f>+I16+J16</f>
        <v>4</v>
      </c>
      <c r="L16" s="122" t="str">
        <f>IF(K16&lt;=4,"BAJO",IF(K16=5,"MEDIO",IF(K16=6,"ALTO",IF(K16=7,"ALTO","EXTREMO"))))</f>
        <v>BAJO</v>
      </c>
      <c r="M16" s="122" t="s">
        <v>187</v>
      </c>
      <c r="N16" s="123" t="s">
        <v>194</v>
      </c>
      <c r="O16" s="123" t="s">
        <v>189</v>
      </c>
      <c r="P16" s="123" t="s">
        <v>190</v>
      </c>
      <c r="Q16" s="123" t="s">
        <v>191</v>
      </c>
      <c r="R16" s="36" t="s">
        <v>192</v>
      </c>
    </row>
    <row r="17" spans="2:18" s="27" customFormat="1" ht="84.75" thickBot="1" x14ac:dyDescent="0.25">
      <c r="B17" s="124" t="str">
        <f>+EVALUACION!B18</f>
        <v>PLANEACIÓN</v>
      </c>
      <c r="C17" s="265" t="str">
        <f>+EVALUACION!C18</f>
        <v>Inadecuada elaboración de estudios y diseños</v>
      </c>
      <c r="D17" s="265"/>
      <c r="E17" s="265"/>
      <c r="F17" s="265"/>
      <c r="G17" s="274" t="s">
        <v>177</v>
      </c>
      <c r="H17" s="275"/>
      <c r="I17" s="128">
        <f>+EVALUACION!I18</f>
        <v>2</v>
      </c>
      <c r="J17" s="95">
        <f>+EVALUACION!J18</f>
        <v>3</v>
      </c>
      <c r="K17" s="95">
        <f>+I17+J17</f>
        <v>5</v>
      </c>
      <c r="L17" s="95" t="str">
        <f>IF(K17&lt;=4,"BAJO",IF(K17=5,"MEDIO",IF(K17=6,"ALTO",IF(K17=7,"ALTO","EXTREMO"))))</f>
        <v>MEDIO</v>
      </c>
      <c r="M17" s="95" t="s">
        <v>187</v>
      </c>
      <c r="N17" s="123" t="s">
        <v>194</v>
      </c>
      <c r="O17" s="125" t="s">
        <v>189</v>
      </c>
      <c r="P17" s="125" t="s">
        <v>190</v>
      </c>
      <c r="Q17" s="123" t="s">
        <v>191</v>
      </c>
      <c r="R17" s="36" t="s">
        <v>192</v>
      </c>
    </row>
    <row r="18" spans="2:18" s="27" customFormat="1" ht="84.75" thickBot="1" x14ac:dyDescent="0.25">
      <c r="B18" s="124" t="str">
        <f>+EVALUACION!B19</f>
        <v>PLANEACIÓN</v>
      </c>
      <c r="C18" s="265" t="str">
        <f>+EVALUACION!C19</f>
        <v xml:space="preserve">Requisitos habilitantes inapropiados para el proceso de selección </v>
      </c>
      <c r="D18" s="265"/>
      <c r="E18" s="265"/>
      <c r="F18" s="265"/>
      <c r="G18" s="251" t="s">
        <v>178</v>
      </c>
      <c r="H18" s="253"/>
      <c r="I18" s="95">
        <f>+EVALUACION!I19</f>
        <v>2</v>
      </c>
      <c r="J18" s="95">
        <f>+EVALUACION!J19</f>
        <v>3</v>
      </c>
      <c r="K18" s="95">
        <f t="shared" ref="K18:K28" si="0">+I18+J18</f>
        <v>5</v>
      </c>
      <c r="L18" s="95" t="str">
        <f t="shared" ref="L18:L28" si="1">IF(K18&lt;=4,"BAJO",IF(K18=5,"MEDIO",IF(K18=6,"ALTO",IF(K18=7,"ALTO","EXTREMO"))))</f>
        <v>MEDIO</v>
      </c>
      <c r="M18" s="95" t="s">
        <v>187</v>
      </c>
      <c r="N18" s="123" t="s">
        <v>194</v>
      </c>
      <c r="O18" s="125" t="s">
        <v>193</v>
      </c>
      <c r="P18" s="125" t="s">
        <v>190</v>
      </c>
      <c r="Q18" s="123" t="s">
        <v>191</v>
      </c>
      <c r="R18" s="36" t="s">
        <v>192</v>
      </c>
    </row>
    <row r="19" spans="2:18" s="27" customFormat="1" ht="84" x14ac:dyDescent="0.2">
      <c r="B19" s="124" t="str">
        <f>+EVALUACION!B20</f>
        <v>SELECCIÓN</v>
      </c>
      <c r="C19" s="265" t="str">
        <f>+EVALUACION!C20</f>
        <v>Inadecuada evaluación de las ofertas y/o verificación de requisitos habilitantes</v>
      </c>
      <c r="D19" s="265"/>
      <c r="E19" s="265"/>
      <c r="F19" s="265"/>
      <c r="G19" s="190" t="s">
        <v>179</v>
      </c>
      <c r="H19" s="190"/>
      <c r="I19" s="95">
        <f>+EVALUACION!I20</f>
        <v>2</v>
      </c>
      <c r="J19" s="95">
        <f>+EVALUACION!J20</f>
        <v>3</v>
      </c>
      <c r="K19" s="95">
        <f t="shared" si="0"/>
        <v>5</v>
      </c>
      <c r="L19" s="95" t="str">
        <f t="shared" si="1"/>
        <v>MEDIO</v>
      </c>
      <c r="M19" s="95" t="s">
        <v>188</v>
      </c>
      <c r="N19" s="123" t="s">
        <v>194</v>
      </c>
      <c r="O19" s="125" t="s">
        <v>193</v>
      </c>
      <c r="P19" s="125" t="s">
        <v>190</v>
      </c>
      <c r="Q19" s="123" t="s">
        <v>191</v>
      </c>
      <c r="R19" s="36" t="s">
        <v>192</v>
      </c>
    </row>
    <row r="20" spans="2:18" s="27" customFormat="1" ht="60" x14ac:dyDescent="0.2">
      <c r="B20" s="124" t="str">
        <f>+EVALUACION!B21</f>
        <v>SELECCIÓN</v>
      </c>
      <c r="C20" s="265" t="str">
        <f>+EVALUACION!C21</f>
        <v>Contestación inoportuna a todas las observaciones formuladas a los documentos de la contratación</v>
      </c>
      <c r="D20" s="265"/>
      <c r="E20" s="265"/>
      <c r="F20" s="265"/>
      <c r="G20" s="190" t="s">
        <v>180</v>
      </c>
      <c r="H20" s="190"/>
      <c r="I20" s="95">
        <f>+EVALUACION!I21</f>
        <v>1</v>
      </c>
      <c r="J20" s="95">
        <f>+EVALUACION!J21</f>
        <v>4</v>
      </c>
      <c r="K20" s="95">
        <f t="shared" si="0"/>
        <v>5</v>
      </c>
      <c r="L20" s="95" t="str">
        <f t="shared" si="1"/>
        <v>MEDIO</v>
      </c>
      <c r="M20" s="95" t="s">
        <v>187</v>
      </c>
      <c r="N20" s="125" t="s">
        <v>195</v>
      </c>
      <c r="O20" s="125" t="s">
        <v>196</v>
      </c>
      <c r="P20" s="125" t="s">
        <v>197</v>
      </c>
      <c r="Q20" s="125" t="s">
        <v>198</v>
      </c>
      <c r="R20" s="37" t="s">
        <v>199</v>
      </c>
    </row>
    <row r="21" spans="2:18" s="27" customFormat="1" ht="60" x14ac:dyDescent="0.2">
      <c r="B21" s="124" t="str">
        <f>+EVALUACION!B22</f>
        <v>CONTRATACIÓN</v>
      </c>
      <c r="C21" s="265" t="str">
        <f>+EVALUACION!C22</f>
        <v>Falta de constitución o constitución tardía de la garantía única. Aceptación de garantías que no se ajustan a lo contemplado en el contrato</v>
      </c>
      <c r="D21" s="265"/>
      <c r="E21" s="265"/>
      <c r="F21" s="265"/>
      <c r="G21" s="190" t="s">
        <v>181</v>
      </c>
      <c r="H21" s="190"/>
      <c r="I21" s="95">
        <f>+EVALUACION!I22</f>
        <v>2</v>
      </c>
      <c r="J21" s="95">
        <f>+EVALUACION!J22</f>
        <v>3</v>
      </c>
      <c r="K21" s="95">
        <f t="shared" si="0"/>
        <v>5</v>
      </c>
      <c r="L21" s="95" t="str">
        <f t="shared" si="1"/>
        <v>MEDIO</v>
      </c>
      <c r="M21" s="95" t="s">
        <v>188</v>
      </c>
      <c r="N21" s="125" t="s">
        <v>200</v>
      </c>
      <c r="O21" s="125" t="s">
        <v>201</v>
      </c>
      <c r="P21" s="125" t="s">
        <v>197</v>
      </c>
      <c r="Q21" s="125" t="s">
        <v>198</v>
      </c>
      <c r="R21" s="37" t="s">
        <v>199</v>
      </c>
    </row>
    <row r="22" spans="2:18" s="27" customFormat="1" ht="60" x14ac:dyDescent="0.2">
      <c r="B22" s="124" t="str">
        <f>+EVALUACION!B23</f>
        <v>CONTRATACIÓN</v>
      </c>
      <c r="C22" s="265" t="str">
        <f>+EVALUACION!C23</f>
        <v>Presentación de reclamos de terceros sobre la selección del oferente que retrasen el perfeccionamiento del contrato.</v>
      </c>
      <c r="D22" s="265"/>
      <c r="E22" s="265"/>
      <c r="F22" s="265"/>
      <c r="G22" s="190" t="s">
        <v>182</v>
      </c>
      <c r="H22" s="190"/>
      <c r="I22" s="95">
        <f>+EVALUACION!I23</f>
        <v>2</v>
      </c>
      <c r="J22" s="95">
        <f>+EVALUACION!J23</f>
        <v>2</v>
      </c>
      <c r="K22" s="95">
        <f t="shared" si="0"/>
        <v>4</v>
      </c>
      <c r="L22" s="95" t="str">
        <f t="shared" si="1"/>
        <v>BAJO</v>
      </c>
      <c r="M22" s="95" t="s">
        <v>188</v>
      </c>
      <c r="N22" s="125" t="s">
        <v>200</v>
      </c>
      <c r="O22" s="125" t="s">
        <v>201</v>
      </c>
      <c r="P22" s="125" t="s">
        <v>197</v>
      </c>
      <c r="Q22" s="125" t="s">
        <v>198</v>
      </c>
      <c r="R22" s="37" t="s">
        <v>199</v>
      </c>
    </row>
    <row r="23" spans="2:18" s="27" customFormat="1" ht="96" x14ac:dyDescent="0.2">
      <c r="B23" s="124" t="str">
        <f>+EVALUACION!B24</f>
        <v>EJECUCIÓN</v>
      </c>
      <c r="C23" s="265" t="str">
        <f>+EVALUACION!C24</f>
        <v>Variación de los precios del mercado</v>
      </c>
      <c r="D23" s="265"/>
      <c r="E23" s="265"/>
      <c r="F23" s="265"/>
      <c r="G23" s="190" t="s">
        <v>183</v>
      </c>
      <c r="H23" s="190"/>
      <c r="I23" s="95">
        <f>+EVALUACION!I24</f>
        <v>2</v>
      </c>
      <c r="J23" s="95">
        <f>+EVALUACION!J24</f>
        <v>3</v>
      </c>
      <c r="K23" s="95">
        <f t="shared" si="0"/>
        <v>5</v>
      </c>
      <c r="L23" s="95" t="str">
        <f t="shared" si="1"/>
        <v>MEDIO</v>
      </c>
      <c r="M23" s="95" t="s">
        <v>188</v>
      </c>
      <c r="N23" s="125" t="s">
        <v>202</v>
      </c>
      <c r="O23" s="125" t="s">
        <v>203</v>
      </c>
      <c r="P23" s="125" t="s">
        <v>204</v>
      </c>
      <c r="Q23" s="136" t="s">
        <v>205</v>
      </c>
      <c r="R23" s="37" t="s">
        <v>206</v>
      </c>
    </row>
    <row r="24" spans="2:18" s="27" customFormat="1" ht="96" x14ac:dyDescent="0.2">
      <c r="B24" s="124" t="str">
        <f>+EVALUACION!B25</f>
        <v>EJECUCIÓN</v>
      </c>
      <c r="C24" s="265" t="str">
        <f>+EVALUACION!C25</f>
        <v>Cancelación de pedidos.</v>
      </c>
      <c r="D24" s="265"/>
      <c r="E24" s="265"/>
      <c r="F24" s="265"/>
      <c r="G24" s="190" t="s">
        <v>184</v>
      </c>
      <c r="H24" s="190"/>
      <c r="I24" s="95">
        <f>+EVALUACION!I25</f>
        <v>2</v>
      </c>
      <c r="J24" s="95">
        <f>+EVALUACION!J25</f>
        <v>3</v>
      </c>
      <c r="K24" s="95">
        <f t="shared" si="0"/>
        <v>5</v>
      </c>
      <c r="L24" s="95" t="str">
        <f t="shared" si="1"/>
        <v>MEDIO</v>
      </c>
      <c r="M24" s="95" t="s">
        <v>188</v>
      </c>
      <c r="N24" s="125" t="s">
        <v>202</v>
      </c>
      <c r="O24" s="125" t="s">
        <v>203</v>
      </c>
      <c r="P24" s="125" t="s">
        <v>204</v>
      </c>
      <c r="Q24" s="136" t="s">
        <v>205</v>
      </c>
      <c r="R24" s="37" t="s">
        <v>206</v>
      </c>
    </row>
    <row r="25" spans="2:18" s="27" customFormat="1" ht="96" x14ac:dyDescent="0.2">
      <c r="B25" s="124" t="str">
        <f>+EVALUACION!B26</f>
        <v>EJECUCIÓN</v>
      </c>
      <c r="C25" s="265" t="str">
        <f>+EVALUACION!C26</f>
        <v>Eventos naturales tales como lluvias, inundaciones y sequias entre otros</v>
      </c>
      <c r="D25" s="265"/>
      <c r="E25" s="265"/>
      <c r="F25" s="265"/>
      <c r="G25" s="190" t="s">
        <v>185</v>
      </c>
      <c r="H25" s="190"/>
      <c r="I25" s="95">
        <f>+EVALUACION!I26</f>
        <v>2</v>
      </c>
      <c r="J25" s="95">
        <f>+EVALUACION!J26</f>
        <v>2</v>
      </c>
      <c r="K25" s="95">
        <f t="shared" si="0"/>
        <v>4</v>
      </c>
      <c r="L25" s="95" t="str">
        <f t="shared" si="1"/>
        <v>BAJO</v>
      </c>
      <c r="M25" s="95" t="s">
        <v>188</v>
      </c>
      <c r="N25" s="125" t="s">
        <v>207</v>
      </c>
      <c r="O25" s="125" t="s">
        <v>203</v>
      </c>
      <c r="P25" s="125" t="s">
        <v>204</v>
      </c>
      <c r="Q25" s="136" t="s">
        <v>205</v>
      </c>
      <c r="R25" s="37" t="s">
        <v>206</v>
      </c>
    </row>
    <row r="26" spans="2:18" s="27" customFormat="1" ht="96" x14ac:dyDescent="0.2">
      <c r="B26" s="124" t="str">
        <f>+EVALUACION!B27</f>
        <v>EJECUCIÓN</v>
      </c>
      <c r="C26" s="265" t="str">
        <f>+EVALUACION!C27</f>
        <v>Incumplimiento de compromisos adquiridos por el contratista seleccionado con sus subcontratistas, suministradores de bienes y servicios.</v>
      </c>
      <c r="D26" s="265"/>
      <c r="E26" s="265"/>
      <c r="F26" s="265"/>
      <c r="G26" s="190" t="s">
        <v>185</v>
      </c>
      <c r="H26" s="190"/>
      <c r="I26" s="95">
        <f>+EVALUACION!I27</f>
        <v>2</v>
      </c>
      <c r="J26" s="95">
        <f>+EVALUACION!J27</f>
        <v>3</v>
      </c>
      <c r="K26" s="95">
        <f t="shared" si="0"/>
        <v>5</v>
      </c>
      <c r="L26" s="95" t="str">
        <f t="shared" si="1"/>
        <v>MEDIO</v>
      </c>
      <c r="M26" s="95" t="s">
        <v>188</v>
      </c>
      <c r="N26" s="125" t="s">
        <v>207</v>
      </c>
      <c r="O26" s="125" t="s">
        <v>203</v>
      </c>
      <c r="P26" s="125" t="s">
        <v>204</v>
      </c>
      <c r="Q26" s="136" t="s">
        <v>205</v>
      </c>
      <c r="R26" s="37" t="s">
        <v>206</v>
      </c>
    </row>
    <row r="27" spans="2:18" s="27" customFormat="1" ht="96" x14ac:dyDescent="0.2">
      <c r="B27" s="124" t="str">
        <f>+EVALUACION!B28</f>
        <v>EJECUCIÓN</v>
      </c>
      <c r="C27" s="265" t="str">
        <f>+EVALUACION!C28</f>
        <v>Incumplimiento de la administración en los pagos.</v>
      </c>
      <c r="D27" s="265"/>
      <c r="E27" s="265"/>
      <c r="F27" s="265"/>
      <c r="G27" s="190" t="s">
        <v>186</v>
      </c>
      <c r="H27" s="190"/>
      <c r="I27" s="95">
        <f>+EVALUACION!I28</f>
        <v>2</v>
      </c>
      <c r="J27" s="95">
        <f>+EVALUACION!J28</f>
        <v>4</v>
      </c>
      <c r="K27" s="95">
        <f t="shared" si="0"/>
        <v>6</v>
      </c>
      <c r="L27" s="95" t="str">
        <f t="shared" si="1"/>
        <v>ALTO</v>
      </c>
      <c r="M27" s="95" t="s">
        <v>188</v>
      </c>
      <c r="N27" s="125" t="s">
        <v>207</v>
      </c>
      <c r="O27" s="125" t="s">
        <v>203</v>
      </c>
      <c r="P27" s="125" t="s">
        <v>204</v>
      </c>
      <c r="Q27" s="136" t="s">
        <v>205</v>
      </c>
      <c r="R27" s="37" t="s">
        <v>206</v>
      </c>
    </row>
    <row r="28" spans="2:18" s="27" customFormat="1" ht="96" x14ac:dyDescent="0.2">
      <c r="B28" s="124" t="str">
        <f>+EVALUACION!B29</f>
        <v>EJECUCIÓN</v>
      </c>
      <c r="C28" s="265" t="str">
        <f>+EVALUACION!C29</f>
        <v>Incumplimiento derivado del trámite de los permisos con autoridades ambientales, la obtención de los mismos, paz y salvos</v>
      </c>
      <c r="D28" s="265"/>
      <c r="E28" s="265"/>
      <c r="F28" s="265"/>
      <c r="G28" s="190" t="s">
        <v>185</v>
      </c>
      <c r="H28" s="190"/>
      <c r="I28" s="95">
        <f>+EVALUACION!I29</f>
        <v>2</v>
      </c>
      <c r="J28" s="95">
        <f>+EVALUACION!J29</f>
        <v>3</v>
      </c>
      <c r="K28" s="95">
        <f t="shared" si="0"/>
        <v>5</v>
      </c>
      <c r="L28" s="95" t="str">
        <f t="shared" si="1"/>
        <v>MEDIO</v>
      </c>
      <c r="M28" s="95" t="s">
        <v>188</v>
      </c>
      <c r="N28" s="125" t="s">
        <v>207</v>
      </c>
      <c r="O28" s="125" t="s">
        <v>203</v>
      </c>
      <c r="P28" s="125" t="s">
        <v>204</v>
      </c>
      <c r="Q28" s="136" t="s">
        <v>205</v>
      </c>
      <c r="R28" s="37" t="s">
        <v>206</v>
      </c>
    </row>
    <row r="29" spans="2:18" s="27" customFormat="1" ht="57.75" customHeight="1" x14ac:dyDescent="0.2">
      <c r="B29" s="84"/>
      <c r="C29" s="85"/>
      <c r="D29" s="85"/>
      <c r="E29" s="85"/>
      <c r="F29" s="85"/>
      <c r="G29" s="85"/>
      <c r="H29" s="85"/>
      <c r="I29" s="85"/>
      <c r="J29" s="85"/>
      <c r="K29" s="85"/>
      <c r="L29" s="85"/>
      <c r="M29" s="85"/>
      <c r="N29" s="85"/>
      <c r="O29" s="85"/>
      <c r="P29" s="85"/>
      <c r="Q29" s="85"/>
      <c r="R29" s="3"/>
    </row>
    <row r="30" spans="2:18" s="27" customFormat="1" ht="57.75" customHeight="1" x14ac:dyDescent="0.2">
      <c r="B30" s="84"/>
      <c r="C30" s="266" t="s">
        <v>16</v>
      </c>
      <c r="D30" s="266"/>
      <c r="E30" s="266"/>
      <c r="F30" s="266"/>
      <c r="G30" s="85"/>
      <c r="H30" s="193" t="s">
        <v>21</v>
      </c>
      <c r="I30" s="193"/>
      <c r="J30" s="193"/>
      <c r="K30" s="193"/>
      <c r="L30" s="126"/>
      <c r="M30" s="126"/>
      <c r="N30" s="126"/>
      <c r="O30" s="126"/>
      <c r="P30" s="126"/>
      <c r="Q30" s="126"/>
      <c r="R30" s="3"/>
    </row>
    <row r="31" spans="2:18" s="27" customFormat="1" ht="57.75" customHeight="1" x14ac:dyDescent="0.2">
      <c r="B31" s="207" t="s">
        <v>2</v>
      </c>
      <c r="C31" s="248" t="s">
        <v>15</v>
      </c>
      <c r="D31" s="250"/>
      <c r="E31" s="249"/>
      <c r="F31" s="104" t="s">
        <v>14</v>
      </c>
      <c r="G31" s="85"/>
      <c r="H31" s="248" t="s">
        <v>20</v>
      </c>
      <c r="I31" s="249"/>
      <c r="J31" s="248" t="s">
        <v>14</v>
      </c>
      <c r="K31" s="249"/>
      <c r="L31" s="109"/>
      <c r="M31" s="109"/>
      <c r="N31" s="193" t="s">
        <v>16</v>
      </c>
      <c r="O31" s="193"/>
      <c r="P31" s="193"/>
      <c r="Q31" s="109"/>
      <c r="R31" s="3"/>
    </row>
    <row r="32" spans="2:18" s="27" customFormat="1" ht="57.75" customHeight="1" x14ac:dyDescent="0.2">
      <c r="B32" s="207"/>
      <c r="C32" s="251" t="s">
        <v>9</v>
      </c>
      <c r="D32" s="252"/>
      <c r="E32" s="253"/>
      <c r="F32" s="106">
        <v>1</v>
      </c>
      <c r="G32" s="85"/>
      <c r="H32" s="251" t="s">
        <v>17</v>
      </c>
      <c r="I32" s="253"/>
      <c r="J32" s="251">
        <v>1</v>
      </c>
      <c r="K32" s="253"/>
      <c r="L32" s="109"/>
      <c r="M32" s="109"/>
      <c r="N32" s="235" t="s">
        <v>22</v>
      </c>
      <c r="O32" s="236"/>
      <c r="P32" s="118" t="s">
        <v>23</v>
      </c>
      <c r="Q32" s="109"/>
      <c r="R32" s="3"/>
    </row>
    <row r="33" spans="2:23" s="27" customFormat="1" ht="57.75" customHeight="1" x14ac:dyDescent="0.2">
      <c r="B33" s="207"/>
      <c r="C33" s="251" t="s">
        <v>10</v>
      </c>
      <c r="D33" s="252"/>
      <c r="E33" s="253"/>
      <c r="F33" s="106">
        <v>2</v>
      </c>
      <c r="G33" s="85"/>
      <c r="H33" s="251" t="s">
        <v>18</v>
      </c>
      <c r="I33" s="253"/>
      <c r="J33" s="251">
        <v>2</v>
      </c>
      <c r="K33" s="253"/>
      <c r="L33" s="109"/>
      <c r="M33" s="109"/>
      <c r="N33" s="241" t="s">
        <v>24</v>
      </c>
      <c r="O33" s="242"/>
      <c r="P33" s="119" t="s">
        <v>25</v>
      </c>
      <c r="Q33" s="109"/>
      <c r="R33" s="3"/>
    </row>
    <row r="34" spans="2:23" s="27" customFormat="1" ht="57.75" customHeight="1" x14ac:dyDescent="0.2">
      <c r="B34" s="207"/>
      <c r="C34" s="251" t="s">
        <v>11</v>
      </c>
      <c r="D34" s="252"/>
      <c r="E34" s="253"/>
      <c r="F34" s="106">
        <v>3</v>
      </c>
      <c r="G34" s="85"/>
      <c r="H34" s="251" t="s">
        <v>1</v>
      </c>
      <c r="I34" s="253"/>
      <c r="J34" s="251">
        <v>3</v>
      </c>
      <c r="K34" s="253"/>
      <c r="L34" s="109"/>
      <c r="M34" s="109"/>
      <c r="N34" s="204" t="s">
        <v>26</v>
      </c>
      <c r="O34" s="234"/>
      <c r="P34" s="119" t="s">
        <v>27</v>
      </c>
      <c r="Q34" s="109"/>
      <c r="R34" s="3"/>
    </row>
    <row r="35" spans="2:23" s="27" customFormat="1" ht="57.75" customHeight="1" x14ac:dyDescent="0.2">
      <c r="B35" s="207"/>
      <c r="C35" s="251" t="s">
        <v>12</v>
      </c>
      <c r="D35" s="252"/>
      <c r="E35" s="253"/>
      <c r="F35" s="106">
        <v>4</v>
      </c>
      <c r="G35" s="85"/>
      <c r="H35" s="251" t="s">
        <v>19</v>
      </c>
      <c r="I35" s="253"/>
      <c r="J35" s="251">
        <v>4</v>
      </c>
      <c r="K35" s="253"/>
      <c r="L35" s="109"/>
      <c r="M35" s="109"/>
      <c r="N35" s="244">
        <v>5</v>
      </c>
      <c r="O35" s="245"/>
      <c r="P35" s="119" t="s">
        <v>28</v>
      </c>
      <c r="Q35" s="109"/>
      <c r="R35" s="3"/>
    </row>
    <row r="36" spans="2:23" ht="12.75" customHeight="1" thickBot="1" x14ac:dyDescent="0.25">
      <c r="B36" s="207"/>
      <c r="C36" s="251" t="s">
        <v>13</v>
      </c>
      <c r="D36" s="252"/>
      <c r="E36" s="253"/>
      <c r="F36" s="106">
        <v>5</v>
      </c>
      <c r="G36" s="85"/>
      <c r="H36" s="251" t="s">
        <v>0</v>
      </c>
      <c r="I36" s="253"/>
      <c r="J36" s="251">
        <v>5</v>
      </c>
      <c r="K36" s="253"/>
      <c r="L36" s="109"/>
      <c r="M36" s="109"/>
      <c r="N36" s="263" t="s">
        <v>29</v>
      </c>
      <c r="O36" s="264"/>
      <c r="P36" s="127" t="s">
        <v>30</v>
      </c>
      <c r="Q36" s="109"/>
      <c r="R36" s="3"/>
    </row>
    <row r="37" spans="2:23" x14ac:dyDescent="0.2">
      <c r="B37" s="84"/>
      <c r="C37" s="85"/>
      <c r="D37" s="85"/>
      <c r="E37" s="85"/>
      <c r="F37" s="85"/>
      <c r="G37" s="85"/>
      <c r="H37" s="85"/>
      <c r="I37" s="85"/>
      <c r="J37" s="85"/>
      <c r="K37" s="85"/>
      <c r="L37" s="85"/>
      <c r="M37" s="85"/>
      <c r="N37" s="85"/>
      <c r="O37" s="85"/>
      <c r="P37" s="85"/>
      <c r="Q37" s="85"/>
      <c r="R37" s="3"/>
    </row>
    <row r="38" spans="2:23" ht="19.5" customHeight="1" x14ac:dyDescent="0.2">
      <c r="B38" s="84"/>
      <c r="C38" s="193" t="s">
        <v>22</v>
      </c>
      <c r="D38" s="193"/>
      <c r="E38" s="193"/>
      <c r="F38" s="193"/>
      <c r="G38" s="193"/>
      <c r="H38" s="193"/>
      <c r="I38" s="193"/>
      <c r="J38" s="193"/>
      <c r="K38" s="193"/>
      <c r="L38" s="193"/>
      <c r="M38" s="193"/>
      <c r="N38" s="193"/>
      <c r="O38" s="193"/>
      <c r="P38" s="193"/>
      <c r="Q38" s="193"/>
      <c r="R38" s="3"/>
    </row>
    <row r="39" spans="2:23" ht="21" customHeight="1" x14ac:dyDescent="0.2">
      <c r="B39" s="84"/>
      <c r="C39" s="251" t="s">
        <v>112</v>
      </c>
      <c r="D39" s="252"/>
      <c r="E39" s="252"/>
      <c r="F39" s="253"/>
      <c r="G39" s="251" t="s">
        <v>114</v>
      </c>
      <c r="H39" s="253"/>
      <c r="I39" s="251" t="s">
        <v>121</v>
      </c>
      <c r="J39" s="252"/>
      <c r="K39" s="253"/>
      <c r="L39" s="251" t="s">
        <v>119</v>
      </c>
      <c r="M39" s="253"/>
      <c r="N39" s="251" t="s">
        <v>117</v>
      </c>
      <c r="O39" s="253"/>
      <c r="P39" s="251" t="s">
        <v>115</v>
      </c>
      <c r="Q39" s="253"/>
      <c r="R39" s="3"/>
    </row>
    <row r="40" spans="2:23" ht="15.75" customHeight="1" x14ac:dyDescent="0.2">
      <c r="B40" s="84"/>
      <c r="C40" s="251" t="s">
        <v>113</v>
      </c>
      <c r="D40" s="252"/>
      <c r="E40" s="252"/>
      <c r="F40" s="253"/>
      <c r="G40" s="251" t="s">
        <v>123</v>
      </c>
      <c r="H40" s="253"/>
      <c r="I40" s="251" t="s">
        <v>122</v>
      </c>
      <c r="J40" s="252"/>
      <c r="K40" s="253"/>
      <c r="L40" s="251" t="s">
        <v>120</v>
      </c>
      <c r="M40" s="253"/>
      <c r="N40" s="251" t="s">
        <v>118</v>
      </c>
      <c r="O40" s="253"/>
      <c r="P40" s="251" t="s">
        <v>116</v>
      </c>
      <c r="Q40" s="253"/>
      <c r="R40" s="3"/>
      <c r="T40" s="5"/>
      <c r="U40" s="5"/>
      <c r="V40" s="5"/>
      <c r="W40" s="5"/>
    </row>
    <row r="41" spans="2:23" ht="24.75" customHeight="1" x14ac:dyDescent="0.2">
      <c r="B41" s="84"/>
      <c r="C41" s="255" t="s">
        <v>15</v>
      </c>
      <c r="D41" s="256"/>
      <c r="E41" s="257"/>
      <c r="F41" s="261" t="s">
        <v>14</v>
      </c>
      <c r="G41" s="235" t="s">
        <v>17</v>
      </c>
      <c r="H41" s="236"/>
      <c r="I41" s="235" t="s">
        <v>18</v>
      </c>
      <c r="J41" s="246"/>
      <c r="K41" s="236"/>
      <c r="L41" s="235" t="s">
        <v>1</v>
      </c>
      <c r="M41" s="236"/>
      <c r="N41" s="235" t="s">
        <v>19</v>
      </c>
      <c r="O41" s="236"/>
      <c r="P41" s="248" t="s">
        <v>0</v>
      </c>
      <c r="Q41" s="249"/>
      <c r="R41" s="3"/>
    </row>
    <row r="42" spans="2:23" ht="18" customHeight="1" x14ac:dyDescent="0.2">
      <c r="B42" s="84"/>
      <c r="C42" s="258"/>
      <c r="D42" s="259"/>
      <c r="E42" s="260"/>
      <c r="F42" s="262"/>
      <c r="G42" s="237">
        <v>1</v>
      </c>
      <c r="H42" s="238"/>
      <c r="I42" s="237">
        <v>2</v>
      </c>
      <c r="J42" s="247"/>
      <c r="K42" s="238"/>
      <c r="L42" s="237">
        <v>3</v>
      </c>
      <c r="M42" s="238"/>
      <c r="N42" s="237">
        <v>4</v>
      </c>
      <c r="O42" s="238"/>
      <c r="P42" s="237">
        <v>5</v>
      </c>
      <c r="Q42" s="238"/>
      <c r="R42" s="3"/>
    </row>
    <row r="43" spans="2:23" ht="21" customHeight="1" x14ac:dyDescent="0.2">
      <c r="B43" s="84"/>
      <c r="C43" s="251" t="s">
        <v>9</v>
      </c>
      <c r="D43" s="252"/>
      <c r="E43" s="253"/>
      <c r="F43" s="113">
        <v>1</v>
      </c>
      <c r="G43" s="239">
        <v>2</v>
      </c>
      <c r="H43" s="240"/>
      <c r="I43" s="239">
        <v>3</v>
      </c>
      <c r="J43" s="243"/>
      <c r="K43" s="240"/>
      <c r="L43" s="239">
        <v>4</v>
      </c>
      <c r="M43" s="240"/>
      <c r="N43" s="244">
        <v>5</v>
      </c>
      <c r="O43" s="245"/>
      <c r="P43" s="204">
        <v>6</v>
      </c>
      <c r="Q43" s="234"/>
      <c r="R43" s="3"/>
    </row>
    <row r="44" spans="2:23" x14ac:dyDescent="0.2">
      <c r="B44" s="84"/>
      <c r="C44" s="251" t="s">
        <v>10</v>
      </c>
      <c r="D44" s="252"/>
      <c r="E44" s="253"/>
      <c r="F44" s="113">
        <v>2</v>
      </c>
      <c r="G44" s="239">
        <v>3</v>
      </c>
      <c r="H44" s="240"/>
      <c r="I44" s="239">
        <v>4</v>
      </c>
      <c r="J44" s="243"/>
      <c r="K44" s="240"/>
      <c r="L44" s="244">
        <v>5</v>
      </c>
      <c r="M44" s="245"/>
      <c r="N44" s="204">
        <v>6</v>
      </c>
      <c r="O44" s="234"/>
      <c r="P44" s="204">
        <v>7</v>
      </c>
      <c r="Q44" s="234"/>
      <c r="R44" s="3"/>
    </row>
    <row r="45" spans="2:23" ht="18" customHeight="1" x14ac:dyDescent="0.2">
      <c r="B45" s="84"/>
      <c r="C45" s="251" t="s">
        <v>11</v>
      </c>
      <c r="D45" s="252"/>
      <c r="E45" s="253"/>
      <c r="F45" s="113">
        <v>3</v>
      </c>
      <c r="G45" s="239">
        <v>4</v>
      </c>
      <c r="H45" s="240"/>
      <c r="I45" s="244">
        <v>5</v>
      </c>
      <c r="J45" s="254"/>
      <c r="K45" s="245"/>
      <c r="L45" s="204">
        <v>6</v>
      </c>
      <c r="M45" s="234"/>
      <c r="N45" s="204">
        <v>7</v>
      </c>
      <c r="O45" s="234"/>
      <c r="P45" s="241">
        <v>8</v>
      </c>
      <c r="Q45" s="242"/>
      <c r="R45" s="3"/>
    </row>
    <row r="46" spans="2:23" ht="68.25" customHeight="1" x14ac:dyDescent="0.2">
      <c r="B46" s="84"/>
      <c r="C46" s="251" t="s">
        <v>12</v>
      </c>
      <c r="D46" s="252"/>
      <c r="E46" s="253"/>
      <c r="F46" s="113">
        <v>4</v>
      </c>
      <c r="G46" s="244">
        <v>5</v>
      </c>
      <c r="H46" s="245"/>
      <c r="I46" s="204">
        <v>6</v>
      </c>
      <c r="J46" s="233"/>
      <c r="K46" s="234"/>
      <c r="L46" s="204">
        <v>7</v>
      </c>
      <c r="M46" s="234"/>
      <c r="N46" s="241">
        <v>8</v>
      </c>
      <c r="O46" s="242"/>
      <c r="P46" s="241">
        <v>9</v>
      </c>
      <c r="Q46" s="242"/>
      <c r="R46" s="3"/>
    </row>
    <row r="47" spans="2:23" ht="60" customHeight="1" x14ac:dyDescent="0.2">
      <c r="B47" s="84"/>
      <c r="C47" s="251" t="s">
        <v>13</v>
      </c>
      <c r="D47" s="252"/>
      <c r="E47" s="253"/>
      <c r="F47" s="113">
        <v>5</v>
      </c>
      <c r="G47" s="204">
        <v>6</v>
      </c>
      <c r="H47" s="234"/>
      <c r="I47" s="204">
        <v>7</v>
      </c>
      <c r="J47" s="233"/>
      <c r="K47" s="234"/>
      <c r="L47" s="241">
        <v>8</v>
      </c>
      <c r="M47" s="242"/>
      <c r="N47" s="241">
        <v>9</v>
      </c>
      <c r="O47" s="242"/>
      <c r="P47" s="241">
        <v>10</v>
      </c>
      <c r="Q47" s="242"/>
      <c r="R47" s="3"/>
    </row>
    <row r="48" spans="2:23" ht="13.5" thickBot="1" x14ac:dyDescent="0.25">
      <c r="B48" s="87"/>
      <c r="C48" s="88"/>
      <c r="D48" s="88"/>
      <c r="E48" s="88"/>
      <c r="F48" s="88"/>
      <c r="G48" s="88"/>
      <c r="H48" s="88"/>
      <c r="I48" s="88"/>
      <c r="J48" s="88"/>
      <c r="K48" s="88"/>
      <c r="L48" s="88"/>
      <c r="M48" s="88"/>
      <c r="N48" s="88"/>
      <c r="O48" s="88"/>
      <c r="P48" s="88"/>
      <c r="Q48" s="88"/>
      <c r="R48" s="9"/>
    </row>
    <row r="50" ht="19.5" customHeight="1" x14ac:dyDescent="0.2"/>
    <row r="51" ht="21.75" customHeight="1" x14ac:dyDescent="0.2"/>
    <row r="52" ht="21" customHeight="1" x14ac:dyDescent="0.2"/>
    <row r="53" ht="21" customHeight="1" x14ac:dyDescent="0.2"/>
    <row r="54" ht="21" customHeight="1" x14ac:dyDescent="0.2"/>
  </sheetData>
  <mergeCells count="118">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I47:K47"/>
    <mergeCell ref="P47:Q47"/>
    <mergeCell ref="N47:O47"/>
    <mergeCell ref="G44:H44"/>
    <mergeCell ref="C25:F25"/>
    <mergeCell ref="G25:H25"/>
    <mergeCell ref="C46:E46"/>
    <mergeCell ref="G45:H45"/>
    <mergeCell ref="G46:H46"/>
    <mergeCell ref="H32:I32"/>
    <mergeCell ref="C30:F30"/>
    <mergeCell ref="H30:K30"/>
    <mergeCell ref="C27:F27"/>
    <mergeCell ref="G27:H27"/>
    <mergeCell ref="C28:F28"/>
    <mergeCell ref="G28:H28"/>
    <mergeCell ref="C26:F26"/>
    <mergeCell ref="G26:H26"/>
    <mergeCell ref="I40:K40"/>
    <mergeCell ref="J32:K32"/>
    <mergeCell ref="C33:E33"/>
    <mergeCell ref="H33:I33"/>
    <mergeCell ref="C47:E47"/>
    <mergeCell ref="N31:P31"/>
    <mergeCell ref="N32:O32"/>
    <mergeCell ref="N33:O33"/>
    <mergeCell ref="C34:E34"/>
    <mergeCell ref="H34:I34"/>
    <mergeCell ref="J34:K34"/>
    <mergeCell ref="J31:K31"/>
    <mergeCell ref="C32:E32"/>
    <mergeCell ref="J33:K33"/>
    <mergeCell ref="N34:O34"/>
    <mergeCell ref="N39:O39"/>
    <mergeCell ref="N40:O40"/>
    <mergeCell ref="L39:M39"/>
    <mergeCell ref="L40:M40"/>
    <mergeCell ref="N35:O35"/>
    <mergeCell ref="N36:O36"/>
    <mergeCell ref="P39:Q39"/>
    <mergeCell ref="P40:Q40"/>
    <mergeCell ref="L41:M41"/>
    <mergeCell ref="N41:O41"/>
    <mergeCell ref="P41:Q41"/>
    <mergeCell ref="P45:Q45"/>
    <mergeCell ref="P46:Q46"/>
    <mergeCell ref="B31:B36"/>
    <mergeCell ref="C31:E31"/>
    <mergeCell ref="H31:I31"/>
    <mergeCell ref="C43:E43"/>
    <mergeCell ref="C44:E44"/>
    <mergeCell ref="C45:E45"/>
    <mergeCell ref="C39:F39"/>
    <mergeCell ref="C40:F40"/>
    <mergeCell ref="I45:K45"/>
    <mergeCell ref="C35:E35"/>
    <mergeCell ref="C36:E36"/>
    <mergeCell ref="H36:I36"/>
    <mergeCell ref="J36:K36"/>
    <mergeCell ref="C41:E42"/>
    <mergeCell ref="J35:K35"/>
    <mergeCell ref="F41:F42"/>
    <mergeCell ref="H35:I35"/>
    <mergeCell ref="G39:H39"/>
    <mergeCell ref="G40:H40"/>
    <mergeCell ref="I39:K39"/>
    <mergeCell ref="I46:K46"/>
    <mergeCell ref="C38:Q38"/>
    <mergeCell ref="G41:H41"/>
    <mergeCell ref="G42:H42"/>
    <mergeCell ref="G43:H43"/>
    <mergeCell ref="L47:M47"/>
    <mergeCell ref="L45:M45"/>
    <mergeCell ref="L42:M42"/>
    <mergeCell ref="G47:H47"/>
    <mergeCell ref="I44:K44"/>
    <mergeCell ref="N42:O42"/>
    <mergeCell ref="N43:O43"/>
    <mergeCell ref="N44:O44"/>
    <mergeCell ref="N45:O45"/>
    <mergeCell ref="N46:O46"/>
    <mergeCell ref="L46:M46"/>
    <mergeCell ref="P43:Q43"/>
    <mergeCell ref="P44:Q44"/>
    <mergeCell ref="L43:M43"/>
    <mergeCell ref="L44:M44"/>
    <mergeCell ref="I41:K41"/>
    <mergeCell ref="P42:Q42"/>
    <mergeCell ref="I42:K42"/>
    <mergeCell ref="I43:K43"/>
  </mergeCells>
  <conditionalFormatting sqref="J16:K28 M16:N18 M19:M28">
    <cfRule type="expression" dxfId="21" priority="39" stopIfTrue="1">
      <formula>"""bajo"""</formula>
    </cfRule>
  </conditionalFormatting>
  <conditionalFormatting sqref="L16:L28">
    <cfRule type="cellIs" dxfId="20" priority="34" stopIfTrue="1" operator="equal">
      <formula>"EXTREMO"</formula>
    </cfRule>
    <cfRule type="cellIs" dxfId="19" priority="35" stopIfTrue="1" operator="equal">
      <formula>"ALTO"</formula>
    </cfRule>
    <cfRule type="cellIs" dxfId="18" priority="36" stopIfTrue="1" operator="equal">
      <formula>"MEDIO"</formula>
    </cfRule>
    <cfRule type="cellIs" dxfId="17" priority="37" stopIfTrue="1" operator="equal">
      <formula>"BAJO"</formula>
    </cfRule>
  </conditionalFormatting>
  <conditionalFormatting sqref="N27:Q28">
    <cfRule type="expression" dxfId="16" priority="1" stopIfTrue="1">
      <formula>"""bajo"""</formula>
    </cfRule>
  </conditionalFormatting>
  <conditionalFormatting sqref="O16:Q18">
    <cfRule type="expression" dxfId="15" priority="10" stopIfTrue="1">
      <formula>"""bajo"""</formula>
    </cfRule>
  </conditionalFormatting>
  <conditionalFormatting sqref="N19">
    <cfRule type="expression" dxfId="14" priority="9" stopIfTrue="1">
      <formula>"""bajo"""</formula>
    </cfRule>
  </conditionalFormatting>
  <conditionalFormatting sqref="O19:Q19">
    <cfRule type="expression" dxfId="13" priority="8" stopIfTrue="1">
      <formula>"""bajo"""</formula>
    </cfRule>
  </conditionalFormatting>
  <conditionalFormatting sqref="N20:Q21">
    <cfRule type="expression" dxfId="12" priority="7" stopIfTrue="1">
      <formula>"""bajo"""</formula>
    </cfRule>
  </conditionalFormatting>
  <conditionalFormatting sqref="N22:Q22">
    <cfRule type="expression" dxfId="11" priority="6" stopIfTrue="1">
      <formula>"""bajo"""</formula>
    </cfRule>
  </conditionalFormatting>
  <conditionalFormatting sqref="N23:Q24">
    <cfRule type="expression" dxfId="10" priority="5" stopIfTrue="1">
      <formula>"""bajo"""</formula>
    </cfRule>
  </conditionalFormatting>
  <conditionalFormatting sqref="N26:Q26">
    <cfRule type="expression" dxfId="9" priority="2" stopIfTrue="1">
      <formula>"""bajo"""</formula>
    </cfRule>
  </conditionalFormatting>
  <conditionalFormatting sqref="N25:Q25">
    <cfRule type="expression" dxfId="8" priority="3"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X58"/>
  <sheetViews>
    <sheetView showGridLines="0" zoomScale="25" zoomScaleNormal="25" zoomScaleSheetLayoutView="25" zoomScalePageLayoutView="70" workbookViewId="0">
      <selection activeCell="B6" sqref="B6:X6"/>
    </sheetView>
  </sheetViews>
  <sheetFormatPr baseColWidth="10" defaultRowHeight="14.25" x14ac:dyDescent="0.2"/>
  <cols>
    <col min="1" max="1" width="4.28515625" style="16" customWidth="1"/>
    <col min="2" max="2" width="34.4257812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x14ac:dyDescent="0.2">
      <c r="S1" s="15"/>
    </row>
    <row r="2" spans="2:24" s="14" customFormat="1" ht="54" customHeight="1" x14ac:dyDescent="0.2">
      <c r="B2" s="302"/>
      <c r="C2" s="303" t="s">
        <v>138</v>
      </c>
      <c r="D2" s="303"/>
      <c r="E2" s="303"/>
      <c r="F2" s="303"/>
      <c r="G2" s="303"/>
      <c r="H2" s="303"/>
      <c r="I2" s="303"/>
      <c r="J2" s="303"/>
      <c r="K2" s="303"/>
      <c r="L2" s="303"/>
      <c r="M2" s="303"/>
      <c r="N2" s="303"/>
      <c r="O2" s="303"/>
      <c r="P2" s="303"/>
      <c r="Q2" s="303"/>
      <c r="R2" s="303"/>
      <c r="S2" s="303"/>
      <c r="T2" s="303"/>
      <c r="U2" s="303"/>
      <c r="V2" s="303"/>
      <c r="W2" s="226" t="s">
        <v>155</v>
      </c>
      <c r="X2" s="281"/>
    </row>
    <row r="3" spans="2:24" s="14" customFormat="1" ht="31.5" customHeight="1" x14ac:dyDescent="0.2">
      <c r="B3" s="302"/>
      <c r="C3" s="303"/>
      <c r="D3" s="303"/>
      <c r="E3" s="303"/>
      <c r="F3" s="303"/>
      <c r="G3" s="303"/>
      <c r="H3" s="303"/>
      <c r="I3" s="303"/>
      <c r="J3" s="303"/>
      <c r="K3" s="303"/>
      <c r="L3" s="303"/>
      <c r="M3" s="303"/>
      <c r="N3" s="303"/>
      <c r="O3" s="303"/>
      <c r="P3" s="303"/>
      <c r="Q3" s="303"/>
      <c r="R3" s="303"/>
      <c r="S3" s="303"/>
      <c r="T3" s="303"/>
      <c r="U3" s="303"/>
      <c r="V3" s="303"/>
      <c r="W3" s="282"/>
      <c r="X3" s="283"/>
    </row>
    <row r="4" spans="2:24" s="14" customFormat="1" ht="47.25" customHeight="1" x14ac:dyDescent="0.2">
      <c r="B4" s="302"/>
      <c r="C4" s="303"/>
      <c r="D4" s="303"/>
      <c r="E4" s="303"/>
      <c r="F4" s="303"/>
      <c r="G4" s="303"/>
      <c r="H4" s="303"/>
      <c r="I4" s="303"/>
      <c r="J4" s="303"/>
      <c r="K4" s="303"/>
      <c r="L4" s="303"/>
      <c r="M4" s="303"/>
      <c r="N4" s="303"/>
      <c r="O4" s="303"/>
      <c r="P4" s="303"/>
      <c r="Q4" s="303"/>
      <c r="R4" s="303"/>
      <c r="S4" s="303"/>
      <c r="T4" s="303"/>
      <c r="U4" s="303"/>
      <c r="V4" s="303"/>
      <c r="W4" s="284"/>
      <c r="X4" s="285"/>
    </row>
    <row r="5" spans="2:24" s="14" customFormat="1" ht="32.25" customHeight="1" thickBot="1" x14ac:dyDescent="0.25">
      <c r="B5" s="38"/>
      <c r="C5" s="38"/>
      <c r="D5" s="38"/>
      <c r="E5" s="38"/>
      <c r="F5" s="38"/>
      <c r="G5" s="38"/>
      <c r="H5" s="38"/>
      <c r="I5" s="38"/>
      <c r="J5" s="38"/>
      <c r="K5" s="38"/>
      <c r="L5" s="38"/>
      <c r="M5" s="38"/>
      <c r="N5" s="38"/>
      <c r="O5" s="38"/>
      <c r="P5" s="38"/>
      <c r="Q5" s="38"/>
      <c r="R5" s="38"/>
      <c r="S5" s="39"/>
      <c r="T5" s="38"/>
      <c r="U5" s="38"/>
      <c r="V5" s="38"/>
      <c r="W5" s="38"/>
      <c r="X5" s="38"/>
    </row>
    <row r="6" spans="2:24" ht="141.75" customHeight="1" x14ac:dyDescent="0.2">
      <c r="B6" s="315" t="str">
        <f>+EVALUACION!B6</f>
        <v>Objeto Contractual: Prestar servicio para el desarrollo de acciones encaminadas a fortalecer habilidades y conocimientos  en la gestión de residuos sólidos e implementar acciones  de fomento para la agricultura urbana a traves de procesos de capacitacion, sensibilización, educación y participación en la localidad de la candelaria, de conformidad con las caracteristicas, cantidades y especificaciones técnicas, las condiciones y obligaciones establecidas en los estudios previos en marco de los proyectos 1705 “la candelaria sostenible: ecoeficiencia, reciclaje y cambio de hábitos de consumo” y 1626 “la candelaria sostenible: agricultura urbana” .</v>
      </c>
      <c r="C6" s="316"/>
      <c r="D6" s="316"/>
      <c r="E6" s="316"/>
      <c r="F6" s="316"/>
      <c r="G6" s="316"/>
      <c r="H6" s="316"/>
      <c r="I6" s="316"/>
      <c r="J6" s="316"/>
      <c r="K6" s="316"/>
      <c r="L6" s="316"/>
      <c r="M6" s="316"/>
      <c r="N6" s="316"/>
      <c r="O6" s="316"/>
      <c r="P6" s="316"/>
      <c r="Q6" s="316"/>
      <c r="R6" s="316"/>
      <c r="S6" s="316"/>
      <c r="T6" s="316"/>
      <c r="U6" s="316"/>
      <c r="V6" s="316"/>
      <c r="W6" s="316"/>
      <c r="X6" s="317"/>
    </row>
    <row r="7" spans="2:24" ht="26.25" customHeight="1" x14ac:dyDescent="0.2">
      <c r="B7" s="286" t="s">
        <v>131</v>
      </c>
      <c r="C7" s="287"/>
      <c r="D7" s="287"/>
      <c r="E7" s="287"/>
      <c r="F7" s="287"/>
      <c r="G7" s="287"/>
      <c r="H7" s="287"/>
      <c r="I7" s="287"/>
      <c r="J7" s="287"/>
      <c r="K7" s="287"/>
      <c r="L7" s="287"/>
      <c r="M7" s="287"/>
      <c r="N7" s="287"/>
      <c r="O7" s="287"/>
      <c r="P7" s="287"/>
      <c r="Q7" s="287"/>
      <c r="R7" s="287"/>
      <c r="S7" s="287"/>
      <c r="T7" s="287"/>
      <c r="U7" s="287"/>
      <c r="V7" s="287"/>
      <c r="W7" s="287"/>
      <c r="X7" s="288"/>
    </row>
    <row r="8" spans="2:24" ht="20.25" customHeight="1" x14ac:dyDescent="0.2">
      <c r="B8" s="286"/>
      <c r="C8" s="287"/>
      <c r="D8" s="287"/>
      <c r="E8" s="287"/>
      <c r="F8" s="287"/>
      <c r="G8" s="287"/>
      <c r="H8" s="287"/>
      <c r="I8" s="287"/>
      <c r="J8" s="287"/>
      <c r="K8" s="287"/>
      <c r="L8" s="287"/>
      <c r="M8" s="287"/>
      <c r="N8" s="287"/>
      <c r="O8" s="287"/>
      <c r="P8" s="287"/>
      <c r="Q8" s="287"/>
      <c r="R8" s="287"/>
      <c r="S8" s="287"/>
      <c r="T8" s="287"/>
      <c r="U8" s="287"/>
      <c r="V8" s="287"/>
      <c r="W8" s="287"/>
      <c r="X8" s="288"/>
    </row>
    <row r="9" spans="2:24" ht="24.75" customHeight="1" thickBot="1" x14ac:dyDescent="0.25">
      <c r="B9" s="313"/>
      <c r="C9" s="314"/>
      <c r="D9" s="314"/>
      <c r="E9" s="314"/>
      <c r="F9" s="314"/>
      <c r="G9" s="314"/>
      <c r="H9" s="314"/>
      <c r="I9" s="314"/>
      <c r="J9" s="314"/>
      <c r="K9" s="314"/>
      <c r="L9" s="314"/>
      <c r="M9" s="314"/>
      <c r="N9" s="314"/>
      <c r="O9" s="314"/>
      <c r="P9" s="314"/>
      <c r="Q9" s="314"/>
      <c r="R9" s="314"/>
      <c r="X9" s="48"/>
    </row>
    <row r="10" spans="2:24" ht="106.5" customHeight="1" thickBot="1" x14ac:dyDescent="0.25">
      <c r="B10" s="28" t="s">
        <v>91</v>
      </c>
      <c r="C10" s="29" t="s">
        <v>95</v>
      </c>
      <c r="D10" s="30" t="s">
        <v>94</v>
      </c>
      <c r="E10" s="30" t="s">
        <v>92</v>
      </c>
      <c r="F10" s="30" t="s">
        <v>93</v>
      </c>
      <c r="G10" s="29" t="s">
        <v>96</v>
      </c>
      <c r="H10" s="30" t="s">
        <v>2</v>
      </c>
      <c r="I10" s="30" t="s">
        <v>3</v>
      </c>
      <c r="J10" s="30" t="s">
        <v>97</v>
      </c>
      <c r="K10" s="30" t="s">
        <v>98</v>
      </c>
      <c r="L10" s="30" t="s">
        <v>99</v>
      </c>
      <c r="M10" s="29" t="s">
        <v>5</v>
      </c>
      <c r="N10" s="29" t="s">
        <v>100</v>
      </c>
      <c r="O10" s="30" t="s">
        <v>2</v>
      </c>
      <c r="P10" s="30" t="s">
        <v>3</v>
      </c>
      <c r="Q10" s="30" t="s">
        <v>97</v>
      </c>
      <c r="R10" s="30" t="s">
        <v>98</v>
      </c>
      <c r="S10" s="29" t="s">
        <v>104</v>
      </c>
      <c r="T10" s="29" t="s">
        <v>105</v>
      </c>
      <c r="U10" s="29" t="s">
        <v>106</v>
      </c>
      <c r="V10" s="29" t="s">
        <v>107</v>
      </c>
      <c r="W10" s="29" t="s">
        <v>108</v>
      </c>
      <c r="X10" s="31" t="s">
        <v>109</v>
      </c>
    </row>
    <row r="11" spans="2:24" ht="106.5" customHeight="1" x14ac:dyDescent="0.2">
      <c r="B11" s="32">
        <v>1</v>
      </c>
      <c r="C11" s="33" t="str">
        <f>+'EVALUACION CON CONTROLES'!C16:F16</f>
        <v>Inadecuado análisis  económico estimativo del valor del contrato</v>
      </c>
      <c r="D11" s="34" t="str">
        <f>+'EVALUACION CON CONTROLES'!B16</f>
        <v>PLANEACIÓN</v>
      </c>
      <c r="E11" s="34" t="str">
        <f>VLOOKUP(C11,'IDENTIFICACION Y ANALISIS'!$B$19:$F$68,3,FALSE)</f>
        <v>Especifico</v>
      </c>
      <c r="F11" s="34" t="str">
        <f>VLOOKUP(C11,'IDENTIFICACION Y ANALISIS'!$B$19:$F$68,4,FALSE)</f>
        <v>Interno</v>
      </c>
      <c r="G11" s="33" t="str">
        <f>+EVALUACION!H17</f>
        <v>Inadecuada evaluación de los proponentes</v>
      </c>
      <c r="H11" s="33">
        <f>+EVALUACION!I17</f>
        <v>1</v>
      </c>
      <c r="I11" s="33">
        <f>+EVALUACION!J17</f>
        <v>3</v>
      </c>
      <c r="J11" s="33">
        <f>+EVALUACION!K17</f>
        <v>4</v>
      </c>
      <c r="K11" s="34" t="str">
        <f>+EVALUACION!L17</f>
        <v>BAJO</v>
      </c>
      <c r="L11" s="33" t="s">
        <v>135</v>
      </c>
      <c r="M11" s="34"/>
      <c r="N11" s="33" t="str">
        <f>+'EVALUACION CON CONTROLES'!G16</f>
        <v>Realizar con precisión la evaluación de la oferta económica</v>
      </c>
      <c r="O11" s="33">
        <f>+'EVALUACION CON CONTROLES'!I16</f>
        <v>1</v>
      </c>
      <c r="P11" s="33">
        <f>+'EVALUACION CON CONTROLES'!J16</f>
        <v>3</v>
      </c>
      <c r="Q11" s="33">
        <f>+'EVALUACION CON CONTROLES'!K16</f>
        <v>4</v>
      </c>
      <c r="R11" s="34" t="str">
        <f>+'EVALUACION CON CONTROLES'!L16</f>
        <v>BAJO</v>
      </c>
      <c r="S11" s="33" t="str">
        <f>+'EVALUACION CON CONTROLES'!M16</f>
        <v>NO</v>
      </c>
      <c r="T11" s="33" t="str">
        <f>+'EVALUACION CON CONTROLES'!N16</f>
        <v>PLANEACION Y FORMULACION FDL</v>
      </c>
      <c r="U11" s="33" t="str">
        <f>+'EVALUACION CON CONTROLES'!O16</f>
        <v>INICIO DE LA FORMULACION</v>
      </c>
      <c r="V11" s="33" t="str">
        <f>+'EVALUACION CON CONTROLES'!P16</f>
        <v>ANTES DE LA PUBLICACIÓN DE DOCUMENTOS EN SECOP</v>
      </c>
      <c r="W11" s="33" t="str">
        <f>+'EVALUACION CON CONTROLES'!Q16</f>
        <v>MEDIANTE LA REVISION DEL GRUPO DE FORMULACIÓN DE LOS ESTUDIOS PREVIOS</v>
      </c>
      <c r="X11" s="35" t="str">
        <f>+'EVALUACION CON CONTROLES'!R16</f>
        <v xml:space="preserve">DURANTE LA ETAPA DE PLANEACION Y PRECONTRACTUAL </v>
      </c>
    </row>
    <row r="12" spans="2:24" ht="106.5" customHeight="1" x14ac:dyDescent="0.2">
      <c r="B12" s="17">
        <v>2</v>
      </c>
      <c r="C12" s="19" t="str">
        <f>+'EVALUACION CON CONTROLES'!C17:F17</f>
        <v>Inadecuada elaboración de estudios y diseños</v>
      </c>
      <c r="D12" s="18" t="str">
        <f>+'EVALUACION CON CONTROLES'!B17</f>
        <v>PLANEACIÓN</v>
      </c>
      <c r="E12" s="18" t="str">
        <f>VLOOKUP(C12,'IDENTIFICACION Y ANALISIS'!$B$19:$F$68,3,FALSE)</f>
        <v>Especifico</v>
      </c>
      <c r="F12" s="18" t="str">
        <f>VLOOKUP(C12,'IDENTIFICACION Y ANALISIS'!$B$19:$F$68,4,FALSE)</f>
        <v>Interno</v>
      </c>
      <c r="G12" s="19" t="str">
        <f>+EVALUACION!H18</f>
        <v>Retraso en la formulación de estudios previos y en el proceso contractual en general</v>
      </c>
      <c r="H12" s="19">
        <f>+EVALUACION!I18</f>
        <v>2</v>
      </c>
      <c r="I12" s="19">
        <f>+EVALUACION!J18</f>
        <v>3</v>
      </c>
      <c r="J12" s="19">
        <f>+EVALUACION!K18</f>
        <v>5</v>
      </c>
      <c r="K12" s="18" t="str">
        <f>+EVALUACION!L18</f>
        <v>MEDIO</v>
      </c>
      <c r="L12" s="19" t="s">
        <v>135</v>
      </c>
      <c r="M12" s="18"/>
      <c r="N12" s="19" t="str">
        <f>+'EVALUACION CON CONTROLES'!G17</f>
        <v>Elaborar documentos y estudios previos que reflejen los objetivos y el alcance de la contratación</v>
      </c>
      <c r="O12" s="19">
        <f>+'EVALUACION CON CONTROLES'!I17</f>
        <v>2</v>
      </c>
      <c r="P12" s="19">
        <f>+'EVALUACION CON CONTROLES'!J17</f>
        <v>3</v>
      </c>
      <c r="Q12" s="19">
        <f>+'EVALUACION CON CONTROLES'!K17</f>
        <v>5</v>
      </c>
      <c r="R12" s="18" t="str">
        <f>+'EVALUACION CON CONTROLES'!L17</f>
        <v>MEDIO</v>
      </c>
      <c r="S12" s="19" t="str">
        <f>+'EVALUACION CON CONTROLES'!M17</f>
        <v>NO</v>
      </c>
      <c r="T12" s="19" t="str">
        <f>+'EVALUACION CON CONTROLES'!N17</f>
        <v>PLANEACION Y FORMULACION FDL</v>
      </c>
      <c r="U12" s="19" t="str">
        <f>+'EVALUACION CON CONTROLES'!O17</f>
        <v>INICIO DE LA FORMULACION</v>
      </c>
      <c r="V12" s="19" t="str">
        <f>+'EVALUACION CON CONTROLES'!P17</f>
        <v>ANTES DE LA PUBLICACIÓN DE DOCUMENTOS EN SECOP</v>
      </c>
      <c r="W12" s="19" t="str">
        <f>+'EVALUACION CON CONTROLES'!Q17</f>
        <v>MEDIANTE LA REVISION DEL GRUPO DE FORMULACIÓN DE LOS ESTUDIOS PREVIOS</v>
      </c>
      <c r="X12" s="20" t="str">
        <f>+'EVALUACION CON CONTROLES'!R17</f>
        <v xml:space="preserve">DURANTE LA ETAPA DE PLANEACION Y PRECONTRACTUAL </v>
      </c>
    </row>
    <row r="13" spans="2:24" ht="106.5" customHeight="1" x14ac:dyDescent="0.2">
      <c r="B13" s="17">
        <v>3</v>
      </c>
      <c r="C13" s="19" t="str">
        <f>+'EVALUACION CON CONTROLES'!C18:F18</f>
        <v xml:space="preserve">Requisitos habilitantes inapropiados para el proceso de selección </v>
      </c>
      <c r="D13" s="18" t="str">
        <f>+'EVALUACION CON CONTROLES'!B18</f>
        <v>PLANEACIÓN</v>
      </c>
      <c r="E13" s="18" t="str">
        <f>VLOOKUP(C13,'IDENTIFICACION Y ANALISIS'!$B$19:$F$68,3,FALSE)</f>
        <v>Especifico</v>
      </c>
      <c r="F13" s="18" t="str">
        <f>VLOOKUP(C13,'IDENTIFICACION Y ANALISIS'!$B$19:$F$68,4,FALSE)</f>
        <v>Interno</v>
      </c>
      <c r="G13" s="19" t="str">
        <f>+EVALUACION!H19</f>
        <v>Dificultades para la selección adecuada del proponente</v>
      </c>
      <c r="H13" s="19">
        <f>+EVALUACION!I19</f>
        <v>2</v>
      </c>
      <c r="I13" s="19">
        <f>+EVALUACION!J19</f>
        <v>3</v>
      </c>
      <c r="J13" s="19">
        <f>+EVALUACION!K19</f>
        <v>5</v>
      </c>
      <c r="K13" s="18" t="str">
        <f>+EVALUACION!L19</f>
        <v>MEDIO</v>
      </c>
      <c r="L13" s="19" t="s">
        <v>135</v>
      </c>
      <c r="M13" s="18"/>
      <c r="N13" s="19" t="str">
        <f>+'EVALUACION CON CONTROLES'!G18</f>
        <v xml:space="preserve">Verificar las necesidades de la entidad para solicitar la experiencia y los requisitos técnicos y financieros adicionales a que haya lugar, de los proponentes que pueden participar en el proceso. </v>
      </c>
      <c r="O13" s="19">
        <f>+'EVALUACION CON CONTROLES'!I18</f>
        <v>2</v>
      </c>
      <c r="P13" s="19">
        <f>+'EVALUACION CON CONTROLES'!J18</f>
        <v>3</v>
      </c>
      <c r="Q13" s="19">
        <f>+'EVALUACION CON CONTROLES'!K18</f>
        <v>5</v>
      </c>
      <c r="R13" s="18" t="str">
        <f>+'EVALUACION CON CONTROLES'!L18</f>
        <v>MEDIO</v>
      </c>
      <c r="S13" s="19" t="str">
        <f>+'EVALUACION CON CONTROLES'!M18</f>
        <v>NO</v>
      </c>
      <c r="T13" s="19" t="str">
        <f>+'EVALUACION CON CONTROLES'!N18</f>
        <v>PLANEACION Y FORMULACION FDL</v>
      </c>
      <c r="U13" s="19" t="str">
        <f>+'EVALUACION CON CONTROLES'!O18</f>
        <v>REVISION DE DOCUMENTOS DE FORMULACION</v>
      </c>
      <c r="V13" s="19" t="str">
        <f>+'EVALUACION CON CONTROLES'!P18</f>
        <v>ANTES DE LA PUBLICACIÓN DE DOCUMENTOS EN SECOP</v>
      </c>
      <c r="W13" s="19" t="str">
        <f>+'EVALUACION CON CONTROLES'!Q18</f>
        <v>MEDIANTE LA REVISION DEL GRUPO DE FORMULACIÓN DE LOS ESTUDIOS PREVIOS</v>
      </c>
      <c r="X13" s="20" t="str">
        <f>+'EVALUACION CON CONTROLES'!R18</f>
        <v xml:space="preserve">DURANTE LA ETAPA DE PLANEACION Y PRECONTRACTUAL </v>
      </c>
    </row>
    <row r="14" spans="2:24" ht="106.5" customHeight="1" x14ac:dyDescent="0.2">
      <c r="B14" s="17">
        <v>4</v>
      </c>
      <c r="C14" s="19" t="str">
        <f>+'EVALUACION CON CONTROLES'!C19:F19</f>
        <v>Inadecuada evaluación de las ofertas y/o verificación de requisitos habilitantes</v>
      </c>
      <c r="D14" s="18" t="str">
        <f>+'EVALUACION CON CONTROLES'!B19</f>
        <v>SELECCIÓN</v>
      </c>
      <c r="E14" s="18" t="str">
        <f>VLOOKUP(C14,'IDENTIFICACION Y ANALISIS'!$B$19:$F$68,3,FALSE)</f>
        <v>Estatal</v>
      </c>
      <c r="F14" s="18" t="str">
        <f>VLOOKUP(C14,'IDENTIFICACION Y ANALISIS'!$B$19:$F$68,4,FALSE)</f>
        <v>Interno</v>
      </c>
      <c r="G14" s="19" t="str">
        <f>+EVALUACION!H20</f>
        <v>Retrasos en el proceso de selección y generación de observaciones por parte de los oferentes</v>
      </c>
      <c r="H14" s="19">
        <f>+EVALUACION!I20</f>
        <v>2</v>
      </c>
      <c r="I14" s="19">
        <f>+EVALUACION!J20</f>
        <v>3</v>
      </c>
      <c r="J14" s="19">
        <f>+EVALUACION!K20</f>
        <v>5</v>
      </c>
      <c r="K14" s="18" t="str">
        <f>+EVALUACION!L20</f>
        <v>MEDIO</v>
      </c>
      <c r="L14" s="19" t="s">
        <v>135</v>
      </c>
      <c r="M14" s="18"/>
      <c r="N14" s="19" t="str">
        <f>+'EVALUACION CON CONTROLES'!G19</f>
        <v>Hacer monitoreo permanente en la etapa de evaluación para evitar errores en la evaluación y adjudicación. cuidar el tiempo destinado en proyectar respuesta a los proponentes.</v>
      </c>
      <c r="O14" s="19">
        <f>+'EVALUACION CON CONTROLES'!I19</f>
        <v>2</v>
      </c>
      <c r="P14" s="19">
        <f>+'EVALUACION CON CONTROLES'!J19</f>
        <v>3</v>
      </c>
      <c r="Q14" s="19">
        <f>+'EVALUACION CON CONTROLES'!K19</f>
        <v>5</v>
      </c>
      <c r="R14" s="18" t="str">
        <f>+'EVALUACION CON CONTROLES'!L19</f>
        <v>MEDIO</v>
      </c>
      <c r="S14" s="19" t="str">
        <f>+'EVALUACION CON CONTROLES'!M19</f>
        <v>SI</v>
      </c>
      <c r="T14" s="19" t="str">
        <f>+'EVALUACION CON CONTROLES'!N19</f>
        <v>PLANEACION Y FORMULACION FDL</v>
      </c>
      <c r="U14" s="19" t="str">
        <f>+'EVALUACION CON CONTROLES'!O19</f>
        <v>REVISION DE DOCUMENTOS DE FORMULACION</v>
      </c>
      <c r="V14" s="19" t="str">
        <f>+'EVALUACION CON CONTROLES'!P19</f>
        <v>ANTES DE LA PUBLICACIÓN DE DOCUMENTOS EN SECOP</v>
      </c>
      <c r="W14" s="19" t="str">
        <f>+'EVALUACION CON CONTROLES'!Q19</f>
        <v>MEDIANTE LA REVISION DEL GRUPO DE FORMULACIÓN DE LOS ESTUDIOS PREVIOS</v>
      </c>
      <c r="X14" s="20" t="str">
        <f>+'EVALUACION CON CONTROLES'!R19</f>
        <v xml:space="preserve">DURANTE LA ETAPA DE PLANEACION Y PRECONTRACTUAL </v>
      </c>
    </row>
    <row r="15" spans="2:24" ht="106.5" customHeight="1" x14ac:dyDescent="0.2">
      <c r="B15" s="17">
        <v>5</v>
      </c>
      <c r="C15" s="19" t="str">
        <f>+'EVALUACION CON CONTROLES'!C20:F20</f>
        <v>Contestación inoportuna a todas las observaciones formuladas a los documentos de la contratación</v>
      </c>
      <c r="D15" s="18" t="str">
        <f>+'EVALUACION CON CONTROLES'!B20</f>
        <v>SELECCIÓN</v>
      </c>
      <c r="E15" s="18" t="str">
        <f>VLOOKUP(C15,'IDENTIFICACION Y ANALISIS'!$B$19:$F$68,3,FALSE)</f>
        <v>Estatal</v>
      </c>
      <c r="F15" s="18" t="str">
        <f>VLOOKUP(C15,'IDENTIFICACION Y ANALISIS'!$B$19:$F$68,4,FALSE)</f>
        <v>Interno</v>
      </c>
      <c r="G15" s="19" t="str">
        <f>+EVALUACION!H21</f>
        <v>Posibilidad de enfrentar vicios en la contratación</v>
      </c>
      <c r="H15" s="19">
        <f>+EVALUACION!I21</f>
        <v>1</v>
      </c>
      <c r="I15" s="19">
        <f>+EVALUACION!J21</f>
        <v>4</v>
      </c>
      <c r="J15" s="19">
        <f>+EVALUACION!K21</f>
        <v>5</v>
      </c>
      <c r="K15" s="18" t="str">
        <f>+EVALUACION!L21</f>
        <v>MEDIO</v>
      </c>
      <c r="L15" s="19" t="s">
        <v>137</v>
      </c>
      <c r="M15" s="18"/>
      <c r="N15" s="19" t="str">
        <f>+'EVALUACION CON CONTROLES'!G20</f>
        <v>Revisar plazos de ley y corresponder a los mismos para diseñar y publicar respuestas a las observaciones</v>
      </c>
      <c r="O15" s="19">
        <f>+'EVALUACION CON CONTROLES'!I20</f>
        <v>1</v>
      </c>
      <c r="P15" s="19">
        <f>+'EVALUACION CON CONTROLES'!J20</f>
        <v>4</v>
      </c>
      <c r="Q15" s="19">
        <f>+'EVALUACION CON CONTROLES'!K20</f>
        <v>5</v>
      </c>
      <c r="R15" s="18" t="str">
        <f>+'EVALUACION CON CONTROLES'!L20</f>
        <v>MEDIO</v>
      </c>
      <c r="S15" s="19" t="str">
        <f>+'EVALUACION CON CONTROLES'!M20</f>
        <v>NO</v>
      </c>
      <c r="T15" s="19" t="str">
        <f>+'EVALUACION CON CONTROLES'!N20</f>
        <v>PLANEACION/CONTRATACIÓN FDL</v>
      </c>
      <c r="U15" s="19" t="str">
        <f>+'EVALUACION CON CONTROLES'!O20</f>
        <v>INICIO DEL PROCESO DE SELECCIÓN</v>
      </c>
      <c r="V15" s="19" t="str">
        <f>+'EVALUACION CON CONTROLES'!P20</f>
        <v>ANTES DE LA ADJUDICACION CONTRACTUAL</v>
      </c>
      <c r="W15" s="19" t="str">
        <f>+'EVALUACION CON CONTROLES'!Q20</f>
        <v>A TRAVES DE COMITES TECNICOS, REVISION DE INFORMES</v>
      </c>
      <c r="X15" s="20" t="str">
        <f>+'EVALUACION CON CONTROLES'!R20</f>
        <v>DURANTE LA ETAPA DE ADJUDICACION CONTRACTUAL</v>
      </c>
    </row>
    <row r="16" spans="2:24" ht="106.5" customHeight="1" x14ac:dyDescent="0.2">
      <c r="B16" s="17">
        <v>6</v>
      </c>
      <c r="C16" s="19" t="str">
        <f>+'EVALUACION CON CONTROLES'!C21:F21</f>
        <v>Falta de constitución o constitución tardía de la garantía única. Aceptación de garantías que no se ajustan a lo contemplado en el contrato</v>
      </c>
      <c r="D16" s="18" t="str">
        <f>+'EVALUACION CON CONTROLES'!B21</f>
        <v>CONTRATACIÓN</v>
      </c>
      <c r="E16" s="18" t="str">
        <f>VLOOKUP(C16,'IDENTIFICACION Y ANALISIS'!$B$19:$F$68,3,FALSE)</f>
        <v>General</v>
      </c>
      <c r="F16" s="18" t="str">
        <f>VLOOKUP(C16,'IDENTIFICACION Y ANALISIS'!$B$19:$F$68,4,FALSE)</f>
        <v>Interno</v>
      </c>
      <c r="G16" s="19" t="str">
        <f>+EVALUACION!H22</f>
        <v>Incumplir con el perfeccionamiento del contrato por parte del proponente seleccionado</v>
      </c>
      <c r="H16" s="19">
        <f>+EVALUACION!I22</f>
        <v>2</v>
      </c>
      <c r="I16" s="19">
        <f>+EVALUACION!J22</f>
        <v>3</v>
      </c>
      <c r="J16" s="19">
        <f>+EVALUACION!K22</f>
        <v>5</v>
      </c>
      <c r="K16" s="18" t="str">
        <f>+EVALUACION!L22</f>
        <v>MEDIO</v>
      </c>
      <c r="L16" s="19" t="s">
        <v>137</v>
      </c>
      <c r="M16" s="18"/>
      <c r="N16" s="19" t="str">
        <f>+'EVALUACION CON CONTROLES'!G21</f>
        <v>Tener certeza desde el área jurídica del cumplimiento y acreditación de las garantías solicitadas</v>
      </c>
      <c r="O16" s="19">
        <f>+'EVALUACION CON CONTROLES'!I21</f>
        <v>2</v>
      </c>
      <c r="P16" s="19">
        <f>+'EVALUACION CON CONTROLES'!J21</f>
        <v>3</v>
      </c>
      <c r="Q16" s="19">
        <f>+'EVALUACION CON CONTROLES'!K21</f>
        <v>5</v>
      </c>
      <c r="R16" s="18" t="str">
        <f>+'EVALUACION CON CONTROLES'!L21</f>
        <v>MEDIO</v>
      </c>
      <c r="S16" s="19" t="str">
        <f>+'EVALUACION CON CONTROLES'!M21</f>
        <v>SI</v>
      </c>
      <c r="T16" s="19" t="str">
        <f>+'EVALUACION CON CONTROLES'!N21</f>
        <v>CONTRATACIÓN FDL</v>
      </c>
      <c r="U16" s="19" t="str">
        <f>+'EVALUACION CON CONTROLES'!O21</f>
        <v>EVALUACION DE PROPUESTAS</v>
      </c>
      <c r="V16" s="19" t="str">
        <f>+'EVALUACION CON CONTROLES'!P21</f>
        <v>ANTES DE LA ADJUDICACION CONTRACTUAL</v>
      </c>
      <c r="W16" s="19" t="str">
        <f>+'EVALUACION CON CONTROLES'!Q21</f>
        <v>A TRAVES DE COMITES TECNICOS, REVISION DE INFORMES</v>
      </c>
      <c r="X16" s="20" t="str">
        <f>+'EVALUACION CON CONTROLES'!R21</f>
        <v>DURANTE LA ETAPA DE ADJUDICACION CONTRACTUAL</v>
      </c>
    </row>
    <row r="17" spans="2:24" ht="106.5" customHeight="1" x14ac:dyDescent="0.2">
      <c r="B17" s="17">
        <v>7</v>
      </c>
      <c r="C17" s="19" t="str">
        <f>+'EVALUACION CON CONTROLES'!C22:F22</f>
        <v>Presentación de reclamos de terceros sobre la selección del oferente que retrasen el perfeccionamiento del contrato.</v>
      </c>
      <c r="D17" s="18" t="str">
        <f>+'EVALUACION CON CONTROLES'!B22</f>
        <v>CONTRATACIÓN</v>
      </c>
      <c r="E17" s="18" t="str">
        <f>VLOOKUP(C17,'IDENTIFICACION Y ANALISIS'!$B$19:$F$68,3,FALSE)</f>
        <v>Especifico</v>
      </c>
      <c r="F17" s="18" t="str">
        <f>VLOOKUP(C17,'IDENTIFICACION Y ANALISIS'!$B$19:$F$68,4,FALSE)</f>
        <v>Externo</v>
      </c>
      <c r="G17" s="19" t="str">
        <f>+EVALUACION!H23</f>
        <v>Retraso en la adjudicación del contrato</v>
      </c>
      <c r="H17" s="19">
        <f>+EVALUACION!I23</f>
        <v>2</v>
      </c>
      <c r="I17" s="19">
        <f>+EVALUACION!J23</f>
        <v>2</v>
      </c>
      <c r="J17" s="19">
        <f>+EVALUACION!K23</f>
        <v>4</v>
      </c>
      <c r="K17" s="18" t="str">
        <f>+EVALUACION!L23</f>
        <v>BAJO</v>
      </c>
      <c r="L17" s="19" t="s">
        <v>137</v>
      </c>
      <c r="M17" s="18"/>
      <c r="N17" s="19" t="str">
        <f>+'EVALUACION CON CONTROLES'!G22</f>
        <v>Fortalecer el acompañamiento de la oficina jurídica con el fin de responder a tiempo y satisfactoriamente a los reclamos en el proceso de selección</v>
      </c>
      <c r="O17" s="19">
        <f>+'EVALUACION CON CONTROLES'!I22</f>
        <v>2</v>
      </c>
      <c r="P17" s="19">
        <f>+'EVALUACION CON CONTROLES'!J22</f>
        <v>2</v>
      </c>
      <c r="Q17" s="19">
        <f>+'EVALUACION CON CONTROLES'!K22</f>
        <v>4</v>
      </c>
      <c r="R17" s="18" t="str">
        <f>+'EVALUACION CON CONTROLES'!L22</f>
        <v>BAJO</v>
      </c>
      <c r="S17" s="19" t="str">
        <f>+'EVALUACION CON CONTROLES'!M22</f>
        <v>SI</v>
      </c>
      <c r="T17" s="19" t="str">
        <f>+'EVALUACION CON CONTROLES'!N22</f>
        <v>CONTRATACIÓN FDL</v>
      </c>
      <c r="U17" s="19" t="str">
        <f>+'EVALUACION CON CONTROLES'!O22</f>
        <v>EVALUACION DE PROPUESTAS</v>
      </c>
      <c r="V17" s="19" t="str">
        <f>+'EVALUACION CON CONTROLES'!P22</f>
        <v>ANTES DE LA ADJUDICACION CONTRACTUAL</v>
      </c>
      <c r="W17" s="19" t="str">
        <f>+'EVALUACION CON CONTROLES'!Q22</f>
        <v>A TRAVES DE COMITES TECNICOS, REVISION DE INFORMES</v>
      </c>
      <c r="X17" s="20" t="str">
        <f>+'EVALUACION CON CONTROLES'!R22</f>
        <v>DURANTE LA ETAPA DE ADJUDICACION CONTRACTUAL</v>
      </c>
    </row>
    <row r="18" spans="2:24" ht="106.5" customHeight="1" x14ac:dyDescent="0.2">
      <c r="B18" s="17">
        <v>8</v>
      </c>
      <c r="C18" s="19" t="str">
        <f>+'EVALUACION CON CONTROLES'!C23:F23</f>
        <v>Variación de los precios del mercado</v>
      </c>
      <c r="D18" s="18" t="str">
        <f>+'EVALUACION CON CONTROLES'!B23</f>
        <v>EJECUCIÓN</v>
      </c>
      <c r="E18" s="18" t="str">
        <f>VLOOKUP(C18,'IDENTIFICACION Y ANALISIS'!$B$19:$F$68,3,FALSE)</f>
        <v>Especifico</v>
      </c>
      <c r="F18" s="18" t="str">
        <f>VLOOKUP(C18,'IDENTIFICACION Y ANALISIS'!$B$19:$F$68,4,FALSE)</f>
        <v>Externo</v>
      </c>
      <c r="G18" s="19" t="str">
        <f>+EVALUACION!H24</f>
        <v>Sobrecostos o retraso en la ejecución</v>
      </c>
      <c r="H18" s="19">
        <f>+EVALUACION!I24</f>
        <v>2</v>
      </c>
      <c r="I18" s="19">
        <f>+EVALUACION!J24</f>
        <v>3</v>
      </c>
      <c r="J18" s="19">
        <f>+EVALUACION!K24</f>
        <v>5</v>
      </c>
      <c r="K18" s="18" t="str">
        <f>+EVALUACION!L24</f>
        <v>MEDIO</v>
      </c>
      <c r="L18" s="19" t="s">
        <v>137</v>
      </c>
      <c r="M18" s="18"/>
      <c r="N18" s="19" t="str">
        <f>+'EVALUACION CON CONTROLES'!G23</f>
        <v>Supervisar la correcta ejecución del contrato y tomar medidas correctivas o de actualización en cambio de un alza determinante en los precios</v>
      </c>
      <c r="O18" s="19">
        <f>+'EVALUACION CON CONTROLES'!I23</f>
        <v>2</v>
      </c>
      <c r="P18" s="19">
        <f>+'EVALUACION CON CONTROLES'!J23</f>
        <v>3</v>
      </c>
      <c r="Q18" s="19">
        <f>+'EVALUACION CON CONTROLES'!K23</f>
        <v>5</v>
      </c>
      <c r="R18" s="18" t="str">
        <f>+'EVALUACION CON CONTROLES'!L23</f>
        <v>MEDIO</v>
      </c>
      <c r="S18" s="19" t="str">
        <f>+'EVALUACION CON CONTROLES'!M23</f>
        <v>SI</v>
      </c>
      <c r="T18" s="19" t="str">
        <f>+'EVALUACION CON CONTROLES'!N23</f>
        <v>SUPERVISOR DEL CONTRATO</v>
      </c>
      <c r="U18" s="19" t="str">
        <f>+'EVALUACION CON CONTROLES'!O23</f>
        <v>INICIO DE LA EJECUCION DEL CONTRATO</v>
      </c>
      <c r="V18" s="19" t="str">
        <f>+'EVALUACION CON CONTROLES'!P23</f>
        <v>HASTA EL VENCIMIENTO DEL PLAZO CONTRACTUAL</v>
      </c>
      <c r="W18" s="19" t="str">
        <f>+'EVALUACION CON CONTROLES'!Q23</f>
        <v xml:space="preserve">A TRAVES DE COMITES TECNICOS, REVISION DE INFORMES Y SEGUIMIENTO A LAS ACTIVIDADES </v>
      </c>
      <c r="X18" s="20" t="str">
        <f>+'EVALUACION CON CONTROLES'!R23</f>
        <v>DURANTE EL TERMINO DE LA EJECUCIÓN DEL CONTRATO, SEGÚN PROGRAMACIÓN DE LA ENTIDAD</v>
      </c>
    </row>
    <row r="19" spans="2:24" ht="106.5" customHeight="1" x14ac:dyDescent="0.2">
      <c r="B19" s="17">
        <v>9</v>
      </c>
      <c r="C19" s="19" t="str">
        <f>+'EVALUACION CON CONTROLES'!C24:F24</f>
        <v>Cancelación de pedidos.</v>
      </c>
      <c r="D19" s="18" t="str">
        <f>+'EVALUACION CON CONTROLES'!B24</f>
        <v>EJECUCIÓN</v>
      </c>
      <c r="E19" s="18" t="str">
        <f>VLOOKUP(C19,'IDENTIFICACION Y ANALISIS'!$B$19:$F$68,3,FALSE)</f>
        <v>General</v>
      </c>
      <c r="F19" s="18" t="str">
        <f>VLOOKUP(C19,'IDENTIFICACION Y ANALISIS'!$B$19:$F$68,4,FALSE)</f>
        <v>Externo</v>
      </c>
      <c r="G19" s="19" t="str">
        <f>+EVALUACION!H25</f>
        <v>Eventual cancelación de actividades programadas</v>
      </c>
      <c r="H19" s="19">
        <f>+EVALUACION!I25</f>
        <v>2</v>
      </c>
      <c r="I19" s="19">
        <f>+EVALUACION!J25</f>
        <v>3</v>
      </c>
      <c r="J19" s="19">
        <f>+EVALUACION!K25</f>
        <v>5</v>
      </c>
      <c r="K19" s="18" t="str">
        <f>+EVALUACION!L25</f>
        <v>MEDIO</v>
      </c>
      <c r="L19" s="19" t="s">
        <v>137</v>
      </c>
      <c r="M19" s="18"/>
      <c r="N19" s="19" t="str">
        <f>+'EVALUACION CON CONTROLES'!G24</f>
        <v>Poner en conocimiento del supervisor la novedad y su solución. El consultor debe estar en la capacidad de suplir de manera inmediata con un perfil igual o superior al ofrecido del equipo faltante</v>
      </c>
      <c r="O19" s="19">
        <f>+'EVALUACION CON CONTROLES'!I24</f>
        <v>2</v>
      </c>
      <c r="P19" s="19">
        <f>+'EVALUACION CON CONTROLES'!J24</f>
        <v>3</v>
      </c>
      <c r="Q19" s="19">
        <f>+'EVALUACION CON CONTROLES'!K24</f>
        <v>5</v>
      </c>
      <c r="R19" s="18" t="str">
        <f>+'EVALUACION CON CONTROLES'!L24</f>
        <v>MEDIO</v>
      </c>
      <c r="S19" s="19" t="str">
        <f>+'EVALUACION CON CONTROLES'!M24</f>
        <v>SI</v>
      </c>
      <c r="T19" s="19" t="str">
        <f>+'EVALUACION CON CONTROLES'!N24</f>
        <v>SUPERVISOR DEL CONTRATO</v>
      </c>
      <c r="U19" s="19" t="str">
        <f>+'EVALUACION CON CONTROLES'!O24</f>
        <v>INICIO DE LA EJECUCION DEL CONTRATO</v>
      </c>
      <c r="V19" s="19" t="str">
        <f>+'EVALUACION CON CONTROLES'!P24</f>
        <v>HASTA EL VENCIMIENTO DEL PLAZO CONTRACTUAL</v>
      </c>
      <c r="W19" s="19" t="str">
        <f>+'EVALUACION CON CONTROLES'!Q24</f>
        <v xml:space="preserve">A TRAVES DE COMITES TECNICOS, REVISION DE INFORMES Y SEGUIMIENTO A LAS ACTIVIDADES </v>
      </c>
      <c r="X19" s="20" t="str">
        <f>+'EVALUACION CON CONTROLES'!R24</f>
        <v>DURANTE EL TERMINO DE LA EJECUCIÓN DEL CONTRATO, SEGÚN PROGRAMACIÓN DE LA ENTIDAD</v>
      </c>
    </row>
    <row r="20" spans="2:24" ht="106.5" customHeight="1" x14ac:dyDescent="0.2">
      <c r="B20" s="17">
        <v>10</v>
      </c>
      <c r="C20" s="19" t="str">
        <f>+'EVALUACION CON CONTROLES'!C25:F25</f>
        <v>Eventos naturales tales como lluvias, inundaciones y sequias entre otros</v>
      </c>
      <c r="D20" s="18" t="str">
        <f>+'EVALUACION CON CONTROLES'!B25</f>
        <v>EJECUCIÓN</v>
      </c>
      <c r="E20" s="18" t="str">
        <f>VLOOKUP(C20,'IDENTIFICACION Y ANALISIS'!$B$19:$F$68,3,FALSE)</f>
        <v>General</v>
      </c>
      <c r="F20" s="18" t="str">
        <f>VLOOKUP(C20,'IDENTIFICACION Y ANALISIS'!$B$19:$F$68,4,FALSE)</f>
        <v>Externo</v>
      </c>
      <c r="G20" s="19" t="str">
        <f>+EVALUACION!H26</f>
        <v xml:space="preserve">Afectacion de terceros por indebida realizacion de las actividades o procesos dentro de la ejecución del objeto contractual </v>
      </c>
      <c r="H20" s="19">
        <f>+EVALUACION!I26</f>
        <v>2</v>
      </c>
      <c r="I20" s="19">
        <f>+EVALUACION!J26</f>
        <v>2</v>
      </c>
      <c r="J20" s="19">
        <f>+EVALUACION!K26</f>
        <v>4</v>
      </c>
      <c r="K20" s="18" t="str">
        <f>+EVALUACION!L26</f>
        <v>BAJO</v>
      </c>
      <c r="L20" s="19" t="s">
        <v>137</v>
      </c>
      <c r="M20" s="18"/>
      <c r="N20" s="19" t="str">
        <f>+'EVALUACION CON CONTROLES'!G25</f>
        <v>El supervisor del contrato realiza los requerimientos a que haya lugar al contratista y evalúa si es necesario dar aplicación al artículo 86 de la ley 1474 de 2011 en lo referente al procedimiento para la aplicación de multas y sanciones</v>
      </c>
      <c r="O20" s="19">
        <f>+'EVALUACION CON CONTROLES'!I25</f>
        <v>2</v>
      </c>
      <c r="P20" s="19">
        <f>+'EVALUACION CON CONTROLES'!J25</f>
        <v>2</v>
      </c>
      <c r="Q20" s="19">
        <f>+'EVALUACION CON CONTROLES'!K25</f>
        <v>4</v>
      </c>
      <c r="R20" s="18" t="str">
        <f>+'EVALUACION CON CONTROLES'!L25</f>
        <v>BAJO</v>
      </c>
      <c r="S20" s="19" t="str">
        <f>+'EVALUACION CON CONTROLES'!M25</f>
        <v>SI</v>
      </c>
      <c r="T20" s="19" t="str">
        <f>+'EVALUACION CON CONTROLES'!N25</f>
        <v>CONTRATISTA / SUPERVISOR</v>
      </c>
      <c r="U20" s="19" t="str">
        <f>+'EVALUACION CON CONTROLES'!O25</f>
        <v>INICIO DE LA EJECUCION DEL CONTRATO</v>
      </c>
      <c r="V20" s="19" t="str">
        <f>+'EVALUACION CON CONTROLES'!P25</f>
        <v>HASTA EL VENCIMIENTO DEL PLAZO CONTRACTUAL</v>
      </c>
      <c r="W20" s="19" t="str">
        <f>+'EVALUACION CON CONTROLES'!Q25</f>
        <v xml:space="preserve">A TRAVES DE COMITES TECNICOS, REVISION DE INFORMES Y SEGUIMIENTO A LAS ACTIVIDADES </v>
      </c>
      <c r="X20" s="20" t="str">
        <f>+'EVALUACION CON CONTROLES'!R25</f>
        <v>DURANTE EL TERMINO DE LA EJECUCIÓN DEL CONTRATO, SEGÚN PROGRAMACIÓN DE LA ENTIDAD</v>
      </c>
    </row>
    <row r="21" spans="2:24" ht="106.5" customHeight="1" x14ac:dyDescent="0.2">
      <c r="B21" s="17">
        <v>11</v>
      </c>
      <c r="C21" s="19" t="str">
        <f>+'EVALUACION CON CONTROLES'!C26:F26</f>
        <v>Incumplimiento de compromisos adquiridos por el contratista seleccionado con sus subcontratistas, suministradores de bienes y servicios.</v>
      </c>
      <c r="D21" s="18" t="str">
        <f>+'EVALUACION CON CONTROLES'!B26</f>
        <v>EJECUCIÓN</v>
      </c>
      <c r="E21" s="18" t="str">
        <f>VLOOKUP(C21,'IDENTIFICACION Y ANALISIS'!$B$19:$F$68,3,FALSE)</f>
        <v>Especifico</v>
      </c>
      <c r="F21" s="18" t="str">
        <f>VLOOKUP(C21,'IDENTIFICACION Y ANALISIS'!$B$19:$F$68,4,FALSE)</f>
        <v>Externo</v>
      </c>
      <c r="G21" s="19" t="str">
        <f>+EVALUACION!H27</f>
        <v>Prestar los servicios de manera inadecuada</v>
      </c>
      <c r="H21" s="19">
        <f>+EVALUACION!I27</f>
        <v>2</v>
      </c>
      <c r="I21" s="19">
        <f>+EVALUACION!J27</f>
        <v>3</v>
      </c>
      <c r="J21" s="19">
        <f>+EVALUACION!K27</f>
        <v>5</v>
      </c>
      <c r="K21" s="18" t="str">
        <f>+EVALUACION!L27</f>
        <v>MEDIO</v>
      </c>
      <c r="L21" s="19" t="s">
        <v>136</v>
      </c>
      <c r="M21" s="18"/>
      <c r="N21" s="19" t="str">
        <f>+'EVALUACION CON CONTROLES'!G26</f>
        <v>El supervisor del contrato realiza los requerimientos a que haya lugar al contratista y evalúa si es necesario dar aplicación al artículo 86 de la ley 1474 de 2011 en lo referente al procedimiento para la aplicación de multas y sanciones</v>
      </c>
      <c r="O21" s="19">
        <f>+'EVALUACION CON CONTROLES'!I26</f>
        <v>2</v>
      </c>
      <c r="P21" s="19">
        <f>+'EVALUACION CON CONTROLES'!J26</f>
        <v>3</v>
      </c>
      <c r="Q21" s="19">
        <f>+'EVALUACION CON CONTROLES'!K26</f>
        <v>5</v>
      </c>
      <c r="R21" s="18" t="str">
        <f>+'EVALUACION CON CONTROLES'!L26</f>
        <v>MEDIO</v>
      </c>
      <c r="S21" s="19" t="str">
        <f>+'EVALUACION CON CONTROLES'!M26</f>
        <v>SI</v>
      </c>
      <c r="T21" s="19" t="str">
        <f>+'EVALUACION CON CONTROLES'!N26</f>
        <v>CONTRATISTA / SUPERVISOR</v>
      </c>
      <c r="U21" s="19" t="str">
        <f>+'EVALUACION CON CONTROLES'!O26</f>
        <v>INICIO DE LA EJECUCION DEL CONTRATO</v>
      </c>
      <c r="V21" s="19" t="str">
        <f>+'EVALUACION CON CONTROLES'!P26</f>
        <v>HASTA EL VENCIMIENTO DEL PLAZO CONTRACTUAL</v>
      </c>
      <c r="W21" s="19" t="str">
        <f>+'EVALUACION CON CONTROLES'!Q26</f>
        <v xml:space="preserve">A TRAVES DE COMITES TECNICOS, REVISION DE INFORMES Y SEGUIMIENTO A LAS ACTIVIDADES </v>
      </c>
      <c r="X21" s="20" t="str">
        <f>+'EVALUACION CON CONTROLES'!R26</f>
        <v>DURANTE EL TERMINO DE LA EJECUCIÓN DEL CONTRATO, SEGÚN PROGRAMACIÓN DE LA ENTIDAD</v>
      </c>
    </row>
    <row r="22" spans="2:24" ht="106.5" customHeight="1" x14ac:dyDescent="0.2">
      <c r="B22" s="17">
        <v>12</v>
      </c>
      <c r="C22" s="19" t="str">
        <f>+'EVALUACION CON CONTROLES'!C27:F27</f>
        <v>Incumplimiento de la administración en los pagos.</v>
      </c>
      <c r="D22" s="18" t="str">
        <f>+'EVALUACION CON CONTROLES'!B27</f>
        <v>EJECUCIÓN</v>
      </c>
      <c r="E22" s="18" t="str">
        <f>VLOOKUP(C22,'IDENTIFICACION Y ANALISIS'!$B$19:$F$68,3,FALSE)</f>
        <v>Especifico</v>
      </c>
      <c r="F22" s="18" t="str">
        <f>VLOOKUP(C22,'IDENTIFICACION Y ANALISIS'!$B$19:$F$68,4,FALSE)</f>
        <v>Externo</v>
      </c>
      <c r="G22" s="19" t="str">
        <f>+EVALUACION!H28</f>
        <v>Actos de corrupción y ejecución ilegal del contrato</v>
      </c>
      <c r="H22" s="19">
        <f>+EVALUACION!I28</f>
        <v>2</v>
      </c>
      <c r="I22" s="19">
        <f>+EVALUACION!J28</f>
        <v>4</v>
      </c>
      <c r="J22" s="19">
        <f>+EVALUACION!K28</f>
        <v>6</v>
      </c>
      <c r="K22" s="18" t="str">
        <f>+EVALUACION!L28</f>
        <v>ALTO</v>
      </c>
      <c r="L22" s="19" t="s">
        <v>136</v>
      </c>
      <c r="M22" s="18"/>
      <c r="N22" s="19" t="str">
        <f>+'EVALUACION CON CONTROLES'!G27</f>
        <v>El supervisor verifica la ejecución de las Obligaciones especiales del contratista en donde se establece que debe cumplir con el pago oportuno de los salarios y prestaciones sociales del personal puesto a disposición para la ejecución del contrato</v>
      </c>
      <c r="O22" s="19">
        <f>+'EVALUACION CON CONTROLES'!I27</f>
        <v>2</v>
      </c>
      <c r="P22" s="19">
        <f>+'EVALUACION CON CONTROLES'!J27</f>
        <v>4</v>
      </c>
      <c r="Q22" s="19">
        <f>+'EVALUACION CON CONTROLES'!K27</f>
        <v>6</v>
      </c>
      <c r="R22" s="18" t="str">
        <f>+'EVALUACION CON CONTROLES'!L27</f>
        <v>ALTO</v>
      </c>
      <c r="S22" s="19" t="str">
        <f>+'EVALUACION CON CONTROLES'!M27</f>
        <v>SI</v>
      </c>
      <c r="T22" s="19" t="str">
        <f>+'EVALUACION CON CONTROLES'!N27</f>
        <v>CONTRATISTA / SUPERVISOR</v>
      </c>
      <c r="U22" s="19" t="str">
        <f>+'EVALUACION CON CONTROLES'!O27</f>
        <v>INICIO DE LA EJECUCION DEL CONTRATO</v>
      </c>
      <c r="V22" s="19" t="str">
        <f>+'EVALUACION CON CONTROLES'!P27</f>
        <v>HASTA EL VENCIMIENTO DEL PLAZO CONTRACTUAL</v>
      </c>
      <c r="W22" s="19" t="str">
        <f>+'EVALUACION CON CONTROLES'!Q27</f>
        <v xml:space="preserve">A TRAVES DE COMITES TECNICOS, REVISION DE INFORMES Y SEGUIMIENTO A LAS ACTIVIDADES </v>
      </c>
      <c r="X22" s="20" t="str">
        <f>+'EVALUACION CON CONTROLES'!R27</f>
        <v>DURANTE EL TERMINO DE LA EJECUCIÓN DEL CONTRATO, SEGÚN PROGRAMACIÓN DE LA ENTIDAD</v>
      </c>
    </row>
    <row r="23" spans="2:24" ht="106.5" customHeight="1" x14ac:dyDescent="0.2">
      <c r="B23" s="17">
        <v>13</v>
      </c>
      <c r="C23" s="19" t="str">
        <f>+'EVALUACION CON CONTROLES'!C28:F28</f>
        <v>Incumplimiento derivado del trámite de los permisos con autoridades ambientales, la obtención de los mismos, paz y salvos</v>
      </c>
      <c r="D23" s="18" t="str">
        <f>+'EVALUACION CON CONTROLES'!B28</f>
        <v>EJECUCIÓN</v>
      </c>
      <c r="E23" s="18" t="str">
        <f>VLOOKUP(C23,'IDENTIFICACION Y ANALISIS'!$B$19:$F$68,3,FALSE)</f>
        <v>General</v>
      </c>
      <c r="F23" s="18" t="str">
        <f>VLOOKUP(C23,'IDENTIFICACION Y ANALISIS'!$B$19:$F$68,4,FALSE)</f>
        <v>Externo</v>
      </c>
      <c r="G23" s="19" t="str">
        <f>+EVALUACION!H29</f>
        <v>Falta de ejeución del evento o retraso en el cronograma de ejeución</v>
      </c>
      <c r="H23" s="19">
        <f>+EVALUACION!I29</f>
        <v>2</v>
      </c>
      <c r="I23" s="19">
        <f>+EVALUACION!J29</f>
        <v>3</v>
      </c>
      <c r="J23" s="19">
        <f>+EVALUACION!K29</f>
        <v>5</v>
      </c>
      <c r="K23" s="18" t="str">
        <f>+EVALUACION!L29</f>
        <v>MEDIO</v>
      </c>
      <c r="L23" s="19" t="s">
        <v>136</v>
      </c>
      <c r="M23" s="18"/>
      <c r="N23" s="19" t="str">
        <f>+'EVALUACION CON CONTROLES'!G28</f>
        <v>El supervisor del contrato realiza los requerimientos a que haya lugar al contratista y evalúa si es necesario dar aplicación al artículo 86 de la ley 1474 de 2011 en lo referente al procedimiento para la aplicación de multas y sanciones</v>
      </c>
      <c r="O23" s="19">
        <f>+'EVALUACION CON CONTROLES'!I28</f>
        <v>2</v>
      </c>
      <c r="P23" s="19">
        <f>+'EVALUACION CON CONTROLES'!J28</f>
        <v>3</v>
      </c>
      <c r="Q23" s="19">
        <f>+'EVALUACION CON CONTROLES'!K28</f>
        <v>5</v>
      </c>
      <c r="R23" s="18" t="str">
        <f>+'EVALUACION CON CONTROLES'!L28</f>
        <v>MEDIO</v>
      </c>
      <c r="S23" s="19" t="str">
        <f>+'EVALUACION CON CONTROLES'!M28</f>
        <v>SI</v>
      </c>
      <c r="T23" s="19" t="str">
        <f>+'EVALUACION CON CONTROLES'!N28</f>
        <v>CONTRATISTA / SUPERVISOR</v>
      </c>
      <c r="U23" s="19" t="str">
        <f>+'EVALUACION CON CONTROLES'!O28</f>
        <v>INICIO DE LA EJECUCION DEL CONTRATO</v>
      </c>
      <c r="V23" s="19" t="str">
        <f>+'EVALUACION CON CONTROLES'!P28</f>
        <v>HASTA EL VENCIMIENTO DEL PLAZO CONTRACTUAL</v>
      </c>
      <c r="W23" s="19" t="str">
        <f>+'EVALUACION CON CONTROLES'!Q28</f>
        <v xml:space="preserve">A TRAVES DE COMITES TECNICOS, REVISION DE INFORMES Y SEGUIMIENTO A LAS ACTIVIDADES </v>
      </c>
      <c r="X23" s="20" t="str">
        <f>+'EVALUACION CON CONTROLES'!R28</f>
        <v>DURANTE EL TERMINO DE LA EJECUCIÓN DEL CONTRATO, SEGÚN PROGRAMACIÓN DE LA ENTIDAD</v>
      </c>
    </row>
    <row r="24" spans="2:24" ht="106.5" customHeight="1" x14ac:dyDescent="0.2">
      <c r="B24" s="47"/>
      <c r="X24" s="48"/>
    </row>
    <row r="25" spans="2:24" ht="106.5" customHeight="1" x14ac:dyDescent="0.25">
      <c r="B25" s="47"/>
      <c r="E25" s="14"/>
      <c r="F25" s="318" t="s">
        <v>128</v>
      </c>
      <c r="G25" s="318"/>
      <c r="H25" s="14"/>
      <c r="I25" s="14"/>
      <c r="J25" s="301" t="s">
        <v>21</v>
      </c>
      <c r="K25" s="301"/>
      <c r="L25" s="301"/>
      <c r="M25" s="301"/>
      <c r="X25" s="48"/>
    </row>
    <row r="26" spans="2:24" ht="106.5" customHeight="1" x14ac:dyDescent="0.2">
      <c r="B26" s="47"/>
      <c r="E26" s="308" t="s">
        <v>2</v>
      </c>
      <c r="F26" s="43" t="s">
        <v>15</v>
      </c>
      <c r="G26" s="43" t="s">
        <v>14</v>
      </c>
      <c r="H26" s="14"/>
      <c r="I26" s="14"/>
      <c r="J26" s="297" t="s">
        <v>20</v>
      </c>
      <c r="K26" s="298"/>
      <c r="L26" s="297" t="s">
        <v>14</v>
      </c>
      <c r="M26" s="298"/>
      <c r="X26" s="48"/>
    </row>
    <row r="27" spans="2:24" ht="106.5" customHeight="1" x14ac:dyDescent="0.2">
      <c r="B27" s="47"/>
      <c r="E27" s="308"/>
      <c r="F27" s="19" t="s">
        <v>9</v>
      </c>
      <c r="G27" s="19">
        <v>1</v>
      </c>
      <c r="H27" s="14"/>
      <c r="I27" s="14"/>
      <c r="J27" s="299" t="s">
        <v>17</v>
      </c>
      <c r="K27" s="300"/>
      <c r="L27" s="287">
        <v>1</v>
      </c>
      <c r="M27" s="287"/>
      <c r="X27" s="48"/>
    </row>
    <row r="28" spans="2:24" ht="106.5" customHeight="1" x14ac:dyDescent="0.2">
      <c r="B28" s="47"/>
      <c r="E28" s="308"/>
      <c r="F28" s="19" t="s">
        <v>10</v>
      </c>
      <c r="G28" s="19">
        <v>2</v>
      </c>
      <c r="H28" s="14"/>
      <c r="I28" s="14"/>
      <c r="J28" s="299" t="s">
        <v>18</v>
      </c>
      <c r="K28" s="300"/>
      <c r="L28" s="287">
        <v>2</v>
      </c>
      <c r="M28" s="287"/>
      <c r="X28" s="48"/>
    </row>
    <row r="29" spans="2:24" ht="106.5" customHeight="1" x14ac:dyDescent="0.2">
      <c r="B29" s="47"/>
      <c r="E29" s="308"/>
      <c r="F29" s="19" t="s">
        <v>11</v>
      </c>
      <c r="G29" s="19">
        <v>3</v>
      </c>
      <c r="H29" s="14"/>
      <c r="I29" s="14"/>
      <c r="J29" s="299" t="s">
        <v>1</v>
      </c>
      <c r="K29" s="300"/>
      <c r="L29" s="287">
        <v>3</v>
      </c>
      <c r="M29" s="287"/>
      <c r="X29" s="48"/>
    </row>
    <row r="30" spans="2:24" ht="106.5" customHeight="1" x14ac:dyDescent="0.2">
      <c r="B30" s="47"/>
      <c r="E30" s="308"/>
      <c r="F30" s="19" t="s">
        <v>12</v>
      </c>
      <c r="G30" s="19">
        <v>4</v>
      </c>
      <c r="H30" s="14"/>
      <c r="I30" s="14"/>
      <c r="J30" s="299" t="s">
        <v>19</v>
      </c>
      <c r="K30" s="300"/>
      <c r="L30" s="287">
        <v>4</v>
      </c>
      <c r="M30" s="287"/>
      <c r="X30" s="48"/>
    </row>
    <row r="31" spans="2:24" ht="13.5" customHeight="1" x14ac:dyDescent="0.2">
      <c r="B31" s="47"/>
      <c r="E31" s="308"/>
      <c r="F31" s="19" t="s">
        <v>13</v>
      </c>
      <c r="G31" s="19">
        <v>5</v>
      </c>
      <c r="H31" s="14"/>
      <c r="I31" s="14"/>
      <c r="J31" s="299" t="s">
        <v>0</v>
      </c>
      <c r="K31" s="300"/>
      <c r="L31" s="287">
        <v>5</v>
      </c>
      <c r="M31" s="287"/>
      <c r="X31" s="48"/>
    </row>
    <row r="32" spans="2:24" ht="13.5" customHeight="1" x14ac:dyDescent="0.2">
      <c r="B32" s="47"/>
      <c r="D32" s="14"/>
      <c r="E32" s="14"/>
      <c r="F32" s="14"/>
      <c r="G32" s="14"/>
      <c r="H32" s="14"/>
      <c r="I32" s="14"/>
      <c r="J32" s="14"/>
      <c r="K32" s="14"/>
      <c r="L32" s="14"/>
      <c r="M32" s="14"/>
      <c r="X32" s="48"/>
    </row>
    <row r="33" spans="2:24" ht="13.5" customHeight="1" x14ac:dyDescent="0.25">
      <c r="B33" s="47"/>
      <c r="D33" s="301" t="s">
        <v>22</v>
      </c>
      <c r="E33" s="301"/>
      <c r="F33" s="301"/>
      <c r="G33" s="301"/>
      <c r="H33" s="301"/>
      <c r="I33" s="301"/>
      <c r="J33" s="301"/>
      <c r="K33" s="301"/>
      <c r="X33" s="48"/>
    </row>
    <row r="34" spans="2:24" ht="13.5" customHeight="1" x14ac:dyDescent="0.25">
      <c r="B34" s="47"/>
      <c r="D34" s="304" t="s">
        <v>15</v>
      </c>
      <c r="E34" s="304" t="s">
        <v>14</v>
      </c>
      <c r="F34" s="292" t="s">
        <v>17</v>
      </c>
      <c r="G34" s="292"/>
      <c r="H34" s="319" t="s">
        <v>18</v>
      </c>
      <c r="I34" s="320"/>
      <c r="J34" s="44" t="s">
        <v>1</v>
      </c>
      <c r="K34" s="44" t="s">
        <v>19</v>
      </c>
      <c r="L34" s="43" t="s">
        <v>0</v>
      </c>
      <c r="P34" s="301" t="s">
        <v>16</v>
      </c>
      <c r="Q34" s="301"/>
      <c r="R34" s="301"/>
      <c r="S34" s="301"/>
      <c r="T34" s="301"/>
      <c r="X34" s="48"/>
    </row>
    <row r="35" spans="2:24" ht="13.5" customHeight="1" x14ac:dyDescent="0.2">
      <c r="B35" s="47"/>
      <c r="D35" s="304"/>
      <c r="E35" s="304"/>
      <c r="F35" s="307">
        <v>1</v>
      </c>
      <c r="G35" s="307"/>
      <c r="H35" s="305">
        <v>2</v>
      </c>
      <c r="I35" s="306"/>
      <c r="J35" s="45">
        <v>3</v>
      </c>
      <c r="K35" s="45">
        <v>4</v>
      </c>
      <c r="L35" s="45">
        <v>5</v>
      </c>
      <c r="P35" s="292" t="s">
        <v>22</v>
      </c>
      <c r="Q35" s="292"/>
      <c r="R35" s="292"/>
      <c r="S35" s="292" t="s">
        <v>23</v>
      </c>
      <c r="T35" s="292"/>
      <c r="X35" s="48"/>
    </row>
    <row r="36" spans="2:24" ht="13.5" customHeight="1" x14ac:dyDescent="0.2">
      <c r="B36" s="47"/>
      <c r="D36" s="19" t="s">
        <v>9</v>
      </c>
      <c r="E36" s="21">
        <v>1</v>
      </c>
      <c r="F36" s="295">
        <v>2</v>
      </c>
      <c r="G36" s="295"/>
      <c r="H36" s="293">
        <v>3</v>
      </c>
      <c r="I36" s="294"/>
      <c r="J36" s="41">
        <v>4</v>
      </c>
      <c r="K36" s="46">
        <v>5</v>
      </c>
      <c r="L36" s="40">
        <v>6</v>
      </c>
      <c r="P36" s="312" t="s">
        <v>24</v>
      </c>
      <c r="Q36" s="312"/>
      <c r="R36" s="312"/>
      <c r="S36" s="309" t="s">
        <v>25</v>
      </c>
      <c r="T36" s="309"/>
      <c r="X36" s="48"/>
    </row>
    <row r="37" spans="2:24" ht="13.5" customHeight="1" x14ac:dyDescent="0.2">
      <c r="B37" s="47"/>
      <c r="D37" s="19" t="s">
        <v>10</v>
      </c>
      <c r="E37" s="21">
        <v>2</v>
      </c>
      <c r="F37" s="295">
        <v>3</v>
      </c>
      <c r="G37" s="295"/>
      <c r="H37" s="293">
        <v>4</v>
      </c>
      <c r="I37" s="294"/>
      <c r="J37" s="46">
        <v>5</v>
      </c>
      <c r="K37" s="40">
        <v>6</v>
      </c>
      <c r="L37" s="40">
        <v>7</v>
      </c>
      <c r="P37" s="289" t="s">
        <v>26</v>
      </c>
      <c r="Q37" s="289"/>
      <c r="R37" s="289"/>
      <c r="S37" s="309" t="s">
        <v>27</v>
      </c>
      <c r="T37" s="309"/>
      <c r="X37" s="48"/>
    </row>
    <row r="38" spans="2:24" ht="13.5" customHeight="1" x14ac:dyDescent="0.2">
      <c r="B38" s="47"/>
      <c r="D38" s="19" t="s">
        <v>11</v>
      </c>
      <c r="E38" s="21">
        <v>3</v>
      </c>
      <c r="F38" s="295">
        <v>4</v>
      </c>
      <c r="G38" s="295"/>
      <c r="H38" s="310">
        <v>5</v>
      </c>
      <c r="I38" s="311"/>
      <c r="J38" s="40">
        <v>6</v>
      </c>
      <c r="K38" s="40">
        <v>7</v>
      </c>
      <c r="L38" s="42">
        <v>8</v>
      </c>
      <c r="P38" s="296">
        <v>5</v>
      </c>
      <c r="Q38" s="296"/>
      <c r="R38" s="296"/>
      <c r="S38" s="309" t="s">
        <v>28</v>
      </c>
      <c r="T38" s="309"/>
      <c r="X38" s="48"/>
    </row>
    <row r="39" spans="2:24" ht="13.5" customHeight="1" x14ac:dyDescent="0.2">
      <c r="B39" s="47"/>
      <c r="D39" s="19" t="s">
        <v>12</v>
      </c>
      <c r="E39" s="21">
        <v>4</v>
      </c>
      <c r="F39" s="296">
        <v>5</v>
      </c>
      <c r="G39" s="296"/>
      <c r="H39" s="290">
        <v>6</v>
      </c>
      <c r="I39" s="291"/>
      <c r="J39" s="40">
        <v>7</v>
      </c>
      <c r="K39" s="42">
        <v>8</v>
      </c>
      <c r="L39" s="42">
        <v>9</v>
      </c>
      <c r="P39" s="295" t="s">
        <v>29</v>
      </c>
      <c r="Q39" s="295"/>
      <c r="R39" s="295"/>
      <c r="S39" s="309" t="s">
        <v>30</v>
      </c>
      <c r="T39" s="309"/>
      <c r="X39" s="48"/>
    </row>
    <row r="40" spans="2:24" ht="13.5" customHeight="1" x14ac:dyDescent="0.2">
      <c r="B40" s="47"/>
      <c r="D40" s="19" t="s">
        <v>13</v>
      </c>
      <c r="E40" s="21">
        <v>5</v>
      </c>
      <c r="F40" s="289">
        <v>6</v>
      </c>
      <c r="G40" s="289"/>
      <c r="H40" s="290">
        <v>7</v>
      </c>
      <c r="I40" s="291"/>
      <c r="J40" s="42">
        <v>8</v>
      </c>
      <c r="K40" s="42">
        <v>9</v>
      </c>
      <c r="L40" s="42">
        <v>10</v>
      </c>
      <c r="X40" s="48"/>
    </row>
    <row r="41" spans="2:24" ht="13.5" customHeight="1" thickBot="1" x14ac:dyDescent="0.25">
      <c r="B41" s="22"/>
      <c r="C41" s="23"/>
      <c r="D41" s="24"/>
      <c r="E41" s="24"/>
      <c r="F41" s="24"/>
      <c r="G41" s="24"/>
      <c r="H41" s="24"/>
      <c r="I41" s="24"/>
      <c r="J41" s="24"/>
      <c r="K41" s="24"/>
      <c r="L41" s="24"/>
      <c r="M41" s="24"/>
      <c r="N41" s="23"/>
      <c r="O41" s="23"/>
      <c r="P41" s="23"/>
      <c r="Q41" s="23"/>
      <c r="R41" s="23"/>
      <c r="S41" s="23"/>
      <c r="T41" s="23"/>
      <c r="U41" s="23"/>
      <c r="V41" s="23"/>
      <c r="W41" s="23"/>
      <c r="X41" s="25"/>
    </row>
    <row r="42" spans="2:24" ht="13.5" customHeight="1" x14ac:dyDescent="0.2">
      <c r="D42" s="14"/>
      <c r="F42" s="14"/>
      <c r="G42" s="14"/>
      <c r="H42" s="14"/>
      <c r="I42" s="14"/>
      <c r="J42" s="14"/>
      <c r="K42" s="14"/>
      <c r="L42" s="14"/>
      <c r="M42" s="14"/>
      <c r="N42" s="14"/>
      <c r="O42" s="14"/>
      <c r="P42" s="14"/>
      <c r="Q42" s="14"/>
      <c r="R42" s="14"/>
    </row>
    <row r="43" spans="2:24" ht="13.5" customHeight="1" x14ac:dyDescent="0.2">
      <c r="D43" s="14"/>
      <c r="F43" s="14"/>
      <c r="G43" s="14"/>
      <c r="H43" s="14"/>
      <c r="I43" s="14"/>
      <c r="J43" s="14"/>
      <c r="K43" s="14"/>
      <c r="L43" s="14"/>
      <c r="M43" s="14"/>
      <c r="N43" s="14"/>
      <c r="O43" s="14"/>
      <c r="P43" s="14"/>
      <c r="Q43" s="14"/>
      <c r="R43" s="14"/>
    </row>
    <row r="44" spans="2:24" ht="13.5" customHeight="1" x14ac:dyDescent="0.2">
      <c r="D44" s="14"/>
      <c r="F44" s="14"/>
      <c r="G44" s="14"/>
      <c r="H44" s="14"/>
      <c r="I44" s="14"/>
      <c r="J44" s="14"/>
      <c r="K44" s="14"/>
      <c r="L44" s="14"/>
      <c r="M44" s="14"/>
      <c r="N44" s="14"/>
      <c r="O44" s="14"/>
      <c r="P44" s="14"/>
      <c r="Q44" s="14"/>
      <c r="R44" s="14"/>
    </row>
    <row r="45" spans="2:24" ht="13.5" customHeight="1" x14ac:dyDescent="0.2">
      <c r="B45" s="16" t="s">
        <v>136</v>
      </c>
      <c r="D45" s="14"/>
      <c r="F45" s="14"/>
      <c r="G45" s="14"/>
      <c r="H45" s="14"/>
      <c r="I45" s="14"/>
      <c r="J45" s="14"/>
      <c r="K45" s="14"/>
      <c r="L45" s="14"/>
      <c r="M45" s="14"/>
      <c r="N45" s="14"/>
      <c r="O45" s="14"/>
      <c r="P45" s="14"/>
      <c r="Q45" s="14"/>
      <c r="R45" s="14"/>
    </row>
    <row r="46" spans="2:24" ht="13.5" customHeight="1" x14ac:dyDescent="0.25">
      <c r="B46" s="16" t="s">
        <v>135</v>
      </c>
      <c r="D46" s="26"/>
      <c r="F46" s="14"/>
      <c r="G46" s="26"/>
      <c r="H46" s="26"/>
      <c r="I46" s="26"/>
      <c r="J46" s="26"/>
      <c r="K46" s="26"/>
      <c r="L46" s="26"/>
      <c r="M46" s="26"/>
      <c r="N46" s="26"/>
      <c r="O46" s="26"/>
      <c r="P46" s="26"/>
      <c r="Q46" s="26"/>
      <c r="R46" s="26"/>
    </row>
    <row r="47" spans="2:24" ht="13.5" customHeight="1" x14ac:dyDescent="0.2">
      <c r="B47" s="16" t="s">
        <v>137</v>
      </c>
      <c r="D47" s="14"/>
      <c r="F47" s="14"/>
      <c r="G47" s="14"/>
      <c r="H47" s="14"/>
      <c r="I47" s="14"/>
      <c r="J47" s="14"/>
      <c r="K47" s="14"/>
      <c r="L47" s="14"/>
      <c r="M47" s="14"/>
      <c r="N47" s="14"/>
      <c r="O47" s="14"/>
      <c r="P47" s="14"/>
      <c r="Q47" s="14"/>
      <c r="R47" s="14"/>
    </row>
    <row r="48" spans="2:24" ht="13.5" customHeight="1" x14ac:dyDescent="0.2">
      <c r="D48" s="14"/>
      <c r="F48" s="14"/>
      <c r="G48" s="14"/>
      <c r="H48" s="14"/>
      <c r="I48" s="14"/>
      <c r="J48" s="14"/>
      <c r="K48" s="14"/>
      <c r="L48" s="14"/>
      <c r="M48" s="14"/>
      <c r="N48" s="14"/>
      <c r="O48" s="14"/>
      <c r="P48" s="14"/>
      <c r="Q48" s="14"/>
      <c r="R48" s="14"/>
    </row>
    <row r="49" spans="4:18" ht="16.5" customHeight="1" x14ac:dyDescent="0.2">
      <c r="D49" s="14"/>
      <c r="F49" s="14"/>
      <c r="G49" s="14"/>
      <c r="H49" s="14"/>
      <c r="I49" s="14"/>
      <c r="J49" s="14"/>
      <c r="K49" s="14"/>
      <c r="L49" s="14"/>
      <c r="M49" s="14"/>
      <c r="N49" s="14"/>
      <c r="O49" s="14"/>
      <c r="P49" s="14"/>
      <c r="Q49" s="14"/>
      <c r="R49" s="14"/>
    </row>
    <row r="50" spans="4:18" ht="16.5" customHeight="1" x14ac:dyDescent="0.2">
      <c r="D50" s="14"/>
      <c r="F50" s="14"/>
      <c r="G50" s="14"/>
      <c r="H50" s="14"/>
      <c r="I50" s="14"/>
      <c r="J50" s="14"/>
      <c r="K50" s="14"/>
      <c r="L50" s="14"/>
      <c r="M50" s="14"/>
      <c r="N50" s="14"/>
      <c r="O50" s="14"/>
      <c r="P50" s="14"/>
      <c r="Q50" s="14"/>
      <c r="R50" s="14"/>
    </row>
    <row r="51" spans="4:18" ht="12.75" customHeight="1" x14ac:dyDescent="0.2">
      <c r="D51" s="14"/>
    </row>
    <row r="52" spans="4:18" hidden="1" x14ac:dyDescent="0.2">
      <c r="D52" s="14"/>
    </row>
    <row r="53" spans="4:18" hidden="1" x14ac:dyDescent="0.2"/>
    <row r="54" spans="4:18" hidden="1" x14ac:dyDescent="0.2"/>
    <row r="58" spans="4:18" ht="12.75" customHeight="1" x14ac:dyDescent="0.2"/>
  </sheetData>
  <mergeCells count="49">
    <mergeCell ref="S39:T39"/>
    <mergeCell ref="P39:R39"/>
    <mergeCell ref="P36:R36"/>
    <mergeCell ref="B9:R9"/>
    <mergeCell ref="B6:X6"/>
    <mergeCell ref="F25:G25"/>
    <mergeCell ref="J25:M25"/>
    <mergeCell ref="H34:I34"/>
    <mergeCell ref="J27:K27"/>
    <mergeCell ref="J28:K28"/>
    <mergeCell ref="L29:M29"/>
    <mergeCell ref="L30:M30"/>
    <mergeCell ref="D33:K33"/>
    <mergeCell ref="F34:G34"/>
    <mergeCell ref="L27:M27"/>
    <mergeCell ref="L28:M28"/>
    <mergeCell ref="S36:T36"/>
    <mergeCell ref="F36:G36"/>
    <mergeCell ref="S37:T37"/>
    <mergeCell ref="S38:T38"/>
    <mergeCell ref="H38:I38"/>
    <mergeCell ref="F37:G37"/>
    <mergeCell ref="J30:K30"/>
    <mergeCell ref="P34:T34"/>
    <mergeCell ref="B2:B4"/>
    <mergeCell ref="C2:V4"/>
    <mergeCell ref="E34:E35"/>
    <mergeCell ref="H35:I35"/>
    <mergeCell ref="J31:K31"/>
    <mergeCell ref="L31:M31"/>
    <mergeCell ref="D34:D35"/>
    <mergeCell ref="F35:G35"/>
    <mergeCell ref="E26:E31"/>
    <mergeCell ref="W2:X4"/>
    <mergeCell ref="B7:X8"/>
    <mergeCell ref="F40:G40"/>
    <mergeCell ref="H40:I40"/>
    <mergeCell ref="P35:R35"/>
    <mergeCell ref="H37:I37"/>
    <mergeCell ref="H36:I36"/>
    <mergeCell ref="F38:G38"/>
    <mergeCell ref="F39:G39"/>
    <mergeCell ref="P38:R38"/>
    <mergeCell ref="H39:I39"/>
    <mergeCell ref="P37:R37"/>
    <mergeCell ref="L26:M26"/>
    <mergeCell ref="J26:K26"/>
    <mergeCell ref="J29:K29"/>
    <mergeCell ref="S35:T35"/>
  </mergeCells>
  <phoneticPr fontId="1" type="noConversion"/>
  <conditionalFormatting sqref="R11:R23">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23">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23">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delio ladino</cp:lastModifiedBy>
  <cp:lastPrinted>2021-08-05T16:35:29Z</cp:lastPrinted>
  <dcterms:created xsi:type="dcterms:W3CDTF">2007-06-14T01:55:06Z</dcterms:created>
  <dcterms:modified xsi:type="dcterms:W3CDTF">2023-03-15T17:45:59Z</dcterms:modified>
</cp:coreProperties>
</file>