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C:\Users\asbotello\Desktop\"/>
    </mc:Choice>
  </mc:AlternateContent>
  <xr:revisionPtr revIDLastSave="0" documentId="13_ncr:1_{AEEAE54D-D8C6-41E4-96FD-BF4E40941F71}" xr6:coauthVersionLast="47" xr6:coauthVersionMax="47" xr10:uidLastSave="{00000000-0000-0000-0000-000000000000}"/>
  <bookViews>
    <workbookView xWindow="-120" yWindow="-120" windowWidth="20730" windowHeight="11160" tabRatio="598" xr2:uid="{00000000-000D-0000-FFFF-FFFF00000000}"/>
  </bookViews>
  <sheets>
    <sheet name="ANEXO 2_COMPLEMENTARIA_REG_2023" sheetId="28" r:id="rId1"/>
    <sheet name="Hoja2" sheetId="32" state="hidden" r:id="rId2"/>
    <sheet name="JUSTIFICACION_ÓBLIGACIONES" sheetId="29" r:id="rId3"/>
    <sheet name="MATRIZ" sheetId="31" r:id="rId4"/>
    <sheet name="ANEXO 2 (IISem)" sheetId="26" state="hidden" r:id="rId5"/>
    <sheet name="Hoja1" sheetId="27" state="hidden" r:id="rId6"/>
  </sheets>
  <definedNames>
    <definedName name="_xlnm._FilterDatabase" localSheetId="4" hidden="1">'ANEXO 2 (IISem)'!$A$15:$Q$24</definedName>
    <definedName name="_xlnm._FilterDatabase" localSheetId="0" hidden="1">'ANEXO 2_COMPLEMENTARIA_REG_2023'!$A$15:$S$19</definedName>
    <definedName name="_xlnm.Print_Area" localSheetId="4">'ANEXO 2 (IISem)'!$A$1:$Q$35</definedName>
    <definedName name="_xlnm.Print_Area" localSheetId="0">'ANEXO 2_COMPLEMENTARIA_REG_2023'!$A$1:$S$28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28" l="1"/>
  <c r="J16" i="28" l="1"/>
  <c r="J17" i="28"/>
  <c r="O16" i="28" l="1"/>
  <c r="N16" i="28"/>
  <c r="O17" i="28"/>
  <c r="N17"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A10" i="28" l="1"/>
</calcChain>
</file>

<file path=xl/sharedStrings.xml><?xml version="1.0" encoding="utf-8"?>
<sst xmlns="http://schemas.openxmlformats.org/spreadsheetml/2006/main" count="477" uniqueCount="218">
  <si>
    <t>Versión: 01</t>
  </si>
  <si>
    <t>Código: 
GFPI-F-139</t>
  </si>
  <si>
    <t>GESTIÓN DE FORMACIÓN PROFESIONAL INTEGRAL</t>
  </si>
  <si>
    <t>ANEXO 2: PLAN DE CONTRATACIÓN DE INSTRUCTORES  -  APOYOS ADMINISTRATIVOS Y OTROS PERFILES RELACIONADOS CON LA FORMACIÓN PROFESIONAL</t>
  </si>
  <si>
    <t>PRIMERA OFERTA</t>
  </si>
  <si>
    <t>PERIODO : AÑO 2023</t>
  </si>
  <si>
    <t>TOPE GLOBAL PROGRAMADO</t>
  </si>
  <si>
    <t xml:space="preserve">ELABORADO POR:  </t>
  </si>
  <si>
    <t>SALDO</t>
  </si>
  <si>
    <t>Nombre:</t>
  </si>
  <si>
    <t>ANA ALEXANDRA RODRIGUEZ VARGAS</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</si>
  <si>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</si>
  <si>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</si>
  <si>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</si>
  <si>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</si>
  <si>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</si>
  <si>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</si>
  <si>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</si>
  <si>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</si>
  <si>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</si>
  <si>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</si>
  <si>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</si>
  <si>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</si>
  <si>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</si>
  <si>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OBJETO</t>
  </si>
  <si>
    <t>MUNICIPIO</t>
  </si>
  <si>
    <t>OBSERVACIONES</t>
  </si>
  <si>
    <t>Inicio
 (D-M-A)</t>
  </si>
  <si>
    <t>Terminación
(D-M-A)</t>
  </si>
  <si>
    <t>LECTIVA</t>
  </si>
  <si>
    <t>MESES</t>
  </si>
  <si>
    <t>DIAS</t>
  </si>
  <si>
    <t>PROFESIONALES</t>
  </si>
  <si>
    <t>Requisitos Academicos</t>
  </si>
  <si>
    <t>Experiencia</t>
  </si>
  <si>
    <t>TECNICOS Y/O TECNOLOGOS</t>
  </si>
  <si>
    <t>Regional Cauca-Centro de Comercio y Servicios</t>
  </si>
  <si>
    <t>COMPLEMENTARIA REGULAR</t>
  </si>
  <si>
    <t>EN EL AREA DE TECNOLOGIA. APLICACION DE LA ELECTRONICA Y ROBOTICA EN PROYECTOS DE CIENCIA, TECNOLOGIA E INNOVACION (Puntos Fijos)</t>
  </si>
  <si>
    <t>Prestación de servicios</t>
  </si>
  <si>
    <t>109.224.000</t>
  </si>
  <si>
    <t>INGENIERÍA DE TELECOMUNICACIONES.
INGENIERÍA ELECTRÓNICA.
INGENIERÍA ELÉCTRICA.
INGENIERÍA MECATRÓNICA.
INGENIERÍA DE CONTROL O AUTOMÁTICA INDUSTRIAL.
INGENIERÍA MECÁNICA</t>
  </si>
  <si>
    <t>(12) MESES DEBEN ESTAR RELACIONADOS CON EL EJERCICIO DE LA PROFESIÓN</t>
  </si>
  <si>
    <t xml:space="preserve"> 144 HORAS</t>
  </si>
  <si>
    <t>Los Diferentes Municipios del Departamento del Cauca</t>
  </si>
  <si>
    <t>Argelia</t>
  </si>
  <si>
    <t>Argelia, Balboa, Bolivar, Florencia, Mercaderes, Patía, Sucre</t>
  </si>
  <si>
    <t>EN EL ÁREA COMERCIO Y VENTAS. ELABORACION DEL PLAN DE MERCADEO (CampeSENA)</t>
  </si>
  <si>
    <t>54.612.000</t>
  </si>
  <si>
    <t>REQUISITOS ACADÉMICOS: PROFESIONAL EN MERCADEO, INGENIERO DE MERCADOS,
ADMINISTRACIÓN DE EMPRESAS U OTRAS ÁREAS CON ESPECIALIZACIÓN EN MERCADEO Y
PUBLICIDAD. FORMACIÓN PEDAGÓGICA PARA DOCENCIA.</t>
  </si>
  <si>
    <t>VEINTICUATRO (24) MESES DE EXPERIENCIA RELACIONADA DISTRIBUIDA ASÍ: DOCE (12)
MESES DE EXPERIENCIA RELACIONADA CON EL EJERCICIO DE VENTAS Y DOCE (12) MESES
EN DOCENCIA</t>
  </si>
  <si>
    <t>48 HORAS</t>
  </si>
  <si>
    <t>TOTALES</t>
  </si>
  <si>
    <t>163.836.000</t>
  </si>
  <si>
    <t>VALOR ASIGNADO DE TITULADA</t>
  </si>
  <si>
    <t>HAROL ARMANDO ROSERO SALAZAR</t>
  </si>
  <si>
    <t>Subdirector (E) del Centro de Comercio y Servicios</t>
  </si>
  <si>
    <t>Salud</t>
  </si>
  <si>
    <t>Justificación</t>
  </si>
  <si>
    <t>La formación complementaria es un servicio del SENA representado en acciones de capacitación, diseñadas y ejecutadas por los centros de formación, que permiten la actualización o el desarrollo de competencias o elementos de competencia y corresponde a demandas específicas del sector productivo y la comunidad en general.
El Centro de Comercio y Servicios de la Regional Cauca, dinamiza formaciones complementarias presenciales o común mente llamados cursos cortos, en las diferentes redes de conocimiento en que se encuentra asociado y pretende seguir desarrolando estas acciones de formación en el 2023.
Sin embargo, el Centro de Formación, no cuenta con el suficiente número de instructores de Carrera Administrativa para la atención del programa, se requieren entonces la vinculación de profesionales que permitan dinamizar la formación complementaria para orientar Formación Profesional Integral en modalidad presencial.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</si>
  <si>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</si>
  <si>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</si>
  <si>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</si>
  <si>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</si>
  <si>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</si>
  <si>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</si>
  <si>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</si>
  <si>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</si>
  <si>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</si>
  <si>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</si>
  <si>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</si>
  <si>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</si>
  <si>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</si>
  <si>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</si>
  <si>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</si>
  <si>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</si>
  <si>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</si>
  <si>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</si>
  <si>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</si>
  <si>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</si>
  <si>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</si>
  <si>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</si>
  <si>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</si>
  <si>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</si>
  <si>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</si>
  <si>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</si>
  <si>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</si>
  <si>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</si>
  <si>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energías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</si>
  <si>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</si>
  <si>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</si>
  <si>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</si>
  <si>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residuos en todas las formaciones en ambientes virtuales y presenciales</t>
  </si>
  <si>
    <t>Generación de olores ofensivos, contaminación de los recursos naturales, exposición a enfermedades causadas por vectores trasmisores de enfermedades y agentes patógenos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</si>
  <si>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</si>
  <si>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</si>
  <si>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</si>
  <si>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</si>
  <si>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</si>
  <si>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atmosféricas movilización de contratistas con formación en ambientes presenciales, contaminación del aire y enfermedades respiratorias</t>
  </si>
  <si>
    <t>Bajo</t>
  </si>
  <si>
    <t>Mantener el control de  revisión tecno mecánica de gases de los vehículos través de inspecciones rutinarias.</t>
  </si>
  <si>
    <t>Consumo de combustible para vehículos y plantas eléctricas</t>
  </si>
  <si>
    <t>Riesgo de derrame de combustible en el área de maquinas, por inadecuado manejo y suministro del mismo a las plantas eléctricas</t>
  </si>
  <si>
    <t>Elaborar e implementar el Plan de Emergencias con posibles contingencias ambientales</t>
  </si>
  <si>
    <t>Interno</t>
  </si>
  <si>
    <t>Generación de Residuos peligros en los ambientes Gastronomía, Cocina, Servicio de Bar y Restaurante</t>
  </si>
  <si>
    <t xml:space="preserve">Riesgo de derrame de líquidos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</si>
  <si>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</si>
  <si>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Gastronomía</t>
  </si>
  <si>
    <t>Extractores de aire en el ambiente de formación  Gastronomía</t>
  </si>
  <si>
    <t>Realizar mantenimiento preventivo y uso intermitente</t>
  </si>
  <si>
    <t>Almacenamiento de residuos en el ambiente de Gastronomía</t>
  </si>
  <si>
    <t>Protocolo de limpieza y desinfección de la Unidad de Almacenamiento Temporal de residuos,  Control de plagas cada 6 meses</t>
  </si>
  <si>
    <t>Generación de vertimientos domésticos e industriales de todas las formaciones en ambientes presenciales</t>
  </si>
  <si>
    <t>Los vertimientos domésticos generados son contralados por el sistema de alcantarillado al que se esta conectado. por ser aguas residuales de tipo domestico no requiere mayor tratamiento. Para los vertimientos que podrían clasificarse como Industriales, se requiere realizar seguimiento mediante una caracterización de aguas residuales realizada por un laboratorio certificado por el IDEAM</t>
  </si>
  <si>
    <t xml:space="preserve">Ejecución </t>
  </si>
  <si>
    <t>Generación de residuos peligros de origen  biológicos formaciones  Peluquería, Primeros Auxilios, Salud Pública, Enfermería, Servicios Farmacéuticos</t>
  </si>
  <si>
    <t>Enfermedades por contacto con residuos peligrosos de origen biológico</t>
  </si>
  <si>
    <t>Diseñar e implementar el Plan de Gestión Integral de residuos Hospitalarios -PGIRHS el cual toma medidas de rotulado, etiquetado y separación de residuos biológicos peligrosos  y especiales, los cuales se les da el tratamiento adecuado ya que se disponen con la empresa especial RH</t>
  </si>
  <si>
    <t>Generación de residuos peligros de origen químico formaciones  Peluquería, Primeros Auxilios, Salud Publica, Enfermería, Servicios Farmacéuticos</t>
  </si>
  <si>
    <t xml:space="preserve">Enfermedades respiratorias, enfermedades en la piel, intoxicación, contaminación de fuentes hídricas, concentración de gases </t>
  </si>
  <si>
    <t>Diseñar e implementar el Plan de Gestión de Residuos Hospitalarios y Similares y Elaborar e implementar el Plan de Emergencias con posibles contingencias ambientales, contar con Kit antiderrames</t>
  </si>
  <si>
    <t>Consumo de energía  formaciones  Peluquería, Primeros Auxilios, Salud Publica, Enfermería, Servicios Farmacéuticos</t>
  </si>
  <si>
    <t xml:space="preserve"> contaminación del aire por GEI</t>
  </si>
  <si>
    <t>Consumo de agua   formaciones  Peluquería, Primeros Auxilios, Salud Publica, Enfermería, Servicios Farmacéuticos</t>
  </si>
  <si>
    <t>Contaminación de fuentes hídricas</t>
  </si>
  <si>
    <t xml:space="preserve"> Implementación del programa de cambio climático, enfocándose en el plan de uso eficiente y ahorro de agua, sensibilización a Instructores y Aprendices en el uso adecuado del recurso</t>
  </si>
  <si>
    <t>Generación de Residuos electrónico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</si>
  <si>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</si>
  <si>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</si>
  <si>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</si>
  <si>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</si>
  <si>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Política de consumo adecuado de papel</t>
  </si>
  <si>
    <t>Planeación/Selección/Contratación</t>
  </si>
  <si>
    <t>GENERACIÓN DE RESIDUOS PELIGROSOS EN LABORES ADMINISTRATIVAS RUTINARIAS.</t>
  </si>
  <si>
    <t xml:space="preserve"> Contaminación del suelo por generación de toners de impresora sin disposición identificada.</t>
  </si>
  <si>
    <t>Implementación del PGIRS y de la Política cero papel</t>
  </si>
  <si>
    <t>CONSUMO DE SUSTANCIAS QUÍMICAS EN LABORES ADMINISTRATIVAS RUTINARIAS.</t>
  </si>
  <si>
    <t xml:space="preserve"> Se genera agotamiento de los recursos minerales por el uso de la tinta de impresora ya que son necesarios en la fabricación de las mismas.</t>
  </si>
  <si>
    <t>CONSUMO DE ENERGÍA ELÉCTRICA EN LABORES ADMINISTRATIVAS RUTINARIAS.</t>
  </si>
  <si>
    <t xml:space="preserve"> Se genera agotamiento del recurso porque se impacta sobre el recurso energético con el consumo de energía para el uso de equipos de computo y la iluminación de las oficinas.</t>
  </si>
  <si>
    <t>Implementación del programa de gestión para el uso eficiente de energía.</t>
  </si>
  <si>
    <t>GENERACIÓN DE RESIDUOS CONVENCIONALES EN LABORES ADMINISTRATIVAS RUTINARIAS.</t>
  </si>
  <si>
    <t xml:space="preserve"> Contaminación del suelo</t>
  </si>
  <si>
    <t>Implementación del PGIRS</t>
  </si>
  <si>
    <t>CONSUMO DE ENERGÍA ELÉCTRICA EN TODAS LAS FORMACIONES COMPLEMENTARIAS EN AMBIENTES PRESENCIALES.</t>
  </si>
  <si>
    <t>Se impacta sobre el recurso energético</t>
  </si>
  <si>
    <t>CONSUMO DE AGUA EN TODAS LAS FORMACIONES COMPLEMENTARIAS EN AMBIENTES PRESENCIALES.</t>
  </si>
  <si>
    <t>AGOTAMIENTO DEL RECURSO</t>
  </si>
  <si>
    <t>Implementación del programa para el uso eficiente del agua.</t>
  </si>
  <si>
    <t>GENERACIÓN DE RESIDUOS CONVENCIONALES EN TODAS LAS FORMACIONES COMPLEMENTARIAS EN AMBIENTES PRESENCIALES.</t>
  </si>
  <si>
    <t xml:space="preserve"> Contaminación del suelo, sobrecarga al relleno sanitario</t>
  </si>
  <si>
    <t>CONSUMO DE AGUA EN LAS FORMACIONES COMPLEMENTARIAS RELACIONADAS CON LA PREPARACIÓN DE ALIMENTOS O BEBIDAS (COCINA BÁSICA, PANADERÍA, BARISMO)</t>
  </si>
  <si>
    <t>AGOTAMIENTO DEL RECURSO.
Disminución en el recurso por consumo  de agua en la preparación de alimentos y  bebidas, así como el lavado utensilios de cocina</t>
  </si>
  <si>
    <t xml:space="preserve"> Implementar el programa de uso eficiente y ahorro de agua.</t>
  </si>
  <si>
    <t>CONSUMO DE ENERGIA ELÉCTRICA EN LAS FORMACIONES COMPLEMENTARIAS RELACIONADAS CON LA PREPARACIÓN DE ALIMENTOS O BEBIDAS (COCINA BÁSICA, PANADERÍA, BARISMO)</t>
  </si>
  <si>
    <t>AGOTAMIENTO DEL RECURSO.
Impacto sobre el recurso por el consumo normal  de energía en la preparación de bebidas y alimentos</t>
  </si>
  <si>
    <t>GENERACIÓN DE RESIDUOS CONVENCIONALES EN LAS FORMACIONES COMPLEMENTARIAS RELACIONADAS CON LA PREPARACIÓN DE ALIMENTOS O BEBIDAS (COCINA BÁSICA, PANADERÍA, BARISMO)</t>
  </si>
  <si>
    <t>CONTAMINACIÓN DEL SUELO.
SOBRECARGA AL RELLENO SANITARIO.
Generación de residuos convencionales  como desechables  y envolturas de alimentos.</t>
  </si>
  <si>
    <t>GENERACIÓN DE VERTIMIENTOS EN LAS FORMACIONES COMPLEMENTARIAS RELACIONADAS CON LA PREPARACIÓN DE ALIMENTOS O BEBIDAS (COCINA BÁSICA, PANADERÍA, BARISMO)</t>
  </si>
  <si>
    <t>CONTAMINACIÓN DEL RECURSO HÍDRICO.
Generación de vertimientos de tipo doméstico por la preparación de bebidas, así como el lavado utensilios de cocina</t>
  </si>
  <si>
    <t>GENERACIÓN DE RESIDUOS CONVENCIONALES EN LA FORMACIÓN COMPLEMENTARIA DE ARTESANÍA</t>
  </si>
  <si>
    <t xml:space="preserve">CONTAMINACIÓN DEL SUELO.
Generación de residuos convencionales como residuos de madera, retazos de tela, viruta, papel craft y lijas. </t>
  </si>
  <si>
    <t>GENERACIÓN DE RESIDUOS PELIGROSOS EN LA FORMACIÓN COMPLEMENTARIA DE ARTESANÍA</t>
  </si>
  <si>
    <t xml:space="preserve">CONTAMINACIÓN DEL AIRE Y DEL SUELO.
Generación de envases y demás empaques que contienen sustancias químicas y deterioro de la calidad del aire por liberación de olores fuertes provenientes de pintura, sellantes, lacas y similares. </t>
  </si>
  <si>
    <t>PERIODO : AÑO 2022</t>
  </si>
  <si>
    <t>Tecnico</t>
  </si>
  <si>
    <t xml:space="preserve">TITULADA 
Servicos Farmacéuticos
</t>
  </si>
  <si>
    <t>2212/2021</t>
  </si>
  <si>
    <t>químico farmacéutico o regente de farmacia</t>
  </si>
  <si>
    <t>Experiencia Relacionada: mínimo 24 meses de vinculación laboral en el desempeño de funciones relacionadas con los procesos farmacéuticos mínimo 6 meses de experiencia en formación y/o educación</t>
  </si>
  <si>
    <t>6 MESES</t>
  </si>
  <si>
    <t>La fecha de terminanción , se establace de acuerdo con la Resolución 1-1403 de 2020, en la cual se establece el calendario academico 2021.</t>
  </si>
  <si>
    <t>Tecnico - Tecnologo</t>
  </si>
  <si>
    <t>TITULADA 
SEGUIMIENTOS Red Administrativa</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</si>
  <si>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</si>
  <si>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</si>
  <si>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24 MESES</t>
  </si>
  <si>
    <t>Complementaria</t>
  </si>
  <si>
    <t xml:space="preserve">Turismo </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</si>
  <si>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</si>
  <si>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</si>
  <si>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40 HORAS</t>
  </si>
  <si>
    <t>TITULADA 
SEGUIMIENTOS Red informatica, diseño y desarrollo de software</t>
  </si>
  <si>
    <t>Opción 1: 
Requisitos Académicos:
Profesional universitario en desarrollo de Software o Ingeniero de Sistemas.                                                                 Opción 2: 
Requisitos Académicos:
Tecnologo en Análisis, diseño y desarrollo de software o afines.
Tarjeta profesional.</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</si>
  <si>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</si>
  <si>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APOYO ADMINISTRATIVO EN SALUD - VIRTUAL</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</si>
  <si>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</si>
  <si>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</si>
  <si>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MERCADOS - VIRTUAL</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</si>
  <si>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</si>
  <si>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</si>
  <si>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Operario,Tecnico</t>
  </si>
  <si>
    <t xml:space="preserve">TITULADA 
Herramientas Ofimaticas-Tecnico en Sistemas - Computación en la nube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</si>
  <si>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</si>
  <si>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</si>
  <si>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JOHN JAIRO MOTTA CALDERON</t>
  </si>
  <si>
    <t>Subdirector del Centro de Comercio y Servicios</t>
  </si>
  <si>
    <t>2 Contratos nuevos de Peluqueria</t>
  </si>
  <si>
    <t>SOLICITUDES TITUALDA</t>
  </si>
  <si>
    <t xml:space="preserve">1 de Software </t>
  </si>
  <si>
    <t>1 Archivo</t>
  </si>
  <si>
    <t>1 Enfermeria</t>
  </si>
  <si>
    <t>EXISTENCIA DEL CENTRO}</t>
  </si>
  <si>
    <t>1 Adicion tiempo completo peluqueria</t>
  </si>
  <si>
    <t>PPTO  4421</t>
  </si>
  <si>
    <t>REVERSAR EL RECURSO DE CONTRATOS</t>
  </si>
  <si>
    <t>TOTAL DISPONIBLE DEL CENTRO</t>
  </si>
  <si>
    <t>Reversión de recurso</t>
  </si>
  <si>
    <t>alexandra COMPLEMENTARIA</t>
  </si>
  <si>
    <t>Contrato No CO1.PCCNTR.2734831 (Wilson Campo)</t>
  </si>
  <si>
    <t>TITULADA</t>
  </si>
  <si>
    <t>Contrato No  CO1.PCCNTR.2154269 (Jeison Solarte)</t>
  </si>
  <si>
    <t>SALDO A REVERSAR</t>
  </si>
  <si>
    <t>Contrato No CO1.PCCNTR.2405212 (Andrés Mongollón)</t>
  </si>
  <si>
    <t>Valor Adiciones</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</si>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</sst>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3"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name val="Arial"/>
      <family val="2"/>
    </font>
    <font>
      <sz val="12"/>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37">
    <xf numFmtId="0" fontId="0" fillId="0" borderId="0" xfId="0"/>
    <xf numFmtId="0" fontId="3" fillId="0" borderId="1" xfId="5" applyFont="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Alignment="1">
      <alignment horizontal="left"/>
    </xf>
    <xf numFmtId="165" fontId="2" fillId="0" borderId="0" xfId="3" applyNumberFormat="1" applyFont="1" applyFill="1" applyBorder="1" applyAlignment="1">
      <alignment horizontal="center" vertical="center" wrapText="1"/>
    </xf>
    <xf numFmtId="0" fontId="3" fillId="0" borderId="1" xfId="5" applyFont="1" applyBorder="1" applyAlignment="1">
      <alignment horizontal="left" vertical="center"/>
    </xf>
    <xf numFmtId="0" fontId="3" fillId="0" borderId="1" xfId="5" applyFont="1" applyBorder="1" applyAlignment="1">
      <alignment horizontal="left" vertical="center" wrapText="1"/>
    </xf>
    <xf numFmtId="0" fontId="2" fillId="0" borderId="1" xfId="5" applyFont="1" applyBorder="1" applyAlignment="1">
      <alignment horizontal="left"/>
    </xf>
    <xf numFmtId="0" fontId="8" fillId="0" borderId="0" xfId="0" applyFont="1"/>
    <xf numFmtId="0" fontId="8" fillId="0" borderId="1" xfId="0" applyFont="1" applyBorder="1"/>
    <xf numFmtId="0" fontId="8" fillId="2" borderId="3" xfId="0" applyFont="1" applyFill="1" applyBorder="1"/>
    <xf numFmtId="3" fontId="4" fillId="0" borderId="1" xfId="5" applyNumberFormat="1" applyFont="1" applyBorder="1" applyAlignment="1">
      <alignment horizontal="center" vertical="center" wrapText="1"/>
    </xf>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3" fontId="0" fillId="0" borderId="0" xfId="0" applyNumberFormat="1"/>
    <xf numFmtId="166" fontId="0" fillId="0" borderId="0" xfId="0" applyNumberFormat="1"/>
    <xf numFmtId="4" fontId="0" fillId="0" borderId="0" xfId="0" applyNumberFormat="1"/>
    <xf numFmtId="41" fontId="4" fillId="4" borderId="1" xfId="2" applyFont="1" applyFill="1" applyBorder="1" applyAlignment="1">
      <alignment vertical="center"/>
    </xf>
    <xf numFmtId="41" fontId="4" fillId="4" borderId="1" xfId="2" applyFont="1" applyFill="1" applyBorder="1" applyAlignment="1">
      <alignment horizontal="center" vertical="center"/>
    </xf>
    <xf numFmtId="0" fontId="2" fillId="0" borderId="0" xfId="5" applyFont="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8" fillId="0" borderId="1" xfId="0" applyFont="1" applyBorder="1" applyAlignment="1">
      <alignment horizontal="center"/>
    </xf>
    <xf numFmtId="0" fontId="4"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8" fillId="0" borderId="0" xfId="0" applyFont="1" applyAlignment="1">
      <alignment vertical="center"/>
    </xf>
    <xf numFmtId="3" fontId="8" fillId="0" borderId="0" xfId="0" applyNumberFormat="1" applyFont="1" applyAlignment="1">
      <alignment vertical="center"/>
    </xf>
    <xf numFmtId="0" fontId="13" fillId="0" borderId="1" xfId="10" applyFont="1" applyBorder="1" applyAlignment="1">
      <alignment horizontal="center" vertical="center" wrapText="1"/>
    </xf>
    <xf numFmtId="0" fontId="0" fillId="0" borderId="1" xfId="6" applyFont="1" applyBorder="1" applyAlignment="1">
      <alignment horizontal="left" vertical="center" wrapText="1"/>
    </xf>
    <xf numFmtId="0" fontId="4" fillId="0" borderId="1" xfId="0" applyFont="1" applyBorder="1" applyAlignment="1">
      <alignment vertical="center" wrapText="1"/>
    </xf>
    <xf numFmtId="0" fontId="7" fillId="0" borderId="1" xfId="6" applyBorder="1" applyAlignment="1">
      <alignment vertical="center" wrapText="1"/>
    </xf>
    <xf numFmtId="0" fontId="9" fillId="0" borderId="1" xfId="10" applyFont="1" applyBorder="1" applyAlignment="1">
      <alignment horizontal="center" vertical="center"/>
    </xf>
    <xf numFmtId="0" fontId="3" fillId="0" borderId="1" xfId="5" applyFont="1" applyBorder="1" applyAlignment="1">
      <alignment horizontal="center" vertical="center" wrapText="1"/>
    </xf>
    <xf numFmtId="14" fontId="3" fillId="0" borderId="1" xfId="11" applyNumberFormat="1" applyFont="1" applyBorder="1" applyAlignment="1">
      <alignment horizontal="center" vertical="center" wrapText="1"/>
    </xf>
    <xf numFmtId="0" fontId="6" fillId="0" borderId="1" xfId="0" applyFont="1" applyBorder="1" applyAlignment="1">
      <alignment vertical="center" wrapText="1"/>
    </xf>
    <xf numFmtId="0" fontId="20" fillId="0" borderId="1" xfId="0" applyFont="1" applyBorder="1" applyAlignment="1">
      <alignment vertical="center" wrapText="1"/>
    </xf>
    <xf numFmtId="0" fontId="22" fillId="0" borderId="1" xfId="6" applyFont="1" applyBorder="1" applyAlignment="1">
      <alignment vertical="center" wrapText="1"/>
    </xf>
    <xf numFmtId="3" fontId="2" fillId="3" borderId="3" xfId="5"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0" fontId="11" fillId="0" borderId="0" xfId="0" applyFont="1" applyAlignment="1">
      <alignment horizontal="center"/>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165" fontId="2" fillId="3" borderId="1" xfId="3"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1" fillId="3" borderId="1" xfId="0" applyFont="1" applyFill="1" applyBorder="1" applyAlignment="1">
      <alignment horizontal="center" vertical="center"/>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0" borderId="1" xfId="5" applyFont="1" applyBorder="1" applyAlignment="1">
      <alignment horizontal="left" vertical="center" wrapText="1"/>
    </xf>
    <xf numFmtId="0" fontId="3" fillId="0" borderId="1" xfId="5" applyFont="1" applyBorder="1" applyAlignment="1">
      <alignment horizontal="left" vertical="center" wrapText="1"/>
    </xf>
    <xf numFmtId="0" fontId="8"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Border="1" applyAlignment="1">
      <alignment horizontal="center"/>
    </xf>
    <xf numFmtId="0" fontId="2" fillId="0" borderId="1" xfId="5" applyFont="1" applyBorder="1" applyAlignment="1">
      <alignment horizontal="center"/>
    </xf>
    <xf numFmtId="0" fontId="2" fillId="0" borderId="2" xfId="5" applyFont="1" applyBorder="1" applyAlignment="1">
      <alignment horizontal="center"/>
    </xf>
    <xf numFmtId="0" fontId="2" fillId="0" borderId="1" xfId="0" applyFont="1" applyBorder="1" applyAlignment="1">
      <alignment horizontal="center"/>
    </xf>
    <xf numFmtId="0" fontId="2" fillId="0" borderId="1" xfId="5" applyFont="1" applyBorder="1" applyAlignment="1">
      <alignment horizontal="left"/>
    </xf>
    <xf numFmtId="0" fontId="2" fillId="0" borderId="1" xfId="5" applyFont="1" applyBorder="1" applyAlignment="1">
      <alignment horizontal="left" vertical="center"/>
    </xf>
    <xf numFmtId="3" fontId="3" fillId="0" borderId="1" xfId="5" applyNumberFormat="1" applyFont="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1485900</xdr:colOff>
      <xdr:row>19</xdr:row>
      <xdr:rowOff>85725</xdr:rowOff>
    </xdr:from>
    <xdr:to>
      <xdr:col>11</xdr:col>
      <xdr:colOff>2476376</xdr:colOff>
      <xdr:row>20</xdr:row>
      <xdr:rowOff>314250</xdr:rowOff>
    </xdr:to>
    <xdr:pic>
      <xdr:nvPicPr>
        <xdr:cNvPr id="3" name="Imagen 2">
          <a:extLst>
            <a:ext uri="{FF2B5EF4-FFF2-40B4-BE49-F238E27FC236}">
              <a16:creationId xmlns:a16="http://schemas.microsoft.com/office/drawing/2014/main" id="{B216683C-5C15-1783-ED29-00516069443F}"/>
            </a:ext>
          </a:extLst>
        </xdr:cNvPr>
        <xdr:cNvPicPr>
          <a:picLocks noChangeAspect="1"/>
        </xdr:cNvPicPr>
      </xdr:nvPicPr>
      <xdr:blipFill>
        <a:blip xmlns:r="http://schemas.openxmlformats.org/officeDocument/2006/relationships" r:embed="rId2"/>
        <a:stretch>
          <a:fillRect/>
        </a:stretch>
      </xdr:blipFill>
      <xdr:spPr>
        <a:xfrm>
          <a:off x="15563850" y="6505575"/>
          <a:ext cx="990476" cy="6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304800</xdr:colOff>
      <xdr:row>2</xdr:row>
      <xdr:rowOff>114300</xdr:rowOff>
    </xdr:to>
    <xdr:sp macro="" textlink="">
      <xdr:nvSpPr>
        <xdr:cNvPr id="6149" name="AutoShape 5">
          <a:extLst>
            <a:ext uri="{FF2B5EF4-FFF2-40B4-BE49-F238E27FC236}">
              <a16:creationId xmlns:a16="http://schemas.microsoft.com/office/drawing/2014/main" id="{CEAEAD74-EBB0-561B-67FE-4FCE7D2C67B1}"/>
            </a:ext>
          </a:extLst>
        </xdr:cNvPr>
        <xdr:cNvSpPr>
          <a:spLocks noChangeAspect="1" noChangeArrowheads="1"/>
        </xdr:cNvSpPr>
      </xdr:nvSpPr>
      <xdr:spPr bwMode="auto">
        <a:xfrm>
          <a:off x="152400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xdr:row>
      <xdr:rowOff>0</xdr:rowOff>
    </xdr:from>
    <xdr:to>
      <xdr:col>22</xdr:col>
      <xdr:colOff>0</xdr:colOff>
      <xdr:row>40</xdr:row>
      <xdr:rowOff>171450</xdr:rowOff>
    </xdr:to>
    <xdr:pic>
      <xdr:nvPicPr>
        <xdr:cNvPr id="2" name="Imagen 1">
          <a:extLst>
            <a:ext uri="{FF2B5EF4-FFF2-40B4-BE49-F238E27FC236}">
              <a16:creationId xmlns:a16="http://schemas.microsoft.com/office/drawing/2014/main" id="{113BE136-34A7-1301-CBDA-8BD8CB645F1F}"/>
            </a:ext>
          </a:extLst>
        </xdr:cNvPr>
        <xdr:cNvPicPr>
          <a:picLocks noChangeAspect="1"/>
        </xdr:cNvPicPr>
      </xdr:nvPicPr>
      <xdr:blipFill>
        <a:blip xmlns:r="http://schemas.openxmlformats.org/officeDocument/2006/relationships" r:embed="rId1"/>
        <a:stretch>
          <a:fillRect/>
        </a:stretch>
      </xdr:blipFill>
      <xdr:spPr>
        <a:xfrm>
          <a:off x="1524000" y="190500"/>
          <a:ext cx="15240000" cy="7600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U27"/>
  <sheetViews>
    <sheetView tabSelected="1" topLeftCell="I16" zoomScaleNormal="100" zoomScaleSheetLayoutView="70" workbookViewId="0">
      <selection activeCell="K27" sqref="K27"/>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9.85546875" style="15" customWidth="1"/>
    <col min="9" max="9" width="14" style="15" customWidth="1"/>
    <col min="10" max="10" width="16.5703125" style="15" customWidth="1"/>
    <col min="11" max="11" width="15.5703125" style="15" customWidth="1"/>
    <col min="12" max="12" width="95.42578125" style="60" customWidth="1"/>
    <col min="13" max="13" width="90.42578125" style="60" customWidth="1"/>
    <col min="14" max="14" width="13.7109375" style="15" customWidth="1"/>
    <col min="15" max="15" width="13.85546875" style="15" customWidth="1"/>
    <col min="16" max="18" width="12.140625" style="15" customWidth="1"/>
    <col min="19" max="19" width="19.5703125" style="15" customWidth="1"/>
    <col min="20" max="20" width="21" style="73" customWidth="1"/>
    <col min="21" max="16384" width="11.42578125" style="15"/>
  </cols>
  <sheetData>
    <row r="1" spans="1:20" ht="21.75" customHeight="1" x14ac:dyDescent="0.2">
      <c r="A1" s="105"/>
      <c r="B1" s="105"/>
      <c r="C1" s="105"/>
      <c r="D1" s="105"/>
      <c r="E1" s="105"/>
      <c r="F1" s="105"/>
      <c r="G1" s="105"/>
      <c r="H1" s="105"/>
      <c r="I1" s="105"/>
      <c r="J1" s="105"/>
      <c r="K1" s="105"/>
      <c r="L1" s="105"/>
      <c r="M1" s="105"/>
      <c r="N1" s="105"/>
      <c r="O1" s="105"/>
      <c r="P1" s="105"/>
      <c r="Q1" s="70"/>
      <c r="R1" s="70"/>
      <c r="S1" s="24" t="s">
        <v>0</v>
      </c>
    </row>
    <row r="2" spans="1:20" ht="30.75" customHeight="1" x14ac:dyDescent="0.2">
      <c r="A2" s="105"/>
      <c r="B2" s="105"/>
      <c r="C2" s="105"/>
      <c r="D2" s="105"/>
      <c r="E2" s="105"/>
      <c r="F2" s="105"/>
      <c r="G2" s="105"/>
      <c r="H2" s="105"/>
      <c r="I2" s="105"/>
      <c r="J2" s="105"/>
      <c r="K2" s="105"/>
      <c r="L2" s="105"/>
      <c r="M2" s="105"/>
      <c r="N2" s="105"/>
      <c r="O2" s="105"/>
      <c r="P2" s="105"/>
      <c r="Q2" s="70"/>
      <c r="R2" s="70"/>
      <c r="S2" s="26" t="s">
        <v>1</v>
      </c>
    </row>
    <row r="3" spans="1:20" ht="34.5" customHeight="1" x14ac:dyDescent="0.2">
      <c r="A3" s="94" t="s">
        <v>2</v>
      </c>
      <c r="B3" s="94"/>
      <c r="C3" s="94"/>
      <c r="D3" s="94"/>
      <c r="E3" s="94"/>
      <c r="F3" s="94"/>
      <c r="G3" s="94"/>
      <c r="H3" s="94"/>
      <c r="I3" s="94"/>
      <c r="J3" s="94"/>
      <c r="K3" s="94"/>
      <c r="L3" s="94"/>
      <c r="M3" s="94"/>
      <c r="N3" s="94"/>
      <c r="O3" s="94"/>
      <c r="P3" s="94"/>
      <c r="Q3" s="94"/>
      <c r="R3" s="94"/>
      <c r="S3" s="94"/>
    </row>
    <row r="4" spans="1:20" x14ac:dyDescent="0.2">
      <c r="A4" s="106" t="s">
        <v>3</v>
      </c>
      <c r="B4" s="106"/>
      <c r="C4" s="106"/>
      <c r="D4" s="106"/>
      <c r="E4" s="106"/>
      <c r="F4" s="106"/>
      <c r="G4" s="106"/>
      <c r="H4" s="106"/>
      <c r="I4" s="106"/>
      <c r="J4" s="106"/>
      <c r="K4" s="106"/>
      <c r="L4" s="106"/>
      <c r="M4" s="106"/>
      <c r="N4" s="106"/>
      <c r="O4" s="106"/>
      <c r="P4" s="106"/>
      <c r="Q4" s="106"/>
      <c r="R4" s="106"/>
      <c r="S4" s="106"/>
    </row>
    <row r="5" spans="1:20" x14ac:dyDescent="0.2">
      <c r="A5" s="107"/>
      <c r="B5" s="108"/>
      <c r="C5" s="108"/>
      <c r="D5" s="108"/>
      <c r="E5" s="108"/>
      <c r="F5" s="108"/>
      <c r="G5" s="108"/>
      <c r="H5" s="108"/>
      <c r="I5" s="108"/>
      <c r="J5" s="108"/>
      <c r="K5" s="108"/>
      <c r="L5" s="108"/>
      <c r="M5" s="108"/>
      <c r="N5" s="108"/>
      <c r="O5" s="108"/>
      <c r="P5" s="108"/>
      <c r="Q5" s="109"/>
      <c r="R5" s="109"/>
      <c r="S5" s="109"/>
    </row>
    <row r="6" spans="1:20" x14ac:dyDescent="0.2">
      <c r="A6" s="110" t="s">
        <v>4</v>
      </c>
      <c r="B6" s="110"/>
      <c r="C6" s="110"/>
      <c r="D6" s="110"/>
      <c r="E6" s="110"/>
      <c r="F6" s="110"/>
      <c r="G6" s="110"/>
      <c r="H6" s="110"/>
      <c r="I6" s="110"/>
      <c r="J6" s="110"/>
      <c r="K6" s="110"/>
      <c r="L6" s="110"/>
      <c r="M6" s="110"/>
      <c r="N6" s="110"/>
      <c r="O6" s="110"/>
      <c r="P6" s="110"/>
      <c r="Q6" s="110"/>
      <c r="R6" s="110"/>
      <c r="S6" s="110"/>
    </row>
    <row r="8" spans="1:20" x14ac:dyDescent="0.2">
      <c r="A8" s="111" t="s">
        <v>5</v>
      </c>
      <c r="B8" s="111"/>
      <c r="C8" s="111"/>
      <c r="D8" s="111"/>
      <c r="E8" s="111"/>
      <c r="F8" s="111"/>
      <c r="G8" s="111"/>
      <c r="H8" s="111"/>
      <c r="I8" s="111"/>
      <c r="J8" s="111"/>
      <c r="K8" s="14"/>
      <c r="L8" s="55"/>
      <c r="M8" s="55"/>
      <c r="N8" s="10"/>
      <c r="O8" s="10"/>
      <c r="P8" s="10"/>
      <c r="Q8" s="10"/>
      <c r="R8" s="10"/>
    </row>
    <row r="9" spans="1:20" x14ac:dyDescent="0.2">
      <c r="A9" s="112" t="s">
        <v>6</v>
      </c>
      <c r="B9" s="112"/>
      <c r="C9" s="112"/>
      <c r="D9" s="12"/>
      <c r="E9" s="1"/>
      <c r="F9" s="2"/>
      <c r="G9" s="2"/>
      <c r="H9" s="2"/>
      <c r="I9" s="2"/>
      <c r="J9" s="9"/>
      <c r="K9" s="9"/>
      <c r="L9" s="56"/>
      <c r="M9" s="56"/>
      <c r="N9" s="11"/>
      <c r="O9" s="11"/>
      <c r="P9" s="11"/>
      <c r="Q9" s="11"/>
      <c r="R9" s="11"/>
    </row>
    <row r="10" spans="1:20" x14ac:dyDescent="0.2">
      <c r="A10" s="113" t="str">
        <f>K19</f>
        <v>163.836.000</v>
      </c>
      <c r="B10" s="104"/>
      <c r="C10" s="104"/>
      <c r="D10" s="13"/>
      <c r="E10" s="3"/>
      <c r="F10" s="2"/>
      <c r="G10" s="2"/>
      <c r="H10" s="1"/>
      <c r="I10" s="8"/>
      <c r="J10" s="114" t="s">
        <v>7</v>
      </c>
      <c r="K10" s="115"/>
      <c r="L10" s="115"/>
      <c r="M10" s="115"/>
      <c r="N10" s="115"/>
      <c r="O10" s="115"/>
      <c r="P10" s="115"/>
      <c r="Q10" s="115"/>
      <c r="R10" s="115"/>
      <c r="S10" s="116"/>
    </row>
    <row r="11" spans="1:20" x14ac:dyDescent="0.2">
      <c r="A11" s="103" t="s">
        <v>8</v>
      </c>
      <c r="B11" s="104"/>
      <c r="C11" s="104"/>
      <c r="D11" s="13"/>
      <c r="E11" s="3"/>
      <c r="F11" s="2"/>
      <c r="G11" s="2"/>
      <c r="H11" s="2"/>
      <c r="I11" s="8"/>
      <c r="J11" s="4" t="s">
        <v>9</v>
      </c>
      <c r="K11" s="115" t="s">
        <v>10</v>
      </c>
      <c r="L11" s="115"/>
      <c r="M11" s="115"/>
      <c r="N11" s="115"/>
      <c r="O11" s="115"/>
      <c r="P11" s="115"/>
      <c r="Q11" s="115"/>
      <c r="R11" s="115"/>
      <c r="S11" s="116"/>
    </row>
    <row r="12" spans="1:20" ht="22.5" x14ac:dyDescent="0.2">
      <c r="A12" s="103" t="s">
        <v>11</v>
      </c>
      <c r="B12" s="104"/>
      <c r="C12" s="104"/>
      <c r="D12" s="13"/>
      <c r="E12" s="5"/>
      <c r="F12" s="2"/>
      <c r="G12" s="2"/>
      <c r="H12" s="2"/>
      <c r="I12" s="8"/>
      <c r="J12" s="2" t="s">
        <v>12</v>
      </c>
      <c r="K12" s="4" t="s">
        <v>13</v>
      </c>
      <c r="L12" s="4"/>
      <c r="M12" s="4"/>
      <c r="N12" s="4"/>
      <c r="O12" s="4"/>
      <c r="P12" s="4"/>
      <c r="Q12" s="4"/>
      <c r="R12" s="4"/>
      <c r="S12" s="16"/>
    </row>
    <row r="13" spans="1:20" ht="42.75" customHeight="1" x14ac:dyDescent="0.2">
      <c r="A13" s="99" t="s">
        <v>14</v>
      </c>
      <c r="B13" s="95" t="s">
        <v>15</v>
      </c>
      <c r="C13" s="95" t="s">
        <v>16</v>
      </c>
      <c r="D13" s="95" t="s">
        <v>17</v>
      </c>
      <c r="E13" s="95" t="s">
        <v>18</v>
      </c>
      <c r="F13" s="88" t="s">
        <v>19</v>
      </c>
      <c r="G13" s="89"/>
      <c r="H13" s="92" t="s">
        <v>20</v>
      </c>
      <c r="I13" s="92"/>
      <c r="J13" s="86" t="s">
        <v>21</v>
      </c>
      <c r="K13" s="86" t="s">
        <v>22</v>
      </c>
      <c r="L13" s="57"/>
      <c r="M13" s="57"/>
      <c r="N13" s="86" t="s">
        <v>21</v>
      </c>
      <c r="O13" s="86" t="s">
        <v>22</v>
      </c>
      <c r="P13" s="25" t="s">
        <v>23</v>
      </c>
      <c r="Q13" s="85" t="s">
        <v>24</v>
      </c>
      <c r="R13" s="85" t="s">
        <v>25</v>
      </c>
      <c r="S13" s="94" t="s">
        <v>26</v>
      </c>
    </row>
    <row r="14" spans="1:20" ht="30.75" customHeight="1" x14ac:dyDescent="0.2">
      <c r="A14" s="100"/>
      <c r="B14" s="102"/>
      <c r="C14" s="102"/>
      <c r="D14" s="102"/>
      <c r="E14" s="102"/>
      <c r="F14" s="90"/>
      <c r="G14" s="91"/>
      <c r="H14" s="95" t="s">
        <v>27</v>
      </c>
      <c r="I14" s="95" t="s">
        <v>28</v>
      </c>
      <c r="J14" s="93"/>
      <c r="K14" s="93"/>
      <c r="L14" s="58"/>
      <c r="M14" s="58"/>
      <c r="N14" s="93"/>
      <c r="O14" s="93"/>
      <c r="P14" s="27" t="s">
        <v>29</v>
      </c>
      <c r="Q14" s="86"/>
      <c r="R14" s="86"/>
      <c r="S14" s="94"/>
    </row>
    <row r="15" spans="1:20" ht="18" customHeight="1" x14ac:dyDescent="0.2">
      <c r="A15" s="101"/>
      <c r="B15" s="96"/>
      <c r="C15" s="96"/>
      <c r="D15" s="96"/>
      <c r="E15" s="96"/>
      <c r="F15" s="6" t="s">
        <v>30</v>
      </c>
      <c r="G15" s="6" t="s">
        <v>31</v>
      </c>
      <c r="H15" s="96"/>
      <c r="I15" s="96"/>
      <c r="J15" s="97" t="s">
        <v>32</v>
      </c>
      <c r="K15" s="98"/>
      <c r="L15" s="59" t="s">
        <v>33</v>
      </c>
      <c r="M15" s="59" t="s">
        <v>34</v>
      </c>
      <c r="N15" s="97" t="s">
        <v>35</v>
      </c>
      <c r="O15" s="98"/>
      <c r="P15" s="7"/>
      <c r="Q15" s="7"/>
      <c r="R15" s="7"/>
      <c r="S15" s="63"/>
    </row>
    <row r="16" spans="1:20" ht="90" customHeight="1" x14ac:dyDescent="0.2">
      <c r="A16" s="71" t="s">
        <v>36</v>
      </c>
      <c r="B16" s="72" t="s">
        <v>37</v>
      </c>
      <c r="C16" s="84" t="s">
        <v>38</v>
      </c>
      <c r="D16" s="71" t="s">
        <v>39</v>
      </c>
      <c r="E16" s="75">
        <v>4</v>
      </c>
      <c r="F16" s="79">
        <v>8</v>
      </c>
      <c r="G16" s="80">
        <v>5</v>
      </c>
      <c r="H16" s="81">
        <v>45026</v>
      </c>
      <c r="I16" s="81">
        <v>45275</v>
      </c>
      <c r="J16" s="34">
        <f t="shared" ref="J16" si="0">3330000</f>
        <v>3330000</v>
      </c>
      <c r="K16" s="18" t="s">
        <v>40</v>
      </c>
      <c r="L16" s="82" t="s">
        <v>41</v>
      </c>
      <c r="M16" s="83" t="s">
        <v>42</v>
      </c>
      <c r="N16" s="29">
        <f t="shared" ref="N16" si="1">+J16</f>
        <v>3330000</v>
      </c>
      <c r="O16" s="18" t="str">
        <f t="shared" ref="O16" si="2">+K16</f>
        <v>109.224.000</v>
      </c>
      <c r="P16" s="18" t="s">
        <v>43</v>
      </c>
      <c r="Q16" s="18"/>
      <c r="R16" s="18" t="s">
        <v>44</v>
      </c>
      <c r="S16" s="77" t="s">
        <v>45</v>
      </c>
      <c r="T16" s="73" t="s">
        <v>46</v>
      </c>
    </row>
    <row r="17" spans="1:21" ht="72" x14ac:dyDescent="0.2">
      <c r="A17" s="71" t="s">
        <v>36</v>
      </c>
      <c r="B17" s="72" t="s">
        <v>37</v>
      </c>
      <c r="C17" s="78" t="s">
        <v>47</v>
      </c>
      <c r="D17" s="71" t="s">
        <v>39</v>
      </c>
      <c r="E17" s="75">
        <v>2</v>
      </c>
      <c r="F17" s="79">
        <v>8</v>
      </c>
      <c r="G17" s="80">
        <v>5</v>
      </c>
      <c r="H17" s="81">
        <v>45026</v>
      </c>
      <c r="I17" s="81">
        <v>45275</v>
      </c>
      <c r="J17" s="34">
        <f t="shared" ref="J17" si="3">3330000</f>
        <v>3330000</v>
      </c>
      <c r="K17" s="18" t="s">
        <v>48</v>
      </c>
      <c r="L17" s="76" t="s">
        <v>49</v>
      </c>
      <c r="M17" s="76" t="s">
        <v>50</v>
      </c>
      <c r="N17" s="29">
        <f>+J17</f>
        <v>3330000</v>
      </c>
      <c r="O17" s="18" t="str">
        <f>+K17</f>
        <v>54.612.000</v>
      </c>
      <c r="P17" s="18" t="s">
        <v>51</v>
      </c>
      <c r="Q17" s="18"/>
      <c r="R17" s="18" t="s">
        <v>44</v>
      </c>
      <c r="S17" s="77" t="s">
        <v>45</v>
      </c>
      <c r="T17" s="73" t="s">
        <v>46</v>
      </c>
    </row>
    <row r="18" spans="1:21" x14ac:dyDescent="0.2">
      <c r="O18" s="18"/>
    </row>
    <row r="19" spans="1:21" x14ac:dyDescent="0.2">
      <c r="A19" s="30" t="s">
        <v>52</v>
      </c>
      <c r="B19" s="31"/>
      <c r="C19" s="32"/>
      <c r="D19" s="33"/>
      <c r="E19" s="38">
        <f>SUM(E16:E17)</f>
        <v>6</v>
      </c>
      <c r="F19" s="35"/>
      <c r="G19" s="34"/>
      <c r="H19" s="3"/>
      <c r="I19" s="16"/>
      <c r="J19" s="36"/>
      <c r="K19" s="37" t="s">
        <v>53</v>
      </c>
      <c r="L19" s="61"/>
      <c r="M19" s="61"/>
      <c r="N19" s="36"/>
      <c r="O19" s="18"/>
      <c r="P19" s="16"/>
      <c r="Q19" s="16"/>
      <c r="R19" s="16"/>
      <c r="S19" s="39"/>
      <c r="T19" s="74" t="s">
        <v>54</v>
      </c>
      <c r="U19" s="42"/>
    </row>
    <row r="20" spans="1:21" ht="29.25" customHeight="1" x14ac:dyDescent="0.2">
      <c r="B20" s="20"/>
      <c r="K20" s="42"/>
      <c r="N20" s="21"/>
      <c r="S20" s="19"/>
    </row>
    <row r="21" spans="1:21" ht="30.75" customHeight="1" x14ac:dyDescent="0.2">
      <c r="K21" s="22"/>
      <c r="L21" s="62"/>
      <c r="M21" s="62"/>
      <c r="N21" s="22"/>
      <c r="O21" s="22"/>
      <c r="S21" s="23"/>
    </row>
    <row r="22" spans="1:21" ht="15" x14ac:dyDescent="0.25">
      <c r="A22" s="87" t="s">
        <v>55</v>
      </c>
      <c r="B22" s="87"/>
      <c r="C22" s="87"/>
      <c r="D22" s="87"/>
      <c r="E22" s="87"/>
      <c r="F22" s="87"/>
      <c r="G22" s="87"/>
      <c r="H22" s="87"/>
      <c r="I22" s="87"/>
      <c r="J22" s="87"/>
      <c r="K22" s="87"/>
      <c r="L22" s="87"/>
      <c r="M22" s="87"/>
      <c r="N22" s="87"/>
      <c r="O22" s="87"/>
      <c r="P22" s="87"/>
      <c r="Q22" s="87"/>
      <c r="R22" s="87"/>
      <c r="S22" s="87"/>
    </row>
    <row r="23" spans="1:21" ht="15" x14ac:dyDescent="0.25">
      <c r="A23" s="87" t="s">
        <v>56</v>
      </c>
      <c r="B23" s="87"/>
      <c r="C23" s="87"/>
      <c r="D23" s="87"/>
      <c r="E23" s="87"/>
      <c r="F23" s="87"/>
      <c r="G23" s="87"/>
      <c r="H23" s="87"/>
      <c r="I23" s="87"/>
      <c r="J23" s="87"/>
      <c r="K23" s="87"/>
      <c r="L23" s="87"/>
      <c r="M23" s="87"/>
      <c r="N23" s="87"/>
      <c r="O23" s="87"/>
      <c r="P23" s="87"/>
      <c r="Q23" s="87"/>
      <c r="R23" s="87"/>
      <c r="S23" s="87"/>
    </row>
    <row r="24" spans="1:21" x14ac:dyDescent="0.2">
      <c r="I24" s="42"/>
    </row>
    <row r="25" spans="1:21" x14ac:dyDescent="0.2">
      <c r="J25" s="42"/>
    </row>
    <row r="26" spans="1:21" x14ac:dyDescent="0.2">
      <c r="H26" s="42"/>
    </row>
    <row r="27" spans="1:21" x14ac:dyDescent="0.2">
      <c r="J27" s="42"/>
    </row>
  </sheetData>
  <mergeCells count="32">
    <mergeCell ref="A8:J8"/>
    <mergeCell ref="A9:C9"/>
    <mergeCell ref="A10:C10"/>
    <mergeCell ref="J10:S10"/>
    <mergeCell ref="A11:C11"/>
    <mergeCell ref="K11:S11"/>
    <mergeCell ref="A1:P2"/>
    <mergeCell ref="A3:S3"/>
    <mergeCell ref="A4:S4"/>
    <mergeCell ref="A5:S5"/>
    <mergeCell ref="A6:S6"/>
    <mergeCell ref="B13:B15"/>
    <mergeCell ref="C13:C15"/>
    <mergeCell ref="D13:D15"/>
    <mergeCell ref="E13:E15"/>
    <mergeCell ref="A12:C12"/>
    <mergeCell ref="R13:R14"/>
    <mergeCell ref="Q13:Q14"/>
    <mergeCell ref="A22:S22"/>
    <mergeCell ref="F13:G14"/>
    <mergeCell ref="A23:S23"/>
    <mergeCell ref="H13:I13"/>
    <mergeCell ref="J13:J14"/>
    <mergeCell ref="K13:K14"/>
    <mergeCell ref="N13:N14"/>
    <mergeCell ref="O13:O14"/>
    <mergeCell ref="S13:S14"/>
    <mergeCell ref="H14:H15"/>
    <mergeCell ref="I14:I15"/>
    <mergeCell ref="J15:K15"/>
    <mergeCell ref="N15:O15"/>
    <mergeCell ref="A13:A15"/>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C97A8-FC8A-49D8-A3BE-39468DFF26EB}">
  <dimension ref="B2"/>
  <sheetViews>
    <sheetView workbookViewId="0">
      <selection activeCell="B3" sqref="B3"/>
    </sheetView>
  </sheetViews>
  <sheetFormatPr baseColWidth="10" defaultColWidth="11.42578125" defaultRowHeight="15" x14ac:dyDescent="0.25"/>
  <sheetData>
    <row r="2" spans="2:2" x14ac:dyDescent="0.25">
      <c r="B2" t="s">
        <v>57</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7"/>
  <sheetViews>
    <sheetView workbookViewId="0">
      <selection activeCell="C4" sqref="C4"/>
    </sheetView>
  </sheetViews>
  <sheetFormatPr baseColWidth="10" defaultColWidth="11.42578125" defaultRowHeight="15" x14ac:dyDescent="0.25"/>
  <cols>
    <col min="2" max="2" width="14.42578125" style="64" customWidth="1"/>
    <col min="3" max="3" width="161.28515625" customWidth="1"/>
  </cols>
  <sheetData>
    <row r="2" spans="2:3" x14ac:dyDescent="0.25">
      <c r="B2" s="64" t="s">
        <v>58</v>
      </c>
    </row>
    <row r="3" spans="2:3" ht="120" x14ac:dyDescent="0.25">
      <c r="C3" s="69" t="s">
        <v>59</v>
      </c>
    </row>
    <row r="7" spans="2:3" x14ac:dyDescent="0.25">
      <c r="C7" s="6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E9E6B-BB9B-4B11-A24F-B71922D0B1BA}">
  <dimension ref="A1:O34"/>
  <sheetViews>
    <sheetView zoomScale="84" zoomScaleNormal="84" workbookViewId="0">
      <selection activeCell="G34" sqref="G34"/>
    </sheetView>
  </sheetViews>
  <sheetFormatPr baseColWidth="10" defaultColWidth="11.42578125" defaultRowHeight="15" x14ac:dyDescent="0.25"/>
  <cols>
    <col min="1" max="1" width="15.5703125" customWidth="1"/>
    <col min="6" max="6" width="18.5703125" customWidth="1"/>
    <col min="7" max="7" width="17.5703125" customWidth="1"/>
    <col min="13" max="13" width="20.28515625" customWidth="1"/>
  </cols>
  <sheetData>
    <row r="1" spans="1:15" ht="15.75" thickBot="1" x14ac:dyDescent="0.3">
      <c r="A1" s="117" t="s">
        <v>60</v>
      </c>
      <c r="B1" s="120" t="s">
        <v>61</v>
      </c>
      <c r="C1" s="120" t="s">
        <v>62</v>
      </c>
      <c r="D1" s="120" t="s">
        <v>63</v>
      </c>
      <c r="E1" s="120" t="s">
        <v>64</v>
      </c>
      <c r="F1" s="117" t="s">
        <v>65</v>
      </c>
      <c r="G1" s="117" t="s">
        <v>66</v>
      </c>
      <c r="H1" s="120" t="s">
        <v>67</v>
      </c>
      <c r="I1" s="120" t="s">
        <v>68</v>
      </c>
      <c r="J1" s="120" t="s">
        <v>69</v>
      </c>
      <c r="K1" s="120" t="s">
        <v>70</v>
      </c>
      <c r="L1" s="128" t="s">
        <v>71</v>
      </c>
      <c r="M1" s="123" t="s">
        <v>72</v>
      </c>
      <c r="N1" s="126" t="s">
        <v>73</v>
      </c>
      <c r="O1" s="127"/>
    </row>
    <row r="2" spans="1:15" x14ac:dyDescent="0.25">
      <c r="A2" s="118"/>
      <c r="B2" s="121"/>
      <c r="C2" s="121"/>
      <c r="D2" s="121"/>
      <c r="E2" s="121"/>
      <c r="F2" s="118"/>
      <c r="G2" s="118"/>
      <c r="H2" s="121"/>
      <c r="I2" s="121"/>
      <c r="J2" s="121"/>
      <c r="K2" s="121"/>
      <c r="L2" s="130"/>
      <c r="M2" s="124"/>
      <c r="N2" s="128" t="s">
        <v>67</v>
      </c>
      <c r="O2" s="128" t="s">
        <v>68</v>
      </c>
    </row>
    <row r="3" spans="1:15" ht="15.75" thickBot="1" x14ac:dyDescent="0.3">
      <c r="A3" s="119"/>
      <c r="B3" s="122"/>
      <c r="C3" s="122"/>
      <c r="D3" s="122"/>
      <c r="E3" s="122"/>
      <c r="F3" s="119"/>
      <c r="G3" s="119"/>
      <c r="H3" s="122"/>
      <c r="I3" s="122"/>
      <c r="J3" s="122"/>
      <c r="K3" s="122"/>
      <c r="L3" s="129"/>
      <c r="M3" s="125"/>
      <c r="N3" s="129"/>
      <c r="O3" s="129"/>
    </row>
    <row r="4" spans="1:15" ht="162.75" customHeight="1" thickBot="1" x14ac:dyDescent="0.3">
      <c r="A4" s="65">
        <v>1</v>
      </c>
      <c r="B4" s="66" t="s">
        <v>74</v>
      </c>
      <c r="C4" s="66" t="s">
        <v>75</v>
      </c>
      <c r="D4" s="66" t="s">
        <v>76</v>
      </c>
      <c r="E4" s="66" t="s">
        <v>77</v>
      </c>
      <c r="F4" s="67" t="s">
        <v>78</v>
      </c>
      <c r="G4" s="67" t="s">
        <v>79</v>
      </c>
      <c r="H4" s="65">
        <v>2</v>
      </c>
      <c r="I4" s="65">
        <v>3</v>
      </c>
      <c r="J4" s="65">
        <v>6</v>
      </c>
      <c r="K4" s="65" t="s">
        <v>80</v>
      </c>
      <c r="L4" s="66" t="s">
        <v>81</v>
      </c>
      <c r="M4" s="67" t="s">
        <v>82</v>
      </c>
      <c r="N4" s="65">
        <v>2</v>
      </c>
      <c r="O4" s="65">
        <v>2</v>
      </c>
    </row>
    <row r="5" spans="1:15" ht="163.5" thickBot="1" x14ac:dyDescent="0.3">
      <c r="A5" s="65">
        <v>2</v>
      </c>
      <c r="B5" s="66" t="s">
        <v>74</v>
      </c>
      <c r="C5" s="66" t="s">
        <v>75</v>
      </c>
      <c r="D5" s="66" t="s">
        <v>76</v>
      </c>
      <c r="E5" s="66" t="s">
        <v>77</v>
      </c>
      <c r="F5" s="67" t="s">
        <v>83</v>
      </c>
      <c r="G5" s="67" t="s">
        <v>84</v>
      </c>
      <c r="H5" s="65">
        <v>2</v>
      </c>
      <c r="I5" s="65">
        <v>2</v>
      </c>
      <c r="J5" s="65">
        <v>6</v>
      </c>
      <c r="K5" s="65" t="s">
        <v>80</v>
      </c>
      <c r="L5" s="66" t="s">
        <v>85</v>
      </c>
      <c r="M5" s="67" t="s">
        <v>86</v>
      </c>
      <c r="N5" s="65">
        <v>1</v>
      </c>
      <c r="O5" s="65">
        <v>2</v>
      </c>
    </row>
    <row r="6" spans="1:15" ht="163.5" thickBot="1" x14ac:dyDescent="0.3">
      <c r="A6" s="65">
        <v>3</v>
      </c>
      <c r="B6" s="66" t="s">
        <v>74</v>
      </c>
      <c r="C6" s="66" t="s">
        <v>75</v>
      </c>
      <c r="D6" s="66" t="s">
        <v>76</v>
      </c>
      <c r="E6" s="66" t="s">
        <v>77</v>
      </c>
      <c r="F6" s="67" t="s">
        <v>87</v>
      </c>
      <c r="G6" s="67" t="s">
        <v>84</v>
      </c>
      <c r="H6" s="65">
        <v>2</v>
      </c>
      <c r="I6" s="65">
        <v>3</v>
      </c>
      <c r="J6" s="65">
        <v>6</v>
      </c>
      <c r="K6" s="65" t="s">
        <v>80</v>
      </c>
      <c r="L6" s="66" t="s">
        <v>81</v>
      </c>
      <c r="M6" s="67" t="s">
        <v>88</v>
      </c>
      <c r="N6" s="65">
        <v>1</v>
      </c>
      <c r="O6" s="65">
        <v>2</v>
      </c>
    </row>
    <row r="7" spans="1:15" ht="163.5" thickBot="1" x14ac:dyDescent="0.3">
      <c r="A7" s="65">
        <v>4</v>
      </c>
      <c r="B7" s="66" t="s">
        <v>74</v>
      </c>
      <c r="C7" s="66" t="s">
        <v>75</v>
      </c>
      <c r="D7" s="66" t="s">
        <v>76</v>
      </c>
      <c r="E7" s="66" t="s">
        <v>77</v>
      </c>
      <c r="F7" s="67" t="s">
        <v>89</v>
      </c>
      <c r="G7" s="67" t="s">
        <v>90</v>
      </c>
      <c r="H7" s="65">
        <v>2</v>
      </c>
      <c r="I7" s="65">
        <v>3</v>
      </c>
      <c r="J7" s="65">
        <v>6</v>
      </c>
      <c r="K7" s="65" t="s">
        <v>80</v>
      </c>
      <c r="L7" s="66" t="s">
        <v>81</v>
      </c>
      <c r="M7" s="67" t="s">
        <v>91</v>
      </c>
      <c r="N7" s="65">
        <v>1</v>
      </c>
      <c r="O7" s="65">
        <v>2</v>
      </c>
    </row>
    <row r="8" spans="1:15" ht="163.5" thickBot="1" x14ac:dyDescent="0.3">
      <c r="A8" s="65">
        <v>5</v>
      </c>
      <c r="B8" s="66" t="s">
        <v>74</v>
      </c>
      <c r="C8" s="66" t="s">
        <v>75</v>
      </c>
      <c r="D8" s="66" t="s">
        <v>76</v>
      </c>
      <c r="E8" s="66" t="s">
        <v>77</v>
      </c>
      <c r="F8" s="67" t="s">
        <v>92</v>
      </c>
      <c r="G8" s="67" t="s">
        <v>93</v>
      </c>
      <c r="H8" s="65">
        <v>3</v>
      </c>
      <c r="I8" s="65">
        <v>3</v>
      </c>
      <c r="J8" s="65">
        <v>6</v>
      </c>
      <c r="K8" s="65" t="s">
        <v>80</v>
      </c>
      <c r="L8" s="66" t="s">
        <v>94</v>
      </c>
      <c r="M8" s="67" t="s">
        <v>95</v>
      </c>
      <c r="N8" s="65">
        <v>1</v>
      </c>
      <c r="O8" s="65">
        <v>2</v>
      </c>
    </row>
    <row r="9" spans="1:15" ht="129" customHeight="1" thickBot="1" x14ac:dyDescent="0.3">
      <c r="A9" s="65">
        <v>6</v>
      </c>
      <c r="B9" s="66" t="s">
        <v>96</v>
      </c>
      <c r="C9" s="66" t="s">
        <v>75</v>
      </c>
      <c r="D9" s="66" t="s">
        <v>97</v>
      </c>
      <c r="E9" s="66" t="s">
        <v>77</v>
      </c>
      <c r="F9" s="67" t="s">
        <v>98</v>
      </c>
      <c r="G9" s="67" t="s">
        <v>99</v>
      </c>
      <c r="H9" s="65">
        <v>1</v>
      </c>
      <c r="I9" s="65">
        <v>3</v>
      </c>
      <c r="J9" s="65">
        <v>3</v>
      </c>
      <c r="K9" s="65" t="s">
        <v>100</v>
      </c>
      <c r="L9" s="66" t="s">
        <v>85</v>
      </c>
      <c r="M9" s="67" t="s">
        <v>101</v>
      </c>
      <c r="N9" s="65">
        <v>1</v>
      </c>
      <c r="O9" s="65">
        <v>2</v>
      </c>
    </row>
    <row r="10" spans="1:15" ht="106.5" customHeight="1" thickBot="1" x14ac:dyDescent="0.3">
      <c r="A10" s="65">
        <v>7</v>
      </c>
      <c r="B10" s="66" t="s">
        <v>96</v>
      </c>
      <c r="C10" s="66" t="s">
        <v>75</v>
      </c>
      <c r="D10" s="66" t="s">
        <v>97</v>
      </c>
      <c r="E10" s="66" t="s">
        <v>77</v>
      </c>
      <c r="F10" s="67" t="s">
        <v>102</v>
      </c>
      <c r="G10" s="67" t="s">
        <v>103</v>
      </c>
      <c r="H10" s="65">
        <v>2</v>
      </c>
      <c r="I10" s="65">
        <v>3</v>
      </c>
      <c r="J10" s="65">
        <v>6</v>
      </c>
      <c r="K10" s="65" t="s">
        <v>80</v>
      </c>
      <c r="L10" s="66" t="s">
        <v>85</v>
      </c>
      <c r="M10" s="67" t="s">
        <v>104</v>
      </c>
      <c r="N10" s="65">
        <v>1</v>
      </c>
      <c r="O10" s="65">
        <v>2</v>
      </c>
    </row>
    <row r="11" spans="1:15" ht="119.25" customHeight="1" thickBot="1" x14ac:dyDescent="0.3">
      <c r="A11" s="65">
        <v>8</v>
      </c>
      <c r="B11" s="66" t="s">
        <v>96</v>
      </c>
      <c r="C11" s="66" t="s">
        <v>105</v>
      </c>
      <c r="D11" s="66" t="s">
        <v>97</v>
      </c>
      <c r="E11" s="66" t="s">
        <v>77</v>
      </c>
      <c r="F11" s="67" t="s">
        <v>106</v>
      </c>
      <c r="G11" s="67" t="s">
        <v>107</v>
      </c>
      <c r="H11" s="65">
        <v>2</v>
      </c>
      <c r="I11" s="65">
        <v>4</v>
      </c>
      <c r="J11" s="65">
        <v>8</v>
      </c>
      <c r="K11" s="65" t="s">
        <v>80</v>
      </c>
      <c r="L11" s="66" t="s">
        <v>85</v>
      </c>
      <c r="M11" s="67" t="s">
        <v>108</v>
      </c>
      <c r="N11" s="65">
        <v>1</v>
      </c>
      <c r="O11" s="65">
        <v>3</v>
      </c>
    </row>
    <row r="12" spans="1:15" ht="44.25" thickBot="1" x14ac:dyDescent="0.3">
      <c r="A12" s="65">
        <v>9</v>
      </c>
      <c r="B12" s="66" t="s">
        <v>96</v>
      </c>
      <c r="C12" s="66" t="s">
        <v>105</v>
      </c>
      <c r="D12" s="66" t="s">
        <v>97</v>
      </c>
      <c r="E12" s="66" t="s">
        <v>77</v>
      </c>
      <c r="F12" s="67" t="s">
        <v>109</v>
      </c>
      <c r="G12" s="67" t="s">
        <v>110</v>
      </c>
      <c r="H12" s="65">
        <v>2</v>
      </c>
      <c r="I12" s="65">
        <v>4</v>
      </c>
      <c r="J12" s="65">
        <v>8</v>
      </c>
      <c r="K12" s="65" t="s">
        <v>80</v>
      </c>
      <c r="L12" s="66" t="s">
        <v>85</v>
      </c>
      <c r="M12" s="67" t="s">
        <v>111</v>
      </c>
      <c r="N12" s="65">
        <v>1</v>
      </c>
      <c r="O12" s="65">
        <v>3</v>
      </c>
    </row>
    <row r="13" spans="1:15" ht="163.5" thickBot="1" x14ac:dyDescent="0.3">
      <c r="A13" s="65">
        <v>10</v>
      </c>
      <c r="B13" s="66" t="s">
        <v>96</v>
      </c>
      <c r="C13" s="66" t="s">
        <v>105</v>
      </c>
      <c r="D13" s="66" t="s">
        <v>76</v>
      </c>
      <c r="E13" s="66" t="s">
        <v>77</v>
      </c>
      <c r="F13" s="67" t="s">
        <v>112</v>
      </c>
      <c r="G13" s="67" t="s">
        <v>93</v>
      </c>
      <c r="H13" s="65">
        <v>2</v>
      </c>
      <c r="I13" s="65">
        <v>3</v>
      </c>
      <c r="J13" s="65">
        <v>6</v>
      </c>
      <c r="K13" s="65" t="s">
        <v>80</v>
      </c>
      <c r="L13" s="66" t="s">
        <v>85</v>
      </c>
      <c r="M13" s="67" t="s">
        <v>113</v>
      </c>
      <c r="N13" s="65">
        <v>1</v>
      </c>
      <c r="O13" s="65">
        <v>2</v>
      </c>
    </row>
    <row r="14" spans="1:15" ht="192" thickBot="1" x14ac:dyDescent="0.3">
      <c r="A14" s="65">
        <v>11</v>
      </c>
      <c r="B14" s="66" t="s">
        <v>74</v>
      </c>
      <c r="C14" s="66" t="s">
        <v>105</v>
      </c>
      <c r="D14" s="66" t="s">
        <v>76</v>
      </c>
      <c r="E14" s="66" t="s">
        <v>77</v>
      </c>
      <c r="F14" s="67" t="s">
        <v>114</v>
      </c>
      <c r="G14" s="67" t="s">
        <v>93</v>
      </c>
      <c r="H14" s="65">
        <v>2</v>
      </c>
      <c r="I14" s="65">
        <v>3</v>
      </c>
      <c r="J14" s="65">
        <v>6</v>
      </c>
      <c r="K14" s="65" t="s">
        <v>80</v>
      </c>
      <c r="L14" s="66" t="s">
        <v>85</v>
      </c>
      <c r="M14" s="67" t="s">
        <v>115</v>
      </c>
      <c r="N14" s="65">
        <v>1</v>
      </c>
      <c r="O14" s="65">
        <v>2</v>
      </c>
    </row>
    <row r="15" spans="1:15" ht="144" customHeight="1" thickBot="1" x14ac:dyDescent="0.3">
      <c r="A15" s="65">
        <v>12</v>
      </c>
      <c r="B15" s="66" t="s">
        <v>74</v>
      </c>
      <c r="C15" s="66" t="s">
        <v>75</v>
      </c>
      <c r="D15" s="66" t="s">
        <v>116</v>
      </c>
      <c r="E15" s="66" t="s">
        <v>77</v>
      </c>
      <c r="F15" s="67" t="s">
        <v>117</v>
      </c>
      <c r="G15" s="67" t="s">
        <v>118</v>
      </c>
      <c r="H15" s="65">
        <v>2</v>
      </c>
      <c r="I15" s="65">
        <v>3</v>
      </c>
      <c r="J15" s="65">
        <v>6</v>
      </c>
      <c r="K15" s="65" t="s">
        <v>80</v>
      </c>
      <c r="L15" s="66" t="s">
        <v>94</v>
      </c>
      <c r="M15" s="67" t="s">
        <v>119</v>
      </c>
      <c r="N15" s="65">
        <v>1</v>
      </c>
      <c r="O15" s="65">
        <v>2</v>
      </c>
    </row>
    <row r="16" spans="1:15" ht="111" customHeight="1" thickBot="1" x14ac:dyDescent="0.3">
      <c r="A16" s="65">
        <v>13</v>
      </c>
      <c r="B16" s="66" t="s">
        <v>74</v>
      </c>
      <c r="C16" s="66" t="s">
        <v>75</v>
      </c>
      <c r="D16" s="66" t="s">
        <v>97</v>
      </c>
      <c r="E16" s="66" t="s">
        <v>77</v>
      </c>
      <c r="F16" s="67" t="s">
        <v>120</v>
      </c>
      <c r="G16" s="67" t="s">
        <v>121</v>
      </c>
      <c r="H16" s="65">
        <v>2</v>
      </c>
      <c r="I16" s="65">
        <v>3</v>
      </c>
      <c r="J16" s="65">
        <v>6</v>
      </c>
      <c r="K16" s="65" t="s">
        <v>80</v>
      </c>
      <c r="L16" s="66" t="s">
        <v>94</v>
      </c>
      <c r="M16" s="67" t="s">
        <v>122</v>
      </c>
      <c r="N16" s="65">
        <v>1</v>
      </c>
      <c r="O16" s="65">
        <v>2</v>
      </c>
    </row>
    <row r="17" spans="1:15" ht="135.75" thickBot="1" x14ac:dyDescent="0.3">
      <c r="A17" s="65">
        <v>14</v>
      </c>
      <c r="B17" s="66" t="s">
        <v>74</v>
      </c>
      <c r="C17" s="66" t="s">
        <v>75</v>
      </c>
      <c r="D17" s="66" t="s">
        <v>97</v>
      </c>
      <c r="E17" s="66" t="s">
        <v>77</v>
      </c>
      <c r="F17" s="67" t="s">
        <v>123</v>
      </c>
      <c r="G17" s="67" t="s">
        <v>124</v>
      </c>
      <c r="H17" s="65">
        <v>2</v>
      </c>
      <c r="I17" s="65">
        <v>3</v>
      </c>
      <c r="J17" s="65">
        <v>6</v>
      </c>
      <c r="K17" s="65" t="s">
        <v>80</v>
      </c>
      <c r="L17" s="66" t="s">
        <v>94</v>
      </c>
      <c r="M17" s="67" t="s">
        <v>88</v>
      </c>
      <c r="N17" s="65">
        <v>1</v>
      </c>
      <c r="O17" s="65">
        <v>2</v>
      </c>
    </row>
    <row r="18" spans="1:15" ht="102" thickBot="1" x14ac:dyDescent="0.3">
      <c r="A18" s="65">
        <v>15</v>
      </c>
      <c r="B18" s="66" t="s">
        <v>74</v>
      </c>
      <c r="C18" s="66" t="s">
        <v>75</v>
      </c>
      <c r="D18" s="66" t="s">
        <v>97</v>
      </c>
      <c r="E18" s="66" t="s">
        <v>77</v>
      </c>
      <c r="F18" s="67" t="s">
        <v>125</v>
      </c>
      <c r="G18" s="67" t="s">
        <v>126</v>
      </c>
      <c r="H18" s="65">
        <v>1</v>
      </c>
      <c r="I18" s="65">
        <v>3</v>
      </c>
      <c r="J18" s="65">
        <v>3</v>
      </c>
      <c r="K18" s="65" t="s">
        <v>100</v>
      </c>
      <c r="L18" s="66" t="s">
        <v>85</v>
      </c>
      <c r="M18" s="67" t="s">
        <v>127</v>
      </c>
      <c r="N18" s="65">
        <v>1</v>
      </c>
      <c r="O18" s="65">
        <v>2</v>
      </c>
    </row>
    <row r="19" spans="1:15" ht="192" thickBot="1" x14ac:dyDescent="0.3">
      <c r="A19" s="65">
        <v>16</v>
      </c>
      <c r="B19" s="66" t="s">
        <v>74</v>
      </c>
      <c r="C19" s="66" t="s">
        <v>75</v>
      </c>
      <c r="D19" s="66" t="s">
        <v>97</v>
      </c>
      <c r="E19" s="66" t="s">
        <v>77</v>
      </c>
      <c r="F19" s="67" t="s">
        <v>128</v>
      </c>
      <c r="G19" s="67" t="s">
        <v>129</v>
      </c>
      <c r="H19" s="65">
        <v>1</v>
      </c>
      <c r="I19" s="65">
        <v>3</v>
      </c>
      <c r="J19" s="65">
        <v>3</v>
      </c>
      <c r="K19" s="65" t="s">
        <v>100</v>
      </c>
      <c r="L19" s="66" t="s">
        <v>94</v>
      </c>
      <c r="M19" s="67" t="s">
        <v>115</v>
      </c>
      <c r="N19" s="65">
        <v>1</v>
      </c>
      <c r="O19" s="65">
        <v>2</v>
      </c>
    </row>
    <row r="20" spans="1:15" ht="192" customHeight="1" thickBot="1" x14ac:dyDescent="0.3">
      <c r="A20" s="65">
        <v>17</v>
      </c>
      <c r="B20" s="66" t="s">
        <v>74</v>
      </c>
      <c r="C20" s="66" t="s">
        <v>75</v>
      </c>
      <c r="D20" s="66" t="s">
        <v>97</v>
      </c>
      <c r="E20" s="66" t="s">
        <v>77</v>
      </c>
      <c r="F20" s="67" t="s">
        <v>130</v>
      </c>
      <c r="G20" s="67" t="s">
        <v>131</v>
      </c>
      <c r="H20" s="65">
        <v>2</v>
      </c>
      <c r="I20" s="65">
        <v>3</v>
      </c>
      <c r="J20" s="65">
        <v>6</v>
      </c>
      <c r="K20" s="65" t="s">
        <v>80</v>
      </c>
      <c r="L20" s="66" t="s">
        <v>85</v>
      </c>
      <c r="M20" s="67" t="s">
        <v>127</v>
      </c>
      <c r="N20" s="65">
        <v>1</v>
      </c>
      <c r="O20" s="65">
        <v>2</v>
      </c>
    </row>
    <row r="21" spans="1:15" ht="176.25" customHeight="1" thickBot="1" x14ac:dyDescent="0.3">
      <c r="A21" s="65">
        <v>18</v>
      </c>
      <c r="B21" s="66" t="s">
        <v>74</v>
      </c>
      <c r="C21" s="66" t="s">
        <v>75</v>
      </c>
      <c r="D21" s="66" t="s">
        <v>97</v>
      </c>
      <c r="E21" s="66" t="s">
        <v>77</v>
      </c>
      <c r="F21" s="67" t="s">
        <v>132</v>
      </c>
      <c r="G21" s="67" t="s">
        <v>90</v>
      </c>
      <c r="H21" s="65">
        <v>2</v>
      </c>
      <c r="I21" s="65">
        <v>3</v>
      </c>
      <c r="J21" s="65">
        <v>6</v>
      </c>
      <c r="K21" s="65" t="s">
        <v>80</v>
      </c>
      <c r="L21" s="66" t="s">
        <v>85</v>
      </c>
      <c r="M21" s="67" t="s">
        <v>133</v>
      </c>
      <c r="N21" s="65">
        <v>1</v>
      </c>
      <c r="O21" s="65">
        <v>2</v>
      </c>
    </row>
    <row r="22" spans="1:15" ht="138" customHeight="1" thickBot="1" x14ac:dyDescent="0.3">
      <c r="A22" s="65">
        <v>19</v>
      </c>
      <c r="B22" s="66" t="s">
        <v>74</v>
      </c>
      <c r="C22" s="66" t="s">
        <v>75</v>
      </c>
      <c r="D22" s="66" t="s">
        <v>134</v>
      </c>
      <c r="E22" s="66" t="s">
        <v>77</v>
      </c>
      <c r="F22" s="67" t="s">
        <v>135</v>
      </c>
      <c r="G22" s="67" t="s">
        <v>136</v>
      </c>
      <c r="H22" s="65">
        <v>1</v>
      </c>
      <c r="I22" s="65">
        <v>2</v>
      </c>
      <c r="J22" s="65">
        <v>2</v>
      </c>
      <c r="K22" s="65" t="s">
        <v>100</v>
      </c>
      <c r="L22" s="66" t="s">
        <v>85</v>
      </c>
      <c r="M22" s="67" t="s">
        <v>137</v>
      </c>
      <c r="N22" s="65">
        <v>1</v>
      </c>
      <c r="O22" s="65">
        <v>2</v>
      </c>
    </row>
    <row r="23" spans="1:15" ht="141.75" customHeight="1" thickBot="1" x14ac:dyDescent="0.3">
      <c r="A23" s="65">
        <v>20</v>
      </c>
      <c r="B23" s="66" t="s">
        <v>74</v>
      </c>
      <c r="C23" s="66" t="s">
        <v>75</v>
      </c>
      <c r="D23" s="66" t="s">
        <v>134</v>
      </c>
      <c r="E23" s="66" t="s">
        <v>77</v>
      </c>
      <c r="F23" s="67" t="s">
        <v>138</v>
      </c>
      <c r="G23" s="67" t="s">
        <v>139</v>
      </c>
      <c r="H23" s="65">
        <v>1</v>
      </c>
      <c r="I23" s="65">
        <v>2</v>
      </c>
      <c r="J23" s="65">
        <v>2</v>
      </c>
      <c r="K23" s="65" t="s">
        <v>100</v>
      </c>
      <c r="L23" s="66" t="s">
        <v>85</v>
      </c>
      <c r="M23" s="67" t="s">
        <v>137</v>
      </c>
      <c r="N23" s="65">
        <v>1</v>
      </c>
      <c r="O23" s="65">
        <v>2</v>
      </c>
    </row>
    <row r="24" spans="1:15" ht="154.5" customHeight="1" thickBot="1" x14ac:dyDescent="0.3">
      <c r="A24" s="65">
        <v>21</v>
      </c>
      <c r="B24" s="66" t="s">
        <v>74</v>
      </c>
      <c r="C24" s="66" t="s">
        <v>75</v>
      </c>
      <c r="D24" s="66" t="s">
        <v>134</v>
      </c>
      <c r="E24" s="66" t="s">
        <v>77</v>
      </c>
      <c r="F24" s="67" t="s">
        <v>140</v>
      </c>
      <c r="G24" s="67" t="s">
        <v>141</v>
      </c>
      <c r="H24" s="65">
        <v>2</v>
      </c>
      <c r="I24" s="65">
        <v>3</v>
      </c>
      <c r="J24" s="65">
        <v>6</v>
      </c>
      <c r="K24" s="65" t="s">
        <v>80</v>
      </c>
      <c r="L24" s="66" t="s">
        <v>85</v>
      </c>
      <c r="M24" s="67" t="s">
        <v>142</v>
      </c>
      <c r="N24" s="65">
        <v>1</v>
      </c>
      <c r="O24" s="65">
        <v>2</v>
      </c>
    </row>
    <row r="25" spans="1:15" ht="141.75" customHeight="1" thickBot="1" x14ac:dyDescent="0.3">
      <c r="A25" s="65">
        <v>22</v>
      </c>
      <c r="B25" s="66" t="s">
        <v>74</v>
      </c>
      <c r="C25" s="66" t="s">
        <v>75</v>
      </c>
      <c r="D25" s="66" t="s">
        <v>134</v>
      </c>
      <c r="E25" s="66" t="s">
        <v>77</v>
      </c>
      <c r="F25" s="67" t="s">
        <v>143</v>
      </c>
      <c r="G25" s="67" t="s">
        <v>144</v>
      </c>
      <c r="H25" s="65">
        <v>2</v>
      </c>
      <c r="I25" s="65">
        <v>3</v>
      </c>
      <c r="J25" s="65">
        <v>6</v>
      </c>
      <c r="K25" s="65" t="s">
        <v>80</v>
      </c>
      <c r="L25" s="66" t="s">
        <v>85</v>
      </c>
      <c r="M25" s="67" t="s">
        <v>145</v>
      </c>
      <c r="N25" s="65">
        <v>1</v>
      </c>
      <c r="O25" s="65">
        <v>2</v>
      </c>
    </row>
    <row r="26" spans="1:15" ht="141.75" customHeight="1" thickBot="1" x14ac:dyDescent="0.3">
      <c r="A26" s="65">
        <v>23</v>
      </c>
      <c r="B26" s="66" t="s">
        <v>74</v>
      </c>
      <c r="C26" s="66" t="s">
        <v>75</v>
      </c>
      <c r="D26" s="66" t="s">
        <v>97</v>
      </c>
      <c r="E26" s="66" t="s">
        <v>77</v>
      </c>
      <c r="F26" s="67" t="s">
        <v>146</v>
      </c>
      <c r="G26" s="67" t="s">
        <v>147</v>
      </c>
      <c r="H26" s="65">
        <v>2</v>
      </c>
      <c r="I26" s="65">
        <v>3</v>
      </c>
      <c r="J26" s="65">
        <v>6</v>
      </c>
      <c r="K26" s="65" t="s">
        <v>80</v>
      </c>
      <c r="L26" s="66" t="s">
        <v>94</v>
      </c>
      <c r="M26" s="67" t="s">
        <v>142</v>
      </c>
      <c r="N26" s="65">
        <v>1</v>
      </c>
      <c r="O26" s="65">
        <v>2</v>
      </c>
    </row>
    <row r="27" spans="1:15" ht="141.75" customHeight="1" thickBot="1" x14ac:dyDescent="0.3">
      <c r="A27" s="65">
        <v>24</v>
      </c>
      <c r="B27" s="66" t="s">
        <v>74</v>
      </c>
      <c r="C27" s="66" t="s">
        <v>75</v>
      </c>
      <c r="D27" s="66" t="s">
        <v>97</v>
      </c>
      <c r="E27" s="66" t="s">
        <v>77</v>
      </c>
      <c r="F27" s="67" t="s">
        <v>148</v>
      </c>
      <c r="G27" s="67" t="s">
        <v>149</v>
      </c>
      <c r="H27" s="65">
        <v>2</v>
      </c>
      <c r="I27" s="65">
        <v>3</v>
      </c>
      <c r="J27" s="65">
        <v>6</v>
      </c>
      <c r="K27" s="65" t="s">
        <v>80</v>
      </c>
      <c r="L27" s="66" t="s">
        <v>94</v>
      </c>
      <c r="M27" s="67" t="s">
        <v>150</v>
      </c>
      <c r="N27" s="65">
        <v>1</v>
      </c>
      <c r="O27" s="65">
        <v>2</v>
      </c>
    </row>
    <row r="28" spans="1:15" ht="141.75" customHeight="1" thickBot="1" x14ac:dyDescent="0.3">
      <c r="A28" s="65">
        <v>25</v>
      </c>
      <c r="B28" s="66" t="s">
        <v>74</v>
      </c>
      <c r="C28" s="66" t="s">
        <v>75</v>
      </c>
      <c r="D28" s="66" t="s">
        <v>97</v>
      </c>
      <c r="E28" s="66" t="s">
        <v>77</v>
      </c>
      <c r="F28" s="67" t="s">
        <v>151</v>
      </c>
      <c r="G28" s="67" t="s">
        <v>152</v>
      </c>
      <c r="H28" s="65">
        <v>2</v>
      </c>
      <c r="I28" s="65">
        <v>3</v>
      </c>
      <c r="J28" s="65">
        <v>6</v>
      </c>
      <c r="K28" s="65" t="s">
        <v>80</v>
      </c>
      <c r="L28" s="66" t="s">
        <v>94</v>
      </c>
      <c r="M28" s="67" t="s">
        <v>145</v>
      </c>
      <c r="N28" s="65">
        <v>1</v>
      </c>
      <c r="O28" s="65">
        <v>2</v>
      </c>
    </row>
    <row r="29" spans="1:15" ht="143.25" customHeight="1" thickBot="1" x14ac:dyDescent="0.3">
      <c r="A29" s="65">
        <v>26</v>
      </c>
      <c r="B29" s="66" t="s">
        <v>74</v>
      </c>
      <c r="C29" s="66" t="s">
        <v>75</v>
      </c>
      <c r="D29" s="66" t="s">
        <v>97</v>
      </c>
      <c r="E29" s="66" t="s">
        <v>77</v>
      </c>
      <c r="F29" s="67" t="s">
        <v>153</v>
      </c>
      <c r="G29" s="67" t="s">
        <v>154</v>
      </c>
      <c r="H29" s="65">
        <v>2</v>
      </c>
      <c r="I29" s="65">
        <v>3</v>
      </c>
      <c r="J29" s="65">
        <v>6</v>
      </c>
      <c r="K29" s="65" t="s">
        <v>80</v>
      </c>
      <c r="L29" s="66" t="s">
        <v>85</v>
      </c>
      <c r="M29" s="67" t="s">
        <v>155</v>
      </c>
      <c r="N29" s="65">
        <v>1</v>
      </c>
      <c r="O29" s="65">
        <v>2</v>
      </c>
    </row>
    <row r="30" spans="1:15" ht="153.75" customHeight="1" thickBot="1" x14ac:dyDescent="0.3">
      <c r="A30" s="65">
        <v>27</v>
      </c>
      <c r="B30" s="66" t="s">
        <v>74</v>
      </c>
      <c r="C30" s="66" t="s">
        <v>75</v>
      </c>
      <c r="D30" s="66" t="s">
        <v>97</v>
      </c>
      <c r="E30" s="66" t="s">
        <v>77</v>
      </c>
      <c r="F30" s="67" t="s">
        <v>156</v>
      </c>
      <c r="G30" s="67" t="s">
        <v>157</v>
      </c>
      <c r="H30" s="65">
        <v>2</v>
      </c>
      <c r="I30" s="65">
        <v>3</v>
      </c>
      <c r="J30" s="65">
        <v>6</v>
      </c>
      <c r="K30" s="65" t="s">
        <v>80</v>
      </c>
      <c r="L30" s="66" t="s">
        <v>85</v>
      </c>
      <c r="M30" s="67" t="s">
        <v>142</v>
      </c>
      <c r="N30" s="65">
        <v>1</v>
      </c>
      <c r="O30" s="65">
        <v>2</v>
      </c>
    </row>
    <row r="31" spans="1:15" ht="163.5" customHeight="1" thickBot="1" x14ac:dyDescent="0.3">
      <c r="A31" s="65">
        <v>28</v>
      </c>
      <c r="B31" s="66" t="s">
        <v>74</v>
      </c>
      <c r="C31" s="66" t="s">
        <v>75</v>
      </c>
      <c r="D31" s="66" t="s">
        <v>97</v>
      </c>
      <c r="E31" s="66" t="s">
        <v>77</v>
      </c>
      <c r="F31" s="67" t="s">
        <v>158</v>
      </c>
      <c r="G31" s="67" t="s">
        <v>159</v>
      </c>
      <c r="H31" s="65">
        <v>2</v>
      </c>
      <c r="I31" s="65">
        <v>3</v>
      </c>
      <c r="J31" s="65">
        <v>6</v>
      </c>
      <c r="K31" s="65" t="s">
        <v>80</v>
      </c>
      <c r="L31" s="66" t="s">
        <v>85</v>
      </c>
      <c r="M31" s="67" t="s">
        <v>145</v>
      </c>
      <c r="N31" s="65">
        <v>1</v>
      </c>
      <c r="O31" s="65">
        <v>2</v>
      </c>
    </row>
    <row r="32" spans="1:15" ht="163.5" customHeight="1" thickBot="1" x14ac:dyDescent="0.3">
      <c r="A32" s="65">
        <v>29</v>
      </c>
      <c r="B32" s="66" t="s">
        <v>74</v>
      </c>
      <c r="C32" s="66" t="s">
        <v>75</v>
      </c>
      <c r="D32" s="66" t="s">
        <v>97</v>
      </c>
      <c r="E32" s="66" t="s">
        <v>77</v>
      </c>
      <c r="F32" s="67" t="s">
        <v>160</v>
      </c>
      <c r="G32" s="67" t="s">
        <v>161</v>
      </c>
      <c r="H32" s="65">
        <v>2</v>
      </c>
      <c r="I32" s="65">
        <v>3</v>
      </c>
      <c r="J32" s="65">
        <v>6</v>
      </c>
      <c r="K32" s="65" t="s">
        <v>80</v>
      </c>
      <c r="L32" s="66" t="s">
        <v>85</v>
      </c>
      <c r="M32" s="67" t="s">
        <v>145</v>
      </c>
      <c r="N32" s="65">
        <v>1</v>
      </c>
      <c r="O32" s="65">
        <v>2</v>
      </c>
    </row>
    <row r="33" spans="1:15" ht="163.5" customHeight="1" thickBot="1" x14ac:dyDescent="0.3">
      <c r="A33" s="65">
        <v>30</v>
      </c>
      <c r="B33" s="66" t="s">
        <v>74</v>
      </c>
      <c r="C33" s="66" t="s">
        <v>75</v>
      </c>
      <c r="D33" s="66" t="s">
        <v>97</v>
      </c>
      <c r="E33" s="66" t="s">
        <v>77</v>
      </c>
      <c r="F33" s="67" t="s">
        <v>162</v>
      </c>
      <c r="G33" s="67" t="s">
        <v>163</v>
      </c>
      <c r="H33" s="65">
        <v>1</v>
      </c>
      <c r="I33" s="65">
        <v>2</v>
      </c>
      <c r="J33" s="65">
        <v>2</v>
      </c>
      <c r="K33" s="65" t="s">
        <v>100</v>
      </c>
      <c r="L33" s="66" t="s">
        <v>85</v>
      </c>
      <c r="M33" s="67" t="s">
        <v>145</v>
      </c>
      <c r="N33" s="65">
        <v>1</v>
      </c>
      <c r="O33" s="65">
        <v>2</v>
      </c>
    </row>
    <row r="34" spans="1:15" ht="163.5" customHeight="1" thickBot="1" x14ac:dyDescent="0.3">
      <c r="A34" s="65">
        <v>31</v>
      </c>
      <c r="B34" s="66" t="s">
        <v>74</v>
      </c>
      <c r="C34" s="66" t="s">
        <v>75</v>
      </c>
      <c r="D34" s="66" t="s">
        <v>97</v>
      </c>
      <c r="E34" s="66" t="s">
        <v>77</v>
      </c>
      <c r="F34" s="67" t="s">
        <v>164</v>
      </c>
      <c r="G34" s="67" t="s">
        <v>165</v>
      </c>
      <c r="H34" s="65">
        <v>1</v>
      </c>
      <c r="I34" s="65">
        <v>2</v>
      </c>
      <c r="J34" s="65">
        <v>2</v>
      </c>
      <c r="K34" s="65" t="s">
        <v>100</v>
      </c>
      <c r="L34" s="66" t="s">
        <v>85</v>
      </c>
      <c r="M34" s="67" t="s">
        <v>145</v>
      </c>
      <c r="N34" s="65">
        <v>1</v>
      </c>
      <c r="O34" s="65">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105"/>
      <c r="B1" s="105"/>
      <c r="C1" s="105"/>
      <c r="D1" s="105"/>
      <c r="E1" s="105"/>
      <c r="F1" s="105"/>
      <c r="G1" s="105"/>
      <c r="H1" s="105"/>
      <c r="I1" s="105"/>
      <c r="J1" s="105"/>
      <c r="K1" s="105"/>
      <c r="L1" s="105"/>
      <c r="M1" s="105"/>
      <c r="N1" s="105"/>
      <c r="O1" s="105"/>
      <c r="P1" s="105"/>
      <c r="Q1" s="24" t="s">
        <v>0</v>
      </c>
    </row>
    <row r="2" spans="1:17" ht="30.75" customHeight="1" x14ac:dyDescent="0.2">
      <c r="A2" s="105"/>
      <c r="B2" s="105"/>
      <c r="C2" s="105"/>
      <c r="D2" s="105"/>
      <c r="E2" s="105"/>
      <c r="F2" s="105"/>
      <c r="G2" s="105"/>
      <c r="H2" s="105"/>
      <c r="I2" s="105"/>
      <c r="J2" s="105"/>
      <c r="K2" s="105"/>
      <c r="L2" s="105"/>
      <c r="M2" s="105"/>
      <c r="N2" s="105"/>
      <c r="O2" s="105"/>
      <c r="P2" s="105"/>
      <c r="Q2" s="26" t="s">
        <v>1</v>
      </c>
    </row>
    <row r="3" spans="1:17" ht="34.5" customHeight="1" x14ac:dyDescent="0.2">
      <c r="A3" s="94" t="s">
        <v>2</v>
      </c>
      <c r="B3" s="94"/>
      <c r="C3" s="94"/>
      <c r="D3" s="94"/>
      <c r="E3" s="94"/>
      <c r="F3" s="94"/>
      <c r="G3" s="94"/>
      <c r="H3" s="94"/>
      <c r="I3" s="94"/>
      <c r="J3" s="94"/>
      <c r="K3" s="94"/>
      <c r="L3" s="94"/>
      <c r="M3" s="94"/>
      <c r="N3" s="94"/>
      <c r="O3" s="94"/>
      <c r="P3" s="94"/>
      <c r="Q3" s="94"/>
    </row>
    <row r="4" spans="1:17" x14ac:dyDescent="0.2">
      <c r="A4" s="106" t="s">
        <v>3</v>
      </c>
      <c r="B4" s="106"/>
      <c r="C4" s="106"/>
      <c r="D4" s="106"/>
      <c r="E4" s="106"/>
      <c r="F4" s="106"/>
      <c r="G4" s="106"/>
      <c r="H4" s="106"/>
      <c r="I4" s="106"/>
      <c r="J4" s="106"/>
      <c r="K4" s="106"/>
      <c r="L4" s="106"/>
      <c r="M4" s="106"/>
      <c r="N4" s="106"/>
      <c r="O4" s="106"/>
      <c r="P4" s="106"/>
      <c r="Q4" s="106"/>
    </row>
    <row r="5" spans="1:17" x14ac:dyDescent="0.2">
      <c r="A5" s="107"/>
      <c r="B5" s="108"/>
      <c r="C5" s="108"/>
      <c r="D5" s="108"/>
      <c r="E5" s="108"/>
      <c r="F5" s="108"/>
      <c r="G5" s="108"/>
      <c r="H5" s="108"/>
      <c r="I5" s="108"/>
      <c r="J5" s="108"/>
      <c r="K5" s="108"/>
      <c r="L5" s="108"/>
      <c r="M5" s="108"/>
      <c r="N5" s="108"/>
      <c r="O5" s="108"/>
      <c r="P5" s="108"/>
      <c r="Q5" s="109"/>
    </row>
    <row r="6" spans="1:17" x14ac:dyDescent="0.2">
      <c r="A6" s="110" t="s">
        <v>4</v>
      </c>
      <c r="B6" s="110"/>
      <c r="C6" s="110"/>
      <c r="D6" s="110"/>
      <c r="E6" s="110"/>
      <c r="F6" s="110"/>
      <c r="G6" s="110"/>
      <c r="H6" s="110"/>
      <c r="I6" s="110"/>
      <c r="J6" s="110"/>
      <c r="K6" s="110"/>
      <c r="L6" s="110"/>
      <c r="M6" s="110"/>
      <c r="N6" s="110"/>
      <c r="O6" s="110"/>
      <c r="P6" s="110"/>
      <c r="Q6" s="110"/>
    </row>
    <row r="8" spans="1:17" x14ac:dyDescent="0.2">
      <c r="A8" s="111" t="s">
        <v>166</v>
      </c>
      <c r="B8" s="111"/>
      <c r="C8" s="111"/>
      <c r="D8" s="111"/>
      <c r="E8" s="111"/>
      <c r="F8" s="111"/>
      <c r="G8" s="111"/>
      <c r="H8" s="111"/>
      <c r="I8" s="111"/>
      <c r="J8" s="111"/>
      <c r="K8" s="14"/>
      <c r="L8" s="10"/>
      <c r="M8" s="10"/>
      <c r="N8" s="10"/>
      <c r="O8" s="10"/>
      <c r="P8" s="10"/>
    </row>
    <row r="9" spans="1:17" x14ac:dyDescent="0.2">
      <c r="A9" s="112" t="s">
        <v>6</v>
      </c>
      <c r="B9" s="112"/>
      <c r="C9" s="112"/>
      <c r="D9" s="12"/>
      <c r="E9" s="1"/>
      <c r="F9" s="2"/>
      <c r="G9" s="2"/>
      <c r="H9" s="2"/>
      <c r="I9" s="2"/>
      <c r="J9" s="9"/>
      <c r="K9" s="9"/>
      <c r="L9" s="11"/>
      <c r="M9" s="11"/>
      <c r="N9" s="11"/>
      <c r="O9" s="11"/>
      <c r="P9" s="11"/>
    </row>
    <row r="10" spans="1:17" x14ac:dyDescent="0.2">
      <c r="A10" s="113">
        <f>K24</f>
        <v>51348640</v>
      </c>
      <c r="B10" s="104"/>
      <c r="C10" s="104"/>
      <c r="D10" s="13"/>
      <c r="E10" s="3"/>
      <c r="F10" s="2"/>
      <c r="G10" s="2"/>
      <c r="H10" s="1"/>
      <c r="I10" s="8"/>
      <c r="J10" s="114" t="s">
        <v>7</v>
      </c>
      <c r="K10" s="115"/>
      <c r="L10" s="115"/>
      <c r="M10" s="115"/>
      <c r="N10" s="115"/>
      <c r="O10" s="115"/>
      <c r="P10" s="115"/>
      <c r="Q10" s="116"/>
    </row>
    <row r="11" spans="1:17" x14ac:dyDescent="0.2">
      <c r="A11" s="103" t="s">
        <v>8</v>
      </c>
      <c r="B11" s="104"/>
      <c r="C11" s="104"/>
      <c r="D11" s="13"/>
      <c r="E11" s="3"/>
      <c r="F11" s="2"/>
      <c r="G11" s="2"/>
      <c r="H11" s="2"/>
      <c r="I11" s="8"/>
      <c r="J11" s="4" t="s">
        <v>9</v>
      </c>
      <c r="K11" s="115" t="s">
        <v>10</v>
      </c>
      <c r="L11" s="115"/>
      <c r="M11" s="115"/>
      <c r="N11" s="115"/>
      <c r="O11" s="115"/>
      <c r="P11" s="115"/>
      <c r="Q11" s="116"/>
    </row>
    <row r="12" spans="1:17" ht="22.5" x14ac:dyDescent="0.2">
      <c r="A12" s="103" t="s">
        <v>11</v>
      </c>
      <c r="B12" s="104"/>
      <c r="C12" s="104"/>
      <c r="D12" s="13"/>
      <c r="E12" s="5"/>
      <c r="F12" s="2"/>
      <c r="G12" s="2"/>
      <c r="H12" s="2"/>
      <c r="I12" s="8"/>
      <c r="J12" s="2" t="s">
        <v>12</v>
      </c>
      <c r="K12" s="4" t="s">
        <v>13</v>
      </c>
      <c r="L12" s="4"/>
      <c r="M12" s="4"/>
      <c r="N12" s="4"/>
      <c r="O12" s="4"/>
      <c r="P12" s="4"/>
      <c r="Q12" s="16"/>
    </row>
    <row r="13" spans="1:17" ht="42.75" customHeight="1" x14ac:dyDescent="0.2">
      <c r="A13" s="99" t="s">
        <v>14</v>
      </c>
      <c r="B13" s="95" t="s">
        <v>15</v>
      </c>
      <c r="C13" s="95" t="s">
        <v>16</v>
      </c>
      <c r="D13" s="95" t="s">
        <v>17</v>
      </c>
      <c r="E13" s="95" t="s">
        <v>18</v>
      </c>
      <c r="F13" s="88" t="s">
        <v>19</v>
      </c>
      <c r="G13" s="89"/>
      <c r="H13" s="92" t="s">
        <v>20</v>
      </c>
      <c r="I13" s="92"/>
      <c r="J13" s="86" t="s">
        <v>21</v>
      </c>
      <c r="K13" s="86" t="s">
        <v>22</v>
      </c>
      <c r="L13" s="40"/>
      <c r="M13" s="40"/>
      <c r="N13" s="86" t="s">
        <v>21</v>
      </c>
      <c r="O13" s="86" t="s">
        <v>22</v>
      </c>
      <c r="P13" s="25" t="s">
        <v>23</v>
      </c>
      <c r="Q13" s="134" t="s">
        <v>26</v>
      </c>
    </row>
    <row r="14" spans="1:17" ht="30.75" customHeight="1" x14ac:dyDescent="0.2">
      <c r="A14" s="100"/>
      <c r="B14" s="102"/>
      <c r="C14" s="102"/>
      <c r="D14" s="102"/>
      <c r="E14" s="102"/>
      <c r="F14" s="90"/>
      <c r="G14" s="91"/>
      <c r="H14" s="95" t="s">
        <v>27</v>
      </c>
      <c r="I14" s="95" t="s">
        <v>28</v>
      </c>
      <c r="J14" s="93"/>
      <c r="K14" s="93"/>
      <c r="L14" s="27"/>
      <c r="M14" s="27"/>
      <c r="N14" s="93"/>
      <c r="O14" s="93"/>
      <c r="P14" s="27" t="s">
        <v>29</v>
      </c>
      <c r="Q14" s="94"/>
    </row>
    <row r="15" spans="1:17" ht="18" customHeight="1" x14ac:dyDescent="0.2">
      <c r="A15" s="101"/>
      <c r="B15" s="96"/>
      <c r="C15" s="96"/>
      <c r="D15" s="96"/>
      <c r="E15" s="96"/>
      <c r="F15" s="6" t="s">
        <v>30</v>
      </c>
      <c r="G15" s="6" t="s">
        <v>31</v>
      </c>
      <c r="H15" s="96"/>
      <c r="I15" s="96"/>
      <c r="J15" s="97" t="s">
        <v>32</v>
      </c>
      <c r="K15" s="98"/>
      <c r="L15" s="41" t="s">
        <v>33</v>
      </c>
      <c r="M15" s="41" t="s">
        <v>34</v>
      </c>
      <c r="N15" s="97" t="s">
        <v>35</v>
      </c>
      <c r="O15" s="98"/>
      <c r="P15" s="7"/>
      <c r="Q15" s="17"/>
    </row>
    <row r="16" spans="1:17" ht="34.5" customHeight="1" x14ac:dyDescent="0.2">
      <c r="A16" s="43" t="s">
        <v>36</v>
      </c>
      <c r="B16" s="43" t="s">
        <v>167</v>
      </c>
      <c r="C16" s="43" t="s">
        <v>168</v>
      </c>
      <c r="D16" s="43" t="s">
        <v>39</v>
      </c>
      <c r="E16" s="44">
        <v>1</v>
      </c>
      <c r="F16" s="45">
        <v>1</v>
      </c>
      <c r="G16" s="45">
        <v>8</v>
      </c>
      <c r="H16" s="46">
        <v>44516</v>
      </c>
      <c r="I16" s="46" t="s">
        <v>169</v>
      </c>
      <c r="J16" s="28">
        <v>3810000</v>
      </c>
      <c r="K16" s="47">
        <f>(F16*J16+(J16/30*G16))*E16</f>
        <v>4826000</v>
      </c>
      <c r="L16" s="18" t="s">
        <v>170</v>
      </c>
      <c r="M16" s="47" t="s">
        <v>171</v>
      </c>
      <c r="N16" s="29">
        <f>+J16</f>
        <v>3810000</v>
      </c>
      <c r="O16" s="18">
        <f>+K16</f>
        <v>4826000</v>
      </c>
      <c r="P16" s="47" t="s">
        <v>172</v>
      </c>
      <c r="Q16" s="131" t="s">
        <v>173</v>
      </c>
    </row>
    <row r="17" spans="1:17" ht="142.5" customHeight="1" x14ac:dyDescent="0.2">
      <c r="A17" s="43" t="s">
        <v>36</v>
      </c>
      <c r="B17" s="43" t="s">
        <v>174</v>
      </c>
      <c r="C17" s="43" t="s">
        <v>175</v>
      </c>
      <c r="D17" s="43" t="s">
        <v>39</v>
      </c>
      <c r="E17" s="44">
        <v>2</v>
      </c>
      <c r="F17" s="45">
        <v>1</v>
      </c>
      <c r="G17" s="45">
        <v>8</v>
      </c>
      <c r="H17" s="46">
        <v>44516</v>
      </c>
      <c r="I17" s="46" t="s">
        <v>169</v>
      </c>
      <c r="J17" s="28">
        <v>3810000</v>
      </c>
      <c r="K17" s="47">
        <f>(F17*J17+(J17/30*G17))*E17</f>
        <v>9652000</v>
      </c>
      <c r="L17" s="18" t="s">
        <v>176</v>
      </c>
      <c r="M17" s="47" t="s">
        <v>177</v>
      </c>
      <c r="N17" s="29">
        <f t="shared" ref="N17:N22" si="0">+J17</f>
        <v>3810000</v>
      </c>
      <c r="O17" s="18">
        <f t="shared" ref="O17:O22" si="1">+K17</f>
        <v>9652000</v>
      </c>
      <c r="P17" s="47" t="s">
        <v>178</v>
      </c>
      <c r="Q17" s="132"/>
    </row>
    <row r="18" spans="1:17" ht="34.5" customHeight="1" x14ac:dyDescent="0.2">
      <c r="A18" s="43" t="s">
        <v>36</v>
      </c>
      <c r="B18" s="43" t="s">
        <v>179</v>
      </c>
      <c r="C18" s="43" t="s">
        <v>180</v>
      </c>
      <c r="D18" s="43" t="s">
        <v>39</v>
      </c>
      <c r="E18" s="44">
        <v>1</v>
      </c>
      <c r="F18" s="45">
        <v>1</v>
      </c>
      <c r="G18" s="45">
        <v>8</v>
      </c>
      <c r="H18" s="46">
        <v>44516</v>
      </c>
      <c r="I18" s="46">
        <v>44546</v>
      </c>
      <c r="J18" s="53">
        <v>3038400</v>
      </c>
      <c r="K18" s="47">
        <f t="shared" ref="K18:K22" si="2">(F18*J18+(J18/30*G18))*E18</f>
        <v>3848640</v>
      </c>
      <c r="L18" s="47" t="s">
        <v>181</v>
      </c>
      <c r="M18" s="47" t="s">
        <v>182</v>
      </c>
      <c r="N18" s="54">
        <f t="shared" si="0"/>
        <v>3038400</v>
      </c>
      <c r="O18" s="47">
        <f t="shared" si="1"/>
        <v>3848640</v>
      </c>
      <c r="P18" s="47" t="s">
        <v>183</v>
      </c>
      <c r="Q18" s="132"/>
    </row>
    <row r="19" spans="1:17" ht="34.5" customHeight="1" x14ac:dyDescent="0.2">
      <c r="A19" s="43" t="s">
        <v>36</v>
      </c>
      <c r="B19" s="43" t="s">
        <v>174</v>
      </c>
      <c r="C19" s="43" t="s">
        <v>184</v>
      </c>
      <c r="D19" s="43" t="s">
        <v>39</v>
      </c>
      <c r="E19" s="44">
        <v>2</v>
      </c>
      <c r="F19" s="45">
        <v>1</v>
      </c>
      <c r="G19" s="45">
        <v>8</v>
      </c>
      <c r="H19" s="46">
        <v>44516</v>
      </c>
      <c r="I19" s="46" t="s">
        <v>169</v>
      </c>
      <c r="J19" s="53">
        <v>3810000</v>
      </c>
      <c r="K19" s="47">
        <f t="shared" si="2"/>
        <v>9652000</v>
      </c>
      <c r="L19" s="47" t="s">
        <v>185</v>
      </c>
      <c r="M19" s="47" t="s">
        <v>186</v>
      </c>
      <c r="N19" s="54">
        <f t="shared" si="0"/>
        <v>3810000</v>
      </c>
      <c r="O19" s="47">
        <f t="shared" si="1"/>
        <v>9652000</v>
      </c>
      <c r="P19" s="47" t="s">
        <v>178</v>
      </c>
      <c r="Q19" s="132"/>
    </row>
    <row r="20" spans="1:17" ht="137.25" customHeight="1" x14ac:dyDescent="0.2">
      <c r="A20" s="43" t="s">
        <v>36</v>
      </c>
      <c r="B20" s="43" t="s">
        <v>174</v>
      </c>
      <c r="C20" s="43" t="s">
        <v>187</v>
      </c>
      <c r="D20" s="43" t="s">
        <v>39</v>
      </c>
      <c r="E20" s="44">
        <v>1</v>
      </c>
      <c r="F20" s="45">
        <v>1</v>
      </c>
      <c r="G20" s="45">
        <v>8</v>
      </c>
      <c r="H20" s="46">
        <v>44516</v>
      </c>
      <c r="I20" s="46" t="s">
        <v>169</v>
      </c>
      <c r="J20" s="28">
        <v>3510000</v>
      </c>
      <c r="K20" s="47">
        <f t="shared" si="2"/>
        <v>4446000</v>
      </c>
      <c r="L20" s="18" t="s">
        <v>188</v>
      </c>
      <c r="M20" s="18" t="s">
        <v>189</v>
      </c>
      <c r="N20" s="29">
        <f t="shared" si="0"/>
        <v>3510000</v>
      </c>
      <c r="O20" s="18">
        <f t="shared" si="1"/>
        <v>4446000</v>
      </c>
      <c r="P20" s="47" t="s">
        <v>178</v>
      </c>
      <c r="Q20" s="132"/>
    </row>
    <row r="21" spans="1:17" ht="147.75" customHeight="1" x14ac:dyDescent="0.2">
      <c r="A21" s="43" t="s">
        <v>36</v>
      </c>
      <c r="B21" s="43" t="s">
        <v>174</v>
      </c>
      <c r="C21" s="43" t="s">
        <v>190</v>
      </c>
      <c r="D21" s="43" t="s">
        <v>39</v>
      </c>
      <c r="E21" s="44">
        <v>1</v>
      </c>
      <c r="F21" s="45">
        <v>1</v>
      </c>
      <c r="G21" s="45">
        <v>8</v>
      </c>
      <c r="H21" s="46">
        <v>44516</v>
      </c>
      <c r="I21" s="46" t="s">
        <v>169</v>
      </c>
      <c r="J21" s="28">
        <v>3510000</v>
      </c>
      <c r="K21" s="47">
        <f t="shared" ref="K21" si="3">(F21*J21+(J21/30*G21))*E21</f>
        <v>4446000</v>
      </c>
      <c r="L21" s="18" t="s">
        <v>191</v>
      </c>
      <c r="M21" s="47" t="s">
        <v>192</v>
      </c>
      <c r="N21" s="29">
        <f t="shared" si="0"/>
        <v>3510000</v>
      </c>
      <c r="O21" s="18">
        <f t="shared" si="1"/>
        <v>4446000</v>
      </c>
      <c r="P21" s="47" t="s">
        <v>178</v>
      </c>
      <c r="Q21" s="132"/>
    </row>
    <row r="22" spans="1:17" ht="96" customHeight="1" x14ac:dyDescent="0.2">
      <c r="A22" s="43" t="s">
        <v>36</v>
      </c>
      <c r="B22" s="43" t="s">
        <v>193</v>
      </c>
      <c r="C22" s="43" t="s">
        <v>194</v>
      </c>
      <c r="D22" s="43" t="s">
        <v>39</v>
      </c>
      <c r="E22" s="44">
        <v>3</v>
      </c>
      <c r="F22" s="45">
        <v>1</v>
      </c>
      <c r="G22" s="45">
        <v>8</v>
      </c>
      <c r="H22" s="46">
        <v>44516</v>
      </c>
      <c r="I22" s="46" t="s">
        <v>169</v>
      </c>
      <c r="J22" s="28">
        <v>3810000</v>
      </c>
      <c r="K22" s="47">
        <f t="shared" si="2"/>
        <v>14478000</v>
      </c>
      <c r="L22" s="47" t="s">
        <v>195</v>
      </c>
      <c r="M22" s="47" t="s">
        <v>196</v>
      </c>
      <c r="N22" s="29">
        <f t="shared" si="0"/>
        <v>3810000</v>
      </c>
      <c r="O22" s="18">
        <f t="shared" si="1"/>
        <v>14478000</v>
      </c>
      <c r="P22" s="47" t="s">
        <v>172</v>
      </c>
      <c r="Q22" s="133"/>
    </row>
    <row r="23" spans="1:17" x14ac:dyDescent="0.2">
      <c r="O23" s="18"/>
    </row>
    <row r="24" spans="1:17" x14ac:dyDescent="0.2">
      <c r="A24" s="30" t="s">
        <v>52</v>
      </c>
      <c r="B24" s="31"/>
      <c r="C24" s="32"/>
      <c r="D24" s="33"/>
      <c r="E24" s="38">
        <f>SUM(E16:E23)</f>
        <v>11</v>
      </c>
      <c r="F24" s="35"/>
      <c r="G24" s="34"/>
      <c r="H24" s="3"/>
      <c r="I24" s="16"/>
      <c r="J24" s="36"/>
      <c r="K24" s="37">
        <f>+K16+K17+K18+K19+K20+K21+K22</f>
        <v>51348640</v>
      </c>
      <c r="L24" s="37"/>
      <c r="M24" s="37"/>
      <c r="N24" s="36"/>
      <c r="O24" s="18"/>
      <c r="P24" s="16"/>
      <c r="Q24" s="39"/>
    </row>
    <row r="25" spans="1:17" ht="29.25" customHeight="1" x14ac:dyDescent="0.2">
      <c r="B25" s="20"/>
      <c r="K25" s="42"/>
      <c r="N25" s="21"/>
      <c r="Q25" s="19"/>
    </row>
    <row r="26" spans="1:17" ht="30.75" customHeight="1" x14ac:dyDescent="0.2">
      <c r="K26" s="22"/>
      <c r="L26" s="22"/>
      <c r="M26" s="22"/>
      <c r="N26" s="22"/>
      <c r="O26" s="22"/>
      <c r="Q26" s="23"/>
    </row>
    <row r="27" spans="1:17" ht="15" x14ac:dyDescent="0.25">
      <c r="A27" s="87" t="s">
        <v>197</v>
      </c>
      <c r="B27" s="87"/>
      <c r="C27" s="87"/>
      <c r="D27" s="87"/>
      <c r="E27" s="87"/>
      <c r="F27" s="87"/>
      <c r="G27" s="87"/>
      <c r="H27" s="87"/>
      <c r="I27" s="87"/>
      <c r="J27" s="87"/>
      <c r="K27" s="87"/>
      <c r="L27" s="87"/>
      <c r="M27" s="87"/>
      <c r="N27" s="87"/>
      <c r="O27" s="87"/>
      <c r="P27" s="87"/>
      <c r="Q27" s="87"/>
    </row>
    <row r="28" spans="1:17" ht="15" x14ac:dyDescent="0.25">
      <c r="A28" s="87" t="s">
        <v>198</v>
      </c>
      <c r="B28" s="87"/>
      <c r="C28" s="87"/>
      <c r="D28" s="87"/>
      <c r="E28" s="87"/>
      <c r="F28" s="87"/>
      <c r="G28" s="87"/>
      <c r="H28" s="87"/>
      <c r="I28" s="87"/>
      <c r="J28" s="87"/>
      <c r="K28" s="87"/>
      <c r="L28" s="87"/>
      <c r="M28" s="87"/>
      <c r="N28" s="87"/>
      <c r="O28" s="87"/>
      <c r="P28" s="87"/>
      <c r="Q28" s="87"/>
    </row>
    <row r="29" spans="1:17" x14ac:dyDescent="0.2">
      <c r="I29" s="42"/>
    </row>
    <row r="30" spans="1:17" x14ac:dyDescent="0.2">
      <c r="J30" s="42"/>
    </row>
    <row r="31" spans="1:17" x14ac:dyDescent="0.2">
      <c r="H31" s="42"/>
    </row>
    <row r="32" spans="1:17" x14ac:dyDescent="0.2">
      <c r="J32" s="42"/>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5" type="noConversion"/>
  <pageMargins left="0.7" right="0.7" top="0.75" bottom="0.75" header="0.3" footer="0.3"/>
  <pageSetup scale="26" orientation="landscape"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48" t="s">
        <v>199</v>
      </c>
      <c r="D3" s="49">
        <v>15150400</v>
      </c>
      <c r="H3" t="s">
        <v>200</v>
      </c>
    </row>
    <row r="4" spans="3:11" x14ac:dyDescent="0.25">
      <c r="C4" s="48" t="s">
        <v>201</v>
      </c>
      <c r="D4" s="49">
        <v>13462000</v>
      </c>
      <c r="H4" s="50">
        <f>'ANEXO 2 (IISem)'!K24</f>
        <v>51348640</v>
      </c>
    </row>
    <row r="5" spans="3:11" x14ac:dyDescent="0.25">
      <c r="C5" s="48" t="s">
        <v>202</v>
      </c>
      <c r="D5" s="49">
        <v>13462000</v>
      </c>
      <c r="H5" s="51">
        <f>D8</f>
        <v>62053300</v>
      </c>
    </row>
    <row r="6" spans="3:11" x14ac:dyDescent="0.25">
      <c r="C6" s="48" t="s">
        <v>203</v>
      </c>
      <c r="D6" s="49">
        <v>13462000</v>
      </c>
      <c r="H6">
        <f>D16</f>
        <v>45453000</v>
      </c>
      <c r="J6" t="s">
        <v>204</v>
      </c>
    </row>
    <row r="7" spans="3:11" x14ac:dyDescent="0.25">
      <c r="C7" s="48" t="s">
        <v>205</v>
      </c>
      <c r="D7" s="49">
        <v>6516900</v>
      </c>
      <c r="I7" s="52">
        <v>215272900</v>
      </c>
      <c r="J7" t="s">
        <v>206</v>
      </c>
    </row>
    <row r="8" spans="3:11" x14ac:dyDescent="0.25">
      <c r="D8" s="51">
        <f>SUM(D3:D7)</f>
        <v>62053300</v>
      </c>
      <c r="J8" s="52">
        <f>SUM(D14)</f>
        <v>29636400</v>
      </c>
      <c r="K8" t="s">
        <v>207</v>
      </c>
    </row>
    <row r="9" spans="3:11" x14ac:dyDescent="0.25">
      <c r="J9" s="52">
        <f>SUM(J7:J8)</f>
        <v>29636400</v>
      </c>
      <c r="K9" t="s">
        <v>208</v>
      </c>
    </row>
    <row r="10" spans="3:11" x14ac:dyDescent="0.25">
      <c r="C10" s="135" t="s">
        <v>209</v>
      </c>
      <c r="D10" s="136"/>
      <c r="J10" s="52">
        <v>9115200</v>
      </c>
      <c r="K10" t="s">
        <v>210</v>
      </c>
    </row>
    <row r="11" spans="3:11" x14ac:dyDescent="0.25">
      <c r="C11" s="48" t="s">
        <v>211</v>
      </c>
      <c r="D11" s="49">
        <v>16383000</v>
      </c>
      <c r="J11" s="50" t="e">
        <f>#REF!</f>
        <v>#REF!</v>
      </c>
      <c r="K11" t="s">
        <v>212</v>
      </c>
    </row>
    <row r="12" spans="3:11" x14ac:dyDescent="0.25">
      <c r="C12" s="48" t="s">
        <v>213</v>
      </c>
      <c r="D12" s="49">
        <v>4010400</v>
      </c>
      <c r="J12" s="52" t="e">
        <f>J9-J10-J11</f>
        <v>#REF!</v>
      </c>
      <c r="K12" t="s">
        <v>214</v>
      </c>
    </row>
    <row r="13" spans="3:11" x14ac:dyDescent="0.25">
      <c r="C13" s="48" t="s">
        <v>215</v>
      </c>
      <c r="D13" s="49">
        <v>9243000</v>
      </c>
    </row>
    <row r="14" spans="3:11" x14ac:dyDescent="0.25">
      <c r="D14" s="51">
        <f>SUM(D11:D13)</f>
        <v>29636400</v>
      </c>
    </row>
    <row r="16" spans="3:11" x14ac:dyDescent="0.25">
      <c r="C16" s="48" t="s">
        <v>216</v>
      </c>
      <c r="D16" s="48">
        <v>45453000</v>
      </c>
    </row>
    <row r="17" spans="3:10" x14ac:dyDescent="0.25">
      <c r="J17">
        <v>25681400</v>
      </c>
    </row>
    <row r="19" spans="3:10" x14ac:dyDescent="0.25">
      <c r="C19" s="48" t="s">
        <v>217</v>
      </c>
      <c r="D19" s="49">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ANEXO 2_COMPLEMENTARIA_REG_2023</vt:lpstr>
      <vt:lpstr>Hoja2</vt:lpstr>
      <vt:lpstr>JUSTIFICACION_ÓBLIGACIONES</vt:lpstr>
      <vt:lpstr>MATRIZ</vt:lpstr>
      <vt:lpstr>ANEXO 2 (IISem)</vt:lpstr>
      <vt:lpstr>Hoja1</vt:lpstr>
      <vt:lpstr>'ANEXO 2 (IISem)'!Área_de_impresión</vt:lpstr>
      <vt:lpstr>'ANEXO 2_COMPLEMENTARIA_REG_2023'!Área_de_impresión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 Botello Gordillo</cp:lastModifiedBy>
  <cp:revision/>
  <dcterms:created xsi:type="dcterms:W3CDTF">2020-02-28T20:30:41Z</dcterms:created>
  <dcterms:modified xsi:type="dcterms:W3CDTF">2023-04-13T13:02:45Z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2023-03-28T21:00:32Z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45b3c315-99aa-4f31-b7b6-cfbbc394b4f5</vt:lpwstr>
  </property>
  <property fmtid="{D5CDD505-2E9C-101B-9397-08002B2CF9AE}" pid="8" name="MSIP_Label_1299739c-ad3d-4908-806e-4d91151a6e13_ContentBits">
    <vt:lpwstr>0</vt:lpwstr>
  </property>
</Properties>
</file>