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opineda\Desktop\OLGA OFB\OLGA 2023\ESTUDIOS PREVIOS\ALMACEN\VIGILANCIA\NUEVO PROCESO\"/>
    </mc:Choice>
  </mc:AlternateContent>
  <xr:revisionPtr revIDLastSave="0" documentId="13_ncr:1_{98ACC113-740B-4766-ACCE-6DB98620AE9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ERVICIO VIGILANCIA" sheetId="2" r:id="rId1"/>
    <sheet name="SERVICIO VIGILANCIA  15" sheetId="5" r:id="rId2"/>
    <sheet name="MEDIOS TECNOLOGICOS" sheetId="6" r:id="rId3"/>
  </sheets>
  <definedNames>
    <definedName name="_xlnm.Print_Area" localSheetId="0">'SERVICIO VIGILANCIA'!$A$1:$V$21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8" i="2" l="1"/>
  <c r="I8" i="2"/>
  <c r="H8" i="2"/>
  <c r="G8" i="2"/>
  <c r="F8" i="2"/>
  <c r="J9" i="2" l="1"/>
  <c r="G9" i="2"/>
  <c r="D15" i="6"/>
  <c r="D14" i="6"/>
  <c r="D13" i="6"/>
  <c r="D12" i="6"/>
  <c r="D10" i="6"/>
  <c r="F9" i="5"/>
  <c r="F8" i="5"/>
  <c r="D9" i="5" l="1"/>
  <c r="D8" i="5"/>
  <c r="G8" i="5" s="1"/>
  <c r="H8" i="5" l="1"/>
  <c r="I8" i="5" s="1"/>
  <c r="J8" i="5" s="1"/>
  <c r="J10" i="5" s="1"/>
  <c r="J11" i="5" s="1"/>
  <c r="J12" i="5" s="1"/>
  <c r="G9" i="5"/>
  <c r="H9" i="5" s="1"/>
  <c r="I9" i="5" s="1"/>
  <c r="J9" i="5" s="1"/>
  <c r="D9" i="2"/>
  <c r="F9" i="2"/>
  <c r="H9" i="2" s="1"/>
  <c r="I9" i="2" s="1"/>
  <c r="D8" i="2"/>
  <c r="J10" i="2" l="1"/>
  <c r="J11" i="2" s="1"/>
  <c r="D9" i="6"/>
  <c r="D8" i="6"/>
  <c r="D7" i="6"/>
  <c r="D6" i="6"/>
  <c r="D5" i="6"/>
  <c r="D4" i="6"/>
  <c r="J12" i="2" l="1"/>
  <c r="J13" i="2" s="1"/>
  <c r="J14" i="2" s="1"/>
  <c r="I21" i="2" l="1"/>
  <c r="I18" i="2"/>
</calcChain>
</file>

<file path=xl/sharedStrings.xml><?xml version="1.0" encoding="utf-8"?>
<sst xmlns="http://schemas.openxmlformats.org/spreadsheetml/2006/main" count="57" uniqueCount="41">
  <si>
    <t>Valor Mensual Gastos de Administración y de Supervisión ($)</t>
  </si>
  <si>
    <t>Valor Total (Tarifa Mensual + Gastos Administrativos y de Supervisión) ($)</t>
  </si>
  <si>
    <t>Tipo de Servicio</t>
  </si>
  <si>
    <t>Cantidad</t>
  </si>
  <si>
    <t>Descripción</t>
  </si>
  <si>
    <t>Base IVA
 (S)</t>
  </si>
  <si>
    <t>Valor Total Mensual
($)</t>
  </si>
  <si>
    <t>DVD D1, 8 canales, resolución 1920 x 1080, 2 teras de almacenamiento, puertos USB,  HDMI Y VGA, soporte de visualización remota a través de internet, zoom digital 1X-10X o superior</t>
  </si>
  <si>
    <t>Cámaras HD-SDI, Modo día/noche con filtro mecánico removible, Zoom digital 12X, de 1200 TVL o superior.</t>
  </si>
  <si>
    <t>Ciberdomo ptz para uso exterior, zoom óptico 30x o superior.</t>
  </si>
  <si>
    <t>Lámpara reflectora con sensor para uso exterior, (dos lámparas halógenas) de 50 mts a 100 mts de alcance, de marca reconocida.</t>
  </si>
  <si>
    <t>Consolidar el monitoreo del CCTV  de las sedes de la OFB en un solo punto remoto brindando el  apoyo y control de la calidad del servicio por parte del operador, minimizando los riesgos de intrusion a las mismas; con acceso remoto por parte del supervisor del contrato.</t>
  </si>
  <si>
    <t>IVA
($)</t>
  </si>
  <si>
    <t>Servicio de vigilancia y seguridad privada 24 horas permanentes sin arma, incluyendo domingos y festivos, uniformados, con equipo de comunicación.</t>
  </si>
  <si>
    <t>Servicio de vigilancia y seguridad privada 24 horas permanentes con arma, incluyendo domingos y festivos, uniformado, con equipo de comunicación.</t>
  </si>
  <si>
    <t>Monitor de Alta resolución de mínimo 22” o superior con entrada HDMI.</t>
  </si>
  <si>
    <t>Porcentaje de Gastos de Admininistración y de Supervisión (%)</t>
  </si>
  <si>
    <t>Cantidad de Servicios</t>
  </si>
  <si>
    <t>NUMERO DE MESES</t>
  </si>
  <si>
    <t>TOTAL VALOR MENSUAL SERVICIO REGULADOS (SERVICIOS DE VIGILANCIA)</t>
  </si>
  <si>
    <t>TOTAL VALOR MENSUAL SERVICIOS NO REGULADOS (MEDIOS TECNOLÓGICOS)</t>
  </si>
  <si>
    <t>VALOR TOTAL SERVICIOS REGULADOS (SERVICIOS DE VIGILANCIA)</t>
  </si>
  <si>
    <t>VALOR TOTAL SERVICIOS NO REGULADOS (MEDIOS TECNOLÓGICOS)</t>
  </si>
  <si>
    <t xml:space="preserve">Circular Externa Nº 20221300000675 del 29/12/2022 </t>
  </si>
  <si>
    <t>VALOR UNITARIO INCLUIDO IVA</t>
  </si>
  <si>
    <t>VALOR TOTAL INCLUIDO IVA</t>
  </si>
  <si>
    <t>1 MES</t>
  </si>
  <si>
    <t>ESTUDIO DE MERCADO DEL 26 DE MAYO DE 2023 AL 14 DE JULIO DE 2023</t>
  </si>
  <si>
    <t>HISTÓRICO DEL CONTRATO 161 DE 2022 + 13,12%</t>
  </si>
  <si>
    <t>VALOR  TOTAL 7 MESES</t>
  </si>
  <si>
    <t>Tarifa Mensual ($) + valor seguro de vida</t>
  </si>
  <si>
    <t>ESTUDIO DE MERCADO DEL 15 DE JULIO  DE 2023 AL 14 DE ENERO DE 2024</t>
  </si>
  <si>
    <t>VALOR DIARIO SERVICIOS REGULADOS</t>
  </si>
  <si>
    <t xml:space="preserve">VALOR 19 DÍAS </t>
  </si>
  <si>
    <t>VALOR  TOTAL UN (1) MES Y DIECINUEVE (19) DÍAS SERVICIOS REGULADOS</t>
  </si>
  <si>
    <t>VALOR 6 MESES  SERVICIOS REGULADOS</t>
  </si>
  <si>
    <t xml:space="preserve">VALOR DIARIO </t>
  </si>
  <si>
    <t>VALOR DIECINUEVE (19) DÍAS</t>
  </si>
  <si>
    <t>VALOR TOTAL SIETE (7) MESES Y DIECINUEVE (19) DÍAS</t>
  </si>
  <si>
    <t>TOTAL SERVICIOS DE VIGILANCIA + MEDIOS TECNOLOGICOS -  7 (SIETE ) MESES Y DIECINUEVE (19) DÍAS</t>
  </si>
  <si>
    <t>TOTAL SERVICIOS REGULADOS   7 (SIETE ) MESES Y DIECINUEVE (19) DÍAS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</si>
</sst>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5" formatCode="&quot;$&quot;\ #,##0;\-&quot;$&quot;\ #,##0"/>
    <numFmt numFmtId="41" formatCode="_-* #,##0_-;\-* #,##0_-;_-* &quot;-&quot;_-;_-@_-"/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 &quot;$&quot;\ * #,##0.00_ ;_ &quot;$&quot;\ * \-#,##0.00_ ;_ &quot;$&quot;\ * &quot;-&quot;??_ ;_ @_ "/>
    <numFmt numFmtId="167" formatCode="[$$-240A]\ #,##0"/>
    <numFmt numFmtId="168" formatCode="_-&quot;$&quot;* #,##0_-;\-&quot;$&quot;* #,##0_-;_-&quot;$&quot;* &quot;-&quot;??_-;_-@_-"/>
    <numFmt numFmtId="169" formatCode="&quot;$&quot;\ #,##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 Narrow"/>
      <family val="2"/>
    </font>
    <font>
      <b/>
      <sz val="11"/>
      <name val="Arial"/>
      <family val="2"/>
    </font>
    <font>
      <sz val="9"/>
      <name val="Arial"/>
      <family val="2"/>
    </font>
    <font>
      <b/>
      <sz val="9"/>
      <color indexed="8"/>
      <name val="Arial"/>
      <family val="2"/>
    </font>
    <font>
      <b/>
      <sz val="9"/>
      <name val="Arial"/>
      <family val="2"/>
    </font>
    <font>
      <sz val="9"/>
      <color indexed="8"/>
      <name val="Arial"/>
      <family val="2"/>
    </font>
    <font>
      <b/>
      <sz val="10"/>
      <name val="Arial"/>
      <family val="2"/>
    </font>
    <font>
      <sz val="9"/>
      <color rgb="FF000000"/>
      <name val="Arial"/>
      <family val="2"/>
    </font>
    <font>
      <b/>
      <sz val="12"/>
      <name val="Arial"/>
      <family val="2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88">
    <xf numFmtId="0" fontId="0" fillId="0" borderId="0" xfId="0"/>
    <xf numFmtId="0" fontId="2" fillId="0" borderId="0" xfId="3" applyProtection="1">
      <protection locked="0"/>
    </xf>
    <xf numFmtId="0" fontId="5" fillId="0" borderId="0" xfId="3" applyFont="1" applyProtection="1">
      <protection locked="0"/>
    </xf>
    <xf numFmtId="0" fontId="2" fillId="0" borderId="0" xfId="3"/>
    <xf numFmtId="168" fontId="9" fillId="2" borderId="0" xfId="3" applyNumberFormat="1" applyFont="1" applyFill="1"/>
    <xf numFmtId="0" fontId="5" fillId="0" borderId="0" xfId="3" applyFont="1"/>
    <xf numFmtId="167" fontId="2" fillId="0" borderId="0" xfId="3" applyNumberFormat="1"/>
    <xf numFmtId="5" fontId="0" fillId="0" borderId="3" xfId="0" applyNumberFormat="1" applyBorder="1" applyAlignment="1">
      <alignment horizontal="center" vertical="center"/>
    </xf>
    <xf numFmtId="0" fontId="12" fillId="0" borderId="0" xfId="0" applyFont="1"/>
    <xf numFmtId="0" fontId="10" fillId="2" borderId="3" xfId="0" applyFont="1" applyFill="1" applyBorder="1" applyAlignment="1">
      <alignment horizontal="justify" vertical="center" wrapText="1"/>
    </xf>
    <xf numFmtId="0" fontId="10" fillId="2" borderId="3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/>
    </xf>
    <xf numFmtId="0" fontId="5" fillId="3" borderId="0" xfId="3" applyFont="1" applyFill="1" applyProtection="1">
      <protection locked="0"/>
    </xf>
    <xf numFmtId="0" fontId="8" fillId="2" borderId="6" xfId="3" applyFont="1" applyFill="1" applyBorder="1" applyAlignment="1">
      <alignment horizontal="justify" vertical="center" wrapText="1"/>
    </xf>
    <xf numFmtId="0" fontId="8" fillId="2" borderId="14" xfId="3" applyFont="1" applyFill="1" applyBorder="1" applyAlignment="1">
      <alignment horizontal="center" vertical="center" wrapText="1"/>
    </xf>
    <xf numFmtId="169" fontId="8" fillId="2" borderId="12" xfId="2" applyNumberFormat="1" applyFont="1" applyFill="1" applyBorder="1" applyAlignment="1" applyProtection="1">
      <alignment horizontal="center" vertical="center"/>
      <protection locked="0"/>
    </xf>
    <xf numFmtId="9" fontId="8" fillId="2" borderId="12" xfId="5" applyFont="1" applyFill="1" applyBorder="1" applyAlignment="1" applyProtection="1">
      <alignment horizontal="center" vertical="center"/>
      <protection locked="0"/>
    </xf>
    <xf numFmtId="169" fontId="8" fillId="2" borderId="12" xfId="2" applyNumberFormat="1" applyFont="1" applyFill="1" applyBorder="1" applyAlignment="1" applyProtection="1">
      <alignment horizontal="center" vertical="center"/>
      <protection hidden="1"/>
    </xf>
    <xf numFmtId="169" fontId="8" fillId="2" borderId="18" xfId="2" applyNumberFormat="1" applyFont="1" applyFill="1" applyBorder="1" applyAlignment="1" applyProtection="1">
      <alignment horizontal="center" vertical="center"/>
      <protection hidden="1"/>
    </xf>
    <xf numFmtId="169" fontId="8" fillId="2" borderId="13" xfId="2" applyNumberFormat="1" applyFont="1" applyFill="1" applyBorder="1" applyAlignment="1" applyProtection="1">
      <alignment horizontal="center" vertical="center"/>
      <protection hidden="1"/>
    </xf>
    <xf numFmtId="0" fontId="8" fillId="2" borderId="7" xfId="3" applyFont="1" applyFill="1" applyBorder="1" applyAlignment="1">
      <alignment horizontal="justify" vertical="center" wrapText="1"/>
    </xf>
    <xf numFmtId="0" fontId="8" fillId="2" borderId="15" xfId="3" applyFont="1" applyFill="1" applyBorder="1" applyAlignment="1">
      <alignment horizontal="center" vertical="center" wrapText="1"/>
    </xf>
    <xf numFmtId="167" fontId="7" fillId="3" borderId="4" xfId="3" applyNumberFormat="1" applyFont="1" applyFill="1" applyBorder="1" applyAlignment="1">
      <alignment horizontal="center" vertical="center"/>
    </xf>
    <xf numFmtId="0" fontId="7" fillId="3" borderId="11" xfId="1" applyNumberFormat="1" applyFont="1" applyFill="1" applyBorder="1" applyAlignment="1" applyProtection="1">
      <alignment horizontal="center" vertical="center"/>
      <protection locked="0"/>
    </xf>
    <xf numFmtId="169" fontId="7" fillId="3" borderId="19" xfId="3" applyNumberFormat="1" applyFont="1" applyFill="1" applyBorder="1" applyAlignment="1" applyProtection="1">
      <alignment horizontal="center" vertical="center"/>
      <protection locked="0"/>
    </xf>
    <xf numFmtId="5" fontId="3" fillId="3" borderId="3" xfId="3" applyNumberFormat="1" applyFont="1" applyFill="1" applyBorder="1" applyAlignment="1">
      <alignment vertical="center"/>
    </xf>
    <xf numFmtId="169" fontId="2" fillId="0" borderId="0" xfId="3" applyNumberFormat="1" applyProtection="1">
      <protection locked="0"/>
    </xf>
    <xf numFmtId="5" fontId="0" fillId="0" borderId="0" xfId="0" applyNumberFormat="1"/>
    <xf numFmtId="168" fontId="14" fillId="0" borderId="3" xfId="0" applyNumberFormat="1" applyFont="1" applyBorder="1" applyAlignment="1">
      <alignment horizontal="center" vertical="center"/>
    </xf>
    <xf numFmtId="0" fontId="0" fillId="4" borderId="0" xfId="0" applyFill="1"/>
    <xf numFmtId="5" fontId="0" fillId="4" borderId="0" xfId="0" applyNumberFormat="1" applyFill="1"/>
    <xf numFmtId="167" fontId="2" fillId="0" borderId="0" xfId="3" applyNumberFormat="1" applyProtection="1">
      <protection locked="0"/>
    </xf>
    <xf numFmtId="165" fontId="0" fillId="0" borderId="0" xfId="6" applyFont="1" applyFill="1"/>
    <xf numFmtId="165" fontId="15" fillId="0" borderId="0" xfId="0" applyNumberFormat="1" applyFont="1"/>
    <xf numFmtId="44" fontId="0" fillId="0" borderId="0" xfId="0" applyNumberFormat="1"/>
    <xf numFmtId="167" fontId="9" fillId="0" borderId="0" xfId="3" applyNumberFormat="1" applyFont="1" applyProtection="1">
      <protection locked="0"/>
    </xf>
    <xf numFmtId="165" fontId="9" fillId="0" borderId="0" xfId="6" applyFont="1" applyProtection="1">
      <protection locked="0"/>
    </xf>
    <xf numFmtId="169" fontId="9" fillId="3" borderId="9" xfId="3" applyNumberFormat="1" applyFont="1" applyFill="1" applyBorder="1" applyProtection="1">
      <protection locked="0"/>
    </xf>
    <xf numFmtId="167" fontId="9" fillId="3" borderId="9" xfId="3" applyNumberFormat="1" applyFont="1" applyFill="1" applyBorder="1"/>
    <xf numFmtId="169" fontId="9" fillId="3" borderId="3" xfId="3" applyNumberFormat="1" applyFont="1" applyFill="1" applyBorder="1" applyProtection="1">
      <protection locked="0"/>
    </xf>
    <xf numFmtId="168" fontId="13" fillId="3" borderId="3" xfId="0" applyNumberFormat="1" applyFont="1" applyFill="1" applyBorder="1" applyAlignment="1">
      <alignment horizontal="center" vertical="center"/>
    </xf>
    <xf numFmtId="168" fontId="13" fillId="3" borderId="3" xfId="0" applyNumberFormat="1" applyFont="1" applyFill="1" applyBorder="1"/>
    <xf numFmtId="0" fontId="7" fillId="3" borderId="9" xfId="3" applyFont="1" applyFill="1" applyBorder="1" applyAlignment="1" applyProtection="1">
      <alignment horizontal="center" vertical="center"/>
      <protection locked="0"/>
    </xf>
    <xf numFmtId="167" fontId="9" fillId="3" borderId="3" xfId="3" applyNumberFormat="1" applyFont="1" applyFill="1" applyBorder="1" applyProtection="1">
      <protection locked="0"/>
    </xf>
    <xf numFmtId="167" fontId="6" fillId="3" borderId="4" xfId="3" applyNumberFormat="1" applyFont="1" applyFill="1" applyBorder="1" applyAlignment="1">
      <alignment horizontal="center" vertical="center" wrapText="1"/>
    </xf>
    <xf numFmtId="167" fontId="6" fillId="3" borderId="5" xfId="3" applyNumberFormat="1" applyFont="1" applyFill="1" applyBorder="1" applyAlignment="1">
      <alignment horizontal="center" vertical="center" wrapText="1"/>
    </xf>
    <xf numFmtId="0" fontId="11" fillId="3" borderId="8" xfId="3" applyFont="1" applyFill="1" applyBorder="1" applyAlignment="1">
      <alignment horizontal="center" vertical="center"/>
    </xf>
    <xf numFmtId="0" fontId="11" fillId="3" borderId="10" xfId="3" applyFont="1" applyFill="1" applyBorder="1" applyAlignment="1">
      <alignment horizontal="center" vertical="center"/>
    </xf>
    <xf numFmtId="0" fontId="11" fillId="3" borderId="9" xfId="3" applyFont="1" applyFill="1" applyBorder="1" applyAlignment="1">
      <alignment horizontal="center" vertical="center"/>
    </xf>
    <xf numFmtId="0" fontId="4" fillId="3" borderId="8" xfId="3" applyFont="1" applyFill="1" applyBorder="1" applyAlignment="1" applyProtection="1">
      <alignment horizontal="center"/>
      <protection locked="0"/>
    </xf>
    <xf numFmtId="0" fontId="4" fillId="3" borderId="10" xfId="3" applyFont="1" applyFill="1" applyBorder="1" applyAlignment="1" applyProtection="1">
      <alignment horizontal="center"/>
      <protection locked="0"/>
    </xf>
    <xf numFmtId="0" fontId="4" fillId="3" borderId="9" xfId="3" applyFont="1" applyFill="1" applyBorder="1" applyAlignment="1" applyProtection="1">
      <alignment horizontal="center"/>
      <protection locked="0"/>
    </xf>
    <xf numFmtId="0" fontId="7" fillId="3" borderId="21" xfId="3" applyFont="1" applyFill="1" applyBorder="1" applyAlignment="1">
      <alignment horizontal="center" vertical="center"/>
    </xf>
    <xf numFmtId="0" fontId="7" fillId="3" borderId="22" xfId="3" applyFont="1" applyFill="1" applyBorder="1" applyAlignment="1">
      <alignment horizontal="center" vertical="center"/>
    </xf>
    <xf numFmtId="0" fontId="7" fillId="3" borderId="23" xfId="3" applyFont="1" applyFill="1" applyBorder="1" applyAlignment="1">
      <alignment horizontal="center" vertical="center"/>
    </xf>
    <xf numFmtId="0" fontId="3" fillId="0" borderId="0" xfId="3" applyFont="1" applyAlignment="1" applyProtection="1">
      <alignment horizontal="center" vertical="center" wrapText="1"/>
      <protection locked="0"/>
    </xf>
    <xf numFmtId="0" fontId="3" fillId="2" borderId="0" xfId="3" applyFont="1" applyFill="1" applyAlignment="1">
      <alignment horizontal="center" vertical="center" wrapText="1"/>
    </xf>
    <xf numFmtId="0" fontId="4" fillId="3" borderId="25" xfId="3" applyFont="1" applyFill="1" applyBorder="1" applyAlignment="1" applyProtection="1">
      <alignment horizontal="center"/>
      <protection locked="0"/>
    </xf>
    <xf numFmtId="0" fontId="4" fillId="3" borderId="26" xfId="3" applyFont="1" applyFill="1" applyBorder="1" applyAlignment="1" applyProtection="1">
      <alignment horizontal="center"/>
      <protection locked="0"/>
    </xf>
    <xf numFmtId="0" fontId="4" fillId="3" borderId="27" xfId="3" applyFont="1" applyFill="1" applyBorder="1" applyAlignment="1" applyProtection="1">
      <alignment horizontal="center"/>
      <protection locked="0"/>
    </xf>
    <xf numFmtId="0" fontId="6" fillId="3" borderId="1" xfId="3" applyFont="1" applyFill="1" applyBorder="1" applyAlignment="1">
      <alignment horizontal="center" vertical="center" wrapText="1"/>
    </xf>
    <xf numFmtId="0" fontId="6" fillId="3" borderId="16" xfId="3" applyFont="1" applyFill="1" applyBorder="1" applyAlignment="1">
      <alignment horizontal="center" vertical="center" wrapText="1"/>
    </xf>
    <xf numFmtId="0" fontId="6" fillId="3" borderId="2" xfId="3" applyFont="1" applyFill="1" applyBorder="1" applyAlignment="1">
      <alignment horizontal="center" vertical="center" wrapText="1"/>
    </xf>
    <xf numFmtId="0" fontId="6" fillId="3" borderId="17" xfId="3" applyFont="1" applyFill="1" applyBorder="1" applyAlignment="1">
      <alignment horizontal="center" vertical="center" wrapText="1"/>
    </xf>
    <xf numFmtId="167" fontId="6" fillId="3" borderId="3" xfId="3" applyNumberFormat="1" applyFont="1" applyFill="1" applyBorder="1" applyAlignment="1">
      <alignment horizontal="center" vertical="center" wrapText="1"/>
    </xf>
    <xf numFmtId="0" fontId="7" fillId="3" borderId="24" xfId="3" applyFont="1" applyFill="1" applyBorder="1" applyAlignment="1" applyProtection="1">
      <alignment horizontal="center"/>
      <protection locked="0"/>
    </xf>
    <xf numFmtId="0" fontId="7" fillId="3" borderId="20" xfId="3" applyFont="1" applyFill="1" applyBorder="1" applyAlignment="1" applyProtection="1">
      <alignment horizontal="center"/>
      <protection locked="0"/>
    </xf>
    <xf numFmtId="0" fontId="7" fillId="3" borderId="8" xfId="3" applyFont="1" applyFill="1" applyBorder="1" applyAlignment="1" applyProtection="1">
      <alignment horizontal="center"/>
      <protection locked="0"/>
    </xf>
    <xf numFmtId="0" fontId="7" fillId="3" borderId="10" xfId="3" applyFont="1" applyFill="1" applyBorder="1" applyAlignment="1" applyProtection="1">
      <alignment horizontal="center"/>
      <protection locked="0"/>
    </xf>
    <xf numFmtId="0" fontId="7" fillId="3" borderId="8" xfId="3" applyFont="1" applyFill="1" applyBorder="1" applyAlignment="1" applyProtection="1">
      <alignment horizontal="center" vertical="center" wrapText="1"/>
      <protection locked="0"/>
    </xf>
    <xf numFmtId="0" fontId="15" fillId="3" borderId="10" xfId="0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horizontal="center" vertical="center" wrapText="1"/>
    </xf>
    <xf numFmtId="0" fontId="7" fillId="3" borderId="9" xfId="3" applyFont="1" applyFill="1" applyBorder="1" applyAlignment="1" applyProtection="1">
      <alignment horizontal="center"/>
      <protection locked="0"/>
    </xf>
    <xf numFmtId="0" fontId="7" fillId="3" borderId="8" xfId="3" applyFont="1" applyFill="1" applyBorder="1" applyAlignment="1">
      <alignment horizontal="center" vertical="center" wrapText="1"/>
    </xf>
    <xf numFmtId="0" fontId="7" fillId="3" borderId="10" xfId="3" applyFont="1" applyFill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7" fillId="3" borderId="4" xfId="3" applyFont="1" applyFill="1" applyBorder="1" applyAlignment="1" applyProtection="1">
      <alignment horizontal="center" vertical="center"/>
      <protection locked="0"/>
    </xf>
    <xf numFmtId="0" fontId="0" fillId="3" borderId="5" xfId="0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5" xfId="0" applyFont="1" applyFill="1" applyBorder="1"/>
    <xf numFmtId="0" fontId="15" fillId="3" borderId="8" xfId="0" applyFont="1" applyFill="1" applyBorder="1" applyAlignment="1">
      <alignment horizontal="center"/>
    </xf>
    <xf numFmtId="0" fontId="15" fillId="3" borderId="10" xfId="0" applyFont="1" applyFill="1" applyBorder="1" applyAlignment="1">
      <alignment horizontal="center"/>
    </xf>
    <xf numFmtId="0" fontId="15" fillId="3" borderId="9" xfId="0" applyFont="1" applyFill="1" applyBorder="1" applyAlignment="1">
      <alignment horizontal="center"/>
    </xf>
    <xf numFmtId="0" fontId="7" fillId="3" borderId="9" xfId="3" applyFont="1" applyFill="1" applyBorder="1" applyAlignment="1">
      <alignment horizontal="center" vertical="center" wrapText="1"/>
    </xf>
  </cellXfs>
  <cellStyles count="7">
    <cellStyle name="Millares [0]" xfId="1" builtinId="6"/>
    <cellStyle name="Moneda" xfId="6" builtinId="4"/>
    <cellStyle name="Moneda [0]" xfId="2" builtinId="7"/>
    <cellStyle name="Moneda 2" xfId="4" xr:uid="{00000000-0005-0000-0000-000003000000}"/>
    <cellStyle name="Normal" xfId="0" builtinId="0"/>
    <cellStyle name="Normal 2" xfId="3" xr:uid="{00000000-0005-0000-0000-000005000000}"/>
    <cellStyle name="Porcentaje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M22"/>
  <sheetViews>
    <sheetView tabSelected="1" view="pageBreakPreview" zoomScaleNormal="100" zoomScaleSheetLayoutView="100" workbookViewId="0">
      <selection activeCell="F8" sqref="F8"/>
    </sheetView>
  </sheetViews>
  <sheetFormatPr baseColWidth="10" defaultRowHeight="12.75" x14ac:dyDescent="0.2"/>
  <cols>
    <col min="1" max="1" width="2.7109375" style="1" customWidth="1"/>
    <col min="2" max="2" width="37.42578125" style="2" customWidth="1"/>
    <col min="3" max="3" width="8.42578125" style="2" customWidth="1"/>
    <col min="4" max="4" width="13" style="1" bestFit="1" customWidth="1"/>
    <col min="5" max="7" width="14.7109375" style="1" customWidth="1"/>
    <col min="8" max="8" width="12.28515625" style="1" bestFit="1" customWidth="1"/>
    <col min="9" max="9" width="12.7109375" style="1" bestFit="1" customWidth="1"/>
    <col min="10" max="10" width="14.7109375" style="1" customWidth="1"/>
    <col min="11" max="11" width="12.7109375" style="1" customWidth="1"/>
    <col min="12" max="12" width="17.7109375" style="1" customWidth="1"/>
    <col min="13" max="13" width="12.7109375" style="1" customWidth="1"/>
    <col min="14" max="253" width="11.42578125" style="1"/>
    <col min="254" max="254" width="2.7109375" style="1" customWidth="1"/>
    <col min="255" max="255" width="31.7109375" style="1" customWidth="1"/>
    <col min="256" max="256" width="5.85546875" style="1" bestFit="1" customWidth="1"/>
    <col min="257" max="257" width="14.28515625" style="1" customWidth="1"/>
    <col min="258" max="258" width="13.28515625" style="1" customWidth="1"/>
    <col min="259" max="260" width="14.28515625" style="1" customWidth="1"/>
    <col min="261" max="261" width="19.85546875" style="1" customWidth="1"/>
    <col min="262" max="262" width="0" style="1" hidden="1" customWidth="1"/>
    <col min="263" max="263" width="19" style="1" customWidth="1"/>
    <col min="264" max="264" width="2.7109375" style="1" customWidth="1"/>
    <col min="265" max="509" width="11.42578125" style="1"/>
    <col min="510" max="510" width="2.7109375" style="1" customWidth="1"/>
    <col min="511" max="511" width="31.7109375" style="1" customWidth="1"/>
    <col min="512" max="512" width="5.85546875" style="1" bestFit="1" customWidth="1"/>
    <col min="513" max="513" width="14.28515625" style="1" customWidth="1"/>
    <col min="514" max="514" width="13.28515625" style="1" customWidth="1"/>
    <col min="515" max="516" width="14.28515625" style="1" customWidth="1"/>
    <col min="517" max="517" width="19.85546875" style="1" customWidth="1"/>
    <col min="518" max="518" width="0" style="1" hidden="1" customWidth="1"/>
    <col min="519" max="519" width="19" style="1" customWidth="1"/>
    <col min="520" max="520" width="2.7109375" style="1" customWidth="1"/>
    <col min="521" max="765" width="11.42578125" style="1"/>
    <col min="766" max="766" width="2.7109375" style="1" customWidth="1"/>
    <col min="767" max="767" width="31.7109375" style="1" customWidth="1"/>
    <col min="768" max="768" width="5.85546875" style="1" bestFit="1" customWidth="1"/>
    <col min="769" max="769" width="14.28515625" style="1" customWidth="1"/>
    <col min="770" max="770" width="13.28515625" style="1" customWidth="1"/>
    <col min="771" max="772" width="14.28515625" style="1" customWidth="1"/>
    <col min="773" max="773" width="19.85546875" style="1" customWidth="1"/>
    <col min="774" max="774" width="0" style="1" hidden="1" customWidth="1"/>
    <col min="775" max="775" width="19" style="1" customWidth="1"/>
    <col min="776" max="776" width="2.7109375" style="1" customWidth="1"/>
    <col min="777" max="1021" width="11.42578125" style="1"/>
    <col min="1022" max="1022" width="2.7109375" style="1" customWidth="1"/>
    <col min="1023" max="1023" width="31.7109375" style="1" customWidth="1"/>
    <col min="1024" max="1024" width="5.85546875" style="1" bestFit="1" customWidth="1"/>
    <col min="1025" max="1025" width="14.28515625" style="1" customWidth="1"/>
    <col min="1026" max="1026" width="13.28515625" style="1" customWidth="1"/>
    <col min="1027" max="1028" width="14.28515625" style="1" customWidth="1"/>
    <col min="1029" max="1029" width="19.85546875" style="1" customWidth="1"/>
    <col min="1030" max="1030" width="0" style="1" hidden="1" customWidth="1"/>
    <col min="1031" max="1031" width="19" style="1" customWidth="1"/>
    <col min="1032" max="1032" width="2.7109375" style="1" customWidth="1"/>
    <col min="1033" max="1277" width="11.42578125" style="1"/>
    <col min="1278" max="1278" width="2.7109375" style="1" customWidth="1"/>
    <col min="1279" max="1279" width="31.7109375" style="1" customWidth="1"/>
    <col min="1280" max="1280" width="5.85546875" style="1" bestFit="1" customWidth="1"/>
    <col min="1281" max="1281" width="14.28515625" style="1" customWidth="1"/>
    <col min="1282" max="1282" width="13.28515625" style="1" customWidth="1"/>
    <col min="1283" max="1284" width="14.28515625" style="1" customWidth="1"/>
    <col min="1285" max="1285" width="19.85546875" style="1" customWidth="1"/>
    <col min="1286" max="1286" width="0" style="1" hidden="1" customWidth="1"/>
    <col min="1287" max="1287" width="19" style="1" customWidth="1"/>
    <col min="1288" max="1288" width="2.7109375" style="1" customWidth="1"/>
    <col min="1289" max="1533" width="11.42578125" style="1"/>
    <col min="1534" max="1534" width="2.7109375" style="1" customWidth="1"/>
    <col min="1535" max="1535" width="31.7109375" style="1" customWidth="1"/>
    <col min="1536" max="1536" width="5.85546875" style="1" bestFit="1" customWidth="1"/>
    <col min="1537" max="1537" width="14.28515625" style="1" customWidth="1"/>
    <col min="1538" max="1538" width="13.28515625" style="1" customWidth="1"/>
    <col min="1539" max="1540" width="14.28515625" style="1" customWidth="1"/>
    <col min="1541" max="1541" width="19.85546875" style="1" customWidth="1"/>
    <col min="1542" max="1542" width="0" style="1" hidden="1" customWidth="1"/>
    <col min="1543" max="1543" width="19" style="1" customWidth="1"/>
    <col min="1544" max="1544" width="2.7109375" style="1" customWidth="1"/>
    <col min="1545" max="1789" width="11.42578125" style="1"/>
    <col min="1790" max="1790" width="2.7109375" style="1" customWidth="1"/>
    <col min="1791" max="1791" width="31.7109375" style="1" customWidth="1"/>
    <col min="1792" max="1792" width="5.85546875" style="1" bestFit="1" customWidth="1"/>
    <col min="1793" max="1793" width="14.28515625" style="1" customWidth="1"/>
    <col min="1794" max="1794" width="13.28515625" style="1" customWidth="1"/>
    <col min="1795" max="1796" width="14.28515625" style="1" customWidth="1"/>
    <col min="1797" max="1797" width="19.85546875" style="1" customWidth="1"/>
    <col min="1798" max="1798" width="0" style="1" hidden="1" customWidth="1"/>
    <col min="1799" max="1799" width="19" style="1" customWidth="1"/>
    <col min="1800" max="1800" width="2.7109375" style="1" customWidth="1"/>
    <col min="1801" max="2045" width="11.42578125" style="1"/>
    <col min="2046" max="2046" width="2.7109375" style="1" customWidth="1"/>
    <col min="2047" max="2047" width="31.7109375" style="1" customWidth="1"/>
    <col min="2048" max="2048" width="5.85546875" style="1" bestFit="1" customWidth="1"/>
    <col min="2049" max="2049" width="14.28515625" style="1" customWidth="1"/>
    <col min="2050" max="2050" width="13.28515625" style="1" customWidth="1"/>
    <col min="2051" max="2052" width="14.28515625" style="1" customWidth="1"/>
    <col min="2053" max="2053" width="19.85546875" style="1" customWidth="1"/>
    <col min="2054" max="2054" width="0" style="1" hidden="1" customWidth="1"/>
    <col min="2055" max="2055" width="19" style="1" customWidth="1"/>
    <col min="2056" max="2056" width="2.7109375" style="1" customWidth="1"/>
    <col min="2057" max="2301" width="11.42578125" style="1"/>
    <col min="2302" max="2302" width="2.7109375" style="1" customWidth="1"/>
    <col min="2303" max="2303" width="31.7109375" style="1" customWidth="1"/>
    <col min="2304" max="2304" width="5.85546875" style="1" bestFit="1" customWidth="1"/>
    <col min="2305" max="2305" width="14.28515625" style="1" customWidth="1"/>
    <col min="2306" max="2306" width="13.28515625" style="1" customWidth="1"/>
    <col min="2307" max="2308" width="14.28515625" style="1" customWidth="1"/>
    <col min="2309" max="2309" width="19.85546875" style="1" customWidth="1"/>
    <col min="2310" max="2310" width="0" style="1" hidden="1" customWidth="1"/>
    <col min="2311" max="2311" width="19" style="1" customWidth="1"/>
    <col min="2312" max="2312" width="2.7109375" style="1" customWidth="1"/>
    <col min="2313" max="2557" width="11.42578125" style="1"/>
    <col min="2558" max="2558" width="2.7109375" style="1" customWidth="1"/>
    <col min="2559" max="2559" width="31.7109375" style="1" customWidth="1"/>
    <col min="2560" max="2560" width="5.85546875" style="1" bestFit="1" customWidth="1"/>
    <col min="2561" max="2561" width="14.28515625" style="1" customWidth="1"/>
    <col min="2562" max="2562" width="13.28515625" style="1" customWidth="1"/>
    <col min="2563" max="2564" width="14.28515625" style="1" customWidth="1"/>
    <col min="2565" max="2565" width="19.85546875" style="1" customWidth="1"/>
    <col min="2566" max="2566" width="0" style="1" hidden="1" customWidth="1"/>
    <col min="2567" max="2567" width="19" style="1" customWidth="1"/>
    <col min="2568" max="2568" width="2.7109375" style="1" customWidth="1"/>
    <col min="2569" max="2813" width="11.42578125" style="1"/>
    <col min="2814" max="2814" width="2.7109375" style="1" customWidth="1"/>
    <col min="2815" max="2815" width="31.7109375" style="1" customWidth="1"/>
    <col min="2816" max="2816" width="5.85546875" style="1" bestFit="1" customWidth="1"/>
    <col min="2817" max="2817" width="14.28515625" style="1" customWidth="1"/>
    <col min="2818" max="2818" width="13.28515625" style="1" customWidth="1"/>
    <col min="2819" max="2820" width="14.28515625" style="1" customWidth="1"/>
    <col min="2821" max="2821" width="19.85546875" style="1" customWidth="1"/>
    <col min="2822" max="2822" width="0" style="1" hidden="1" customWidth="1"/>
    <col min="2823" max="2823" width="19" style="1" customWidth="1"/>
    <col min="2824" max="2824" width="2.7109375" style="1" customWidth="1"/>
    <col min="2825" max="3069" width="11.42578125" style="1"/>
    <col min="3070" max="3070" width="2.7109375" style="1" customWidth="1"/>
    <col min="3071" max="3071" width="31.7109375" style="1" customWidth="1"/>
    <col min="3072" max="3072" width="5.85546875" style="1" bestFit="1" customWidth="1"/>
    <col min="3073" max="3073" width="14.28515625" style="1" customWidth="1"/>
    <col min="3074" max="3074" width="13.28515625" style="1" customWidth="1"/>
    <col min="3075" max="3076" width="14.28515625" style="1" customWidth="1"/>
    <col min="3077" max="3077" width="19.85546875" style="1" customWidth="1"/>
    <col min="3078" max="3078" width="0" style="1" hidden="1" customWidth="1"/>
    <col min="3079" max="3079" width="19" style="1" customWidth="1"/>
    <col min="3080" max="3080" width="2.7109375" style="1" customWidth="1"/>
    <col min="3081" max="3325" width="11.42578125" style="1"/>
    <col min="3326" max="3326" width="2.7109375" style="1" customWidth="1"/>
    <col min="3327" max="3327" width="31.7109375" style="1" customWidth="1"/>
    <col min="3328" max="3328" width="5.85546875" style="1" bestFit="1" customWidth="1"/>
    <col min="3329" max="3329" width="14.28515625" style="1" customWidth="1"/>
    <col min="3330" max="3330" width="13.28515625" style="1" customWidth="1"/>
    <col min="3331" max="3332" width="14.28515625" style="1" customWidth="1"/>
    <col min="3333" max="3333" width="19.85546875" style="1" customWidth="1"/>
    <col min="3334" max="3334" width="0" style="1" hidden="1" customWidth="1"/>
    <col min="3335" max="3335" width="19" style="1" customWidth="1"/>
    <col min="3336" max="3336" width="2.7109375" style="1" customWidth="1"/>
    <col min="3337" max="3581" width="11.42578125" style="1"/>
    <col min="3582" max="3582" width="2.7109375" style="1" customWidth="1"/>
    <col min="3583" max="3583" width="31.7109375" style="1" customWidth="1"/>
    <col min="3584" max="3584" width="5.85546875" style="1" bestFit="1" customWidth="1"/>
    <col min="3585" max="3585" width="14.28515625" style="1" customWidth="1"/>
    <col min="3586" max="3586" width="13.28515625" style="1" customWidth="1"/>
    <col min="3587" max="3588" width="14.28515625" style="1" customWidth="1"/>
    <col min="3589" max="3589" width="19.85546875" style="1" customWidth="1"/>
    <col min="3590" max="3590" width="0" style="1" hidden="1" customWidth="1"/>
    <col min="3591" max="3591" width="19" style="1" customWidth="1"/>
    <col min="3592" max="3592" width="2.7109375" style="1" customWidth="1"/>
    <col min="3593" max="3837" width="11.42578125" style="1"/>
    <col min="3838" max="3838" width="2.7109375" style="1" customWidth="1"/>
    <col min="3839" max="3839" width="31.7109375" style="1" customWidth="1"/>
    <col min="3840" max="3840" width="5.85546875" style="1" bestFit="1" customWidth="1"/>
    <col min="3841" max="3841" width="14.28515625" style="1" customWidth="1"/>
    <col min="3842" max="3842" width="13.28515625" style="1" customWidth="1"/>
    <col min="3843" max="3844" width="14.28515625" style="1" customWidth="1"/>
    <col min="3845" max="3845" width="19.85546875" style="1" customWidth="1"/>
    <col min="3846" max="3846" width="0" style="1" hidden="1" customWidth="1"/>
    <col min="3847" max="3847" width="19" style="1" customWidth="1"/>
    <col min="3848" max="3848" width="2.7109375" style="1" customWidth="1"/>
    <col min="3849" max="4093" width="11.42578125" style="1"/>
    <col min="4094" max="4094" width="2.7109375" style="1" customWidth="1"/>
    <col min="4095" max="4095" width="31.7109375" style="1" customWidth="1"/>
    <col min="4096" max="4096" width="5.85546875" style="1" bestFit="1" customWidth="1"/>
    <col min="4097" max="4097" width="14.28515625" style="1" customWidth="1"/>
    <col min="4098" max="4098" width="13.28515625" style="1" customWidth="1"/>
    <col min="4099" max="4100" width="14.28515625" style="1" customWidth="1"/>
    <col min="4101" max="4101" width="19.85546875" style="1" customWidth="1"/>
    <col min="4102" max="4102" width="0" style="1" hidden="1" customWidth="1"/>
    <col min="4103" max="4103" width="19" style="1" customWidth="1"/>
    <col min="4104" max="4104" width="2.7109375" style="1" customWidth="1"/>
    <col min="4105" max="4349" width="11.42578125" style="1"/>
    <col min="4350" max="4350" width="2.7109375" style="1" customWidth="1"/>
    <col min="4351" max="4351" width="31.7109375" style="1" customWidth="1"/>
    <col min="4352" max="4352" width="5.85546875" style="1" bestFit="1" customWidth="1"/>
    <col min="4353" max="4353" width="14.28515625" style="1" customWidth="1"/>
    <col min="4354" max="4354" width="13.28515625" style="1" customWidth="1"/>
    <col min="4355" max="4356" width="14.28515625" style="1" customWidth="1"/>
    <col min="4357" max="4357" width="19.85546875" style="1" customWidth="1"/>
    <col min="4358" max="4358" width="0" style="1" hidden="1" customWidth="1"/>
    <col min="4359" max="4359" width="19" style="1" customWidth="1"/>
    <col min="4360" max="4360" width="2.7109375" style="1" customWidth="1"/>
    <col min="4361" max="4605" width="11.42578125" style="1"/>
    <col min="4606" max="4606" width="2.7109375" style="1" customWidth="1"/>
    <col min="4607" max="4607" width="31.7109375" style="1" customWidth="1"/>
    <col min="4608" max="4608" width="5.85546875" style="1" bestFit="1" customWidth="1"/>
    <col min="4609" max="4609" width="14.28515625" style="1" customWidth="1"/>
    <col min="4610" max="4610" width="13.28515625" style="1" customWidth="1"/>
    <col min="4611" max="4612" width="14.28515625" style="1" customWidth="1"/>
    <col min="4613" max="4613" width="19.85546875" style="1" customWidth="1"/>
    <col min="4614" max="4614" width="0" style="1" hidden="1" customWidth="1"/>
    <col min="4615" max="4615" width="19" style="1" customWidth="1"/>
    <col min="4616" max="4616" width="2.7109375" style="1" customWidth="1"/>
    <col min="4617" max="4861" width="11.42578125" style="1"/>
    <col min="4862" max="4862" width="2.7109375" style="1" customWidth="1"/>
    <col min="4863" max="4863" width="31.7109375" style="1" customWidth="1"/>
    <col min="4864" max="4864" width="5.85546875" style="1" bestFit="1" customWidth="1"/>
    <col min="4865" max="4865" width="14.28515625" style="1" customWidth="1"/>
    <col min="4866" max="4866" width="13.28515625" style="1" customWidth="1"/>
    <col min="4867" max="4868" width="14.28515625" style="1" customWidth="1"/>
    <col min="4869" max="4869" width="19.85546875" style="1" customWidth="1"/>
    <col min="4870" max="4870" width="0" style="1" hidden="1" customWidth="1"/>
    <col min="4871" max="4871" width="19" style="1" customWidth="1"/>
    <col min="4872" max="4872" width="2.7109375" style="1" customWidth="1"/>
    <col min="4873" max="5117" width="11.42578125" style="1"/>
    <col min="5118" max="5118" width="2.7109375" style="1" customWidth="1"/>
    <col min="5119" max="5119" width="31.7109375" style="1" customWidth="1"/>
    <col min="5120" max="5120" width="5.85546875" style="1" bestFit="1" customWidth="1"/>
    <col min="5121" max="5121" width="14.28515625" style="1" customWidth="1"/>
    <col min="5122" max="5122" width="13.28515625" style="1" customWidth="1"/>
    <col min="5123" max="5124" width="14.28515625" style="1" customWidth="1"/>
    <col min="5125" max="5125" width="19.85546875" style="1" customWidth="1"/>
    <col min="5126" max="5126" width="0" style="1" hidden="1" customWidth="1"/>
    <col min="5127" max="5127" width="19" style="1" customWidth="1"/>
    <col min="5128" max="5128" width="2.7109375" style="1" customWidth="1"/>
    <col min="5129" max="5373" width="11.42578125" style="1"/>
    <col min="5374" max="5374" width="2.7109375" style="1" customWidth="1"/>
    <col min="5375" max="5375" width="31.7109375" style="1" customWidth="1"/>
    <col min="5376" max="5376" width="5.85546875" style="1" bestFit="1" customWidth="1"/>
    <col min="5377" max="5377" width="14.28515625" style="1" customWidth="1"/>
    <col min="5378" max="5378" width="13.28515625" style="1" customWidth="1"/>
    <col min="5379" max="5380" width="14.28515625" style="1" customWidth="1"/>
    <col min="5381" max="5381" width="19.85546875" style="1" customWidth="1"/>
    <col min="5382" max="5382" width="0" style="1" hidden="1" customWidth="1"/>
    <col min="5383" max="5383" width="19" style="1" customWidth="1"/>
    <col min="5384" max="5384" width="2.7109375" style="1" customWidth="1"/>
    <col min="5385" max="5629" width="11.42578125" style="1"/>
    <col min="5630" max="5630" width="2.7109375" style="1" customWidth="1"/>
    <col min="5631" max="5631" width="31.7109375" style="1" customWidth="1"/>
    <col min="5632" max="5632" width="5.85546875" style="1" bestFit="1" customWidth="1"/>
    <col min="5633" max="5633" width="14.28515625" style="1" customWidth="1"/>
    <col min="5634" max="5634" width="13.28515625" style="1" customWidth="1"/>
    <col min="5635" max="5636" width="14.28515625" style="1" customWidth="1"/>
    <col min="5637" max="5637" width="19.85546875" style="1" customWidth="1"/>
    <col min="5638" max="5638" width="0" style="1" hidden="1" customWidth="1"/>
    <col min="5639" max="5639" width="19" style="1" customWidth="1"/>
    <col min="5640" max="5640" width="2.7109375" style="1" customWidth="1"/>
    <col min="5641" max="5885" width="11.42578125" style="1"/>
    <col min="5886" max="5886" width="2.7109375" style="1" customWidth="1"/>
    <col min="5887" max="5887" width="31.7109375" style="1" customWidth="1"/>
    <col min="5888" max="5888" width="5.85546875" style="1" bestFit="1" customWidth="1"/>
    <col min="5889" max="5889" width="14.28515625" style="1" customWidth="1"/>
    <col min="5890" max="5890" width="13.28515625" style="1" customWidth="1"/>
    <col min="5891" max="5892" width="14.28515625" style="1" customWidth="1"/>
    <col min="5893" max="5893" width="19.85546875" style="1" customWidth="1"/>
    <col min="5894" max="5894" width="0" style="1" hidden="1" customWidth="1"/>
    <col min="5895" max="5895" width="19" style="1" customWidth="1"/>
    <col min="5896" max="5896" width="2.7109375" style="1" customWidth="1"/>
    <col min="5897" max="6141" width="11.42578125" style="1"/>
    <col min="6142" max="6142" width="2.7109375" style="1" customWidth="1"/>
    <col min="6143" max="6143" width="31.7109375" style="1" customWidth="1"/>
    <col min="6144" max="6144" width="5.85546875" style="1" bestFit="1" customWidth="1"/>
    <col min="6145" max="6145" width="14.28515625" style="1" customWidth="1"/>
    <col min="6146" max="6146" width="13.28515625" style="1" customWidth="1"/>
    <col min="6147" max="6148" width="14.28515625" style="1" customWidth="1"/>
    <col min="6149" max="6149" width="19.85546875" style="1" customWidth="1"/>
    <col min="6150" max="6150" width="0" style="1" hidden="1" customWidth="1"/>
    <col min="6151" max="6151" width="19" style="1" customWidth="1"/>
    <col min="6152" max="6152" width="2.7109375" style="1" customWidth="1"/>
    <col min="6153" max="6397" width="11.42578125" style="1"/>
    <col min="6398" max="6398" width="2.7109375" style="1" customWidth="1"/>
    <col min="6399" max="6399" width="31.7109375" style="1" customWidth="1"/>
    <col min="6400" max="6400" width="5.85546875" style="1" bestFit="1" customWidth="1"/>
    <col min="6401" max="6401" width="14.28515625" style="1" customWidth="1"/>
    <col min="6402" max="6402" width="13.28515625" style="1" customWidth="1"/>
    <col min="6403" max="6404" width="14.28515625" style="1" customWidth="1"/>
    <col min="6405" max="6405" width="19.85546875" style="1" customWidth="1"/>
    <col min="6406" max="6406" width="0" style="1" hidden="1" customWidth="1"/>
    <col min="6407" max="6407" width="19" style="1" customWidth="1"/>
    <col min="6408" max="6408" width="2.7109375" style="1" customWidth="1"/>
    <col min="6409" max="6653" width="11.42578125" style="1"/>
    <col min="6654" max="6654" width="2.7109375" style="1" customWidth="1"/>
    <col min="6655" max="6655" width="31.7109375" style="1" customWidth="1"/>
    <col min="6656" max="6656" width="5.85546875" style="1" bestFit="1" customWidth="1"/>
    <col min="6657" max="6657" width="14.28515625" style="1" customWidth="1"/>
    <col min="6658" max="6658" width="13.28515625" style="1" customWidth="1"/>
    <col min="6659" max="6660" width="14.28515625" style="1" customWidth="1"/>
    <col min="6661" max="6661" width="19.85546875" style="1" customWidth="1"/>
    <col min="6662" max="6662" width="0" style="1" hidden="1" customWidth="1"/>
    <col min="6663" max="6663" width="19" style="1" customWidth="1"/>
    <col min="6664" max="6664" width="2.7109375" style="1" customWidth="1"/>
    <col min="6665" max="6909" width="11.42578125" style="1"/>
    <col min="6910" max="6910" width="2.7109375" style="1" customWidth="1"/>
    <col min="6911" max="6911" width="31.7109375" style="1" customWidth="1"/>
    <col min="6912" max="6912" width="5.85546875" style="1" bestFit="1" customWidth="1"/>
    <col min="6913" max="6913" width="14.28515625" style="1" customWidth="1"/>
    <col min="6914" max="6914" width="13.28515625" style="1" customWidth="1"/>
    <col min="6915" max="6916" width="14.28515625" style="1" customWidth="1"/>
    <col min="6917" max="6917" width="19.85546875" style="1" customWidth="1"/>
    <col min="6918" max="6918" width="0" style="1" hidden="1" customWidth="1"/>
    <col min="6919" max="6919" width="19" style="1" customWidth="1"/>
    <col min="6920" max="6920" width="2.7109375" style="1" customWidth="1"/>
    <col min="6921" max="7165" width="11.42578125" style="1"/>
    <col min="7166" max="7166" width="2.7109375" style="1" customWidth="1"/>
    <col min="7167" max="7167" width="31.7109375" style="1" customWidth="1"/>
    <col min="7168" max="7168" width="5.85546875" style="1" bestFit="1" customWidth="1"/>
    <col min="7169" max="7169" width="14.28515625" style="1" customWidth="1"/>
    <col min="7170" max="7170" width="13.28515625" style="1" customWidth="1"/>
    <col min="7171" max="7172" width="14.28515625" style="1" customWidth="1"/>
    <col min="7173" max="7173" width="19.85546875" style="1" customWidth="1"/>
    <col min="7174" max="7174" width="0" style="1" hidden="1" customWidth="1"/>
    <col min="7175" max="7175" width="19" style="1" customWidth="1"/>
    <col min="7176" max="7176" width="2.7109375" style="1" customWidth="1"/>
    <col min="7177" max="7421" width="11.42578125" style="1"/>
    <col min="7422" max="7422" width="2.7109375" style="1" customWidth="1"/>
    <col min="7423" max="7423" width="31.7109375" style="1" customWidth="1"/>
    <col min="7424" max="7424" width="5.85546875" style="1" bestFit="1" customWidth="1"/>
    <col min="7425" max="7425" width="14.28515625" style="1" customWidth="1"/>
    <col min="7426" max="7426" width="13.28515625" style="1" customWidth="1"/>
    <col min="7427" max="7428" width="14.28515625" style="1" customWidth="1"/>
    <col min="7429" max="7429" width="19.85546875" style="1" customWidth="1"/>
    <col min="7430" max="7430" width="0" style="1" hidden="1" customWidth="1"/>
    <col min="7431" max="7431" width="19" style="1" customWidth="1"/>
    <col min="7432" max="7432" width="2.7109375" style="1" customWidth="1"/>
    <col min="7433" max="7677" width="11.42578125" style="1"/>
    <col min="7678" max="7678" width="2.7109375" style="1" customWidth="1"/>
    <col min="7679" max="7679" width="31.7109375" style="1" customWidth="1"/>
    <col min="7680" max="7680" width="5.85546875" style="1" bestFit="1" customWidth="1"/>
    <col min="7681" max="7681" width="14.28515625" style="1" customWidth="1"/>
    <col min="7682" max="7682" width="13.28515625" style="1" customWidth="1"/>
    <col min="7683" max="7684" width="14.28515625" style="1" customWidth="1"/>
    <col min="7685" max="7685" width="19.85546875" style="1" customWidth="1"/>
    <col min="7686" max="7686" width="0" style="1" hidden="1" customWidth="1"/>
    <col min="7687" max="7687" width="19" style="1" customWidth="1"/>
    <col min="7688" max="7688" width="2.7109375" style="1" customWidth="1"/>
    <col min="7689" max="7933" width="11.42578125" style="1"/>
    <col min="7934" max="7934" width="2.7109375" style="1" customWidth="1"/>
    <col min="7935" max="7935" width="31.7109375" style="1" customWidth="1"/>
    <col min="7936" max="7936" width="5.85546875" style="1" bestFit="1" customWidth="1"/>
    <col min="7937" max="7937" width="14.28515625" style="1" customWidth="1"/>
    <col min="7938" max="7938" width="13.28515625" style="1" customWidth="1"/>
    <col min="7939" max="7940" width="14.28515625" style="1" customWidth="1"/>
    <col min="7941" max="7941" width="19.85546875" style="1" customWidth="1"/>
    <col min="7942" max="7942" width="0" style="1" hidden="1" customWidth="1"/>
    <col min="7943" max="7943" width="19" style="1" customWidth="1"/>
    <col min="7944" max="7944" width="2.7109375" style="1" customWidth="1"/>
    <col min="7945" max="8189" width="11.42578125" style="1"/>
    <col min="8190" max="8190" width="2.7109375" style="1" customWidth="1"/>
    <col min="8191" max="8191" width="31.7109375" style="1" customWidth="1"/>
    <col min="8192" max="8192" width="5.85546875" style="1" bestFit="1" customWidth="1"/>
    <col min="8193" max="8193" width="14.28515625" style="1" customWidth="1"/>
    <col min="8194" max="8194" width="13.28515625" style="1" customWidth="1"/>
    <col min="8195" max="8196" width="14.28515625" style="1" customWidth="1"/>
    <col min="8197" max="8197" width="19.85546875" style="1" customWidth="1"/>
    <col min="8198" max="8198" width="0" style="1" hidden="1" customWidth="1"/>
    <col min="8199" max="8199" width="19" style="1" customWidth="1"/>
    <col min="8200" max="8200" width="2.7109375" style="1" customWidth="1"/>
    <col min="8201" max="8445" width="11.42578125" style="1"/>
    <col min="8446" max="8446" width="2.7109375" style="1" customWidth="1"/>
    <col min="8447" max="8447" width="31.7109375" style="1" customWidth="1"/>
    <col min="8448" max="8448" width="5.85546875" style="1" bestFit="1" customWidth="1"/>
    <col min="8449" max="8449" width="14.28515625" style="1" customWidth="1"/>
    <col min="8450" max="8450" width="13.28515625" style="1" customWidth="1"/>
    <col min="8451" max="8452" width="14.28515625" style="1" customWidth="1"/>
    <col min="8453" max="8453" width="19.85546875" style="1" customWidth="1"/>
    <col min="8454" max="8454" width="0" style="1" hidden="1" customWidth="1"/>
    <col min="8455" max="8455" width="19" style="1" customWidth="1"/>
    <col min="8456" max="8456" width="2.7109375" style="1" customWidth="1"/>
    <col min="8457" max="8701" width="11.42578125" style="1"/>
    <col min="8702" max="8702" width="2.7109375" style="1" customWidth="1"/>
    <col min="8703" max="8703" width="31.7109375" style="1" customWidth="1"/>
    <col min="8704" max="8704" width="5.85546875" style="1" bestFit="1" customWidth="1"/>
    <col min="8705" max="8705" width="14.28515625" style="1" customWidth="1"/>
    <col min="8706" max="8706" width="13.28515625" style="1" customWidth="1"/>
    <col min="8707" max="8708" width="14.28515625" style="1" customWidth="1"/>
    <col min="8709" max="8709" width="19.85546875" style="1" customWidth="1"/>
    <col min="8710" max="8710" width="0" style="1" hidden="1" customWidth="1"/>
    <col min="8711" max="8711" width="19" style="1" customWidth="1"/>
    <col min="8712" max="8712" width="2.7109375" style="1" customWidth="1"/>
    <col min="8713" max="8957" width="11.42578125" style="1"/>
    <col min="8958" max="8958" width="2.7109375" style="1" customWidth="1"/>
    <col min="8959" max="8959" width="31.7109375" style="1" customWidth="1"/>
    <col min="8960" max="8960" width="5.85546875" style="1" bestFit="1" customWidth="1"/>
    <col min="8961" max="8961" width="14.28515625" style="1" customWidth="1"/>
    <col min="8962" max="8962" width="13.28515625" style="1" customWidth="1"/>
    <col min="8963" max="8964" width="14.28515625" style="1" customWidth="1"/>
    <col min="8965" max="8965" width="19.85546875" style="1" customWidth="1"/>
    <col min="8966" max="8966" width="0" style="1" hidden="1" customWidth="1"/>
    <col min="8967" max="8967" width="19" style="1" customWidth="1"/>
    <col min="8968" max="8968" width="2.7109375" style="1" customWidth="1"/>
    <col min="8969" max="9213" width="11.42578125" style="1"/>
    <col min="9214" max="9214" width="2.7109375" style="1" customWidth="1"/>
    <col min="9215" max="9215" width="31.7109375" style="1" customWidth="1"/>
    <col min="9216" max="9216" width="5.85546875" style="1" bestFit="1" customWidth="1"/>
    <col min="9217" max="9217" width="14.28515625" style="1" customWidth="1"/>
    <col min="9218" max="9218" width="13.28515625" style="1" customWidth="1"/>
    <col min="9219" max="9220" width="14.28515625" style="1" customWidth="1"/>
    <col min="9221" max="9221" width="19.85546875" style="1" customWidth="1"/>
    <col min="9222" max="9222" width="0" style="1" hidden="1" customWidth="1"/>
    <col min="9223" max="9223" width="19" style="1" customWidth="1"/>
    <col min="9224" max="9224" width="2.7109375" style="1" customWidth="1"/>
    <col min="9225" max="9469" width="11.42578125" style="1"/>
    <col min="9470" max="9470" width="2.7109375" style="1" customWidth="1"/>
    <col min="9471" max="9471" width="31.7109375" style="1" customWidth="1"/>
    <col min="9472" max="9472" width="5.85546875" style="1" bestFit="1" customWidth="1"/>
    <col min="9473" max="9473" width="14.28515625" style="1" customWidth="1"/>
    <col min="9474" max="9474" width="13.28515625" style="1" customWidth="1"/>
    <col min="9475" max="9476" width="14.28515625" style="1" customWidth="1"/>
    <col min="9477" max="9477" width="19.85546875" style="1" customWidth="1"/>
    <col min="9478" max="9478" width="0" style="1" hidden="1" customWidth="1"/>
    <col min="9479" max="9479" width="19" style="1" customWidth="1"/>
    <col min="9480" max="9480" width="2.7109375" style="1" customWidth="1"/>
    <col min="9481" max="9725" width="11.42578125" style="1"/>
    <col min="9726" max="9726" width="2.7109375" style="1" customWidth="1"/>
    <col min="9727" max="9727" width="31.7109375" style="1" customWidth="1"/>
    <col min="9728" max="9728" width="5.85546875" style="1" bestFit="1" customWidth="1"/>
    <col min="9729" max="9729" width="14.28515625" style="1" customWidth="1"/>
    <col min="9730" max="9730" width="13.28515625" style="1" customWidth="1"/>
    <col min="9731" max="9732" width="14.28515625" style="1" customWidth="1"/>
    <col min="9733" max="9733" width="19.85546875" style="1" customWidth="1"/>
    <col min="9734" max="9734" width="0" style="1" hidden="1" customWidth="1"/>
    <col min="9735" max="9735" width="19" style="1" customWidth="1"/>
    <col min="9736" max="9736" width="2.7109375" style="1" customWidth="1"/>
    <col min="9737" max="9981" width="11.42578125" style="1"/>
    <col min="9982" max="9982" width="2.7109375" style="1" customWidth="1"/>
    <col min="9983" max="9983" width="31.7109375" style="1" customWidth="1"/>
    <col min="9984" max="9984" width="5.85546875" style="1" bestFit="1" customWidth="1"/>
    <col min="9985" max="9985" width="14.28515625" style="1" customWidth="1"/>
    <col min="9986" max="9986" width="13.28515625" style="1" customWidth="1"/>
    <col min="9987" max="9988" width="14.28515625" style="1" customWidth="1"/>
    <col min="9989" max="9989" width="19.85546875" style="1" customWidth="1"/>
    <col min="9990" max="9990" width="0" style="1" hidden="1" customWidth="1"/>
    <col min="9991" max="9991" width="19" style="1" customWidth="1"/>
    <col min="9992" max="9992" width="2.7109375" style="1" customWidth="1"/>
    <col min="9993" max="10237" width="11.42578125" style="1"/>
    <col min="10238" max="10238" width="2.7109375" style="1" customWidth="1"/>
    <col min="10239" max="10239" width="31.7109375" style="1" customWidth="1"/>
    <col min="10240" max="10240" width="5.85546875" style="1" bestFit="1" customWidth="1"/>
    <col min="10241" max="10241" width="14.28515625" style="1" customWidth="1"/>
    <col min="10242" max="10242" width="13.28515625" style="1" customWidth="1"/>
    <col min="10243" max="10244" width="14.28515625" style="1" customWidth="1"/>
    <col min="10245" max="10245" width="19.85546875" style="1" customWidth="1"/>
    <col min="10246" max="10246" width="0" style="1" hidden="1" customWidth="1"/>
    <col min="10247" max="10247" width="19" style="1" customWidth="1"/>
    <col min="10248" max="10248" width="2.7109375" style="1" customWidth="1"/>
    <col min="10249" max="10493" width="11.42578125" style="1"/>
    <col min="10494" max="10494" width="2.7109375" style="1" customWidth="1"/>
    <col min="10495" max="10495" width="31.7109375" style="1" customWidth="1"/>
    <col min="10496" max="10496" width="5.85546875" style="1" bestFit="1" customWidth="1"/>
    <col min="10497" max="10497" width="14.28515625" style="1" customWidth="1"/>
    <col min="10498" max="10498" width="13.28515625" style="1" customWidth="1"/>
    <col min="10499" max="10500" width="14.28515625" style="1" customWidth="1"/>
    <col min="10501" max="10501" width="19.85546875" style="1" customWidth="1"/>
    <col min="10502" max="10502" width="0" style="1" hidden="1" customWidth="1"/>
    <col min="10503" max="10503" width="19" style="1" customWidth="1"/>
    <col min="10504" max="10504" width="2.7109375" style="1" customWidth="1"/>
    <col min="10505" max="10749" width="11.42578125" style="1"/>
    <col min="10750" max="10750" width="2.7109375" style="1" customWidth="1"/>
    <col min="10751" max="10751" width="31.7109375" style="1" customWidth="1"/>
    <col min="10752" max="10752" width="5.85546875" style="1" bestFit="1" customWidth="1"/>
    <col min="10753" max="10753" width="14.28515625" style="1" customWidth="1"/>
    <col min="10754" max="10754" width="13.28515625" style="1" customWidth="1"/>
    <col min="10755" max="10756" width="14.28515625" style="1" customWidth="1"/>
    <col min="10757" max="10757" width="19.85546875" style="1" customWidth="1"/>
    <col min="10758" max="10758" width="0" style="1" hidden="1" customWidth="1"/>
    <col min="10759" max="10759" width="19" style="1" customWidth="1"/>
    <col min="10760" max="10760" width="2.7109375" style="1" customWidth="1"/>
    <col min="10761" max="11005" width="11.42578125" style="1"/>
    <col min="11006" max="11006" width="2.7109375" style="1" customWidth="1"/>
    <col min="11007" max="11007" width="31.7109375" style="1" customWidth="1"/>
    <col min="11008" max="11008" width="5.85546875" style="1" bestFit="1" customWidth="1"/>
    <col min="11009" max="11009" width="14.28515625" style="1" customWidth="1"/>
    <col min="11010" max="11010" width="13.28515625" style="1" customWidth="1"/>
    <col min="11011" max="11012" width="14.28515625" style="1" customWidth="1"/>
    <col min="11013" max="11013" width="19.85546875" style="1" customWidth="1"/>
    <col min="11014" max="11014" width="0" style="1" hidden="1" customWidth="1"/>
    <col min="11015" max="11015" width="19" style="1" customWidth="1"/>
    <col min="11016" max="11016" width="2.7109375" style="1" customWidth="1"/>
    <col min="11017" max="11261" width="11.42578125" style="1"/>
    <col min="11262" max="11262" width="2.7109375" style="1" customWidth="1"/>
    <col min="11263" max="11263" width="31.7109375" style="1" customWidth="1"/>
    <col min="11264" max="11264" width="5.85546875" style="1" bestFit="1" customWidth="1"/>
    <col min="11265" max="11265" width="14.28515625" style="1" customWidth="1"/>
    <col min="11266" max="11266" width="13.28515625" style="1" customWidth="1"/>
    <col min="11267" max="11268" width="14.28515625" style="1" customWidth="1"/>
    <col min="11269" max="11269" width="19.85546875" style="1" customWidth="1"/>
    <col min="11270" max="11270" width="0" style="1" hidden="1" customWidth="1"/>
    <col min="11271" max="11271" width="19" style="1" customWidth="1"/>
    <col min="11272" max="11272" width="2.7109375" style="1" customWidth="1"/>
    <col min="11273" max="11517" width="11.42578125" style="1"/>
    <col min="11518" max="11518" width="2.7109375" style="1" customWidth="1"/>
    <col min="11519" max="11519" width="31.7109375" style="1" customWidth="1"/>
    <col min="11520" max="11520" width="5.85546875" style="1" bestFit="1" customWidth="1"/>
    <col min="11521" max="11521" width="14.28515625" style="1" customWidth="1"/>
    <col min="11522" max="11522" width="13.28515625" style="1" customWidth="1"/>
    <col min="11523" max="11524" width="14.28515625" style="1" customWidth="1"/>
    <col min="11525" max="11525" width="19.85546875" style="1" customWidth="1"/>
    <col min="11526" max="11526" width="0" style="1" hidden="1" customWidth="1"/>
    <col min="11527" max="11527" width="19" style="1" customWidth="1"/>
    <col min="11528" max="11528" width="2.7109375" style="1" customWidth="1"/>
    <col min="11529" max="11773" width="11.42578125" style="1"/>
    <col min="11774" max="11774" width="2.7109375" style="1" customWidth="1"/>
    <col min="11775" max="11775" width="31.7109375" style="1" customWidth="1"/>
    <col min="11776" max="11776" width="5.85546875" style="1" bestFit="1" customWidth="1"/>
    <col min="11777" max="11777" width="14.28515625" style="1" customWidth="1"/>
    <col min="11778" max="11778" width="13.28515625" style="1" customWidth="1"/>
    <col min="11779" max="11780" width="14.28515625" style="1" customWidth="1"/>
    <col min="11781" max="11781" width="19.85546875" style="1" customWidth="1"/>
    <col min="11782" max="11782" width="0" style="1" hidden="1" customWidth="1"/>
    <col min="11783" max="11783" width="19" style="1" customWidth="1"/>
    <col min="11784" max="11784" width="2.7109375" style="1" customWidth="1"/>
    <col min="11785" max="12029" width="11.42578125" style="1"/>
    <col min="12030" max="12030" width="2.7109375" style="1" customWidth="1"/>
    <col min="12031" max="12031" width="31.7109375" style="1" customWidth="1"/>
    <col min="12032" max="12032" width="5.85546875" style="1" bestFit="1" customWidth="1"/>
    <col min="12033" max="12033" width="14.28515625" style="1" customWidth="1"/>
    <col min="12034" max="12034" width="13.28515625" style="1" customWidth="1"/>
    <col min="12035" max="12036" width="14.28515625" style="1" customWidth="1"/>
    <col min="12037" max="12037" width="19.85546875" style="1" customWidth="1"/>
    <col min="12038" max="12038" width="0" style="1" hidden="1" customWidth="1"/>
    <col min="12039" max="12039" width="19" style="1" customWidth="1"/>
    <col min="12040" max="12040" width="2.7109375" style="1" customWidth="1"/>
    <col min="12041" max="12285" width="11.42578125" style="1"/>
    <col min="12286" max="12286" width="2.7109375" style="1" customWidth="1"/>
    <col min="12287" max="12287" width="31.7109375" style="1" customWidth="1"/>
    <col min="12288" max="12288" width="5.85546875" style="1" bestFit="1" customWidth="1"/>
    <col min="12289" max="12289" width="14.28515625" style="1" customWidth="1"/>
    <col min="12290" max="12290" width="13.28515625" style="1" customWidth="1"/>
    <col min="12291" max="12292" width="14.28515625" style="1" customWidth="1"/>
    <col min="12293" max="12293" width="19.85546875" style="1" customWidth="1"/>
    <col min="12294" max="12294" width="0" style="1" hidden="1" customWidth="1"/>
    <col min="12295" max="12295" width="19" style="1" customWidth="1"/>
    <col min="12296" max="12296" width="2.7109375" style="1" customWidth="1"/>
    <col min="12297" max="12541" width="11.42578125" style="1"/>
    <col min="12542" max="12542" width="2.7109375" style="1" customWidth="1"/>
    <col min="12543" max="12543" width="31.7109375" style="1" customWidth="1"/>
    <col min="12544" max="12544" width="5.85546875" style="1" bestFit="1" customWidth="1"/>
    <col min="12545" max="12545" width="14.28515625" style="1" customWidth="1"/>
    <col min="12546" max="12546" width="13.28515625" style="1" customWidth="1"/>
    <col min="12547" max="12548" width="14.28515625" style="1" customWidth="1"/>
    <col min="12549" max="12549" width="19.85546875" style="1" customWidth="1"/>
    <col min="12550" max="12550" width="0" style="1" hidden="1" customWidth="1"/>
    <col min="12551" max="12551" width="19" style="1" customWidth="1"/>
    <col min="12552" max="12552" width="2.7109375" style="1" customWidth="1"/>
    <col min="12553" max="12797" width="11.42578125" style="1"/>
    <col min="12798" max="12798" width="2.7109375" style="1" customWidth="1"/>
    <col min="12799" max="12799" width="31.7109375" style="1" customWidth="1"/>
    <col min="12800" max="12800" width="5.85546875" style="1" bestFit="1" customWidth="1"/>
    <col min="12801" max="12801" width="14.28515625" style="1" customWidth="1"/>
    <col min="12802" max="12802" width="13.28515625" style="1" customWidth="1"/>
    <col min="12803" max="12804" width="14.28515625" style="1" customWidth="1"/>
    <col min="12805" max="12805" width="19.85546875" style="1" customWidth="1"/>
    <col min="12806" max="12806" width="0" style="1" hidden="1" customWidth="1"/>
    <col min="12807" max="12807" width="19" style="1" customWidth="1"/>
    <col min="12808" max="12808" width="2.7109375" style="1" customWidth="1"/>
    <col min="12809" max="13053" width="11.42578125" style="1"/>
    <col min="13054" max="13054" width="2.7109375" style="1" customWidth="1"/>
    <col min="13055" max="13055" width="31.7109375" style="1" customWidth="1"/>
    <col min="13056" max="13056" width="5.85546875" style="1" bestFit="1" customWidth="1"/>
    <col min="13057" max="13057" width="14.28515625" style="1" customWidth="1"/>
    <col min="13058" max="13058" width="13.28515625" style="1" customWidth="1"/>
    <col min="13059" max="13060" width="14.28515625" style="1" customWidth="1"/>
    <col min="13061" max="13061" width="19.85546875" style="1" customWidth="1"/>
    <col min="13062" max="13062" width="0" style="1" hidden="1" customWidth="1"/>
    <col min="13063" max="13063" width="19" style="1" customWidth="1"/>
    <col min="13064" max="13064" width="2.7109375" style="1" customWidth="1"/>
    <col min="13065" max="13309" width="11.42578125" style="1"/>
    <col min="13310" max="13310" width="2.7109375" style="1" customWidth="1"/>
    <col min="13311" max="13311" width="31.7109375" style="1" customWidth="1"/>
    <col min="13312" max="13312" width="5.85546875" style="1" bestFit="1" customWidth="1"/>
    <col min="13313" max="13313" width="14.28515625" style="1" customWidth="1"/>
    <col min="13314" max="13314" width="13.28515625" style="1" customWidth="1"/>
    <col min="13315" max="13316" width="14.28515625" style="1" customWidth="1"/>
    <col min="13317" max="13317" width="19.85546875" style="1" customWidth="1"/>
    <col min="13318" max="13318" width="0" style="1" hidden="1" customWidth="1"/>
    <col min="13319" max="13319" width="19" style="1" customWidth="1"/>
    <col min="13320" max="13320" width="2.7109375" style="1" customWidth="1"/>
    <col min="13321" max="13565" width="11.42578125" style="1"/>
    <col min="13566" max="13566" width="2.7109375" style="1" customWidth="1"/>
    <col min="13567" max="13567" width="31.7109375" style="1" customWidth="1"/>
    <col min="13568" max="13568" width="5.85546875" style="1" bestFit="1" customWidth="1"/>
    <col min="13569" max="13569" width="14.28515625" style="1" customWidth="1"/>
    <col min="13570" max="13570" width="13.28515625" style="1" customWidth="1"/>
    <col min="13571" max="13572" width="14.28515625" style="1" customWidth="1"/>
    <col min="13573" max="13573" width="19.85546875" style="1" customWidth="1"/>
    <col min="13574" max="13574" width="0" style="1" hidden="1" customWidth="1"/>
    <col min="13575" max="13575" width="19" style="1" customWidth="1"/>
    <col min="13576" max="13576" width="2.7109375" style="1" customWidth="1"/>
    <col min="13577" max="13821" width="11.42578125" style="1"/>
    <col min="13822" max="13822" width="2.7109375" style="1" customWidth="1"/>
    <col min="13823" max="13823" width="31.7109375" style="1" customWidth="1"/>
    <col min="13824" max="13824" width="5.85546875" style="1" bestFit="1" customWidth="1"/>
    <col min="13825" max="13825" width="14.28515625" style="1" customWidth="1"/>
    <col min="13826" max="13826" width="13.28515625" style="1" customWidth="1"/>
    <col min="13827" max="13828" width="14.28515625" style="1" customWidth="1"/>
    <col min="13829" max="13829" width="19.85546875" style="1" customWidth="1"/>
    <col min="13830" max="13830" width="0" style="1" hidden="1" customWidth="1"/>
    <col min="13831" max="13831" width="19" style="1" customWidth="1"/>
    <col min="13832" max="13832" width="2.7109375" style="1" customWidth="1"/>
    <col min="13833" max="14077" width="11.42578125" style="1"/>
    <col min="14078" max="14078" width="2.7109375" style="1" customWidth="1"/>
    <col min="14079" max="14079" width="31.7109375" style="1" customWidth="1"/>
    <col min="14080" max="14080" width="5.85546875" style="1" bestFit="1" customWidth="1"/>
    <col min="14081" max="14081" width="14.28515625" style="1" customWidth="1"/>
    <col min="14082" max="14082" width="13.28515625" style="1" customWidth="1"/>
    <col min="14083" max="14084" width="14.28515625" style="1" customWidth="1"/>
    <col min="14085" max="14085" width="19.85546875" style="1" customWidth="1"/>
    <col min="14086" max="14086" width="0" style="1" hidden="1" customWidth="1"/>
    <col min="14087" max="14087" width="19" style="1" customWidth="1"/>
    <col min="14088" max="14088" width="2.7109375" style="1" customWidth="1"/>
    <col min="14089" max="14333" width="11.42578125" style="1"/>
    <col min="14334" max="14334" width="2.7109375" style="1" customWidth="1"/>
    <col min="14335" max="14335" width="31.7109375" style="1" customWidth="1"/>
    <col min="14336" max="14336" width="5.85546875" style="1" bestFit="1" customWidth="1"/>
    <col min="14337" max="14337" width="14.28515625" style="1" customWidth="1"/>
    <col min="14338" max="14338" width="13.28515625" style="1" customWidth="1"/>
    <col min="14339" max="14340" width="14.28515625" style="1" customWidth="1"/>
    <col min="14341" max="14341" width="19.85546875" style="1" customWidth="1"/>
    <col min="14342" max="14342" width="0" style="1" hidden="1" customWidth="1"/>
    <col min="14343" max="14343" width="19" style="1" customWidth="1"/>
    <col min="14344" max="14344" width="2.7109375" style="1" customWidth="1"/>
    <col min="14345" max="14589" width="11.42578125" style="1"/>
    <col min="14590" max="14590" width="2.7109375" style="1" customWidth="1"/>
    <col min="14591" max="14591" width="31.7109375" style="1" customWidth="1"/>
    <col min="14592" max="14592" width="5.85546875" style="1" bestFit="1" customWidth="1"/>
    <col min="14593" max="14593" width="14.28515625" style="1" customWidth="1"/>
    <col min="14594" max="14594" width="13.28515625" style="1" customWidth="1"/>
    <col min="14595" max="14596" width="14.28515625" style="1" customWidth="1"/>
    <col min="14597" max="14597" width="19.85546875" style="1" customWidth="1"/>
    <col min="14598" max="14598" width="0" style="1" hidden="1" customWidth="1"/>
    <col min="14599" max="14599" width="19" style="1" customWidth="1"/>
    <col min="14600" max="14600" width="2.7109375" style="1" customWidth="1"/>
    <col min="14601" max="14845" width="11.42578125" style="1"/>
    <col min="14846" max="14846" width="2.7109375" style="1" customWidth="1"/>
    <col min="14847" max="14847" width="31.7109375" style="1" customWidth="1"/>
    <col min="14848" max="14848" width="5.85546875" style="1" bestFit="1" customWidth="1"/>
    <col min="14849" max="14849" width="14.28515625" style="1" customWidth="1"/>
    <col min="14850" max="14850" width="13.28515625" style="1" customWidth="1"/>
    <col min="14851" max="14852" width="14.28515625" style="1" customWidth="1"/>
    <col min="14853" max="14853" width="19.85546875" style="1" customWidth="1"/>
    <col min="14854" max="14854" width="0" style="1" hidden="1" customWidth="1"/>
    <col min="14855" max="14855" width="19" style="1" customWidth="1"/>
    <col min="14856" max="14856" width="2.7109375" style="1" customWidth="1"/>
    <col min="14857" max="15101" width="11.42578125" style="1"/>
    <col min="15102" max="15102" width="2.7109375" style="1" customWidth="1"/>
    <col min="15103" max="15103" width="31.7109375" style="1" customWidth="1"/>
    <col min="15104" max="15104" width="5.85546875" style="1" bestFit="1" customWidth="1"/>
    <col min="15105" max="15105" width="14.28515625" style="1" customWidth="1"/>
    <col min="15106" max="15106" width="13.28515625" style="1" customWidth="1"/>
    <col min="15107" max="15108" width="14.28515625" style="1" customWidth="1"/>
    <col min="15109" max="15109" width="19.85546875" style="1" customWidth="1"/>
    <col min="15110" max="15110" width="0" style="1" hidden="1" customWidth="1"/>
    <col min="15111" max="15111" width="19" style="1" customWidth="1"/>
    <col min="15112" max="15112" width="2.7109375" style="1" customWidth="1"/>
    <col min="15113" max="15357" width="11.42578125" style="1"/>
    <col min="15358" max="15358" width="2.7109375" style="1" customWidth="1"/>
    <col min="15359" max="15359" width="31.7109375" style="1" customWidth="1"/>
    <col min="15360" max="15360" width="5.85546875" style="1" bestFit="1" customWidth="1"/>
    <col min="15361" max="15361" width="14.28515625" style="1" customWidth="1"/>
    <col min="15362" max="15362" width="13.28515625" style="1" customWidth="1"/>
    <col min="15363" max="15364" width="14.28515625" style="1" customWidth="1"/>
    <col min="15365" max="15365" width="19.85546875" style="1" customWidth="1"/>
    <col min="15366" max="15366" width="0" style="1" hidden="1" customWidth="1"/>
    <col min="15367" max="15367" width="19" style="1" customWidth="1"/>
    <col min="15368" max="15368" width="2.7109375" style="1" customWidth="1"/>
    <col min="15369" max="15613" width="11.42578125" style="1"/>
    <col min="15614" max="15614" width="2.7109375" style="1" customWidth="1"/>
    <col min="15615" max="15615" width="31.7109375" style="1" customWidth="1"/>
    <col min="15616" max="15616" width="5.85546875" style="1" bestFit="1" customWidth="1"/>
    <col min="15617" max="15617" width="14.28515625" style="1" customWidth="1"/>
    <col min="15618" max="15618" width="13.28515625" style="1" customWidth="1"/>
    <col min="15619" max="15620" width="14.28515625" style="1" customWidth="1"/>
    <col min="15621" max="15621" width="19.85546875" style="1" customWidth="1"/>
    <col min="15622" max="15622" width="0" style="1" hidden="1" customWidth="1"/>
    <col min="15623" max="15623" width="19" style="1" customWidth="1"/>
    <col min="15624" max="15624" width="2.7109375" style="1" customWidth="1"/>
    <col min="15625" max="15869" width="11.42578125" style="1"/>
    <col min="15870" max="15870" width="2.7109375" style="1" customWidth="1"/>
    <col min="15871" max="15871" width="31.7109375" style="1" customWidth="1"/>
    <col min="15872" max="15872" width="5.85546875" style="1" bestFit="1" customWidth="1"/>
    <col min="15873" max="15873" width="14.28515625" style="1" customWidth="1"/>
    <col min="15874" max="15874" width="13.28515625" style="1" customWidth="1"/>
    <col min="15875" max="15876" width="14.28515625" style="1" customWidth="1"/>
    <col min="15877" max="15877" width="19.85546875" style="1" customWidth="1"/>
    <col min="15878" max="15878" width="0" style="1" hidden="1" customWidth="1"/>
    <col min="15879" max="15879" width="19" style="1" customWidth="1"/>
    <col min="15880" max="15880" width="2.7109375" style="1" customWidth="1"/>
    <col min="15881" max="16125" width="11.42578125" style="1"/>
    <col min="16126" max="16126" width="2.7109375" style="1" customWidth="1"/>
    <col min="16127" max="16127" width="31.7109375" style="1" customWidth="1"/>
    <col min="16128" max="16128" width="5.85546875" style="1" bestFit="1" customWidth="1"/>
    <col min="16129" max="16129" width="14.28515625" style="1" customWidth="1"/>
    <col min="16130" max="16130" width="13.28515625" style="1" customWidth="1"/>
    <col min="16131" max="16132" width="14.28515625" style="1" customWidth="1"/>
    <col min="16133" max="16133" width="19.85546875" style="1" customWidth="1"/>
    <col min="16134" max="16134" width="0" style="1" hidden="1" customWidth="1"/>
    <col min="16135" max="16135" width="19" style="1" customWidth="1"/>
    <col min="16136" max="16136" width="2.7109375" style="1" customWidth="1"/>
    <col min="16137" max="16379" width="11.42578125" style="1"/>
    <col min="16380" max="16380" width="11.42578125" style="1" customWidth="1"/>
    <col min="16381" max="16384" width="11.42578125" style="1"/>
  </cols>
  <sheetData>
    <row r="1" spans="2:13" ht="15.75" x14ac:dyDescent="0.2">
      <c r="B1" s="56"/>
      <c r="C1" s="56"/>
      <c r="D1" s="56"/>
      <c r="E1" s="56"/>
      <c r="F1" s="56"/>
      <c r="G1" s="56"/>
      <c r="H1" s="56"/>
      <c r="I1" s="56"/>
      <c r="J1" s="56"/>
    </row>
    <row r="2" spans="2:13" ht="15.75" x14ac:dyDescent="0.2">
      <c r="B2" s="57" t="s">
        <v>27</v>
      </c>
      <c r="C2" s="57"/>
      <c r="D2" s="57"/>
      <c r="E2" s="57"/>
      <c r="F2" s="57"/>
      <c r="G2" s="57"/>
      <c r="H2" s="57"/>
      <c r="I2" s="57"/>
      <c r="J2" s="57"/>
    </row>
    <row r="3" spans="2:13" ht="16.5" thickBot="1" x14ac:dyDescent="0.25">
      <c r="B3" s="57"/>
      <c r="C3" s="57"/>
      <c r="D3" s="57"/>
      <c r="E3" s="57"/>
      <c r="F3" s="57"/>
      <c r="G3" s="57"/>
      <c r="H3" s="57"/>
      <c r="I3" s="57"/>
      <c r="J3" s="57"/>
    </row>
    <row r="4" spans="2:13" ht="25.5" customHeight="1" thickBot="1" x14ac:dyDescent="0.3">
      <c r="B4" s="50" t="s">
        <v>23</v>
      </c>
      <c r="C4" s="51"/>
      <c r="D4" s="51"/>
      <c r="E4" s="51"/>
      <c r="F4" s="51"/>
      <c r="G4" s="51"/>
      <c r="H4" s="51"/>
      <c r="I4" s="51"/>
      <c r="J4" s="52"/>
    </row>
    <row r="5" spans="2:13" ht="9.75" customHeight="1" thickBot="1" x14ac:dyDescent="0.3">
      <c r="B5" s="13"/>
      <c r="C5" s="13"/>
      <c r="D5" s="58"/>
      <c r="E5" s="59"/>
      <c r="F5" s="59"/>
      <c r="G5" s="59"/>
      <c r="H5" s="59"/>
      <c r="I5" s="59"/>
      <c r="J5" s="60"/>
    </row>
    <row r="6" spans="2:13" ht="33.75" customHeight="1" thickBot="1" x14ac:dyDescent="0.25">
      <c r="B6" s="61" t="s">
        <v>2</v>
      </c>
      <c r="C6" s="63" t="s">
        <v>17</v>
      </c>
      <c r="D6" s="65" t="s">
        <v>30</v>
      </c>
      <c r="E6" s="45" t="s">
        <v>16</v>
      </c>
      <c r="F6" s="45" t="s">
        <v>0</v>
      </c>
      <c r="G6" s="45" t="s">
        <v>1</v>
      </c>
      <c r="H6" s="45" t="s">
        <v>5</v>
      </c>
      <c r="I6" s="45" t="s">
        <v>12</v>
      </c>
      <c r="J6" s="65" t="s">
        <v>6</v>
      </c>
      <c r="L6" s="32"/>
    </row>
    <row r="7" spans="2:13" ht="36" customHeight="1" thickBot="1" x14ac:dyDescent="0.25">
      <c r="B7" s="62"/>
      <c r="C7" s="64"/>
      <c r="D7" s="65"/>
      <c r="E7" s="46"/>
      <c r="F7" s="46"/>
      <c r="G7" s="46"/>
      <c r="H7" s="46"/>
      <c r="I7" s="46"/>
      <c r="J7" s="65"/>
    </row>
    <row r="8" spans="2:13" ht="49.15" customHeight="1" x14ac:dyDescent="0.2">
      <c r="B8" s="14" t="s">
        <v>13</v>
      </c>
      <c r="C8" s="15">
        <v>4</v>
      </c>
      <c r="D8" s="16">
        <f>(1160000*8.8)+5100</f>
        <v>10213100</v>
      </c>
      <c r="E8" s="17">
        <v>0.08</v>
      </c>
      <c r="F8" s="18">
        <f>+D8*E8</f>
        <v>817048</v>
      </c>
      <c r="G8" s="18">
        <f>+D8+F8</f>
        <v>11030148</v>
      </c>
      <c r="H8" s="18">
        <f>ROUND(G8*10%,0)</f>
        <v>1103015</v>
      </c>
      <c r="I8" s="19">
        <f>ROUND(H8*19%,0)</f>
        <v>209573</v>
      </c>
      <c r="J8" s="20">
        <f>ROUND(G8+I8,0)*C8</f>
        <v>44958884</v>
      </c>
      <c r="K8" s="27"/>
      <c r="L8" s="27"/>
      <c r="M8" s="27"/>
    </row>
    <row r="9" spans="2:13" ht="49.5" customHeight="1" thickBot="1" x14ac:dyDescent="0.25">
      <c r="B9" s="21" t="s">
        <v>14</v>
      </c>
      <c r="C9" s="22">
        <v>2</v>
      </c>
      <c r="D9" s="16">
        <f>(1160000*8.8)+5100</f>
        <v>10213100</v>
      </c>
      <c r="E9" s="17">
        <v>0.1</v>
      </c>
      <c r="F9" s="18">
        <f>10213100*10/100</f>
        <v>1021310</v>
      </c>
      <c r="G9" s="18">
        <f>+D9+F9</f>
        <v>11234410</v>
      </c>
      <c r="H9" s="18">
        <f>ROUND(G9*10%,0)</f>
        <v>1123441</v>
      </c>
      <c r="I9" s="19">
        <f>ROUND(H9*19%,0)</f>
        <v>213454</v>
      </c>
      <c r="J9" s="20">
        <f>ROUND(G9+I9,0)*C9</f>
        <v>22895728</v>
      </c>
      <c r="K9" s="27"/>
      <c r="L9" s="27"/>
      <c r="M9" s="27"/>
    </row>
    <row r="10" spans="2:13" ht="24" customHeight="1" thickBot="1" x14ac:dyDescent="0.25">
      <c r="B10" s="53" t="s">
        <v>19</v>
      </c>
      <c r="C10" s="54"/>
      <c r="D10" s="54"/>
      <c r="E10" s="54"/>
      <c r="F10" s="54"/>
      <c r="G10" s="54"/>
      <c r="H10" s="54"/>
      <c r="I10" s="55"/>
      <c r="J10" s="23">
        <f>SUM(J8:J9)</f>
        <v>67854612</v>
      </c>
      <c r="K10" s="27"/>
      <c r="M10" s="27"/>
    </row>
    <row r="11" spans="2:13" ht="37.5" customHeight="1" thickBot="1" x14ac:dyDescent="0.25">
      <c r="B11" s="68" t="s">
        <v>21</v>
      </c>
      <c r="C11" s="69"/>
      <c r="D11" s="69"/>
      <c r="E11" s="69"/>
      <c r="F11" s="67"/>
      <c r="G11" s="66" t="s">
        <v>18</v>
      </c>
      <c r="H11" s="67"/>
      <c r="I11" s="24">
        <v>1</v>
      </c>
      <c r="J11" s="25">
        <f>+J10*I11</f>
        <v>67854612</v>
      </c>
      <c r="K11" s="27"/>
      <c r="L11" s="27"/>
      <c r="M11" s="27"/>
    </row>
    <row r="12" spans="2:13" ht="25.5" customHeight="1" thickBot="1" x14ac:dyDescent="0.25">
      <c r="B12" s="70" t="s">
        <v>32</v>
      </c>
      <c r="C12" s="71"/>
      <c r="D12" s="71"/>
      <c r="E12" s="71"/>
      <c r="F12" s="71"/>
      <c r="G12" s="71"/>
      <c r="H12" s="71"/>
      <c r="I12" s="72"/>
      <c r="J12" s="38">
        <f>J11/30</f>
        <v>2261820.4</v>
      </c>
      <c r="L12" s="27"/>
    </row>
    <row r="13" spans="2:13" ht="33" customHeight="1" thickBot="1" x14ac:dyDescent="0.25">
      <c r="B13" s="68" t="s">
        <v>33</v>
      </c>
      <c r="C13" s="69"/>
      <c r="D13" s="69"/>
      <c r="E13" s="69"/>
      <c r="F13" s="69"/>
      <c r="G13" s="69"/>
      <c r="H13" s="69"/>
      <c r="I13" s="73"/>
      <c r="J13" s="39">
        <f>J12*19</f>
        <v>42974587.600000001</v>
      </c>
    </row>
    <row r="14" spans="2:13" ht="42.75" customHeight="1" thickBot="1" x14ac:dyDescent="0.25">
      <c r="B14" s="68" t="s">
        <v>34</v>
      </c>
      <c r="C14" s="69"/>
      <c r="D14" s="69"/>
      <c r="E14" s="69"/>
      <c r="F14" s="69"/>
      <c r="G14" s="69"/>
      <c r="H14" s="69"/>
      <c r="I14" s="73"/>
      <c r="J14" s="39">
        <f>J11+J13</f>
        <v>110829199.59999999</v>
      </c>
      <c r="L14" s="36"/>
    </row>
    <row r="15" spans="2:13" x14ac:dyDescent="0.2">
      <c r="B15" s="5"/>
      <c r="C15" s="5"/>
      <c r="D15" s="3"/>
      <c r="E15" s="3"/>
      <c r="F15" s="3"/>
      <c r="G15" s="3"/>
      <c r="H15" s="3"/>
      <c r="I15" s="3"/>
      <c r="J15" s="3"/>
      <c r="L15" s="37"/>
    </row>
    <row r="17" spans="1:10" ht="13.5" thickBot="1" x14ac:dyDescent="0.25"/>
    <row r="18" spans="1:10" ht="35.25" customHeight="1" thickBot="1" x14ac:dyDescent="0.25">
      <c r="A18" s="47" t="s">
        <v>40</v>
      </c>
      <c r="B18" s="48"/>
      <c r="C18" s="48"/>
      <c r="D18" s="48"/>
      <c r="E18" s="48"/>
      <c r="F18" s="48"/>
      <c r="G18" s="48"/>
      <c r="H18" s="49"/>
      <c r="I18" s="44">
        <f>J14+'SERVICIO VIGILANCIA  15'!J12</f>
        <v>529979635.60000002</v>
      </c>
    </row>
    <row r="20" spans="1:10" ht="13.5" thickBot="1" x14ac:dyDescent="0.25"/>
    <row r="21" spans="1:10" ht="68.25" customHeight="1" thickBot="1" x14ac:dyDescent="0.25">
      <c r="A21" s="47" t="s">
        <v>39</v>
      </c>
      <c r="B21" s="48"/>
      <c r="C21" s="48"/>
      <c r="D21" s="48"/>
      <c r="E21" s="48"/>
      <c r="F21" s="48"/>
      <c r="G21" s="48"/>
      <c r="H21" s="49"/>
      <c r="I21" s="26">
        <f>J14+'SERVICIO VIGILANCIA  15'!J12+'MEDIOS TECNOLOGICOS'!D15</f>
        <v>566020365.5</v>
      </c>
      <c r="J21" s="27"/>
    </row>
    <row r="22" spans="1:10" ht="13.5" customHeight="1" x14ac:dyDescent="0.2">
      <c r="I22" s="27"/>
      <c r="J22" s="27"/>
    </row>
  </sheetData>
  <mergeCells count="22">
    <mergeCell ref="B1:J1"/>
    <mergeCell ref="B2:J2"/>
    <mergeCell ref="B3:J3"/>
    <mergeCell ref="D5:J5"/>
    <mergeCell ref="B6:B7"/>
    <mergeCell ref="C6:C7"/>
    <mergeCell ref="D6:D7"/>
    <mergeCell ref="E6:E7"/>
    <mergeCell ref="G6:G7"/>
    <mergeCell ref="H6:H7"/>
    <mergeCell ref="I6:I7"/>
    <mergeCell ref="J6:J7"/>
    <mergeCell ref="F6:F7"/>
    <mergeCell ref="A21:H21"/>
    <mergeCell ref="A18:H18"/>
    <mergeCell ref="B4:J4"/>
    <mergeCell ref="B10:I10"/>
    <mergeCell ref="G11:H11"/>
    <mergeCell ref="B11:F11"/>
    <mergeCell ref="B12:I12"/>
    <mergeCell ref="B13:I13"/>
    <mergeCell ref="B14:I14"/>
  </mergeCells>
  <pageMargins left="0.39370078740157483" right="0.39370078740157483" top="0.39370078740157483" bottom="0.19685039370078741" header="0" footer="0"/>
  <pageSetup scale="80" orientation="landscape" r:id="rId1"/>
  <headerFooter alignWithMargins="0">
    <oddFooter>Página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41B5A-C260-4AFC-8CFE-ADEFA574422F}">
  <sheetPr>
    <tabColor rgb="FFFF0000"/>
  </sheetPr>
  <dimension ref="B1:L22"/>
  <sheetViews>
    <sheetView view="pageBreakPreview" zoomScaleNormal="100" zoomScaleSheetLayoutView="100" workbookViewId="0">
      <selection activeCell="L8" sqref="L8"/>
    </sheetView>
  </sheetViews>
  <sheetFormatPr baseColWidth="10" defaultRowHeight="12.75" x14ac:dyDescent="0.2"/>
  <cols>
    <col min="1" max="1" width="2.7109375" style="1" customWidth="1"/>
    <col min="2" max="2" width="37.42578125" style="2" customWidth="1"/>
    <col min="3" max="3" width="8.42578125" style="2" customWidth="1"/>
    <col min="4" max="4" width="13" style="1" bestFit="1" customWidth="1"/>
    <col min="5" max="7" width="14.7109375" style="1" customWidth="1"/>
    <col min="8" max="8" width="12.28515625" style="1" bestFit="1" customWidth="1"/>
    <col min="9" max="9" width="11.7109375" style="1" bestFit="1" customWidth="1"/>
    <col min="10" max="10" width="14.7109375" style="1" customWidth="1"/>
    <col min="11" max="11" width="12.7109375" style="1" bestFit="1" customWidth="1"/>
    <col min="12" max="12" width="11.7109375" style="1" bestFit="1" customWidth="1"/>
    <col min="13" max="252" width="11.42578125" style="1"/>
    <col min="253" max="253" width="2.7109375" style="1" customWidth="1"/>
    <col min="254" max="254" width="31.7109375" style="1" customWidth="1"/>
    <col min="255" max="255" width="5.85546875" style="1" bestFit="1" customWidth="1"/>
    <col min="256" max="256" width="14.28515625" style="1" customWidth="1"/>
    <col min="257" max="257" width="13.28515625" style="1" customWidth="1"/>
    <col min="258" max="259" width="14.28515625" style="1" customWidth="1"/>
    <col min="260" max="260" width="19.85546875" style="1" customWidth="1"/>
    <col min="261" max="261" width="0" style="1" hidden="1" customWidth="1"/>
    <col min="262" max="262" width="19" style="1" customWidth="1"/>
    <col min="263" max="263" width="2.7109375" style="1" customWidth="1"/>
    <col min="264" max="508" width="11.42578125" style="1"/>
    <col min="509" max="509" width="2.7109375" style="1" customWidth="1"/>
    <col min="510" max="510" width="31.7109375" style="1" customWidth="1"/>
    <col min="511" max="511" width="5.85546875" style="1" bestFit="1" customWidth="1"/>
    <col min="512" max="512" width="14.28515625" style="1" customWidth="1"/>
    <col min="513" max="513" width="13.28515625" style="1" customWidth="1"/>
    <col min="514" max="515" width="14.28515625" style="1" customWidth="1"/>
    <col min="516" max="516" width="19.85546875" style="1" customWidth="1"/>
    <col min="517" max="517" width="0" style="1" hidden="1" customWidth="1"/>
    <col min="518" max="518" width="19" style="1" customWidth="1"/>
    <col min="519" max="519" width="2.7109375" style="1" customWidth="1"/>
    <col min="520" max="764" width="11.42578125" style="1"/>
    <col min="765" max="765" width="2.7109375" style="1" customWidth="1"/>
    <col min="766" max="766" width="31.7109375" style="1" customWidth="1"/>
    <col min="767" max="767" width="5.85546875" style="1" bestFit="1" customWidth="1"/>
    <col min="768" max="768" width="14.28515625" style="1" customWidth="1"/>
    <col min="769" max="769" width="13.28515625" style="1" customWidth="1"/>
    <col min="770" max="771" width="14.28515625" style="1" customWidth="1"/>
    <col min="772" max="772" width="19.85546875" style="1" customWidth="1"/>
    <col min="773" max="773" width="0" style="1" hidden="1" customWidth="1"/>
    <col min="774" max="774" width="19" style="1" customWidth="1"/>
    <col min="775" max="775" width="2.7109375" style="1" customWidth="1"/>
    <col min="776" max="1020" width="11.42578125" style="1"/>
    <col min="1021" max="1021" width="2.7109375" style="1" customWidth="1"/>
    <col min="1022" max="1022" width="31.7109375" style="1" customWidth="1"/>
    <col min="1023" max="1023" width="5.85546875" style="1" bestFit="1" customWidth="1"/>
    <col min="1024" max="1024" width="14.28515625" style="1" customWidth="1"/>
    <col min="1025" max="1025" width="13.28515625" style="1" customWidth="1"/>
    <col min="1026" max="1027" width="14.28515625" style="1" customWidth="1"/>
    <col min="1028" max="1028" width="19.85546875" style="1" customWidth="1"/>
    <col min="1029" max="1029" width="0" style="1" hidden="1" customWidth="1"/>
    <col min="1030" max="1030" width="19" style="1" customWidth="1"/>
    <col min="1031" max="1031" width="2.7109375" style="1" customWidth="1"/>
    <col min="1032" max="1276" width="11.42578125" style="1"/>
    <col min="1277" max="1277" width="2.7109375" style="1" customWidth="1"/>
    <col min="1278" max="1278" width="31.7109375" style="1" customWidth="1"/>
    <col min="1279" max="1279" width="5.85546875" style="1" bestFit="1" customWidth="1"/>
    <col min="1280" max="1280" width="14.28515625" style="1" customWidth="1"/>
    <col min="1281" max="1281" width="13.28515625" style="1" customWidth="1"/>
    <col min="1282" max="1283" width="14.28515625" style="1" customWidth="1"/>
    <col min="1284" max="1284" width="19.85546875" style="1" customWidth="1"/>
    <col min="1285" max="1285" width="0" style="1" hidden="1" customWidth="1"/>
    <col min="1286" max="1286" width="19" style="1" customWidth="1"/>
    <col min="1287" max="1287" width="2.7109375" style="1" customWidth="1"/>
    <col min="1288" max="1532" width="11.42578125" style="1"/>
    <col min="1533" max="1533" width="2.7109375" style="1" customWidth="1"/>
    <col min="1534" max="1534" width="31.7109375" style="1" customWidth="1"/>
    <col min="1535" max="1535" width="5.85546875" style="1" bestFit="1" customWidth="1"/>
    <col min="1536" max="1536" width="14.28515625" style="1" customWidth="1"/>
    <col min="1537" max="1537" width="13.28515625" style="1" customWidth="1"/>
    <col min="1538" max="1539" width="14.28515625" style="1" customWidth="1"/>
    <col min="1540" max="1540" width="19.85546875" style="1" customWidth="1"/>
    <col min="1541" max="1541" width="0" style="1" hidden="1" customWidth="1"/>
    <col min="1542" max="1542" width="19" style="1" customWidth="1"/>
    <col min="1543" max="1543" width="2.7109375" style="1" customWidth="1"/>
    <col min="1544" max="1788" width="11.42578125" style="1"/>
    <col min="1789" max="1789" width="2.7109375" style="1" customWidth="1"/>
    <col min="1790" max="1790" width="31.7109375" style="1" customWidth="1"/>
    <col min="1791" max="1791" width="5.85546875" style="1" bestFit="1" customWidth="1"/>
    <col min="1792" max="1792" width="14.28515625" style="1" customWidth="1"/>
    <col min="1793" max="1793" width="13.28515625" style="1" customWidth="1"/>
    <col min="1794" max="1795" width="14.28515625" style="1" customWidth="1"/>
    <col min="1796" max="1796" width="19.85546875" style="1" customWidth="1"/>
    <col min="1797" max="1797" width="0" style="1" hidden="1" customWidth="1"/>
    <col min="1798" max="1798" width="19" style="1" customWidth="1"/>
    <col min="1799" max="1799" width="2.7109375" style="1" customWidth="1"/>
    <col min="1800" max="2044" width="11.42578125" style="1"/>
    <col min="2045" max="2045" width="2.7109375" style="1" customWidth="1"/>
    <col min="2046" max="2046" width="31.7109375" style="1" customWidth="1"/>
    <col min="2047" max="2047" width="5.85546875" style="1" bestFit="1" customWidth="1"/>
    <col min="2048" max="2048" width="14.28515625" style="1" customWidth="1"/>
    <col min="2049" max="2049" width="13.28515625" style="1" customWidth="1"/>
    <col min="2050" max="2051" width="14.28515625" style="1" customWidth="1"/>
    <col min="2052" max="2052" width="19.85546875" style="1" customWidth="1"/>
    <col min="2053" max="2053" width="0" style="1" hidden="1" customWidth="1"/>
    <col min="2054" max="2054" width="19" style="1" customWidth="1"/>
    <col min="2055" max="2055" width="2.7109375" style="1" customWidth="1"/>
    <col min="2056" max="2300" width="11.42578125" style="1"/>
    <col min="2301" max="2301" width="2.7109375" style="1" customWidth="1"/>
    <col min="2302" max="2302" width="31.7109375" style="1" customWidth="1"/>
    <col min="2303" max="2303" width="5.85546875" style="1" bestFit="1" customWidth="1"/>
    <col min="2304" max="2304" width="14.28515625" style="1" customWidth="1"/>
    <col min="2305" max="2305" width="13.28515625" style="1" customWidth="1"/>
    <col min="2306" max="2307" width="14.28515625" style="1" customWidth="1"/>
    <col min="2308" max="2308" width="19.85546875" style="1" customWidth="1"/>
    <col min="2309" max="2309" width="0" style="1" hidden="1" customWidth="1"/>
    <col min="2310" max="2310" width="19" style="1" customWidth="1"/>
    <col min="2311" max="2311" width="2.7109375" style="1" customWidth="1"/>
    <col min="2312" max="2556" width="11.42578125" style="1"/>
    <col min="2557" max="2557" width="2.7109375" style="1" customWidth="1"/>
    <col min="2558" max="2558" width="31.7109375" style="1" customWidth="1"/>
    <col min="2559" max="2559" width="5.85546875" style="1" bestFit="1" customWidth="1"/>
    <col min="2560" max="2560" width="14.28515625" style="1" customWidth="1"/>
    <col min="2561" max="2561" width="13.28515625" style="1" customWidth="1"/>
    <col min="2562" max="2563" width="14.28515625" style="1" customWidth="1"/>
    <col min="2564" max="2564" width="19.85546875" style="1" customWidth="1"/>
    <col min="2565" max="2565" width="0" style="1" hidden="1" customWidth="1"/>
    <col min="2566" max="2566" width="19" style="1" customWidth="1"/>
    <col min="2567" max="2567" width="2.7109375" style="1" customWidth="1"/>
    <col min="2568" max="2812" width="11.42578125" style="1"/>
    <col min="2813" max="2813" width="2.7109375" style="1" customWidth="1"/>
    <col min="2814" max="2814" width="31.7109375" style="1" customWidth="1"/>
    <col min="2815" max="2815" width="5.85546875" style="1" bestFit="1" customWidth="1"/>
    <col min="2816" max="2816" width="14.28515625" style="1" customWidth="1"/>
    <col min="2817" max="2817" width="13.28515625" style="1" customWidth="1"/>
    <col min="2818" max="2819" width="14.28515625" style="1" customWidth="1"/>
    <col min="2820" max="2820" width="19.85546875" style="1" customWidth="1"/>
    <col min="2821" max="2821" width="0" style="1" hidden="1" customWidth="1"/>
    <col min="2822" max="2822" width="19" style="1" customWidth="1"/>
    <col min="2823" max="2823" width="2.7109375" style="1" customWidth="1"/>
    <col min="2824" max="3068" width="11.42578125" style="1"/>
    <col min="3069" max="3069" width="2.7109375" style="1" customWidth="1"/>
    <col min="3070" max="3070" width="31.7109375" style="1" customWidth="1"/>
    <col min="3071" max="3071" width="5.85546875" style="1" bestFit="1" customWidth="1"/>
    <col min="3072" max="3072" width="14.28515625" style="1" customWidth="1"/>
    <col min="3073" max="3073" width="13.28515625" style="1" customWidth="1"/>
    <col min="3074" max="3075" width="14.28515625" style="1" customWidth="1"/>
    <col min="3076" max="3076" width="19.85546875" style="1" customWidth="1"/>
    <col min="3077" max="3077" width="0" style="1" hidden="1" customWidth="1"/>
    <col min="3078" max="3078" width="19" style="1" customWidth="1"/>
    <col min="3079" max="3079" width="2.7109375" style="1" customWidth="1"/>
    <col min="3080" max="3324" width="11.42578125" style="1"/>
    <col min="3325" max="3325" width="2.7109375" style="1" customWidth="1"/>
    <col min="3326" max="3326" width="31.7109375" style="1" customWidth="1"/>
    <col min="3327" max="3327" width="5.85546875" style="1" bestFit="1" customWidth="1"/>
    <col min="3328" max="3328" width="14.28515625" style="1" customWidth="1"/>
    <col min="3329" max="3329" width="13.28515625" style="1" customWidth="1"/>
    <col min="3330" max="3331" width="14.28515625" style="1" customWidth="1"/>
    <col min="3332" max="3332" width="19.85546875" style="1" customWidth="1"/>
    <col min="3333" max="3333" width="0" style="1" hidden="1" customWidth="1"/>
    <col min="3334" max="3334" width="19" style="1" customWidth="1"/>
    <col min="3335" max="3335" width="2.7109375" style="1" customWidth="1"/>
    <col min="3336" max="3580" width="11.42578125" style="1"/>
    <col min="3581" max="3581" width="2.7109375" style="1" customWidth="1"/>
    <col min="3582" max="3582" width="31.7109375" style="1" customWidth="1"/>
    <col min="3583" max="3583" width="5.85546875" style="1" bestFit="1" customWidth="1"/>
    <col min="3584" max="3584" width="14.28515625" style="1" customWidth="1"/>
    <col min="3585" max="3585" width="13.28515625" style="1" customWidth="1"/>
    <col min="3586" max="3587" width="14.28515625" style="1" customWidth="1"/>
    <col min="3588" max="3588" width="19.85546875" style="1" customWidth="1"/>
    <col min="3589" max="3589" width="0" style="1" hidden="1" customWidth="1"/>
    <col min="3590" max="3590" width="19" style="1" customWidth="1"/>
    <col min="3591" max="3591" width="2.7109375" style="1" customWidth="1"/>
    <col min="3592" max="3836" width="11.42578125" style="1"/>
    <col min="3837" max="3837" width="2.7109375" style="1" customWidth="1"/>
    <col min="3838" max="3838" width="31.7109375" style="1" customWidth="1"/>
    <col min="3839" max="3839" width="5.85546875" style="1" bestFit="1" customWidth="1"/>
    <col min="3840" max="3840" width="14.28515625" style="1" customWidth="1"/>
    <col min="3841" max="3841" width="13.28515625" style="1" customWidth="1"/>
    <col min="3842" max="3843" width="14.28515625" style="1" customWidth="1"/>
    <col min="3844" max="3844" width="19.85546875" style="1" customWidth="1"/>
    <col min="3845" max="3845" width="0" style="1" hidden="1" customWidth="1"/>
    <col min="3846" max="3846" width="19" style="1" customWidth="1"/>
    <col min="3847" max="3847" width="2.7109375" style="1" customWidth="1"/>
    <col min="3848" max="4092" width="11.42578125" style="1"/>
    <col min="4093" max="4093" width="2.7109375" style="1" customWidth="1"/>
    <col min="4094" max="4094" width="31.7109375" style="1" customWidth="1"/>
    <col min="4095" max="4095" width="5.85546875" style="1" bestFit="1" customWidth="1"/>
    <col min="4096" max="4096" width="14.28515625" style="1" customWidth="1"/>
    <col min="4097" max="4097" width="13.28515625" style="1" customWidth="1"/>
    <col min="4098" max="4099" width="14.28515625" style="1" customWidth="1"/>
    <col min="4100" max="4100" width="19.85546875" style="1" customWidth="1"/>
    <col min="4101" max="4101" width="0" style="1" hidden="1" customWidth="1"/>
    <col min="4102" max="4102" width="19" style="1" customWidth="1"/>
    <col min="4103" max="4103" width="2.7109375" style="1" customWidth="1"/>
    <col min="4104" max="4348" width="11.42578125" style="1"/>
    <col min="4349" max="4349" width="2.7109375" style="1" customWidth="1"/>
    <col min="4350" max="4350" width="31.7109375" style="1" customWidth="1"/>
    <col min="4351" max="4351" width="5.85546875" style="1" bestFit="1" customWidth="1"/>
    <col min="4352" max="4352" width="14.28515625" style="1" customWidth="1"/>
    <col min="4353" max="4353" width="13.28515625" style="1" customWidth="1"/>
    <col min="4354" max="4355" width="14.28515625" style="1" customWidth="1"/>
    <col min="4356" max="4356" width="19.85546875" style="1" customWidth="1"/>
    <col min="4357" max="4357" width="0" style="1" hidden="1" customWidth="1"/>
    <col min="4358" max="4358" width="19" style="1" customWidth="1"/>
    <col min="4359" max="4359" width="2.7109375" style="1" customWidth="1"/>
    <col min="4360" max="4604" width="11.42578125" style="1"/>
    <col min="4605" max="4605" width="2.7109375" style="1" customWidth="1"/>
    <col min="4606" max="4606" width="31.7109375" style="1" customWidth="1"/>
    <col min="4607" max="4607" width="5.85546875" style="1" bestFit="1" customWidth="1"/>
    <col min="4608" max="4608" width="14.28515625" style="1" customWidth="1"/>
    <col min="4609" max="4609" width="13.28515625" style="1" customWidth="1"/>
    <col min="4610" max="4611" width="14.28515625" style="1" customWidth="1"/>
    <col min="4612" max="4612" width="19.85546875" style="1" customWidth="1"/>
    <col min="4613" max="4613" width="0" style="1" hidden="1" customWidth="1"/>
    <col min="4614" max="4614" width="19" style="1" customWidth="1"/>
    <col min="4615" max="4615" width="2.7109375" style="1" customWidth="1"/>
    <col min="4616" max="4860" width="11.42578125" style="1"/>
    <col min="4861" max="4861" width="2.7109375" style="1" customWidth="1"/>
    <col min="4862" max="4862" width="31.7109375" style="1" customWidth="1"/>
    <col min="4863" max="4863" width="5.85546875" style="1" bestFit="1" customWidth="1"/>
    <col min="4864" max="4864" width="14.28515625" style="1" customWidth="1"/>
    <col min="4865" max="4865" width="13.28515625" style="1" customWidth="1"/>
    <col min="4866" max="4867" width="14.28515625" style="1" customWidth="1"/>
    <col min="4868" max="4868" width="19.85546875" style="1" customWidth="1"/>
    <col min="4869" max="4869" width="0" style="1" hidden="1" customWidth="1"/>
    <col min="4870" max="4870" width="19" style="1" customWidth="1"/>
    <col min="4871" max="4871" width="2.7109375" style="1" customWidth="1"/>
    <col min="4872" max="5116" width="11.42578125" style="1"/>
    <col min="5117" max="5117" width="2.7109375" style="1" customWidth="1"/>
    <col min="5118" max="5118" width="31.7109375" style="1" customWidth="1"/>
    <col min="5119" max="5119" width="5.85546875" style="1" bestFit="1" customWidth="1"/>
    <col min="5120" max="5120" width="14.28515625" style="1" customWidth="1"/>
    <col min="5121" max="5121" width="13.28515625" style="1" customWidth="1"/>
    <col min="5122" max="5123" width="14.28515625" style="1" customWidth="1"/>
    <col min="5124" max="5124" width="19.85546875" style="1" customWidth="1"/>
    <col min="5125" max="5125" width="0" style="1" hidden="1" customWidth="1"/>
    <col min="5126" max="5126" width="19" style="1" customWidth="1"/>
    <col min="5127" max="5127" width="2.7109375" style="1" customWidth="1"/>
    <col min="5128" max="5372" width="11.42578125" style="1"/>
    <col min="5373" max="5373" width="2.7109375" style="1" customWidth="1"/>
    <col min="5374" max="5374" width="31.7109375" style="1" customWidth="1"/>
    <col min="5375" max="5375" width="5.85546875" style="1" bestFit="1" customWidth="1"/>
    <col min="5376" max="5376" width="14.28515625" style="1" customWidth="1"/>
    <col min="5377" max="5377" width="13.28515625" style="1" customWidth="1"/>
    <col min="5378" max="5379" width="14.28515625" style="1" customWidth="1"/>
    <col min="5380" max="5380" width="19.85546875" style="1" customWidth="1"/>
    <col min="5381" max="5381" width="0" style="1" hidden="1" customWidth="1"/>
    <col min="5382" max="5382" width="19" style="1" customWidth="1"/>
    <col min="5383" max="5383" width="2.7109375" style="1" customWidth="1"/>
    <col min="5384" max="5628" width="11.42578125" style="1"/>
    <col min="5629" max="5629" width="2.7109375" style="1" customWidth="1"/>
    <col min="5630" max="5630" width="31.7109375" style="1" customWidth="1"/>
    <col min="5631" max="5631" width="5.85546875" style="1" bestFit="1" customWidth="1"/>
    <col min="5632" max="5632" width="14.28515625" style="1" customWidth="1"/>
    <col min="5633" max="5633" width="13.28515625" style="1" customWidth="1"/>
    <col min="5634" max="5635" width="14.28515625" style="1" customWidth="1"/>
    <col min="5636" max="5636" width="19.85546875" style="1" customWidth="1"/>
    <col min="5637" max="5637" width="0" style="1" hidden="1" customWidth="1"/>
    <col min="5638" max="5638" width="19" style="1" customWidth="1"/>
    <col min="5639" max="5639" width="2.7109375" style="1" customWidth="1"/>
    <col min="5640" max="5884" width="11.42578125" style="1"/>
    <col min="5885" max="5885" width="2.7109375" style="1" customWidth="1"/>
    <col min="5886" max="5886" width="31.7109375" style="1" customWidth="1"/>
    <col min="5887" max="5887" width="5.85546875" style="1" bestFit="1" customWidth="1"/>
    <col min="5888" max="5888" width="14.28515625" style="1" customWidth="1"/>
    <col min="5889" max="5889" width="13.28515625" style="1" customWidth="1"/>
    <col min="5890" max="5891" width="14.28515625" style="1" customWidth="1"/>
    <col min="5892" max="5892" width="19.85546875" style="1" customWidth="1"/>
    <col min="5893" max="5893" width="0" style="1" hidden="1" customWidth="1"/>
    <col min="5894" max="5894" width="19" style="1" customWidth="1"/>
    <col min="5895" max="5895" width="2.7109375" style="1" customWidth="1"/>
    <col min="5896" max="6140" width="11.42578125" style="1"/>
    <col min="6141" max="6141" width="2.7109375" style="1" customWidth="1"/>
    <col min="6142" max="6142" width="31.7109375" style="1" customWidth="1"/>
    <col min="6143" max="6143" width="5.85546875" style="1" bestFit="1" customWidth="1"/>
    <col min="6144" max="6144" width="14.28515625" style="1" customWidth="1"/>
    <col min="6145" max="6145" width="13.28515625" style="1" customWidth="1"/>
    <col min="6146" max="6147" width="14.28515625" style="1" customWidth="1"/>
    <col min="6148" max="6148" width="19.85546875" style="1" customWidth="1"/>
    <col min="6149" max="6149" width="0" style="1" hidden="1" customWidth="1"/>
    <col min="6150" max="6150" width="19" style="1" customWidth="1"/>
    <col min="6151" max="6151" width="2.7109375" style="1" customWidth="1"/>
    <col min="6152" max="6396" width="11.42578125" style="1"/>
    <col min="6397" max="6397" width="2.7109375" style="1" customWidth="1"/>
    <col min="6398" max="6398" width="31.7109375" style="1" customWidth="1"/>
    <col min="6399" max="6399" width="5.85546875" style="1" bestFit="1" customWidth="1"/>
    <col min="6400" max="6400" width="14.28515625" style="1" customWidth="1"/>
    <col min="6401" max="6401" width="13.28515625" style="1" customWidth="1"/>
    <col min="6402" max="6403" width="14.28515625" style="1" customWidth="1"/>
    <col min="6404" max="6404" width="19.85546875" style="1" customWidth="1"/>
    <col min="6405" max="6405" width="0" style="1" hidden="1" customWidth="1"/>
    <col min="6406" max="6406" width="19" style="1" customWidth="1"/>
    <col min="6407" max="6407" width="2.7109375" style="1" customWidth="1"/>
    <col min="6408" max="6652" width="11.42578125" style="1"/>
    <col min="6653" max="6653" width="2.7109375" style="1" customWidth="1"/>
    <col min="6654" max="6654" width="31.7109375" style="1" customWidth="1"/>
    <col min="6655" max="6655" width="5.85546875" style="1" bestFit="1" customWidth="1"/>
    <col min="6656" max="6656" width="14.28515625" style="1" customWidth="1"/>
    <col min="6657" max="6657" width="13.28515625" style="1" customWidth="1"/>
    <col min="6658" max="6659" width="14.28515625" style="1" customWidth="1"/>
    <col min="6660" max="6660" width="19.85546875" style="1" customWidth="1"/>
    <col min="6661" max="6661" width="0" style="1" hidden="1" customWidth="1"/>
    <col min="6662" max="6662" width="19" style="1" customWidth="1"/>
    <col min="6663" max="6663" width="2.7109375" style="1" customWidth="1"/>
    <col min="6664" max="6908" width="11.42578125" style="1"/>
    <col min="6909" max="6909" width="2.7109375" style="1" customWidth="1"/>
    <col min="6910" max="6910" width="31.7109375" style="1" customWidth="1"/>
    <col min="6911" max="6911" width="5.85546875" style="1" bestFit="1" customWidth="1"/>
    <col min="6912" max="6912" width="14.28515625" style="1" customWidth="1"/>
    <col min="6913" max="6913" width="13.28515625" style="1" customWidth="1"/>
    <col min="6914" max="6915" width="14.28515625" style="1" customWidth="1"/>
    <col min="6916" max="6916" width="19.85546875" style="1" customWidth="1"/>
    <col min="6917" max="6917" width="0" style="1" hidden="1" customWidth="1"/>
    <col min="6918" max="6918" width="19" style="1" customWidth="1"/>
    <col min="6919" max="6919" width="2.7109375" style="1" customWidth="1"/>
    <col min="6920" max="7164" width="11.42578125" style="1"/>
    <col min="7165" max="7165" width="2.7109375" style="1" customWidth="1"/>
    <col min="7166" max="7166" width="31.7109375" style="1" customWidth="1"/>
    <col min="7167" max="7167" width="5.85546875" style="1" bestFit="1" customWidth="1"/>
    <col min="7168" max="7168" width="14.28515625" style="1" customWidth="1"/>
    <col min="7169" max="7169" width="13.28515625" style="1" customWidth="1"/>
    <col min="7170" max="7171" width="14.28515625" style="1" customWidth="1"/>
    <col min="7172" max="7172" width="19.85546875" style="1" customWidth="1"/>
    <col min="7173" max="7173" width="0" style="1" hidden="1" customWidth="1"/>
    <col min="7174" max="7174" width="19" style="1" customWidth="1"/>
    <col min="7175" max="7175" width="2.7109375" style="1" customWidth="1"/>
    <col min="7176" max="7420" width="11.42578125" style="1"/>
    <col min="7421" max="7421" width="2.7109375" style="1" customWidth="1"/>
    <col min="7422" max="7422" width="31.7109375" style="1" customWidth="1"/>
    <col min="7423" max="7423" width="5.85546875" style="1" bestFit="1" customWidth="1"/>
    <col min="7424" max="7424" width="14.28515625" style="1" customWidth="1"/>
    <col min="7425" max="7425" width="13.28515625" style="1" customWidth="1"/>
    <col min="7426" max="7427" width="14.28515625" style="1" customWidth="1"/>
    <col min="7428" max="7428" width="19.85546875" style="1" customWidth="1"/>
    <col min="7429" max="7429" width="0" style="1" hidden="1" customWidth="1"/>
    <col min="7430" max="7430" width="19" style="1" customWidth="1"/>
    <col min="7431" max="7431" width="2.7109375" style="1" customWidth="1"/>
    <col min="7432" max="7676" width="11.42578125" style="1"/>
    <col min="7677" max="7677" width="2.7109375" style="1" customWidth="1"/>
    <col min="7678" max="7678" width="31.7109375" style="1" customWidth="1"/>
    <col min="7679" max="7679" width="5.85546875" style="1" bestFit="1" customWidth="1"/>
    <col min="7680" max="7680" width="14.28515625" style="1" customWidth="1"/>
    <col min="7681" max="7681" width="13.28515625" style="1" customWidth="1"/>
    <col min="7682" max="7683" width="14.28515625" style="1" customWidth="1"/>
    <col min="7684" max="7684" width="19.85546875" style="1" customWidth="1"/>
    <col min="7685" max="7685" width="0" style="1" hidden="1" customWidth="1"/>
    <col min="7686" max="7686" width="19" style="1" customWidth="1"/>
    <col min="7687" max="7687" width="2.7109375" style="1" customWidth="1"/>
    <col min="7688" max="7932" width="11.42578125" style="1"/>
    <col min="7933" max="7933" width="2.7109375" style="1" customWidth="1"/>
    <col min="7934" max="7934" width="31.7109375" style="1" customWidth="1"/>
    <col min="7935" max="7935" width="5.85546875" style="1" bestFit="1" customWidth="1"/>
    <col min="7936" max="7936" width="14.28515625" style="1" customWidth="1"/>
    <col min="7937" max="7937" width="13.28515625" style="1" customWidth="1"/>
    <col min="7938" max="7939" width="14.28515625" style="1" customWidth="1"/>
    <col min="7940" max="7940" width="19.85546875" style="1" customWidth="1"/>
    <col min="7941" max="7941" width="0" style="1" hidden="1" customWidth="1"/>
    <col min="7942" max="7942" width="19" style="1" customWidth="1"/>
    <col min="7943" max="7943" width="2.7109375" style="1" customWidth="1"/>
    <col min="7944" max="8188" width="11.42578125" style="1"/>
    <col min="8189" max="8189" width="2.7109375" style="1" customWidth="1"/>
    <col min="8190" max="8190" width="31.7109375" style="1" customWidth="1"/>
    <col min="8191" max="8191" width="5.85546875" style="1" bestFit="1" customWidth="1"/>
    <col min="8192" max="8192" width="14.28515625" style="1" customWidth="1"/>
    <col min="8193" max="8193" width="13.28515625" style="1" customWidth="1"/>
    <col min="8194" max="8195" width="14.28515625" style="1" customWidth="1"/>
    <col min="8196" max="8196" width="19.85546875" style="1" customWidth="1"/>
    <col min="8197" max="8197" width="0" style="1" hidden="1" customWidth="1"/>
    <col min="8198" max="8198" width="19" style="1" customWidth="1"/>
    <col min="8199" max="8199" width="2.7109375" style="1" customWidth="1"/>
    <col min="8200" max="8444" width="11.42578125" style="1"/>
    <col min="8445" max="8445" width="2.7109375" style="1" customWidth="1"/>
    <col min="8446" max="8446" width="31.7109375" style="1" customWidth="1"/>
    <col min="8447" max="8447" width="5.85546875" style="1" bestFit="1" customWidth="1"/>
    <col min="8448" max="8448" width="14.28515625" style="1" customWidth="1"/>
    <col min="8449" max="8449" width="13.28515625" style="1" customWidth="1"/>
    <col min="8450" max="8451" width="14.28515625" style="1" customWidth="1"/>
    <col min="8452" max="8452" width="19.85546875" style="1" customWidth="1"/>
    <col min="8453" max="8453" width="0" style="1" hidden="1" customWidth="1"/>
    <col min="8454" max="8454" width="19" style="1" customWidth="1"/>
    <col min="8455" max="8455" width="2.7109375" style="1" customWidth="1"/>
    <col min="8456" max="8700" width="11.42578125" style="1"/>
    <col min="8701" max="8701" width="2.7109375" style="1" customWidth="1"/>
    <col min="8702" max="8702" width="31.7109375" style="1" customWidth="1"/>
    <col min="8703" max="8703" width="5.85546875" style="1" bestFit="1" customWidth="1"/>
    <col min="8704" max="8704" width="14.28515625" style="1" customWidth="1"/>
    <col min="8705" max="8705" width="13.28515625" style="1" customWidth="1"/>
    <col min="8706" max="8707" width="14.28515625" style="1" customWidth="1"/>
    <col min="8708" max="8708" width="19.85546875" style="1" customWidth="1"/>
    <col min="8709" max="8709" width="0" style="1" hidden="1" customWidth="1"/>
    <col min="8710" max="8710" width="19" style="1" customWidth="1"/>
    <col min="8711" max="8711" width="2.7109375" style="1" customWidth="1"/>
    <col min="8712" max="8956" width="11.42578125" style="1"/>
    <col min="8957" max="8957" width="2.7109375" style="1" customWidth="1"/>
    <col min="8958" max="8958" width="31.7109375" style="1" customWidth="1"/>
    <col min="8959" max="8959" width="5.85546875" style="1" bestFit="1" customWidth="1"/>
    <col min="8960" max="8960" width="14.28515625" style="1" customWidth="1"/>
    <col min="8961" max="8961" width="13.28515625" style="1" customWidth="1"/>
    <col min="8962" max="8963" width="14.28515625" style="1" customWidth="1"/>
    <col min="8964" max="8964" width="19.85546875" style="1" customWidth="1"/>
    <col min="8965" max="8965" width="0" style="1" hidden="1" customWidth="1"/>
    <col min="8966" max="8966" width="19" style="1" customWidth="1"/>
    <col min="8967" max="8967" width="2.7109375" style="1" customWidth="1"/>
    <col min="8968" max="9212" width="11.42578125" style="1"/>
    <col min="9213" max="9213" width="2.7109375" style="1" customWidth="1"/>
    <col min="9214" max="9214" width="31.7109375" style="1" customWidth="1"/>
    <col min="9215" max="9215" width="5.85546875" style="1" bestFit="1" customWidth="1"/>
    <col min="9216" max="9216" width="14.28515625" style="1" customWidth="1"/>
    <col min="9217" max="9217" width="13.28515625" style="1" customWidth="1"/>
    <col min="9218" max="9219" width="14.28515625" style="1" customWidth="1"/>
    <col min="9220" max="9220" width="19.85546875" style="1" customWidth="1"/>
    <col min="9221" max="9221" width="0" style="1" hidden="1" customWidth="1"/>
    <col min="9222" max="9222" width="19" style="1" customWidth="1"/>
    <col min="9223" max="9223" width="2.7109375" style="1" customWidth="1"/>
    <col min="9224" max="9468" width="11.42578125" style="1"/>
    <col min="9469" max="9469" width="2.7109375" style="1" customWidth="1"/>
    <col min="9470" max="9470" width="31.7109375" style="1" customWidth="1"/>
    <col min="9471" max="9471" width="5.85546875" style="1" bestFit="1" customWidth="1"/>
    <col min="9472" max="9472" width="14.28515625" style="1" customWidth="1"/>
    <col min="9473" max="9473" width="13.28515625" style="1" customWidth="1"/>
    <col min="9474" max="9475" width="14.28515625" style="1" customWidth="1"/>
    <col min="9476" max="9476" width="19.85546875" style="1" customWidth="1"/>
    <col min="9477" max="9477" width="0" style="1" hidden="1" customWidth="1"/>
    <col min="9478" max="9478" width="19" style="1" customWidth="1"/>
    <col min="9479" max="9479" width="2.7109375" style="1" customWidth="1"/>
    <col min="9480" max="9724" width="11.42578125" style="1"/>
    <col min="9725" max="9725" width="2.7109375" style="1" customWidth="1"/>
    <col min="9726" max="9726" width="31.7109375" style="1" customWidth="1"/>
    <col min="9727" max="9727" width="5.85546875" style="1" bestFit="1" customWidth="1"/>
    <col min="9728" max="9728" width="14.28515625" style="1" customWidth="1"/>
    <col min="9729" max="9729" width="13.28515625" style="1" customWidth="1"/>
    <col min="9730" max="9731" width="14.28515625" style="1" customWidth="1"/>
    <col min="9732" max="9732" width="19.85546875" style="1" customWidth="1"/>
    <col min="9733" max="9733" width="0" style="1" hidden="1" customWidth="1"/>
    <col min="9734" max="9734" width="19" style="1" customWidth="1"/>
    <col min="9735" max="9735" width="2.7109375" style="1" customWidth="1"/>
    <col min="9736" max="9980" width="11.42578125" style="1"/>
    <col min="9981" max="9981" width="2.7109375" style="1" customWidth="1"/>
    <col min="9982" max="9982" width="31.7109375" style="1" customWidth="1"/>
    <col min="9983" max="9983" width="5.85546875" style="1" bestFit="1" customWidth="1"/>
    <col min="9984" max="9984" width="14.28515625" style="1" customWidth="1"/>
    <col min="9985" max="9985" width="13.28515625" style="1" customWidth="1"/>
    <col min="9986" max="9987" width="14.28515625" style="1" customWidth="1"/>
    <col min="9988" max="9988" width="19.85546875" style="1" customWidth="1"/>
    <col min="9989" max="9989" width="0" style="1" hidden="1" customWidth="1"/>
    <col min="9990" max="9990" width="19" style="1" customWidth="1"/>
    <col min="9991" max="9991" width="2.7109375" style="1" customWidth="1"/>
    <col min="9992" max="10236" width="11.42578125" style="1"/>
    <col min="10237" max="10237" width="2.7109375" style="1" customWidth="1"/>
    <col min="10238" max="10238" width="31.7109375" style="1" customWidth="1"/>
    <col min="10239" max="10239" width="5.85546875" style="1" bestFit="1" customWidth="1"/>
    <col min="10240" max="10240" width="14.28515625" style="1" customWidth="1"/>
    <col min="10241" max="10241" width="13.28515625" style="1" customWidth="1"/>
    <col min="10242" max="10243" width="14.28515625" style="1" customWidth="1"/>
    <col min="10244" max="10244" width="19.85546875" style="1" customWidth="1"/>
    <col min="10245" max="10245" width="0" style="1" hidden="1" customWidth="1"/>
    <col min="10246" max="10246" width="19" style="1" customWidth="1"/>
    <col min="10247" max="10247" width="2.7109375" style="1" customWidth="1"/>
    <col min="10248" max="10492" width="11.42578125" style="1"/>
    <col min="10493" max="10493" width="2.7109375" style="1" customWidth="1"/>
    <col min="10494" max="10494" width="31.7109375" style="1" customWidth="1"/>
    <col min="10495" max="10495" width="5.85546875" style="1" bestFit="1" customWidth="1"/>
    <col min="10496" max="10496" width="14.28515625" style="1" customWidth="1"/>
    <col min="10497" max="10497" width="13.28515625" style="1" customWidth="1"/>
    <col min="10498" max="10499" width="14.28515625" style="1" customWidth="1"/>
    <col min="10500" max="10500" width="19.85546875" style="1" customWidth="1"/>
    <col min="10501" max="10501" width="0" style="1" hidden="1" customWidth="1"/>
    <col min="10502" max="10502" width="19" style="1" customWidth="1"/>
    <col min="10503" max="10503" width="2.7109375" style="1" customWidth="1"/>
    <col min="10504" max="10748" width="11.42578125" style="1"/>
    <col min="10749" max="10749" width="2.7109375" style="1" customWidth="1"/>
    <col min="10750" max="10750" width="31.7109375" style="1" customWidth="1"/>
    <col min="10751" max="10751" width="5.85546875" style="1" bestFit="1" customWidth="1"/>
    <col min="10752" max="10752" width="14.28515625" style="1" customWidth="1"/>
    <col min="10753" max="10753" width="13.28515625" style="1" customWidth="1"/>
    <col min="10754" max="10755" width="14.28515625" style="1" customWidth="1"/>
    <col min="10756" max="10756" width="19.85546875" style="1" customWidth="1"/>
    <col min="10757" max="10757" width="0" style="1" hidden="1" customWidth="1"/>
    <col min="10758" max="10758" width="19" style="1" customWidth="1"/>
    <col min="10759" max="10759" width="2.7109375" style="1" customWidth="1"/>
    <col min="10760" max="11004" width="11.42578125" style="1"/>
    <col min="11005" max="11005" width="2.7109375" style="1" customWidth="1"/>
    <col min="11006" max="11006" width="31.7109375" style="1" customWidth="1"/>
    <col min="11007" max="11007" width="5.85546875" style="1" bestFit="1" customWidth="1"/>
    <col min="11008" max="11008" width="14.28515625" style="1" customWidth="1"/>
    <col min="11009" max="11009" width="13.28515625" style="1" customWidth="1"/>
    <col min="11010" max="11011" width="14.28515625" style="1" customWidth="1"/>
    <col min="11012" max="11012" width="19.85546875" style="1" customWidth="1"/>
    <col min="11013" max="11013" width="0" style="1" hidden="1" customWidth="1"/>
    <col min="11014" max="11014" width="19" style="1" customWidth="1"/>
    <col min="11015" max="11015" width="2.7109375" style="1" customWidth="1"/>
    <col min="11016" max="11260" width="11.42578125" style="1"/>
    <col min="11261" max="11261" width="2.7109375" style="1" customWidth="1"/>
    <col min="11262" max="11262" width="31.7109375" style="1" customWidth="1"/>
    <col min="11263" max="11263" width="5.85546875" style="1" bestFit="1" customWidth="1"/>
    <col min="11264" max="11264" width="14.28515625" style="1" customWidth="1"/>
    <col min="11265" max="11265" width="13.28515625" style="1" customWidth="1"/>
    <col min="11266" max="11267" width="14.28515625" style="1" customWidth="1"/>
    <col min="11268" max="11268" width="19.85546875" style="1" customWidth="1"/>
    <col min="11269" max="11269" width="0" style="1" hidden="1" customWidth="1"/>
    <col min="11270" max="11270" width="19" style="1" customWidth="1"/>
    <col min="11271" max="11271" width="2.7109375" style="1" customWidth="1"/>
    <col min="11272" max="11516" width="11.42578125" style="1"/>
    <col min="11517" max="11517" width="2.7109375" style="1" customWidth="1"/>
    <col min="11518" max="11518" width="31.7109375" style="1" customWidth="1"/>
    <col min="11519" max="11519" width="5.85546875" style="1" bestFit="1" customWidth="1"/>
    <col min="11520" max="11520" width="14.28515625" style="1" customWidth="1"/>
    <col min="11521" max="11521" width="13.28515625" style="1" customWidth="1"/>
    <col min="11522" max="11523" width="14.28515625" style="1" customWidth="1"/>
    <col min="11524" max="11524" width="19.85546875" style="1" customWidth="1"/>
    <col min="11525" max="11525" width="0" style="1" hidden="1" customWidth="1"/>
    <col min="11526" max="11526" width="19" style="1" customWidth="1"/>
    <col min="11527" max="11527" width="2.7109375" style="1" customWidth="1"/>
    <col min="11528" max="11772" width="11.42578125" style="1"/>
    <col min="11773" max="11773" width="2.7109375" style="1" customWidth="1"/>
    <col min="11774" max="11774" width="31.7109375" style="1" customWidth="1"/>
    <col min="11775" max="11775" width="5.85546875" style="1" bestFit="1" customWidth="1"/>
    <col min="11776" max="11776" width="14.28515625" style="1" customWidth="1"/>
    <col min="11777" max="11777" width="13.28515625" style="1" customWidth="1"/>
    <col min="11778" max="11779" width="14.28515625" style="1" customWidth="1"/>
    <col min="11780" max="11780" width="19.85546875" style="1" customWidth="1"/>
    <col min="11781" max="11781" width="0" style="1" hidden="1" customWidth="1"/>
    <col min="11782" max="11782" width="19" style="1" customWidth="1"/>
    <col min="11783" max="11783" width="2.7109375" style="1" customWidth="1"/>
    <col min="11784" max="12028" width="11.42578125" style="1"/>
    <col min="12029" max="12029" width="2.7109375" style="1" customWidth="1"/>
    <col min="12030" max="12030" width="31.7109375" style="1" customWidth="1"/>
    <col min="12031" max="12031" width="5.85546875" style="1" bestFit="1" customWidth="1"/>
    <col min="12032" max="12032" width="14.28515625" style="1" customWidth="1"/>
    <col min="12033" max="12033" width="13.28515625" style="1" customWidth="1"/>
    <col min="12034" max="12035" width="14.28515625" style="1" customWidth="1"/>
    <col min="12036" max="12036" width="19.85546875" style="1" customWidth="1"/>
    <col min="12037" max="12037" width="0" style="1" hidden="1" customWidth="1"/>
    <col min="12038" max="12038" width="19" style="1" customWidth="1"/>
    <col min="12039" max="12039" width="2.7109375" style="1" customWidth="1"/>
    <col min="12040" max="12284" width="11.42578125" style="1"/>
    <col min="12285" max="12285" width="2.7109375" style="1" customWidth="1"/>
    <col min="12286" max="12286" width="31.7109375" style="1" customWidth="1"/>
    <col min="12287" max="12287" width="5.85546875" style="1" bestFit="1" customWidth="1"/>
    <col min="12288" max="12288" width="14.28515625" style="1" customWidth="1"/>
    <col min="12289" max="12289" width="13.28515625" style="1" customWidth="1"/>
    <col min="12290" max="12291" width="14.28515625" style="1" customWidth="1"/>
    <col min="12292" max="12292" width="19.85546875" style="1" customWidth="1"/>
    <col min="12293" max="12293" width="0" style="1" hidden="1" customWidth="1"/>
    <col min="12294" max="12294" width="19" style="1" customWidth="1"/>
    <col min="12295" max="12295" width="2.7109375" style="1" customWidth="1"/>
    <col min="12296" max="12540" width="11.42578125" style="1"/>
    <col min="12541" max="12541" width="2.7109375" style="1" customWidth="1"/>
    <col min="12542" max="12542" width="31.7109375" style="1" customWidth="1"/>
    <col min="12543" max="12543" width="5.85546875" style="1" bestFit="1" customWidth="1"/>
    <col min="12544" max="12544" width="14.28515625" style="1" customWidth="1"/>
    <col min="12545" max="12545" width="13.28515625" style="1" customWidth="1"/>
    <col min="12546" max="12547" width="14.28515625" style="1" customWidth="1"/>
    <col min="12548" max="12548" width="19.85546875" style="1" customWidth="1"/>
    <col min="12549" max="12549" width="0" style="1" hidden="1" customWidth="1"/>
    <col min="12550" max="12550" width="19" style="1" customWidth="1"/>
    <col min="12551" max="12551" width="2.7109375" style="1" customWidth="1"/>
    <col min="12552" max="12796" width="11.42578125" style="1"/>
    <col min="12797" max="12797" width="2.7109375" style="1" customWidth="1"/>
    <col min="12798" max="12798" width="31.7109375" style="1" customWidth="1"/>
    <col min="12799" max="12799" width="5.85546875" style="1" bestFit="1" customWidth="1"/>
    <col min="12800" max="12800" width="14.28515625" style="1" customWidth="1"/>
    <col min="12801" max="12801" width="13.28515625" style="1" customWidth="1"/>
    <col min="12802" max="12803" width="14.28515625" style="1" customWidth="1"/>
    <col min="12804" max="12804" width="19.85546875" style="1" customWidth="1"/>
    <col min="12805" max="12805" width="0" style="1" hidden="1" customWidth="1"/>
    <col min="12806" max="12806" width="19" style="1" customWidth="1"/>
    <col min="12807" max="12807" width="2.7109375" style="1" customWidth="1"/>
    <col min="12808" max="13052" width="11.42578125" style="1"/>
    <col min="13053" max="13053" width="2.7109375" style="1" customWidth="1"/>
    <col min="13054" max="13054" width="31.7109375" style="1" customWidth="1"/>
    <col min="13055" max="13055" width="5.85546875" style="1" bestFit="1" customWidth="1"/>
    <col min="13056" max="13056" width="14.28515625" style="1" customWidth="1"/>
    <col min="13057" max="13057" width="13.28515625" style="1" customWidth="1"/>
    <col min="13058" max="13059" width="14.28515625" style="1" customWidth="1"/>
    <col min="13060" max="13060" width="19.85546875" style="1" customWidth="1"/>
    <col min="13061" max="13061" width="0" style="1" hidden="1" customWidth="1"/>
    <col min="13062" max="13062" width="19" style="1" customWidth="1"/>
    <col min="13063" max="13063" width="2.7109375" style="1" customWidth="1"/>
    <col min="13064" max="13308" width="11.42578125" style="1"/>
    <col min="13309" max="13309" width="2.7109375" style="1" customWidth="1"/>
    <col min="13310" max="13310" width="31.7109375" style="1" customWidth="1"/>
    <col min="13311" max="13311" width="5.85546875" style="1" bestFit="1" customWidth="1"/>
    <col min="13312" max="13312" width="14.28515625" style="1" customWidth="1"/>
    <col min="13313" max="13313" width="13.28515625" style="1" customWidth="1"/>
    <col min="13314" max="13315" width="14.28515625" style="1" customWidth="1"/>
    <col min="13316" max="13316" width="19.85546875" style="1" customWidth="1"/>
    <col min="13317" max="13317" width="0" style="1" hidden="1" customWidth="1"/>
    <col min="13318" max="13318" width="19" style="1" customWidth="1"/>
    <col min="13319" max="13319" width="2.7109375" style="1" customWidth="1"/>
    <col min="13320" max="13564" width="11.42578125" style="1"/>
    <col min="13565" max="13565" width="2.7109375" style="1" customWidth="1"/>
    <col min="13566" max="13566" width="31.7109375" style="1" customWidth="1"/>
    <col min="13567" max="13567" width="5.85546875" style="1" bestFit="1" customWidth="1"/>
    <col min="13568" max="13568" width="14.28515625" style="1" customWidth="1"/>
    <col min="13569" max="13569" width="13.28515625" style="1" customWidth="1"/>
    <col min="13570" max="13571" width="14.28515625" style="1" customWidth="1"/>
    <col min="13572" max="13572" width="19.85546875" style="1" customWidth="1"/>
    <col min="13573" max="13573" width="0" style="1" hidden="1" customWidth="1"/>
    <col min="13574" max="13574" width="19" style="1" customWidth="1"/>
    <col min="13575" max="13575" width="2.7109375" style="1" customWidth="1"/>
    <col min="13576" max="13820" width="11.42578125" style="1"/>
    <col min="13821" max="13821" width="2.7109375" style="1" customWidth="1"/>
    <col min="13822" max="13822" width="31.7109375" style="1" customWidth="1"/>
    <col min="13823" max="13823" width="5.85546875" style="1" bestFit="1" customWidth="1"/>
    <col min="13824" max="13824" width="14.28515625" style="1" customWidth="1"/>
    <col min="13825" max="13825" width="13.28515625" style="1" customWidth="1"/>
    <col min="13826" max="13827" width="14.28515625" style="1" customWidth="1"/>
    <col min="13828" max="13828" width="19.85546875" style="1" customWidth="1"/>
    <col min="13829" max="13829" width="0" style="1" hidden="1" customWidth="1"/>
    <col min="13830" max="13830" width="19" style="1" customWidth="1"/>
    <col min="13831" max="13831" width="2.7109375" style="1" customWidth="1"/>
    <col min="13832" max="14076" width="11.42578125" style="1"/>
    <col min="14077" max="14077" width="2.7109375" style="1" customWidth="1"/>
    <col min="14078" max="14078" width="31.7109375" style="1" customWidth="1"/>
    <col min="14079" max="14079" width="5.85546875" style="1" bestFit="1" customWidth="1"/>
    <col min="14080" max="14080" width="14.28515625" style="1" customWidth="1"/>
    <col min="14081" max="14081" width="13.28515625" style="1" customWidth="1"/>
    <col min="14082" max="14083" width="14.28515625" style="1" customWidth="1"/>
    <col min="14084" max="14084" width="19.85546875" style="1" customWidth="1"/>
    <col min="14085" max="14085" width="0" style="1" hidden="1" customWidth="1"/>
    <col min="14086" max="14086" width="19" style="1" customWidth="1"/>
    <col min="14087" max="14087" width="2.7109375" style="1" customWidth="1"/>
    <col min="14088" max="14332" width="11.42578125" style="1"/>
    <col min="14333" max="14333" width="2.7109375" style="1" customWidth="1"/>
    <col min="14334" max="14334" width="31.7109375" style="1" customWidth="1"/>
    <col min="14335" max="14335" width="5.85546875" style="1" bestFit="1" customWidth="1"/>
    <col min="14336" max="14336" width="14.28515625" style="1" customWidth="1"/>
    <col min="14337" max="14337" width="13.28515625" style="1" customWidth="1"/>
    <col min="14338" max="14339" width="14.28515625" style="1" customWidth="1"/>
    <col min="14340" max="14340" width="19.85546875" style="1" customWidth="1"/>
    <col min="14341" max="14341" width="0" style="1" hidden="1" customWidth="1"/>
    <col min="14342" max="14342" width="19" style="1" customWidth="1"/>
    <col min="14343" max="14343" width="2.7109375" style="1" customWidth="1"/>
    <col min="14344" max="14588" width="11.42578125" style="1"/>
    <col min="14589" max="14589" width="2.7109375" style="1" customWidth="1"/>
    <col min="14590" max="14590" width="31.7109375" style="1" customWidth="1"/>
    <col min="14591" max="14591" width="5.85546875" style="1" bestFit="1" customWidth="1"/>
    <col min="14592" max="14592" width="14.28515625" style="1" customWidth="1"/>
    <col min="14593" max="14593" width="13.28515625" style="1" customWidth="1"/>
    <col min="14594" max="14595" width="14.28515625" style="1" customWidth="1"/>
    <col min="14596" max="14596" width="19.85546875" style="1" customWidth="1"/>
    <col min="14597" max="14597" width="0" style="1" hidden="1" customWidth="1"/>
    <col min="14598" max="14598" width="19" style="1" customWidth="1"/>
    <col min="14599" max="14599" width="2.7109375" style="1" customWidth="1"/>
    <col min="14600" max="14844" width="11.42578125" style="1"/>
    <col min="14845" max="14845" width="2.7109375" style="1" customWidth="1"/>
    <col min="14846" max="14846" width="31.7109375" style="1" customWidth="1"/>
    <col min="14847" max="14847" width="5.85546875" style="1" bestFit="1" customWidth="1"/>
    <col min="14848" max="14848" width="14.28515625" style="1" customWidth="1"/>
    <col min="14849" max="14849" width="13.28515625" style="1" customWidth="1"/>
    <col min="14850" max="14851" width="14.28515625" style="1" customWidth="1"/>
    <col min="14852" max="14852" width="19.85546875" style="1" customWidth="1"/>
    <col min="14853" max="14853" width="0" style="1" hidden="1" customWidth="1"/>
    <col min="14854" max="14854" width="19" style="1" customWidth="1"/>
    <col min="14855" max="14855" width="2.7109375" style="1" customWidth="1"/>
    <col min="14856" max="15100" width="11.42578125" style="1"/>
    <col min="15101" max="15101" width="2.7109375" style="1" customWidth="1"/>
    <col min="15102" max="15102" width="31.7109375" style="1" customWidth="1"/>
    <col min="15103" max="15103" width="5.85546875" style="1" bestFit="1" customWidth="1"/>
    <col min="15104" max="15104" width="14.28515625" style="1" customWidth="1"/>
    <col min="15105" max="15105" width="13.28515625" style="1" customWidth="1"/>
    <col min="15106" max="15107" width="14.28515625" style="1" customWidth="1"/>
    <col min="15108" max="15108" width="19.85546875" style="1" customWidth="1"/>
    <col min="15109" max="15109" width="0" style="1" hidden="1" customWidth="1"/>
    <col min="15110" max="15110" width="19" style="1" customWidth="1"/>
    <col min="15111" max="15111" width="2.7109375" style="1" customWidth="1"/>
    <col min="15112" max="15356" width="11.42578125" style="1"/>
    <col min="15357" max="15357" width="2.7109375" style="1" customWidth="1"/>
    <col min="15358" max="15358" width="31.7109375" style="1" customWidth="1"/>
    <col min="15359" max="15359" width="5.85546875" style="1" bestFit="1" customWidth="1"/>
    <col min="15360" max="15360" width="14.28515625" style="1" customWidth="1"/>
    <col min="15361" max="15361" width="13.28515625" style="1" customWidth="1"/>
    <col min="15362" max="15363" width="14.28515625" style="1" customWidth="1"/>
    <col min="15364" max="15364" width="19.85546875" style="1" customWidth="1"/>
    <col min="15365" max="15365" width="0" style="1" hidden="1" customWidth="1"/>
    <col min="15366" max="15366" width="19" style="1" customWidth="1"/>
    <col min="15367" max="15367" width="2.7109375" style="1" customWidth="1"/>
    <col min="15368" max="15612" width="11.42578125" style="1"/>
    <col min="15613" max="15613" width="2.7109375" style="1" customWidth="1"/>
    <col min="15614" max="15614" width="31.7109375" style="1" customWidth="1"/>
    <col min="15615" max="15615" width="5.85546875" style="1" bestFit="1" customWidth="1"/>
    <col min="15616" max="15616" width="14.28515625" style="1" customWidth="1"/>
    <col min="15617" max="15617" width="13.28515625" style="1" customWidth="1"/>
    <col min="15618" max="15619" width="14.28515625" style="1" customWidth="1"/>
    <col min="15620" max="15620" width="19.85546875" style="1" customWidth="1"/>
    <col min="15621" max="15621" width="0" style="1" hidden="1" customWidth="1"/>
    <col min="15622" max="15622" width="19" style="1" customWidth="1"/>
    <col min="15623" max="15623" width="2.7109375" style="1" customWidth="1"/>
    <col min="15624" max="15868" width="11.42578125" style="1"/>
    <col min="15869" max="15869" width="2.7109375" style="1" customWidth="1"/>
    <col min="15870" max="15870" width="31.7109375" style="1" customWidth="1"/>
    <col min="15871" max="15871" width="5.85546875" style="1" bestFit="1" customWidth="1"/>
    <col min="15872" max="15872" width="14.28515625" style="1" customWidth="1"/>
    <col min="15873" max="15873" width="13.28515625" style="1" customWidth="1"/>
    <col min="15874" max="15875" width="14.28515625" style="1" customWidth="1"/>
    <col min="15876" max="15876" width="19.85546875" style="1" customWidth="1"/>
    <col min="15877" max="15877" width="0" style="1" hidden="1" customWidth="1"/>
    <col min="15878" max="15878" width="19" style="1" customWidth="1"/>
    <col min="15879" max="15879" width="2.7109375" style="1" customWidth="1"/>
    <col min="15880" max="16124" width="11.42578125" style="1"/>
    <col min="16125" max="16125" width="2.7109375" style="1" customWidth="1"/>
    <col min="16126" max="16126" width="31.7109375" style="1" customWidth="1"/>
    <col min="16127" max="16127" width="5.85546875" style="1" bestFit="1" customWidth="1"/>
    <col min="16128" max="16128" width="14.28515625" style="1" customWidth="1"/>
    <col min="16129" max="16129" width="13.28515625" style="1" customWidth="1"/>
    <col min="16130" max="16131" width="14.28515625" style="1" customWidth="1"/>
    <col min="16132" max="16132" width="19.85546875" style="1" customWidth="1"/>
    <col min="16133" max="16133" width="0" style="1" hidden="1" customWidth="1"/>
    <col min="16134" max="16134" width="19" style="1" customWidth="1"/>
    <col min="16135" max="16135" width="2.7109375" style="1" customWidth="1"/>
    <col min="16136" max="16378" width="11.42578125" style="1"/>
    <col min="16379" max="16379" width="11.42578125" style="1" customWidth="1"/>
    <col min="16380" max="16384" width="11.42578125" style="1"/>
  </cols>
  <sheetData>
    <row r="1" spans="2:12" ht="15.75" x14ac:dyDescent="0.2">
      <c r="B1" s="56"/>
      <c r="C1" s="56"/>
      <c r="D1" s="56"/>
      <c r="E1" s="56"/>
      <c r="F1" s="56"/>
      <c r="G1" s="56"/>
      <c r="H1" s="56"/>
      <c r="I1" s="56"/>
      <c r="J1" s="56"/>
    </row>
    <row r="2" spans="2:12" ht="15.75" x14ac:dyDescent="0.2">
      <c r="B2" s="57" t="s">
        <v>31</v>
      </c>
      <c r="C2" s="57"/>
      <c r="D2" s="57"/>
      <c r="E2" s="57"/>
      <c r="F2" s="57"/>
      <c r="G2" s="57"/>
      <c r="H2" s="57"/>
      <c r="I2" s="57"/>
      <c r="J2" s="57"/>
    </row>
    <row r="3" spans="2:12" ht="16.5" thickBot="1" x14ac:dyDescent="0.25">
      <c r="B3" s="57"/>
      <c r="C3" s="57"/>
      <c r="D3" s="57"/>
      <c r="E3" s="57"/>
      <c r="F3" s="57"/>
      <c r="G3" s="57"/>
      <c r="H3" s="57"/>
      <c r="I3" s="57"/>
      <c r="J3" s="57"/>
    </row>
    <row r="4" spans="2:12" ht="24.75" customHeight="1" thickBot="1" x14ac:dyDescent="0.3">
      <c r="B4" s="50" t="s">
        <v>23</v>
      </c>
      <c r="C4" s="51"/>
      <c r="D4" s="51"/>
      <c r="E4" s="51"/>
      <c r="F4" s="51"/>
      <c r="G4" s="51"/>
      <c r="H4" s="51"/>
      <c r="I4" s="51"/>
      <c r="J4" s="52"/>
    </row>
    <row r="5" spans="2:12" ht="9.75" customHeight="1" thickBot="1" x14ac:dyDescent="0.3">
      <c r="B5" s="13"/>
      <c r="C5" s="13"/>
      <c r="D5" s="58"/>
      <c r="E5" s="59"/>
      <c r="F5" s="59"/>
      <c r="G5" s="59"/>
      <c r="H5" s="59"/>
      <c r="I5" s="59"/>
      <c r="J5" s="60"/>
    </row>
    <row r="6" spans="2:12" ht="33.75" customHeight="1" thickBot="1" x14ac:dyDescent="0.25">
      <c r="B6" s="61" t="s">
        <v>2</v>
      </c>
      <c r="C6" s="63" t="s">
        <v>17</v>
      </c>
      <c r="D6" s="65" t="s">
        <v>30</v>
      </c>
      <c r="E6" s="45" t="s">
        <v>16</v>
      </c>
      <c r="F6" s="45" t="s">
        <v>0</v>
      </c>
      <c r="G6" s="45" t="s">
        <v>1</v>
      </c>
      <c r="H6" s="45" t="s">
        <v>5</v>
      </c>
      <c r="I6" s="45" t="s">
        <v>12</v>
      </c>
      <c r="J6" s="65" t="s">
        <v>6</v>
      </c>
      <c r="K6" s="32"/>
    </row>
    <row r="7" spans="2:12" ht="36" customHeight="1" thickBot="1" x14ac:dyDescent="0.25">
      <c r="B7" s="62"/>
      <c r="C7" s="64"/>
      <c r="D7" s="65"/>
      <c r="E7" s="46"/>
      <c r="F7" s="46"/>
      <c r="G7" s="46"/>
      <c r="H7" s="46"/>
      <c r="I7" s="46"/>
      <c r="J7" s="65"/>
    </row>
    <row r="8" spans="2:12" ht="49.15" customHeight="1" x14ac:dyDescent="0.2">
      <c r="B8" s="14" t="s">
        <v>13</v>
      </c>
      <c r="C8" s="15">
        <v>4</v>
      </c>
      <c r="D8" s="16">
        <f>(1160000*9.06)+5100</f>
        <v>10514700</v>
      </c>
      <c r="E8" s="17">
        <v>0.08</v>
      </c>
      <c r="F8" s="18">
        <f>10514700*0.08</f>
        <v>841176</v>
      </c>
      <c r="G8" s="18">
        <f>+D8+F8</f>
        <v>11355876</v>
      </c>
      <c r="H8" s="18">
        <f>ROUND(G8*10%,0)</f>
        <v>1135588</v>
      </c>
      <c r="I8" s="19">
        <f>ROUND(H8*19%,0)</f>
        <v>215762</v>
      </c>
      <c r="J8" s="20">
        <f>ROUND(G8+I8,0)*C8</f>
        <v>46286552</v>
      </c>
      <c r="K8" s="27"/>
    </row>
    <row r="9" spans="2:12" ht="49.5" customHeight="1" thickBot="1" x14ac:dyDescent="0.25">
      <c r="B9" s="21" t="s">
        <v>14</v>
      </c>
      <c r="C9" s="22">
        <v>2</v>
      </c>
      <c r="D9" s="16">
        <f>(1160000*9.06)+5100</f>
        <v>10514700</v>
      </c>
      <c r="E9" s="17">
        <v>0.1</v>
      </c>
      <c r="F9" s="18">
        <f>10514700*10/100</f>
        <v>1051470</v>
      </c>
      <c r="G9" s="18">
        <f>+D9+F9</f>
        <v>11566170</v>
      </c>
      <c r="H9" s="18">
        <f>ROUND(G9*10%,0)</f>
        <v>1156617</v>
      </c>
      <c r="I9" s="19">
        <f>ROUND(H9*19%,0)</f>
        <v>219757</v>
      </c>
      <c r="J9" s="20">
        <f>ROUND(G9+I9,0)*C9</f>
        <v>23571854</v>
      </c>
    </row>
    <row r="10" spans="2:12" ht="30.75" customHeight="1" thickBot="1" x14ac:dyDescent="0.25">
      <c r="B10" s="53" t="s">
        <v>19</v>
      </c>
      <c r="C10" s="54"/>
      <c r="D10" s="54"/>
      <c r="E10" s="54"/>
      <c r="F10" s="54"/>
      <c r="G10" s="54"/>
      <c r="H10" s="54"/>
      <c r="I10" s="55"/>
      <c r="J10" s="23">
        <f>SUM(J8:J9)</f>
        <v>69858406</v>
      </c>
    </row>
    <row r="11" spans="2:12" ht="25.5" customHeight="1" thickBot="1" x14ac:dyDescent="0.25">
      <c r="B11" s="68" t="s">
        <v>21</v>
      </c>
      <c r="C11" s="69"/>
      <c r="D11" s="69"/>
      <c r="E11" s="69"/>
      <c r="F11" s="67"/>
      <c r="G11" s="66" t="s">
        <v>18</v>
      </c>
      <c r="H11" s="67"/>
      <c r="I11" s="24">
        <v>1</v>
      </c>
      <c r="J11" s="25">
        <f>+J10*I11</f>
        <v>69858406</v>
      </c>
      <c r="K11" s="27"/>
      <c r="L11" s="27"/>
    </row>
    <row r="12" spans="2:12" ht="30.75" customHeight="1" thickBot="1" x14ac:dyDescent="0.25">
      <c r="B12" s="68" t="s">
        <v>35</v>
      </c>
      <c r="C12" s="69"/>
      <c r="D12" s="69"/>
      <c r="E12" s="69"/>
      <c r="F12" s="73"/>
      <c r="G12" s="66" t="s">
        <v>18</v>
      </c>
      <c r="H12" s="67"/>
      <c r="I12" s="43">
        <v>6</v>
      </c>
      <c r="J12" s="40">
        <f>J11*I12</f>
        <v>419150436</v>
      </c>
    </row>
    <row r="13" spans="2:12" ht="14.45" customHeight="1" x14ac:dyDescent="0.2">
      <c r="F13" s="27"/>
      <c r="I13" s="4"/>
      <c r="J13" s="6"/>
    </row>
    <row r="14" spans="2:12" ht="14.45" customHeight="1" x14ac:dyDescent="0.2">
      <c r="I14" s="4"/>
      <c r="J14" s="6"/>
    </row>
    <row r="15" spans="2:12" x14ac:dyDescent="0.2">
      <c r="B15" s="5"/>
      <c r="C15" s="5"/>
      <c r="D15" s="3"/>
      <c r="E15" s="3"/>
      <c r="F15" s="3"/>
      <c r="G15" s="3"/>
      <c r="H15" s="3"/>
      <c r="I15" s="3"/>
      <c r="J15" s="3"/>
    </row>
    <row r="21" spans="9:10" x14ac:dyDescent="0.2">
      <c r="I21" s="27"/>
      <c r="J21" s="27"/>
    </row>
    <row r="22" spans="9:10" ht="13.5" customHeight="1" x14ac:dyDescent="0.2">
      <c r="I22" s="27"/>
      <c r="J22" s="27"/>
    </row>
  </sheetData>
  <mergeCells count="19">
    <mergeCell ref="J6:J7"/>
    <mergeCell ref="B10:I10"/>
    <mergeCell ref="B1:J1"/>
    <mergeCell ref="B2:J2"/>
    <mergeCell ref="B3:J3"/>
    <mergeCell ref="B4:J4"/>
    <mergeCell ref="D5:J5"/>
    <mergeCell ref="B6:B7"/>
    <mergeCell ref="C6:C7"/>
    <mergeCell ref="D6:D7"/>
    <mergeCell ref="E6:E7"/>
    <mergeCell ref="I6:I7"/>
    <mergeCell ref="B12:F12"/>
    <mergeCell ref="G12:H12"/>
    <mergeCell ref="B11:F11"/>
    <mergeCell ref="G11:H11"/>
    <mergeCell ref="F6:F7"/>
    <mergeCell ref="G6:G7"/>
    <mergeCell ref="H6:H7"/>
  </mergeCells>
  <pageMargins left="0.39370078740157483" right="0.39370078740157483" top="0.39370078740157483" bottom="0.19685039370078741" header="0" footer="0"/>
  <pageSetup scale="80" orientation="landscape" r:id="rId1"/>
  <headerFooter alignWithMargins="0">
    <oddFooter>Página 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D29B7-7598-4AF0-809F-0570051AF535}">
  <sheetPr>
    <tabColor rgb="FF92D050"/>
  </sheetPr>
  <dimension ref="A1:N15"/>
  <sheetViews>
    <sheetView workbookViewId="0">
      <selection activeCell="A2" sqref="A2:A3"/>
    </sheetView>
  </sheetViews>
  <sheetFormatPr baseColWidth="10" defaultRowHeight="15" x14ac:dyDescent="0.25"/>
  <cols>
    <col min="1" max="1" width="34.28515625" customWidth="1"/>
    <col min="2" max="2" width="8.140625" bestFit="1" customWidth="1"/>
    <col min="3" max="3" width="18.140625" customWidth="1"/>
    <col min="4" max="4" width="17.7109375" style="8" customWidth="1"/>
    <col min="5" max="5" width="15.140625" customWidth="1"/>
    <col min="6" max="7" width="0" hidden="1" customWidth="1"/>
    <col min="8" max="8" width="0" style="30" hidden="1" customWidth="1"/>
    <col min="12" max="12" width="14.5703125" bestFit="1" customWidth="1"/>
    <col min="13" max="13" width="15.140625" bestFit="1" customWidth="1"/>
    <col min="14" max="14" width="14.5703125" bestFit="1" customWidth="1"/>
  </cols>
  <sheetData>
    <row r="1" spans="1:14" ht="49.5" customHeight="1" thickBot="1" x14ac:dyDescent="0.3">
      <c r="A1" s="76" t="s">
        <v>28</v>
      </c>
      <c r="B1" s="77"/>
      <c r="C1" s="77"/>
      <c r="D1" s="78"/>
    </row>
    <row r="2" spans="1:14" ht="42.75" customHeight="1" x14ac:dyDescent="0.25">
      <c r="A2" s="79" t="s">
        <v>4</v>
      </c>
      <c r="B2" s="79" t="s">
        <v>3</v>
      </c>
      <c r="C2" s="81" t="s">
        <v>24</v>
      </c>
      <c r="D2" s="81" t="s">
        <v>25</v>
      </c>
    </row>
    <row r="3" spans="1:14" ht="15.75" thickBot="1" x14ac:dyDescent="0.3">
      <c r="A3" s="80"/>
      <c r="B3" s="80"/>
      <c r="C3" s="82"/>
      <c r="D3" s="83"/>
    </row>
    <row r="4" spans="1:14" ht="60.75" thickBot="1" x14ac:dyDescent="0.3">
      <c r="A4" s="9" t="s">
        <v>7</v>
      </c>
      <c r="B4" s="10">
        <v>6</v>
      </c>
      <c r="C4" s="7">
        <v>188596</v>
      </c>
      <c r="D4" s="29">
        <f>+C4*B4</f>
        <v>1131576</v>
      </c>
      <c r="E4" s="28"/>
      <c r="F4" s="28"/>
      <c r="G4" s="28"/>
      <c r="H4" s="31"/>
      <c r="I4" s="28"/>
      <c r="J4" s="28"/>
      <c r="K4" s="28"/>
      <c r="L4" s="33"/>
      <c r="M4" s="33"/>
    </row>
    <row r="5" spans="1:14" ht="24.75" thickBot="1" x14ac:dyDescent="0.3">
      <c r="A5" s="9" t="s">
        <v>15</v>
      </c>
      <c r="B5" s="10">
        <v>6</v>
      </c>
      <c r="C5" s="7">
        <v>97247</v>
      </c>
      <c r="D5" s="29">
        <f t="shared" ref="D5:D9" si="0">+C5*B5</f>
        <v>583482</v>
      </c>
      <c r="E5" s="28"/>
      <c r="F5" s="28"/>
      <c r="G5" s="28"/>
      <c r="H5" s="31"/>
      <c r="I5" s="28"/>
      <c r="J5" s="28"/>
      <c r="K5" s="28"/>
      <c r="L5" s="33"/>
    </row>
    <row r="6" spans="1:14" ht="36.75" thickBot="1" x14ac:dyDescent="0.3">
      <c r="A6" s="9" t="s">
        <v>8</v>
      </c>
      <c r="B6" s="11">
        <v>42</v>
      </c>
      <c r="C6" s="7">
        <v>11142</v>
      </c>
      <c r="D6" s="29">
        <f t="shared" si="0"/>
        <v>467964</v>
      </c>
      <c r="E6" s="28"/>
      <c r="F6" s="28"/>
      <c r="G6" s="28"/>
      <c r="H6" s="31"/>
      <c r="I6" s="28"/>
      <c r="J6" s="28"/>
      <c r="K6" s="28"/>
      <c r="L6" s="33"/>
    </row>
    <row r="7" spans="1:14" ht="24.75" thickBot="1" x14ac:dyDescent="0.3">
      <c r="A7" s="9" t="s">
        <v>9</v>
      </c>
      <c r="B7" s="11">
        <v>6</v>
      </c>
      <c r="C7" s="7">
        <v>174891</v>
      </c>
      <c r="D7" s="29">
        <f t="shared" si="0"/>
        <v>1049346</v>
      </c>
      <c r="E7" s="28"/>
      <c r="F7" s="28"/>
      <c r="G7" s="28"/>
      <c r="H7" s="31"/>
      <c r="I7" s="28"/>
      <c r="J7" s="28"/>
      <c r="K7" s="28"/>
      <c r="L7" s="33"/>
    </row>
    <row r="8" spans="1:14" ht="53.25" customHeight="1" thickBot="1" x14ac:dyDescent="0.3">
      <c r="A8" s="9" t="s">
        <v>10</v>
      </c>
      <c r="B8" s="11">
        <v>11</v>
      </c>
      <c r="C8" s="7">
        <v>25635</v>
      </c>
      <c r="D8" s="29">
        <f t="shared" si="0"/>
        <v>281985</v>
      </c>
      <c r="E8" s="28"/>
      <c r="F8" s="28"/>
      <c r="G8" s="28"/>
      <c r="H8" s="31"/>
      <c r="I8" s="28"/>
      <c r="J8" s="28"/>
      <c r="K8" s="28"/>
      <c r="L8" s="33"/>
    </row>
    <row r="9" spans="1:14" ht="84.75" thickBot="1" x14ac:dyDescent="0.3">
      <c r="A9" s="9" t="s">
        <v>11</v>
      </c>
      <c r="B9" s="11">
        <v>6</v>
      </c>
      <c r="C9" s="7">
        <v>201190</v>
      </c>
      <c r="D9" s="29">
        <f t="shared" si="0"/>
        <v>1207140</v>
      </c>
      <c r="E9" s="28"/>
      <c r="F9" s="28"/>
      <c r="G9" s="28"/>
      <c r="H9" s="31"/>
      <c r="I9" s="28"/>
      <c r="J9" s="28"/>
      <c r="K9" s="28"/>
      <c r="L9" s="33"/>
    </row>
    <row r="10" spans="1:14" ht="32.25" customHeight="1" thickBot="1" x14ac:dyDescent="0.3">
      <c r="A10" s="74" t="s">
        <v>20</v>
      </c>
      <c r="B10" s="75"/>
      <c r="C10" s="75"/>
      <c r="D10" s="41">
        <f>SUM(D4:D9)</f>
        <v>4721493</v>
      </c>
      <c r="F10" s="28"/>
      <c r="I10" s="28"/>
      <c r="L10" s="34"/>
      <c r="M10" s="35"/>
      <c r="N10" s="35"/>
    </row>
    <row r="11" spans="1:14" ht="30.75" customHeight="1" thickBot="1" x14ac:dyDescent="0.3">
      <c r="A11" s="74" t="s">
        <v>22</v>
      </c>
      <c r="B11" s="75"/>
      <c r="C11" s="87"/>
      <c r="D11" s="12" t="s">
        <v>26</v>
      </c>
      <c r="L11" s="35"/>
    </row>
    <row r="12" spans="1:14" ht="33.75" customHeight="1" thickBot="1" x14ac:dyDescent="0.3">
      <c r="A12" s="84" t="s">
        <v>29</v>
      </c>
      <c r="B12" s="85"/>
      <c r="C12" s="86"/>
      <c r="D12" s="42">
        <f>D10*7</f>
        <v>33050451</v>
      </c>
    </row>
    <row r="13" spans="1:14" ht="30" customHeight="1" thickBot="1" x14ac:dyDescent="0.3">
      <c r="A13" s="84" t="s">
        <v>36</v>
      </c>
      <c r="B13" s="85"/>
      <c r="C13" s="86"/>
      <c r="D13" s="42">
        <f>D10/30</f>
        <v>157383.1</v>
      </c>
    </row>
    <row r="14" spans="1:14" ht="27.75" customHeight="1" thickBot="1" x14ac:dyDescent="0.3">
      <c r="A14" s="84" t="s">
        <v>37</v>
      </c>
      <c r="B14" s="85"/>
      <c r="C14" s="86"/>
      <c r="D14" s="42">
        <f>D13*19</f>
        <v>2990278.9</v>
      </c>
    </row>
    <row r="15" spans="1:14" ht="30" customHeight="1" thickBot="1" x14ac:dyDescent="0.3">
      <c r="A15" s="84" t="s">
        <v>38</v>
      </c>
      <c r="B15" s="85"/>
      <c r="C15" s="86"/>
      <c r="D15" s="42">
        <f>D12+D14</f>
        <v>36040729.899999999</v>
      </c>
    </row>
  </sheetData>
  <mergeCells count="11">
    <mergeCell ref="A13:C13"/>
    <mergeCell ref="A14:C14"/>
    <mergeCell ref="A15:C15"/>
    <mergeCell ref="A11:C11"/>
    <mergeCell ref="A12:C12"/>
    <mergeCell ref="A10:C10"/>
    <mergeCell ref="A1:D1"/>
    <mergeCell ref="A2:A3"/>
    <mergeCell ref="B2:B3"/>
    <mergeCell ref="C2:C3"/>
    <mergeCell ref="D2:D3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SERVICIO VIGILANCIA</vt:lpstr>
      <vt:lpstr>SERVICIO VIGILANCIA  15</vt:lpstr>
      <vt:lpstr>MEDIOS TECNOLOGICOS</vt:lpstr>
      <vt:lpstr>'SERVICIO VIGILANCIA'!Área_de_impresión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Licitaciones2</dc:creator>
  <cp:lastModifiedBy>Olga Pineda Suarez</cp:lastModifiedBy>
  <cp:lastPrinted>2023-03-27T14:14:55Z</cp:lastPrinted>
  <dcterms:created xsi:type="dcterms:W3CDTF">2018-12-26T16:57:44Z</dcterms:created>
  <dcterms:modified xsi:type="dcterms:W3CDTF">2023-03-30T16:47:23Z</dcterms:modified>
</cp:coreProperties>
</file>