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demartinezm\Desktop\EVALUACIONES ATL 2020-2021-2022 VARIAS\EVALUACIONES 2023\SAMC- ATL-0011-2023\SUBSANACIONES\"/>
    </mc:Choice>
  </mc:AlternateContent>
  <xr:revisionPtr revIDLastSave="0" documentId="13_ncr:1_{C0D44A0D-79FB-4C49-A678-25754EA4701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AMC-ATL-0011-202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17" i="3" l="1"/>
  <c r="I17" i="3"/>
  <c r="H17" i="3" l="1"/>
  <c r="J19" i="3"/>
  <c r="K19" i="3" s="1"/>
  <c r="J18" i="3"/>
  <c r="K18" i="3" s="1"/>
  <c r="J17" i="3"/>
  <c r="H19" i="3"/>
  <c r="I19" i="3" s="1"/>
  <c r="H18" i="3"/>
  <c r="I18" i="3" s="1"/>
  <c r="F19" i="3"/>
  <c r="G19" i="3" s="1"/>
  <c r="F18" i="3"/>
  <c r="F17" i="3"/>
  <c r="G17" i="3" s="1"/>
  <c r="B19" i="3"/>
  <c r="B18" i="3"/>
  <c r="B17" i="3"/>
  <c r="D19" i="3"/>
  <c r="E19" i="3" s="1"/>
  <c r="D18" i="3"/>
  <c r="E18" i="3" s="1"/>
  <c r="D17" i="3"/>
  <c r="C18" i="3"/>
  <c r="C17" i="3"/>
  <c r="C19" i="3"/>
  <c r="G18" i="3"/>
  <c r="E17" i="3"/>
  <c r="A19" i="3"/>
  <c r="A17" i="3" l="1"/>
  <c r="A18" i="3" l="1"/>
</calcChain>
</file>

<file path=xl/sharedStrings.xml><?xml version="1.0" encoding="utf-8"?>
<sst xmlns="http://schemas.openxmlformats.org/spreadsheetml/2006/main" count="44" uniqueCount="38">
  <si>
    <t>ACTIVO CORRIENTE</t>
  </si>
  <si>
    <t>ACTIVO TOTAL</t>
  </si>
  <si>
    <t>PASIVO CORRIENTE</t>
  </si>
  <si>
    <t>PASIVO TOTAL</t>
  </si>
  <si>
    <t>PATRIMONIO</t>
  </si>
  <si>
    <t>GASTOS DE INTERESES</t>
  </si>
  <si>
    <t>UTILIDAD OPERACIONAL</t>
  </si>
  <si>
    <t>PROPONENTE</t>
  </si>
  <si>
    <t>INDICADOR LIQUIDEZ</t>
  </si>
  <si>
    <t>CUMPLIMIENTO</t>
  </si>
  <si>
    <t>INDICADOR DE ENDEUDAMIENTO</t>
  </si>
  <si>
    <t>RAZON DE COBERTURA DE INTERESES</t>
  </si>
  <si>
    <t>RENTABILIDAD DEL PATRIMONIO</t>
  </si>
  <si>
    <t>RENTABILIDAD DEL ACTIVO</t>
  </si>
  <si>
    <t>CONSOLIDADO</t>
  </si>
  <si>
    <t>Profesional Contable</t>
  </si>
  <si>
    <t>Evaluador Aspectos Financieros y Organizacional</t>
  </si>
  <si>
    <t>Rentabilidad sobre activos</t>
  </si>
  <si>
    <t>David E. Martínez Mercado</t>
  </si>
  <si>
    <t>INDICADOR</t>
  </si>
  <si>
    <t>RANGO REQUERIDO EN EL</t>
  </si>
  <si>
    <t>PROCESO DE CONTRATACIÓN</t>
  </si>
  <si>
    <t>Índice de Liquidez</t>
  </si>
  <si>
    <t>Índice de Endeudamiento</t>
  </si>
  <si>
    <t>Razón de cobertura de intereses</t>
  </si>
  <si>
    <t>Rentabilidad sobre patrimonio</t>
  </si>
  <si>
    <t>Mayor o igual a 0,0</t>
  </si>
  <si>
    <t xml:space="preserve"> SAMC-ATL-0011-2023</t>
  </si>
  <si>
    <t>Mayor o igual a 1</t>
  </si>
  <si>
    <t>Menor o igual a 75%</t>
  </si>
  <si>
    <t>CAPACIDAD FINANCIERA Y ORGANIZACIONAL</t>
  </si>
  <si>
    <t>}</t>
  </si>
  <si>
    <t>OFERENTE: INTERNACION DOMICILIARIA BARRAZA S.A.S.      NIT 900.231.731-1     31/12/2021</t>
  </si>
  <si>
    <t>Mayor o igual a 1%</t>
  </si>
  <si>
    <t>Mayor o igual a 1,1%</t>
  </si>
  <si>
    <t xml:space="preserve">SERFAR LTDA           NIT   900.161.924-5    31/12/2021      </t>
  </si>
  <si>
    <t>I.P.S. MEDICINA AMBULATORIA DOMICILIARIA SU SALUD S.A.S. SIGLA I.P.S MADSS                 NIT 900.927.441 - 9   31/12/2021</t>
  </si>
  <si>
    <t>HABILITADO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</si>
</sst>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(* #,##0_);_(* \(#,##0\);_(* &quot;-&quot;??_);_(@_)"/>
    <numFmt numFmtId="166" formatCode="_(* #,##0.0_);_(* \(#,##0.0\);_(* &quot;-&quot;??_);_(@_)"/>
    <numFmt numFmtId="167" formatCode="#,##0.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1F1F1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8">
    <xf numFmtId="0" fontId="0" fillId="0" borderId="0" xfId="0"/>
    <xf numFmtId="0" fontId="3" fillId="0" borderId="0" xfId="0" applyFont="1" applyAlignment="1">
      <alignment horizontal="center"/>
    </xf>
    <xf numFmtId="165" fontId="0" fillId="0" borderId="4" xfId="1" applyNumberFormat="1" applyFont="1" applyFill="1" applyBorder="1"/>
    <xf numFmtId="0" fontId="2" fillId="0" borderId="4" xfId="0" applyFont="1" applyBorder="1" applyAlignment="1">
      <alignment horizontal="center" vertical="center" wrapText="1"/>
    </xf>
    <xf numFmtId="2" fontId="0" fillId="0" borderId="4" xfId="0" applyNumberForma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2" fillId="0" borderId="7" xfId="0" applyFont="1" applyBorder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6" fillId="3" borderId="12" xfId="0" applyFont="1" applyFill="1" applyBorder="1" applyAlignment="1">
      <alignment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/>
    <xf numFmtId="0" fontId="4" fillId="0" borderId="10" xfId="0" applyFont="1" applyBorder="1" applyAlignment="1">
      <alignment vertical="center" wrapText="1"/>
    </xf>
    <xf numFmtId="0" fontId="2" fillId="0" borderId="7" xfId="0" applyFont="1" applyBorder="1" applyAlignment="1">
      <alignment horizontal="left" vertical="center" wrapText="1"/>
    </xf>
    <xf numFmtId="0" fontId="7" fillId="0" borderId="0" xfId="0" applyFont="1"/>
    <xf numFmtId="8" fontId="0" fillId="0" borderId="0" xfId="0" applyNumberFormat="1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165" fontId="0" fillId="0" borderId="0" xfId="1" applyNumberFormat="1" applyFont="1" applyBorder="1"/>
    <xf numFmtId="165" fontId="0" fillId="0" borderId="0" xfId="1" applyNumberFormat="1" applyFont="1" applyFill="1" applyBorder="1"/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2" fontId="0" fillId="0" borderId="0" xfId="0" applyNumberFormat="1" applyAlignment="1">
      <alignment horizontal="center" vertical="center"/>
    </xf>
    <xf numFmtId="9" fontId="0" fillId="0" borderId="0" xfId="2" applyFont="1" applyFill="1" applyBorder="1" applyAlignment="1">
      <alignment horizontal="center" vertical="center"/>
    </xf>
    <xf numFmtId="166" fontId="0" fillId="0" borderId="0" xfId="1" applyNumberFormat="1" applyFont="1" applyFill="1" applyBorder="1" applyAlignment="1">
      <alignment horizontal="center" vertical="center"/>
    </xf>
    <xf numFmtId="167" fontId="0" fillId="0" borderId="0" xfId="2" applyNumberFormat="1" applyFont="1" applyFill="1" applyBorder="1" applyAlignment="1">
      <alignment horizontal="center" vertical="center"/>
    </xf>
    <xf numFmtId="8" fontId="0" fillId="0" borderId="4" xfId="0" applyNumberFormat="1" applyBorder="1"/>
    <xf numFmtId="44" fontId="0" fillId="0" borderId="4" xfId="3" applyFont="1" applyFill="1" applyBorder="1"/>
    <xf numFmtId="10" fontId="0" fillId="0" borderId="4" xfId="2" applyNumberFormat="1" applyFont="1" applyFill="1" applyBorder="1" applyAlignment="1">
      <alignment horizontal="center" vertical="center"/>
    </xf>
    <xf numFmtId="10" fontId="0" fillId="0" borderId="4" xfId="0" applyNumberFormat="1" applyBorder="1" applyAlignment="1">
      <alignment horizontal="center" vertical="center"/>
    </xf>
    <xf numFmtId="3" fontId="0" fillId="0" borderId="4" xfId="0" applyNumberFormat="1" applyBorder="1"/>
    <xf numFmtId="0" fontId="0" fillId="4" borderId="8" xfId="0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2" fontId="0" fillId="0" borderId="4" xfId="1" applyNumberFormat="1" applyFont="1" applyFill="1" applyBorder="1" applyAlignment="1">
      <alignment horizontal="center" vertical="center"/>
    </xf>
  </cellXfs>
  <cellStyles count="4">
    <cellStyle name="Millares" xfId="1" builtinId="3"/>
    <cellStyle name="Moneda" xfId="3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25</xdr:row>
      <xdr:rowOff>123826</xdr:rowOff>
    </xdr:from>
    <xdr:to>
      <xdr:col>0</xdr:col>
      <xdr:colOff>1295400</xdr:colOff>
      <xdr:row>27</xdr:row>
      <xdr:rowOff>142876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BA8D92A-38E2-4C06-A6FA-0D79B9C1858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620376"/>
          <a:ext cx="1295400" cy="4000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59"/>
  <sheetViews>
    <sheetView tabSelected="1" topLeftCell="A16" workbookViewId="0">
      <selection activeCell="G17" sqref="G17"/>
    </sheetView>
  </sheetViews>
  <sheetFormatPr baseColWidth="10" defaultRowHeight="15" x14ac:dyDescent="0.25"/>
  <cols>
    <col min="1" max="1" width="26.28515625" customWidth="1"/>
    <col min="2" max="2" width="19.140625" customWidth="1"/>
    <col min="3" max="3" width="19" customWidth="1"/>
    <col min="4" max="4" width="20.5703125" customWidth="1"/>
    <col min="5" max="5" width="19.140625" customWidth="1"/>
    <col min="6" max="6" width="16.5703125" customWidth="1"/>
    <col min="7" max="8" width="15.5703125" customWidth="1"/>
    <col min="9" max="9" width="17.140625" customWidth="1"/>
    <col min="10" max="10" width="15.28515625" customWidth="1"/>
    <col min="11" max="11" width="16.42578125" customWidth="1"/>
    <col min="12" max="12" width="26.5703125" customWidth="1"/>
  </cols>
  <sheetData>
    <row r="1" spans="1:12" ht="15.75" thickBot="1" x14ac:dyDescent="0.3"/>
    <row r="2" spans="1:12" ht="24" thickBot="1" x14ac:dyDescent="0.4">
      <c r="A2" s="44" t="s">
        <v>27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6"/>
    </row>
    <row r="3" spans="1:12" ht="24" thickBot="1" x14ac:dyDescent="0.4">
      <c r="A3" s="44" t="s">
        <v>30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6"/>
    </row>
    <row r="4" spans="1:12" ht="23.25" x14ac:dyDescent="0.35">
      <c r="A4" s="5"/>
      <c r="B4" s="1"/>
      <c r="C4" s="1"/>
      <c r="D4" s="1"/>
      <c r="E4" s="1"/>
      <c r="F4" s="1"/>
      <c r="G4" s="1"/>
      <c r="H4" s="1"/>
      <c r="I4" s="1"/>
      <c r="J4" s="1"/>
      <c r="K4" s="1"/>
      <c r="L4" s="6"/>
    </row>
    <row r="5" spans="1:12" ht="105.75" thickBot="1" x14ac:dyDescent="0.3">
      <c r="A5" s="7"/>
      <c r="B5" s="3" t="s">
        <v>32</v>
      </c>
      <c r="C5" s="3" t="s">
        <v>35</v>
      </c>
      <c r="D5" s="3" t="s">
        <v>36</v>
      </c>
      <c r="E5" s="25"/>
      <c r="L5" s="8"/>
    </row>
    <row r="6" spans="1:12" ht="45" x14ac:dyDescent="0.25">
      <c r="A6" s="19" t="s">
        <v>0</v>
      </c>
      <c r="B6" s="38">
        <v>910252182</v>
      </c>
      <c r="C6" s="39">
        <v>15064456945</v>
      </c>
      <c r="D6" s="42">
        <v>1210228589</v>
      </c>
      <c r="E6" s="26"/>
      <c r="G6" s="15" t="s">
        <v>19</v>
      </c>
      <c r="H6" s="13" t="s">
        <v>20</v>
      </c>
      <c r="L6" s="8"/>
    </row>
    <row r="7" spans="1:12" ht="30.75" thickBot="1" x14ac:dyDescent="0.3">
      <c r="A7" s="19" t="s">
        <v>1</v>
      </c>
      <c r="B7" s="38">
        <v>966862614</v>
      </c>
      <c r="C7" s="39">
        <v>17977124897</v>
      </c>
      <c r="D7" s="42">
        <v>2642540653</v>
      </c>
      <c r="E7" s="26"/>
      <c r="G7" s="16"/>
      <c r="H7" s="14" t="s">
        <v>21</v>
      </c>
      <c r="L7" s="8"/>
    </row>
    <row r="8" spans="1:12" ht="30.75" thickBot="1" x14ac:dyDescent="0.3">
      <c r="A8" s="19" t="s">
        <v>2</v>
      </c>
      <c r="B8" s="38">
        <v>41073456</v>
      </c>
      <c r="C8" s="39">
        <v>7174537230</v>
      </c>
      <c r="D8" s="42">
        <v>354603471</v>
      </c>
      <c r="E8" s="26"/>
      <c r="G8" s="20" t="s">
        <v>22</v>
      </c>
      <c r="H8" s="12" t="s">
        <v>28</v>
      </c>
      <c r="L8" s="8"/>
    </row>
    <row r="9" spans="1:12" ht="30.75" thickBot="1" x14ac:dyDescent="0.3">
      <c r="A9" s="19" t="s">
        <v>3</v>
      </c>
      <c r="B9" s="38">
        <v>41073456</v>
      </c>
      <c r="C9" s="39">
        <v>9031938622</v>
      </c>
      <c r="D9" s="42">
        <v>575623790</v>
      </c>
      <c r="E9" s="26"/>
      <c r="G9" s="20" t="s">
        <v>23</v>
      </c>
      <c r="H9" s="12" t="s">
        <v>29</v>
      </c>
      <c r="L9" s="8"/>
    </row>
    <row r="10" spans="1:12" ht="45.75" thickBot="1" x14ac:dyDescent="0.3">
      <c r="A10" s="19" t="s">
        <v>4</v>
      </c>
      <c r="B10" s="38">
        <v>925789157</v>
      </c>
      <c r="C10" s="39">
        <v>8945186275</v>
      </c>
      <c r="D10" s="42">
        <v>2066916863</v>
      </c>
      <c r="E10" s="26"/>
      <c r="G10" s="20" t="s">
        <v>24</v>
      </c>
      <c r="H10" s="12" t="s">
        <v>26</v>
      </c>
      <c r="I10" s="24"/>
      <c r="L10" s="8"/>
    </row>
    <row r="11" spans="1:12" ht="45.75" thickBot="1" x14ac:dyDescent="0.3">
      <c r="A11" s="19" t="s">
        <v>5</v>
      </c>
      <c r="B11" s="38">
        <v>926663</v>
      </c>
      <c r="C11" s="39">
        <v>168631748</v>
      </c>
      <c r="D11" s="2">
        <v>20479190</v>
      </c>
      <c r="E11" s="27"/>
      <c r="G11" s="20" t="s">
        <v>25</v>
      </c>
      <c r="H11" s="12" t="s">
        <v>33</v>
      </c>
      <c r="I11" s="23"/>
      <c r="L11" s="8"/>
    </row>
    <row r="12" spans="1:12" ht="30.75" thickBot="1" x14ac:dyDescent="0.3">
      <c r="A12" s="19" t="s">
        <v>6</v>
      </c>
      <c r="B12" s="38">
        <v>323511711</v>
      </c>
      <c r="C12" s="39">
        <v>1443369968</v>
      </c>
      <c r="D12" s="2">
        <v>1603897963</v>
      </c>
      <c r="E12" s="26"/>
      <c r="G12" s="20" t="s">
        <v>17</v>
      </c>
      <c r="H12" s="12" t="s">
        <v>34</v>
      </c>
      <c r="I12" s="23"/>
      <c r="L12" s="8"/>
    </row>
    <row r="13" spans="1:12" x14ac:dyDescent="0.25">
      <c r="A13" s="7"/>
      <c r="L13" s="8"/>
    </row>
    <row r="14" spans="1:12" x14ac:dyDescent="0.25">
      <c r="A14" s="7"/>
      <c r="L14" s="8"/>
    </row>
    <row r="15" spans="1:12" x14ac:dyDescent="0.25">
      <c r="A15" s="7"/>
      <c r="L15" s="8"/>
    </row>
    <row r="16" spans="1:12" ht="45" x14ac:dyDescent="0.25">
      <c r="A16" s="9" t="s">
        <v>7</v>
      </c>
      <c r="B16" s="3" t="s">
        <v>8</v>
      </c>
      <c r="C16" s="3" t="s">
        <v>9</v>
      </c>
      <c r="D16" s="3" t="s">
        <v>10</v>
      </c>
      <c r="E16" s="3" t="s">
        <v>9</v>
      </c>
      <c r="F16" s="3" t="s">
        <v>11</v>
      </c>
      <c r="G16" s="3" t="s">
        <v>9</v>
      </c>
      <c r="H16" s="3" t="s">
        <v>12</v>
      </c>
      <c r="I16" s="3" t="s">
        <v>9</v>
      </c>
      <c r="J16" s="3" t="s">
        <v>13</v>
      </c>
      <c r="K16" s="3" t="s">
        <v>9</v>
      </c>
      <c r="L16" s="18" t="s">
        <v>14</v>
      </c>
    </row>
    <row r="17" spans="1:12" ht="115.5" customHeight="1" x14ac:dyDescent="0.25">
      <c r="A17" s="21" t="str">
        <f>B5</f>
        <v>OFERENTE: INTERNACION DOMICILIARIA BARRAZA S.A.S.      NIT 900.231.731-1     31/12/2021</v>
      </c>
      <c r="B17" s="4">
        <f>B6/B8</f>
        <v>22.161567850535878</v>
      </c>
      <c r="C17" s="17" t="str">
        <f>IF(B17&gt;=1,"CUMPLE","NO CUMPLE")</f>
        <v>CUMPLE</v>
      </c>
      <c r="D17" s="40">
        <f>B9/B7</f>
        <v>4.2481170959827806E-2</v>
      </c>
      <c r="E17" s="17" t="str">
        <f>IF(D17&lt;=75%,"CUMPLE","NO CUMPLE")</f>
        <v>CUMPLE</v>
      </c>
      <c r="F17" s="47">
        <f>B12/B11</f>
        <v>349.11473858349797</v>
      </c>
      <c r="G17" s="17" t="str">
        <f>IF(F17&gt;=0,"CUMPLE","NO CUMPLE")</f>
        <v>CUMPLE</v>
      </c>
      <c r="H17" s="40">
        <f>B12/B10</f>
        <v>0.34944426444605681</v>
      </c>
      <c r="I17" s="17" t="str">
        <f>IF(H17&gt;=1%,"CUMPLE","NO CUMPLE")</f>
        <v>CUMPLE</v>
      </c>
      <c r="J17" s="40">
        <f>B12/B7</f>
        <v>0.33459946254577178</v>
      </c>
      <c r="K17" s="17" t="str">
        <f>IF(J17&gt;=1.1%,"CUMPLE","NO CUMPLE")</f>
        <v>CUMPLE</v>
      </c>
      <c r="L17" s="43" t="s">
        <v>37</v>
      </c>
    </row>
    <row r="18" spans="1:12" ht="44.25" customHeight="1" x14ac:dyDescent="0.25">
      <c r="A18" s="21" t="str">
        <f>C5</f>
        <v xml:space="preserve">SERFAR LTDA           NIT   900.161.924-5    31/12/2021      </v>
      </c>
      <c r="B18" s="4">
        <f>C6/C8</f>
        <v>2.0997113070942972</v>
      </c>
      <c r="C18" s="17" t="str">
        <f>IF(B18&gt;=1,"CUMPLE","NO CUMPLE")</f>
        <v>CUMPLE</v>
      </c>
      <c r="D18" s="40">
        <f>C9/C7</f>
        <v>0.50241285376546718</v>
      </c>
      <c r="E18" s="17" t="str">
        <f>IF(D18&lt;=75%,"CUMPLE","NO CUMPLE")</f>
        <v>CUMPLE</v>
      </c>
      <c r="F18" s="47">
        <f>C12/C11</f>
        <v>8.5593014667676925</v>
      </c>
      <c r="G18" s="17" t="str">
        <f>IF(F18&gt;=0,"CUMPLE","NO CUMPLE")</f>
        <v>CUMPLE</v>
      </c>
      <c r="H18" s="40">
        <f>C12/C10</f>
        <v>0.16135717285551998</v>
      </c>
      <c r="I18" s="17" t="str">
        <f t="shared" ref="I18:I19" si="0">IF(H18&gt;=1%,"CUMPLE","NO CUMPLE")</f>
        <v>CUMPLE</v>
      </c>
      <c r="J18" s="40">
        <f>C12/C7</f>
        <v>8.0289255165650414E-2</v>
      </c>
      <c r="K18" s="17" t="str">
        <f t="shared" ref="K18:K19" si="1">IF(J18&gt;=1.1%,"CUMPLE","NO CUMPLE")</f>
        <v>CUMPLE</v>
      </c>
      <c r="L18" s="43" t="s">
        <v>37</v>
      </c>
    </row>
    <row r="19" spans="1:12" ht="90" x14ac:dyDescent="0.25">
      <c r="A19" s="21" t="str">
        <f>D5</f>
        <v>I.P.S. MEDICINA AMBULATORIA DOMICILIARIA SU SALUD S.A.S. SIGLA I.P.S MADSS                 NIT 900.927.441 - 9   31/12/2021</v>
      </c>
      <c r="B19" s="4">
        <f>D6/D8</f>
        <v>3.4129067760873668</v>
      </c>
      <c r="C19" s="17" t="str">
        <f>IF(B19&gt;=1,"CUMPLE","NO CUMPLE")</f>
        <v>CUMPLE</v>
      </c>
      <c r="D19" s="41">
        <f>D9/D7</f>
        <v>0.21782968195645769</v>
      </c>
      <c r="E19" s="17" t="str">
        <f>IF(D19&lt;=75%,"CUMPLE","NO CUMPLE")</f>
        <v>CUMPLE</v>
      </c>
      <c r="F19" s="4">
        <f>D12/D11</f>
        <v>78.318427779614325</v>
      </c>
      <c r="G19" s="17" t="str">
        <f>IF(F19&gt;=0,"CUMPLE","NO CUMPLE")</f>
        <v>CUMPLE</v>
      </c>
      <c r="H19" s="41">
        <f>D12/D10</f>
        <v>0.77598571655757975</v>
      </c>
      <c r="I19" s="17" t="str">
        <f t="shared" si="0"/>
        <v>CUMPLE</v>
      </c>
      <c r="J19" s="41">
        <f>D12/D7</f>
        <v>0.6069529947170883</v>
      </c>
      <c r="K19" s="17" t="str">
        <f t="shared" si="1"/>
        <v>CUMPLE</v>
      </c>
      <c r="L19" s="43" t="s">
        <v>37</v>
      </c>
    </row>
    <row r="20" spans="1:12" x14ac:dyDescent="0.25">
      <c r="K20" t="s">
        <v>31</v>
      </c>
    </row>
    <row r="21" spans="1:12" x14ac:dyDescent="0.25">
      <c r="D21" s="22"/>
      <c r="E21" s="22"/>
      <c r="F21" s="22"/>
      <c r="G21" s="22"/>
      <c r="H21" s="22"/>
    </row>
    <row r="22" spans="1:12" x14ac:dyDescent="0.25">
      <c r="D22" s="22"/>
      <c r="E22" s="22"/>
      <c r="F22" s="22"/>
      <c r="G22" s="22"/>
      <c r="H22" s="22"/>
    </row>
    <row r="23" spans="1:12" x14ac:dyDescent="0.25">
      <c r="D23" s="22"/>
      <c r="E23" s="22"/>
      <c r="F23" s="22"/>
      <c r="G23" s="22"/>
      <c r="H23" s="22"/>
    </row>
    <row r="24" spans="1:12" x14ac:dyDescent="0.25">
      <c r="D24" s="22"/>
      <c r="E24" s="22"/>
      <c r="F24" s="22"/>
      <c r="G24" s="22"/>
      <c r="H24" s="22"/>
    </row>
    <row r="25" spans="1:12" x14ac:dyDescent="0.25">
      <c r="D25" s="22"/>
      <c r="E25" s="22"/>
      <c r="F25" s="22"/>
      <c r="G25" s="22"/>
      <c r="H25" s="22"/>
    </row>
    <row r="28" spans="1:12" x14ac:dyDescent="0.25">
      <c r="C28" s="25"/>
      <c r="D28" s="25"/>
      <c r="E28" s="25"/>
    </row>
    <row r="29" spans="1:12" x14ac:dyDescent="0.25">
      <c r="A29" s="10" t="s">
        <v>18</v>
      </c>
      <c r="C29" s="27"/>
      <c r="D29" s="27"/>
      <c r="E29" s="27"/>
      <c r="G29" s="28"/>
      <c r="H29" s="29"/>
    </row>
    <row r="30" spans="1:12" x14ac:dyDescent="0.25">
      <c r="A30" t="s">
        <v>15</v>
      </c>
      <c r="C30" s="27"/>
      <c r="D30" s="27"/>
      <c r="E30" s="27"/>
      <c r="G30" s="28"/>
      <c r="H30" s="29"/>
    </row>
    <row r="31" spans="1:12" x14ac:dyDescent="0.25">
      <c r="A31" t="s">
        <v>16</v>
      </c>
      <c r="C31" s="27"/>
      <c r="D31" s="27"/>
      <c r="E31" s="27"/>
      <c r="G31" s="30"/>
      <c r="H31" s="31"/>
    </row>
    <row r="32" spans="1:12" x14ac:dyDescent="0.25">
      <c r="A32" s="10"/>
      <c r="B32" s="27"/>
      <c r="C32" s="27"/>
      <c r="D32" s="27"/>
      <c r="E32" s="27"/>
      <c r="G32" s="30"/>
      <c r="H32" s="31"/>
    </row>
    <row r="33" spans="1:12" x14ac:dyDescent="0.25">
      <c r="A33" s="10"/>
      <c r="B33" s="27"/>
      <c r="C33" s="27"/>
      <c r="D33" s="27"/>
      <c r="E33" s="27"/>
      <c r="G33" s="30"/>
      <c r="H33" s="31"/>
      <c r="I33" s="24"/>
    </row>
    <row r="34" spans="1:12" x14ac:dyDescent="0.25">
      <c r="A34" s="10"/>
      <c r="B34" s="27"/>
      <c r="C34" s="27"/>
      <c r="D34" s="27"/>
      <c r="E34" s="27"/>
      <c r="G34" s="30"/>
      <c r="H34" s="31"/>
      <c r="I34" s="23"/>
    </row>
    <row r="35" spans="1:12" x14ac:dyDescent="0.25">
      <c r="A35" s="10"/>
      <c r="B35" s="27"/>
      <c r="C35" s="27"/>
      <c r="D35" s="27"/>
      <c r="E35" s="27"/>
      <c r="G35" s="30"/>
      <c r="H35" s="31"/>
      <c r="I35" s="23"/>
    </row>
    <row r="39" spans="1:12" x14ac:dyDescent="0.25">
      <c r="A39" s="32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</row>
    <row r="40" spans="1:12" x14ac:dyDescent="0.25">
      <c r="A40" s="33"/>
      <c r="B40" s="34"/>
      <c r="C40" s="11"/>
      <c r="D40" s="35"/>
      <c r="E40" s="11"/>
      <c r="F40" s="36"/>
      <c r="G40" s="11"/>
      <c r="H40" s="37"/>
      <c r="I40" s="11"/>
      <c r="J40" s="37"/>
      <c r="K40" s="11"/>
      <c r="L40" s="11"/>
    </row>
    <row r="41" spans="1:12" x14ac:dyDescent="0.25">
      <c r="A41" s="33"/>
      <c r="B41" s="34"/>
      <c r="C41" s="11"/>
      <c r="D41" s="35"/>
      <c r="E41" s="11"/>
      <c r="F41" s="36"/>
      <c r="G41" s="11"/>
      <c r="H41" s="37"/>
      <c r="I41" s="11"/>
      <c r="J41" s="37"/>
      <c r="K41" s="11"/>
      <c r="L41" s="11"/>
    </row>
    <row r="42" spans="1:12" x14ac:dyDescent="0.25">
      <c r="A42" s="33"/>
      <c r="B42" s="34"/>
      <c r="C42" s="11"/>
      <c r="D42" s="35"/>
      <c r="E42" s="11"/>
      <c r="F42" s="36"/>
      <c r="G42" s="11"/>
      <c r="H42" s="37"/>
      <c r="I42" s="11"/>
      <c r="J42" s="37"/>
      <c r="K42" s="11"/>
      <c r="L42" s="11"/>
    </row>
    <row r="45" spans="1:12" x14ac:dyDescent="0.25">
      <c r="B45" s="25"/>
      <c r="C45" s="25"/>
      <c r="D45" s="25"/>
      <c r="E45" s="25"/>
    </row>
    <row r="46" spans="1:12" x14ac:dyDescent="0.25">
      <c r="A46" s="10"/>
      <c r="B46" s="27"/>
      <c r="C46" s="27"/>
      <c r="D46" s="27"/>
      <c r="E46" s="27"/>
      <c r="G46" s="28"/>
      <c r="H46" s="29"/>
    </row>
    <row r="47" spans="1:12" x14ac:dyDescent="0.25">
      <c r="A47" s="10"/>
      <c r="B47" s="27"/>
      <c r="C47" s="27"/>
      <c r="D47" s="27"/>
      <c r="E47" s="27"/>
      <c r="G47" s="28"/>
      <c r="H47" s="29"/>
    </row>
    <row r="48" spans="1:12" x14ac:dyDescent="0.25">
      <c r="A48" s="10"/>
      <c r="B48" s="27"/>
      <c r="C48" s="27"/>
      <c r="D48" s="27"/>
      <c r="E48" s="27"/>
      <c r="G48" s="30"/>
      <c r="H48" s="31"/>
    </row>
    <row r="49" spans="1:12" x14ac:dyDescent="0.25">
      <c r="A49" s="10"/>
      <c r="B49" s="27"/>
      <c r="C49" s="27"/>
      <c r="D49" s="27"/>
      <c r="E49" s="27"/>
      <c r="G49" s="30"/>
      <c r="H49" s="31"/>
    </row>
    <row r="50" spans="1:12" x14ac:dyDescent="0.25">
      <c r="A50" s="10"/>
      <c r="B50" s="27"/>
      <c r="C50" s="27"/>
      <c r="D50" s="27"/>
      <c r="E50" s="27"/>
      <c r="G50" s="30"/>
      <c r="H50" s="31"/>
      <c r="I50" s="24"/>
    </row>
    <row r="51" spans="1:12" x14ac:dyDescent="0.25">
      <c r="A51" s="10"/>
      <c r="B51" s="27"/>
      <c r="C51" s="27"/>
      <c r="D51" s="27"/>
      <c r="E51" s="27"/>
      <c r="G51" s="30"/>
      <c r="H51" s="31"/>
      <c r="I51" s="23"/>
    </row>
    <row r="52" spans="1:12" x14ac:dyDescent="0.25">
      <c r="A52" s="10"/>
      <c r="B52" s="27"/>
      <c r="C52" s="27"/>
      <c r="D52" s="27"/>
      <c r="E52" s="27"/>
      <c r="G52" s="30"/>
      <c r="H52" s="31"/>
      <c r="I52" s="23"/>
    </row>
    <row r="56" spans="1:12" x14ac:dyDescent="0.25">
      <c r="A56" s="32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</row>
    <row r="57" spans="1:12" x14ac:dyDescent="0.25">
      <c r="A57" s="33"/>
      <c r="B57" s="34"/>
      <c r="C57" s="11"/>
      <c r="D57" s="35"/>
      <c r="E57" s="11"/>
      <c r="F57" s="36"/>
      <c r="G57" s="11"/>
      <c r="H57" s="35"/>
      <c r="I57" s="11"/>
      <c r="J57" s="35"/>
      <c r="K57" s="11"/>
      <c r="L57" s="11"/>
    </row>
    <row r="58" spans="1:12" x14ac:dyDescent="0.25">
      <c r="A58" s="33"/>
      <c r="B58" s="34"/>
      <c r="C58" s="11"/>
      <c r="D58" s="35"/>
      <c r="E58" s="11"/>
      <c r="F58" s="36"/>
      <c r="G58" s="11"/>
      <c r="H58" s="35"/>
      <c r="I58" s="11"/>
      <c r="J58" s="35"/>
      <c r="K58" s="11"/>
      <c r="L58" s="11"/>
    </row>
    <row r="59" spans="1:12" x14ac:dyDescent="0.25">
      <c r="A59" s="33"/>
      <c r="B59" s="34"/>
      <c r="C59" s="11"/>
      <c r="D59" s="35"/>
      <c r="E59" s="11"/>
      <c r="F59" s="36"/>
      <c r="G59" s="11"/>
      <c r="H59" s="35"/>
      <c r="I59" s="11"/>
      <c r="J59" s="35"/>
      <c r="K59" s="11"/>
      <c r="L59" s="11"/>
    </row>
  </sheetData>
  <mergeCells count="2">
    <mergeCell ref="A2:L2"/>
    <mergeCell ref="A3:L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SAMC-ATL-0011-2023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Leiber Jose Alvarez Ureche</dc:creator>
  <cp:lastModifiedBy>David Enrique Martinez Mercado</cp:lastModifiedBy>
  <cp:lastPrinted>2019-11-26T16:30:17Z</cp:lastPrinted>
  <dcterms:created xsi:type="dcterms:W3CDTF">2019-09-10T15:14:14Z</dcterms:created>
  <dcterms:modified xsi:type="dcterms:W3CDTF">2023-04-20T15:53:31Z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2023-04-10T19:47:55Z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b95faf4d-9f09-42b9-b800-ab7139a80d4f</vt:lpwstr>
  </property>
  <property fmtid="{D5CDD505-2E9C-101B-9397-08002B2CF9AE}" pid="8" name="MSIP_Label_1299739c-ad3d-4908-806e-4d91151a6e13_ContentBits">
    <vt:lpwstr>0</vt:lpwstr>
  </property>
</Properties>
</file>