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COMPRAS 2023\FEBRERO\SUMINISTRO DE DESINFECTANTES\"/>
    </mc:Choice>
  </mc:AlternateContent>
  <bookViews>
    <workbookView xWindow="0" yWindow="0" windowWidth="28800" windowHeight="12135"/>
  </bookViews>
  <sheets>
    <sheet name="PRECIO REFERENCIA" sheetId="30" r:id="rId1"/>
  </sheets>
  <definedNames>
    <definedName name="_xlnm._FilterDatabase" localSheetId="0" hidden="1">'PRECIO REFERENCIA'!#REF!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30" l="1"/>
  <c r="O12" i="30"/>
  <c r="P12" i="30" s="1"/>
  <c r="O11" i="30"/>
  <c r="P11" i="30" s="1"/>
  <c r="O10" i="30"/>
  <c r="P10" i="30" s="1"/>
  <c r="O9" i="30"/>
  <c r="P9" i="30" s="1"/>
  <c r="O8" i="30"/>
  <c r="P8" i="30" s="1"/>
  <c r="P7" i="30"/>
  <c r="O7" i="30"/>
  <c r="O6" i="30"/>
  <c r="P6" i="30" s="1"/>
  <c r="O5" i="30"/>
  <c r="P5" i="30" s="1"/>
  <c r="O4" i="30"/>
  <c r="P4" i="30" s="1"/>
  <c r="N13" i="30"/>
  <c r="L12" i="30"/>
  <c r="M12" i="30" s="1"/>
  <c r="L11" i="30"/>
  <c r="M11" i="30" s="1"/>
  <c r="L10" i="30"/>
  <c r="M10" i="30" s="1"/>
  <c r="L9" i="30"/>
  <c r="M9" i="30" s="1"/>
  <c r="L8" i="30"/>
  <c r="M8" i="30" s="1"/>
  <c r="L7" i="30"/>
  <c r="M7" i="30" s="1"/>
  <c r="L6" i="30"/>
  <c r="M6" i="30" s="1"/>
  <c r="L5" i="30"/>
  <c r="M5" i="30" s="1"/>
  <c r="L4" i="30"/>
  <c r="M4" i="30" s="1"/>
  <c r="K13" i="30"/>
  <c r="I12" i="30"/>
  <c r="J12" i="30" s="1"/>
  <c r="I11" i="30"/>
  <c r="J11" i="30"/>
  <c r="I10" i="30"/>
  <c r="J10" i="30"/>
  <c r="I9" i="30"/>
  <c r="J9" i="30" s="1"/>
  <c r="I8" i="30"/>
  <c r="J8" i="30" s="1"/>
  <c r="I7" i="30"/>
  <c r="J7" i="30" s="1"/>
  <c r="I6" i="30"/>
  <c r="J6" i="30" s="1"/>
  <c r="I5" i="30"/>
  <c r="J5" i="30" s="1"/>
  <c r="J4" i="30"/>
  <c r="I4" i="30"/>
  <c r="G12" i="30" l="1"/>
  <c r="H12" i="30" s="1"/>
  <c r="H11" i="30"/>
  <c r="G11" i="30"/>
  <c r="G10" i="30"/>
  <c r="H10" i="30" s="1"/>
  <c r="G9" i="30"/>
  <c r="H9" i="30" s="1"/>
  <c r="G8" i="30"/>
  <c r="H8" i="30" s="1"/>
  <c r="H7" i="30"/>
  <c r="G7" i="30"/>
  <c r="G6" i="30"/>
  <c r="H6" i="30" s="1"/>
  <c r="G5" i="30"/>
  <c r="H5" i="30" s="1"/>
  <c r="G4" i="30"/>
  <c r="H4" i="30" s="1"/>
  <c r="H13" i="30" l="1"/>
</calcChain>
</file>

<file path=xl/sharedStrings.xml><?xml version="1.0" encoding="utf-8"?>
<sst xmlns="http://schemas.openxmlformats.org/spreadsheetml/2006/main" count="39" uniqueCount="26">
  <si>
    <t xml:space="preserve">ITEM </t>
  </si>
  <si>
    <t>OBJETO</t>
  </si>
  <si>
    <t>VALOR UNITARIO</t>
  </si>
  <si>
    <t>UNIDAD DE MEDIDA</t>
  </si>
  <si>
    <t>CANTIDAD ADQUIRIR</t>
  </si>
  <si>
    <t>IVA (SI APLICA )</t>
  </si>
  <si>
    <t>VALOR UNITARIO+ IVA</t>
  </si>
  <si>
    <t>Alcohol  etílico 70%   desnaturalizado  estéril</t>
  </si>
  <si>
    <t>Mililitros</t>
  </si>
  <si>
    <t>Paños poliéster celulosa seco no estéril 23cm x 23cm</t>
  </si>
  <si>
    <t>Unidad</t>
  </si>
  <si>
    <t>Paños poliéster celulosa seco estéril  23  x 23</t>
  </si>
  <si>
    <t>Paño poliéster celulosa con Alcohol Isopropilico estéril 23 x 23 Estéril</t>
  </si>
  <si>
    <t>Paño seco en poliéster  31 X 31 cm  no estéril</t>
  </si>
  <si>
    <t>Sistema de limpieza de mango mas cabezal con guía telescópica  (esterilizable) 28 cm x 10 cm</t>
  </si>
  <si>
    <t>Dicloro-s-triazinetriona de Sodio x 13,1 g</t>
  </si>
  <si>
    <t>Tableta</t>
  </si>
  <si>
    <t xml:space="preserve">Amonio Cuaternario estéril </t>
  </si>
  <si>
    <t xml:space="preserve">Mililitros </t>
  </si>
  <si>
    <t>Tiosulfato de Sodio anhidro 500 g</t>
  </si>
  <si>
    <t>g</t>
  </si>
  <si>
    <t>TOTAL</t>
  </si>
  <si>
    <t>PRECIO REFERENCIA</t>
  </si>
  <si>
    <t>ECONINCAG S.A.S</t>
  </si>
  <si>
    <t>SICOL DTS</t>
  </si>
  <si>
    <t>INNOVA PHARMA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</si>
</sst>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/>
    <xf numFmtId="164" fontId="3" fillId="0" borderId="1" xfId="1" applyNumberFormat="1" applyFont="1" applyBorder="1"/>
    <xf numFmtId="164" fontId="3" fillId="3" borderId="1" xfId="1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9" fontId="0" fillId="0" borderId="0" xfId="2" applyFont="1"/>
    <xf numFmtId="9" fontId="0" fillId="0" borderId="0" xfId="0" applyNumberFormat="1"/>
    <xf numFmtId="49" fontId="1" fillId="5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164" fontId="1" fillId="3" borderId="1" xfId="1" applyNumberFormat="1" applyFont="1" applyFill="1" applyBorder="1"/>
    <xf numFmtId="49" fontId="1" fillId="5" borderId="2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center" vertical="center" wrapText="1"/>
    </xf>
    <xf numFmtId="49" fontId="1" fillId="6" borderId="4" xfId="0" applyNumberFormat="1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CC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XFA1048504"/>
  <sheetViews>
    <sheetView tabSelected="1" workbookViewId="0">
      <selection activeCell="I26" sqref="I26"/>
    </sheetView>
  </sheetViews>
  <sheetFormatPr baseColWidth="10" defaultRowHeight="15" x14ac:dyDescent="0.25"/>
  <cols>
    <col min="1" max="1" width="3.85546875" customWidth="1"/>
    <col min="2" max="2" width="4.5703125" customWidth="1"/>
    <col min="3" max="3" width="32" customWidth="1"/>
    <col min="4" max="4" width="11.7109375" customWidth="1"/>
    <col min="5" max="5" width="11.5703125" hidden="1" customWidth="1"/>
    <col min="6" max="6" width="15" customWidth="1"/>
    <col min="7" max="7" width="13.28515625" customWidth="1"/>
    <col min="8" max="8" width="12.42578125" bestFit="1" customWidth="1"/>
    <col min="9" max="9" width="11.7109375" customWidth="1"/>
    <col min="10" max="10" width="10.7109375" customWidth="1"/>
  </cols>
  <sheetData>
    <row r="2" spans="2:17" x14ac:dyDescent="0.25">
      <c r="F2" s="18" t="s">
        <v>22</v>
      </c>
      <c r="G2" s="19"/>
      <c r="H2" s="20"/>
      <c r="I2" s="22" t="s">
        <v>23</v>
      </c>
      <c r="J2" s="23"/>
      <c r="K2" s="24"/>
      <c r="L2" s="25" t="s">
        <v>24</v>
      </c>
      <c r="M2" s="26"/>
      <c r="N2" s="27"/>
      <c r="O2" s="28" t="s">
        <v>25</v>
      </c>
      <c r="P2" s="29"/>
      <c r="Q2" s="30"/>
    </row>
    <row r="3" spans="2:17" ht="22.5" customHeight="1" x14ac:dyDescent="0.25">
      <c r="B3" s="14" t="s">
        <v>0</v>
      </c>
      <c r="C3" s="14" t="s">
        <v>1</v>
      </c>
      <c r="D3" s="14" t="s">
        <v>3</v>
      </c>
      <c r="E3" s="11" t="s">
        <v>4</v>
      </c>
      <c r="F3" s="14" t="s">
        <v>2</v>
      </c>
      <c r="G3" s="14" t="s">
        <v>5</v>
      </c>
      <c r="H3" s="14" t="s">
        <v>6</v>
      </c>
      <c r="I3" s="11" t="s">
        <v>2</v>
      </c>
      <c r="J3" s="11" t="s">
        <v>5</v>
      </c>
      <c r="K3" s="11" t="s">
        <v>6</v>
      </c>
      <c r="L3" s="1" t="s">
        <v>2</v>
      </c>
      <c r="M3" s="1" t="s">
        <v>5</v>
      </c>
      <c r="N3" s="1" t="s">
        <v>6</v>
      </c>
      <c r="O3" s="31" t="s">
        <v>2</v>
      </c>
      <c r="P3" s="31" t="s">
        <v>5</v>
      </c>
      <c r="Q3" s="31" t="s">
        <v>6</v>
      </c>
    </row>
    <row r="4" spans="2:17" ht="30.75" customHeight="1" x14ac:dyDescent="0.25">
      <c r="B4" s="2">
        <v>1</v>
      </c>
      <c r="C4" s="3" t="s">
        <v>7</v>
      </c>
      <c r="D4" s="2" t="s">
        <v>8</v>
      </c>
      <c r="E4" s="2">
        <v>75680</v>
      </c>
      <c r="F4" s="8">
        <v>89.03</v>
      </c>
      <c r="G4" s="8">
        <f>+F4*0.19</f>
        <v>16.915700000000001</v>
      </c>
      <c r="H4" s="8">
        <f>+F4+G4</f>
        <v>105.9457</v>
      </c>
      <c r="I4" s="8">
        <f>+K4/1.19</f>
        <v>78.151260504201687</v>
      </c>
      <c r="J4" s="8">
        <f>+I4*0.19</f>
        <v>14.84873949579832</v>
      </c>
      <c r="K4" s="8">
        <v>93</v>
      </c>
      <c r="L4" s="8">
        <f>+N4/1.19</f>
        <v>78.151260504201687</v>
      </c>
      <c r="M4" s="8">
        <f>+L4*0.19</f>
        <v>14.84873949579832</v>
      </c>
      <c r="N4" s="8">
        <v>93</v>
      </c>
      <c r="O4" s="8">
        <f>+Q4/1.19</f>
        <v>89.075630252100851</v>
      </c>
      <c r="P4" s="8">
        <f>+O4*0.19</f>
        <v>16.924369747899163</v>
      </c>
      <c r="Q4" s="8">
        <v>106</v>
      </c>
    </row>
    <row r="5" spans="2:17" ht="26.25" customHeight="1" x14ac:dyDescent="0.25">
      <c r="B5" s="2">
        <v>2</v>
      </c>
      <c r="C5" s="4" t="s">
        <v>9</v>
      </c>
      <c r="D5" s="2" t="s">
        <v>10</v>
      </c>
      <c r="E5" s="2">
        <v>3000</v>
      </c>
      <c r="F5" s="10">
        <v>375.64</v>
      </c>
      <c r="G5" s="8">
        <f>+F5*0.19</f>
        <v>71.371600000000001</v>
      </c>
      <c r="H5" s="8">
        <f>+F5+G5</f>
        <v>447.01159999999999</v>
      </c>
      <c r="I5" s="8">
        <f>+K5/1.19</f>
        <v>330.25210084033614</v>
      </c>
      <c r="J5" s="8">
        <f>+I5*0.19</f>
        <v>62.747899159663866</v>
      </c>
      <c r="K5" s="8">
        <v>393</v>
      </c>
      <c r="L5" s="8">
        <f>+N5/1.19</f>
        <v>330.25210084033614</v>
      </c>
      <c r="M5" s="8">
        <f>+L5*0.19</f>
        <v>62.747899159663866</v>
      </c>
      <c r="N5" s="8">
        <v>393</v>
      </c>
      <c r="O5" s="8">
        <f>+Q5/1.19</f>
        <v>375.63025210084038</v>
      </c>
      <c r="P5" s="8">
        <f>+O5*0.19</f>
        <v>71.369747899159677</v>
      </c>
      <c r="Q5" s="8">
        <v>447</v>
      </c>
    </row>
    <row r="6" spans="2:17" x14ac:dyDescent="0.25">
      <c r="B6" s="2">
        <v>3</v>
      </c>
      <c r="C6" s="5" t="s">
        <v>11</v>
      </c>
      <c r="D6" s="6" t="s">
        <v>10</v>
      </c>
      <c r="E6" s="7">
        <v>3100</v>
      </c>
      <c r="F6" s="8">
        <v>2013.35</v>
      </c>
      <c r="G6" s="8">
        <f t="shared" ref="G6:G12" si="0">+F6*0.19</f>
        <v>382.53649999999999</v>
      </c>
      <c r="H6" s="8">
        <f t="shared" ref="H6:H12" si="1">+F6+G6</f>
        <v>2395.8865000000001</v>
      </c>
      <c r="I6" s="8">
        <f>+K6/1.19</f>
        <v>1771.4285714285716</v>
      </c>
      <c r="J6" s="8">
        <f>+I6*0.19</f>
        <v>336.57142857142861</v>
      </c>
      <c r="K6" s="8">
        <v>2108</v>
      </c>
      <c r="L6" s="8">
        <f>+N6/1.19</f>
        <v>1771.4285714285716</v>
      </c>
      <c r="M6" s="8">
        <f>+L6*0.19</f>
        <v>336.57142857142861</v>
      </c>
      <c r="N6" s="8">
        <v>2108</v>
      </c>
      <c r="O6" s="8">
        <f>+Q6/1.19</f>
        <v>1979.8319327731094</v>
      </c>
      <c r="P6" s="8">
        <f>+O6*0.19</f>
        <v>376.1680672268908</v>
      </c>
      <c r="Q6" s="8">
        <v>2356</v>
      </c>
    </row>
    <row r="7" spans="2:17" ht="25.5" x14ac:dyDescent="0.25">
      <c r="B7" s="2">
        <v>4</v>
      </c>
      <c r="C7" s="5" t="s">
        <v>12</v>
      </c>
      <c r="D7" s="6" t="s">
        <v>10</v>
      </c>
      <c r="E7" s="7">
        <v>3500</v>
      </c>
      <c r="F7" s="8">
        <v>2492</v>
      </c>
      <c r="G7" s="8">
        <f t="shared" si="0"/>
        <v>473.48</v>
      </c>
      <c r="H7" s="8">
        <f t="shared" si="1"/>
        <v>2965.48</v>
      </c>
      <c r="I7" s="8">
        <f>+K7/1.19</f>
        <v>2192.4369747899159</v>
      </c>
      <c r="J7" s="8">
        <f>+I7*0.19</f>
        <v>416.56302521008405</v>
      </c>
      <c r="K7" s="8">
        <v>2609</v>
      </c>
      <c r="L7" s="8">
        <f>+N7/1.19</f>
        <v>2192.4369747899159</v>
      </c>
      <c r="M7" s="8">
        <f>+L7*0.19</f>
        <v>416.56302521008405</v>
      </c>
      <c r="N7" s="8">
        <v>2609</v>
      </c>
      <c r="O7" s="8">
        <f>+Q7/1.19</f>
        <v>2491.5966386554624</v>
      </c>
      <c r="P7" s="8">
        <f>+O7*0.19</f>
        <v>473.40336134453787</v>
      </c>
      <c r="Q7" s="8">
        <v>2965</v>
      </c>
    </row>
    <row r="8" spans="2:17" ht="27.75" customHeight="1" x14ac:dyDescent="0.25">
      <c r="B8" s="2">
        <v>5</v>
      </c>
      <c r="C8" s="5" t="s">
        <v>13</v>
      </c>
      <c r="D8" s="6" t="s">
        <v>10</v>
      </c>
      <c r="E8" s="7">
        <v>2000</v>
      </c>
      <c r="F8" s="9">
        <v>1300</v>
      </c>
      <c r="G8" s="8">
        <f t="shared" si="0"/>
        <v>247</v>
      </c>
      <c r="H8" s="8">
        <f t="shared" si="1"/>
        <v>1547</v>
      </c>
      <c r="I8" s="8">
        <f>+K8/1.19</f>
        <v>1143.6974789915967</v>
      </c>
      <c r="J8" s="8">
        <f>+I8*0.19</f>
        <v>217.30252100840337</v>
      </c>
      <c r="K8" s="8">
        <v>1361</v>
      </c>
      <c r="L8" s="8">
        <f>+N8/1.19</f>
        <v>1143.6974789915967</v>
      </c>
      <c r="M8" s="8">
        <f>+L8*0.19</f>
        <v>217.30252100840337</v>
      </c>
      <c r="N8" s="8">
        <v>1361</v>
      </c>
      <c r="O8" s="8">
        <f>+Q8/1.19</f>
        <v>1300</v>
      </c>
      <c r="P8" s="8">
        <f>+O8*0.19</f>
        <v>247</v>
      </c>
      <c r="Q8" s="8">
        <v>1547</v>
      </c>
    </row>
    <row r="9" spans="2:17" ht="38.25" x14ac:dyDescent="0.25">
      <c r="B9" s="2">
        <v>6</v>
      </c>
      <c r="C9" s="5" t="s">
        <v>14</v>
      </c>
      <c r="D9" s="6" t="s">
        <v>10</v>
      </c>
      <c r="E9" s="2">
        <v>3</v>
      </c>
      <c r="F9" s="8">
        <v>660000</v>
      </c>
      <c r="G9" s="8">
        <f t="shared" si="0"/>
        <v>125400</v>
      </c>
      <c r="H9" s="8">
        <f t="shared" si="1"/>
        <v>785400</v>
      </c>
      <c r="I9" s="8">
        <f>+K9/1.19</f>
        <v>580800</v>
      </c>
      <c r="J9" s="8">
        <f>+I9*0.19</f>
        <v>110352</v>
      </c>
      <c r="K9" s="8">
        <v>691152</v>
      </c>
      <c r="L9" s="8">
        <f>+N9/1.19</f>
        <v>583018.48739495804</v>
      </c>
      <c r="M9" s="8">
        <f>+L9*0.19</f>
        <v>110773.51260504202</v>
      </c>
      <c r="N9" s="8">
        <v>693792</v>
      </c>
      <c r="O9" s="8">
        <f>+Q9/1.19</f>
        <v>660000</v>
      </c>
      <c r="P9" s="8">
        <f>+O9*0.19</f>
        <v>125400</v>
      </c>
      <c r="Q9" s="8">
        <v>785400</v>
      </c>
    </row>
    <row r="10" spans="2:17" x14ac:dyDescent="0.25">
      <c r="B10" s="2">
        <v>7</v>
      </c>
      <c r="C10" s="5" t="s">
        <v>15</v>
      </c>
      <c r="D10" s="6" t="s">
        <v>16</v>
      </c>
      <c r="E10" s="2">
        <v>512</v>
      </c>
      <c r="F10" s="8">
        <v>4600</v>
      </c>
      <c r="G10" s="8">
        <f t="shared" si="0"/>
        <v>874</v>
      </c>
      <c r="H10" s="8">
        <f t="shared" si="1"/>
        <v>5474</v>
      </c>
      <c r="I10" s="8">
        <f>+K10/1.19</f>
        <v>4047.8991596638657</v>
      </c>
      <c r="J10" s="8">
        <f>+I10*0.19</f>
        <v>769.10084033613452</v>
      </c>
      <c r="K10" s="8">
        <v>4817</v>
      </c>
      <c r="L10" s="8">
        <f>+N10/1.19</f>
        <v>4047.8991596638657</v>
      </c>
      <c r="M10" s="8">
        <f>+L10*0.19</f>
        <v>769.10084033613452</v>
      </c>
      <c r="N10" s="8">
        <v>4817</v>
      </c>
      <c r="O10" s="8">
        <f>+Q10/1.19</f>
        <v>4600</v>
      </c>
      <c r="P10" s="8">
        <f>+O10*0.19</f>
        <v>874</v>
      </c>
      <c r="Q10" s="8">
        <v>5474</v>
      </c>
    </row>
    <row r="11" spans="2:17" x14ac:dyDescent="0.25">
      <c r="B11" s="2">
        <v>8</v>
      </c>
      <c r="C11" s="3" t="s">
        <v>17</v>
      </c>
      <c r="D11" s="6" t="s">
        <v>18</v>
      </c>
      <c r="E11" s="2">
        <v>75708</v>
      </c>
      <c r="F11" s="8">
        <v>67</v>
      </c>
      <c r="G11" s="8">
        <f t="shared" si="0"/>
        <v>12.73</v>
      </c>
      <c r="H11" s="8">
        <f t="shared" si="1"/>
        <v>79.73</v>
      </c>
      <c r="I11" s="8">
        <f>+K11/1.19</f>
        <v>58.82352941176471</v>
      </c>
      <c r="J11" s="8">
        <f>+I11*0.19</f>
        <v>11.176470588235295</v>
      </c>
      <c r="K11" s="8">
        <v>70</v>
      </c>
      <c r="L11" s="8">
        <f>+N11/1.19</f>
        <v>58.82352941176471</v>
      </c>
      <c r="M11" s="8">
        <f>+L11*0.19</f>
        <v>11.176470588235295</v>
      </c>
      <c r="N11" s="8">
        <v>70</v>
      </c>
      <c r="O11" s="8">
        <f>+Q11/1.19</f>
        <v>44.537815126050425</v>
      </c>
      <c r="P11" s="8">
        <f>+O11*0.19</f>
        <v>8.4621848739495817</v>
      </c>
      <c r="Q11" s="8">
        <v>53</v>
      </c>
    </row>
    <row r="12" spans="2:17" x14ac:dyDescent="0.25">
      <c r="B12" s="2">
        <v>9</v>
      </c>
      <c r="C12" s="5" t="s">
        <v>19</v>
      </c>
      <c r="D12" s="6" t="s">
        <v>20</v>
      </c>
      <c r="E12" s="7">
        <v>1000</v>
      </c>
      <c r="F12" s="8">
        <v>204</v>
      </c>
      <c r="G12" s="8">
        <f t="shared" si="0"/>
        <v>38.76</v>
      </c>
      <c r="H12" s="8">
        <f t="shared" si="1"/>
        <v>242.76</v>
      </c>
      <c r="I12" s="8">
        <f>+K12/1.19</f>
        <v>179.83193277310926</v>
      </c>
      <c r="J12" s="8">
        <f>+I12*0.19</f>
        <v>34.168067226890763</v>
      </c>
      <c r="K12" s="8">
        <v>214</v>
      </c>
      <c r="L12" s="8">
        <f>+N12/1.19</f>
        <v>179.83193277310926</v>
      </c>
      <c r="M12" s="8">
        <f>+L12*0.19</f>
        <v>34.168067226890763</v>
      </c>
      <c r="N12" s="8">
        <v>214</v>
      </c>
      <c r="O12" s="8">
        <f>+Q12/1.19</f>
        <v>204.20168067226891</v>
      </c>
      <c r="P12" s="8">
        <f>+O12*0.19</f>
        <v>38.798319327731093</v>
      </c>
      <c r="Q12" s="8">
        <v>243</v>
      </c>
    </row>
    <row r="13" spans="2:17" x14ac:dyDescent="0.25">
      <c r="B13" s="21" t="s">
        <v>21</v>
      </c>
      <c r="C13" s="21"/>
      <c r="D13" s="21"/>
      <c r="E13" s="15"/>
      <c r="F13" s="16"/>
      <c r="G13" s="16"/>
      <c r="H13" s="17">
        <f>SUM(H4:H12)</f>
        <v>798657.8138</v>
      </c>
      <c r="I13" s="16"/>
      <c r="J13" s="16"/>
      <c r="K13" s="17">
        <f>+K4+K5+K6+K7+K8+K9+K10+K11+K12</f>
        <v>702817</v>
      </c>
      <c r="L13" s="16"/>
      <c r="M13" s="16"/>
      <c r="N13" s="17">
        <f>+N4+N5+N6+N7+N8+N9+N10+N11+N12</f>
        <v>705457</v>
      </c>
      <c r="O13" s="16"/>
      <c r="P13" s="16"/>
      <c r="Q13" s="17">
        <f>+Q4+Q5+Q6+Q7+Q8+Q9+Q10+Q11+Q12</f>
        <v>798591</v>
      </c>
    </row>
    <row r="15" spans="2:17" x14ac:dyDescent="0.25">
      <c r="P15" s="12"/>
    </row>
    <row r="16" spans="2:17" x14ac:dyDescent="0.25">
      <c r="P16" s="12"/>
    </row>
    <row r="17" spans="16:16" x14ac:dyDescent="0.25">
      <c r="P17" s="13"/>
    </row>
    <row r="1048504" spans="16381:16381" x14ac:dyDescent="0.25">
      <c r="XFA1048504">
        <v>0</v>
      </c>
    </row>
  </sheetData>
  <mergeCells count="5">
    <mergeCell ref="F2:H2"/>
    <mergeCell ref="B13:D13"/>
    <mergeCell ref="I2:K2"/>
    <mergeCell ref="L2:N2"/>
    <mergeCell ref="O2:Q2"/>
  </mergeCells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REFERENCIA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Dulfay Torres</dc:creator>
  <cp:lastModifiedBy>Viviana.Diaz</cp:lastModifiedBy>
  <cp:lastPrinted>2019-12-12T23:27:04Z</cp:lastPrinted>
  <dcterms:created xsi:type="dcterms:W3CDTF">2018-11-14T19:39:17Z</dcterms:created>
  <dcterms:modified xsi:type="dcterms:W3CDTF">2023-04-18T19:45:49Z</dcterms:modified>
</cp:coreProperties>
</file>