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A. LICITACIONES 2023 TODO LOS DOCUMENTOS REQUERIDOS\PROCESOS DAICONC SAS\CUADRILLA BOGOTA\"/>
    </mc:Choice>
  </mc:AlternateContent>
  <bookViews>
    <workbookView xWindow="0" yWindow="0" windowWidth="20490" windowHeight="7650"/>
  </bookViews>
  <sheets>
    <sheet name="FECHA" sheetId="1" r:id="rId1"/>
    <sheet name="ACTIVIDADES 1 INFORME" sheetId="2" r:id="rId2"/>
    <sheet name="Hoja4" sheetId="4" r:id="rId3"/>
  </sheets>
  <externalReferences>
    <externalReference r:id="rId4"/>
  </externalReferences>
  <definedNames>
    <definedName name="_xlnm.Print_Area" localSheetId="1">'ACTIVIDADES 1 INFORME'!$A$1:$O$1351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1" i="2" l="1"/>
  <c r="M21" i="2"/>
  <c r="N68" i="2"/>
  <c r="L18" i="2"/>
  <c r="N21" i="2"/>
  <c r="H249" i="2" l="1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1350" i="2"/>
  <c r="H1349" i="2"/>
  <c r="H1348" i="2"/>
  <c r="H1347" i="2"/>
  <c r="H1346" i="2"/>
  <c r="H1345" i="2"/>
  <c r="H1344" i="2"/>
  <c r="H1343" i="2"/>
  <c r="H1342" i="2"/>
  <c r="H1341" i="2"/>
  <c r="H1340" i="2"/>
  <c r="H1339" i="2"/>
  <c r="H1338" i="2"/>
  <c r="H1337" i="2"/>
  <c r="H1336" i="2"/>
  <c r="H1335" i="2"/>
  <c r="H1334" i="2"/>
  <c r="H1333" i="2"/>
  <c r="H1332" i="2"/>
  <c r="H1331" i="2"/>
  <c r="H1330" i="2"/>
  <c r="H1329" i="2"/>
  <c r="H1328" i="2"/>
  <c r="H1327" i="2"/>
  <c r="H1326" i="2"/>
  <c r="H1325" i="2"/>
  <c r="H1324" i="2"/>
  <c r="H1323" i="2"/>
  <c r="H1322" i="2"/>
  <c r="H1321" i="2"/>
  <c r="H1320" i="2"/>
  <c r="H1319" i="2"/>
  <c r="H1318" i="2"/>
  <c r="H1317" i="2"/>
  <c r="H1316" i="2"/>
  <c r="H1315" i="2"/>
  <c r="H1314" i="2"/>
  <c r="H1313" i="2"/>
  <c r="H1312" i="2"/>
  <c r="H1311" i="2"/>
  <c r="H1310" i="2"/>
  <c r="H1309" i="2"/>
  <c r="H1308" i="2"/>
  <c r="H1307" i="2"/>
  <c r="H1306" i="2"/>
  <c r="H1300" i="2"/>
  <c r="H1299" i="2"/>
  <c r="H1298" i="2"/>
  <c r="H1297" i="2"/>
  <c r="H1296" i="2"/>
  <c r="H1295" i="2"/>
  <c r="H1294" i="2"/>
  <c r="H1293" i="2"/>
  <c r="H1292" i="2"/>
  <c r="H1291" i="2"/>
  <c r="H1290" i="2"/>
  <c r="H1289" i="2"/>
  <c r="H1288" i="2"/>
  <c r="H1287" i="2"/>
  <c r="H1286" i="2"/>
  <c r="H1285" i="2"/>
  <c r="H1284" i="2"/>
  <c r="H1283" i="2"/>
  <c r="H1282" i="2"/>
  <c r="H1281" i="2"/>
  <c r="H1280" i="2"/>
  <c r="H1279" i="2"/>
  <c r="H1278" i="2"/>
  <c r="H1277" i="2"/>
  <c r="H1276" i="2"/>
  <c r="H1275" i="2"/>
  <c r="H1274" i="2"/>
  <c r="H1273" i="2"/>
  <c r="H1272" i="2"/>
  <c r="H1271" i="2"/>
  <c r="H1270" i="2"/>
  <c r="H1269" i="2"/>
  <c r="H1268" i="2"/>
  <c r="H1267" i="2"/>
  <c r="H1266" i="2"/>
  <c r="H1265" i="2"/>
  <c r="H1264" i="2"/>
  <c r="H1263" i="2"/>
  <c r="H1262" i="2"/>
  <c r="H1261" i="2"/>
  <c r="H1260" i="2"/>
  <c r="H1259" i="2"/>
  <c r="H1258" i="2"/>
  <c r="H1257" i="2"/>
  <c r="H1256" i="2"/>
  <c r="H1250" i="2"/>
  <c r="H1249" i="2"/>
  <c r="H1248" i="2"/>
  <c r="H1247" i="2"/>
  <c r="H1246" i="2"/>
  <c r="H1245" i="2"/>
  <c r="H1244" i="2"/>
  <c r="H1243" i="2"/>
  <c r="H1242" i="2"/>
  <c r="H1241" i="2"/>
  <c r="H1240" i="2"/>
  <c r="H1239" i="2"/>
  <c r="H1238" i="2"/>
  <c r="H1237" i="2"/>
  <c r="H1236" i="2"/>
  <c r="H1235" i="2"/>
  <c r="H1234" i="2"/>
  <c r="H1233" i="2"/>
  <c r="H1232" i="2"/>
  <c r="H1231" i="2"/>
  <c r="H1230" i="2"/>
  <c r="H1229" i="2"/>
  <c r="H1228" i="2"/>
  <c r="H1227" i="2"/>
  <c r="H1226" i="2"/>
  <c r="H1225" i="2"/>
  <c r="H1224" i="2"/>
  <c r="H1223" i="2"/>
  <c r="H1222" i="2"/>
  <c r="H1221" i="2"/>
  <c r="H1220" i="2"/>
  <c r="H1219" i="2"/>
  <c r="H1218" i="2"/>
  <c r="H1217" i="2"/>
  <c r="H1216" i="2"/>
  <c r="H1215" i="2"/>
  <c r="H1214" i="2"/>
  <c r="H1213" i="2"/>
  <c r="H1212" i="2"/>
  <c r="H1211" i="2"/>
  <c r="H1210" i="2"/>
  <c r="H1209" i="2"/>
  <c r="H1208" i="2"/>
  <c r="H1207" i="2"/>
  <c r="H1206" i="2"/>
  <c r="H1200" i="2"/>
  <c r="H1199" i="2"/>
  <c r="H1198" i="2"/>
  <c r="H1197" i="2"/>
  <c r="H1196" i="2"/>
  <c r="H1195" i="2"/>
  <c r="H1194" i="2"/>
  <c r="H1193" i="2"/>
  <c r="H1192" i="2"/>
  <c r="H1191" i="2"/>
  <c r="H1190" i="2"/>
  <c r="H1189" i="2"/>
  <c r="H1188" i="2"/>
  <c r="H1187" i="2"/>
  <c r="H1186" i="2"/>
  <c r="H1185" i="2"/>
  <c r="H1184" i="2"/>
  <c r="H1183" i="2"/>
  <c r="H1182" i="2"/>
  <c r="H1181" i="2"/>
  <c r="H1180" i="2"/>
  <c r="H1179" i="2"/>
  <c r="H1178" i="2"/>
  <c r="H1177" i="2"/>
  <c r="H1176" i="2"/>
  <c r="H1175" i="2"/>
  <c r="H1174" i="2"/>
  <c r="H1173" i="2"/>
  <c r="H1172" i="2"/>
  <c r="H1171" i="2"/>
  <c r="H1170" i="2"/>
  <c r="H1169" i="2"/>
  <c r="H1168" i="2"/>
  <c r="H1167" i="2"/>
  <c r="H1166" i="2"/>
  <c r="H1165" i="2"/>
  <c r="H1164" i="2"/>
  <c r="H1163" i="2"/>
  <c r="H1162" i="2"/>
  <c r="H1161" i="2"/>
  <c r="H1160" i="2"/>
  <c r="H1159" i="2"/>
  <c r="H1158" i="2"/>
  <c r="H1157" i="2"/>
  <c r="H1156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1049" i="2"/>
  <c r="H1048" i="2"/>
  <c r="H1047" i="2"/>
  <c r="H1046" i="2"/>
  <c r="H1045" i="2"/>
  <c r="H1044" i="2"/>
  <c r="H1043" i="2"/>
  <c r="H1042" i="2"/>
  <c r="H1041" i="2"/>
  <c r="H1040" i="2"/>
  <c r="H1039" i="2"/>
  <c r="H1038" i="2"/>
  <c r="H1037" i="2"/>
  <c r="H1036" i="2"/>
  <c r="H1035" i="2"/>
  <c r="H1034" i="2"/>
  <c r="H1033" i="2"/>
  <c r="H1032" i="2"/>
  <c r="H1031" i="2"/>
  <c r="H1030" i="2"/>
  <c r="H1029" i="2"/>
  <c r="H1028" i="2"/>
  <c r="H1027" i="2"/>
  <c r="H1026" i="2"/>
  <c r="H1025" i="2"/>
  <c r="H1024" i="2"/>
  <c r="H1023" i="2"/>
  <c r="H1022" i="2"/>
  <c r="H1021" i="2"/>
  <c r="H1020" i="2"/>
  <c r="H1019" i="2"/>
  <c r="H1018" i="2"/>
  <c r="H1017" i="2"/>
  <c r="H1016" i="2"/>
  <c r="H1015" i="2"/>
  <c r="H1014" i="2"/>
  <c r="H1013" i="2"/>
  <c r="H1012" i="2"/>
  <c r="H1011" i="2"/>
  <c r="H1010" i="2"/>
  <c r="H1009" i="2"/>
  <c r="H1008" i="2"/>
  <c r="H1007" i="2"/>
  <c r="H1006" i="2"/>
  <c r="H1005" i="2"/>
  <c r="H999" i="2"/>
  <c r="H998" i="2"/>
  <c r="H997" i="2"/>
  <c r="H996" i="2"/>
  <c r="H995" i="2"/>
  <c r="H994" i="2"/>
  <c r="H993" i="2"/>
  <c r="H992" i="2"/>
  <c r="H991" i="2"/>
  <c r="H990" i="2"/>
  <c r="H989" i="2"/>
  <c r="H988" i="2"/>
  <c r="H987" i="2"/>
  <c r="H986" i="2"/>
  <c r="H985" i="2"/>
  <c r="H984" i="2"/>
  <c r="H983" i="2"/>
  <c r="H982" i="2"/>
  <c r="H981" i="2"/>
  <c r="H980" i="2"/>
  <c r="H979" i="2"/>
  <c r="H978" i="2"/>
  <c r="H977" i="2"/>
  <c r="H976" i="2"/>
  <c r="H975" i="2"/>
  <c r="H974" i="2"/>
  <c r="H973" i="2"/>
  <c r="H972" i="2"/>
  <c r="H971" i="2"/>
  <c r="H970" i="2"/>
  <c r="H969" i="2"/>
  <c r="H968" i="2"/>
  <c r="H967" i="2"/>
  <c r="H966" i="2"/>
  <c r="H965" i="2"/>
  <c r="H964" i="2"/>
  <c r="H963" i="2"/>
  <c r="H962" i="2"/>
  <c r="H961" i="2"/>
  <c r="H960" i="2"/>
  <c r="H959" i="2"/>
  <c r="H958" i="2"/>
  <c r="H957" i="2"/>
  <c r="H956" i="2"/>
  <c r="H955" i="2"/>
  <c r="H949" i="2"/>
  <c r="H948" i="2"/>
  <c r="H947" i="2"/>
  <c r="H946" i="2"/>
  <c r="H945" i="2"/>
  <c r="H944" i="2"/>
  <c r="H943" i="2"/>
  <c r="H942" i="2"/>
  <c r="H941" i="2"/>
  <c r="H940" i="2"/>
  <c r="H939" i="2"/>
  <c r="H938" i="2"/>
  <c r="H937" i="2"/>
  <c r="H936" i="2"/>
  <c r="H935" i="2"/>
  <c r="H934" i="2"/>
  <c r="H933" i="2"/>
  <c r="H932" i="2"/>
  <c r="H931" i="2"/>
  <c r="H930" i="2"/>
  <c r="H929" i="2"/>
  <c r="H928" i="2"/>
  <c r="H927" i="2"/>
  <c r="H926" i="2"/>
  <c r="H925" i="2"/>
  <c r="H924" i="2"/>
  <c r="H923" i="2"/>
  <c r="H922" i="2"/>
  <c r="H921" i="2"/>
  <c r="H920" i="2"/>
  <c r="H919" i="2"/>
  <c r="H918" i="2"/>
  <c r="H917" i="2"/>
  <c r="H916" i="2"/>
  <c r="H915" i="2"/>
  <c r="H914" i="2"/>
  <c r="H913" i="2"/>
  <c r="H912" i="2"/>
  <c r="H911" i="2"/>
  <c r="H910" i="2"/>
  <c r="H909" i="2"/>
  <c r="H908" i="2"/>
  <c r="H907" i="2"/>
  <c r="H906" i="2"/>
  <c r="H905" i="2"/>
  <c r="H899" i="2"/>
  <c r="H898" i="2"/>
  <c r="H897" i="2"/>
  <c r="H896" i="2"/>
  <c r="H895" i="2"/>
  <c r="H894" i="2"/>
  <c r="H893" i="2"/>
  <c r="H892" i="2"/>
  <c r="H891" i="2"/>
  <c r="H890" i="2"/>
  <c r="H889" i="2"/>
  <c r="H888" i="2"/>
  <c r="H887" i="2"/>
  <c r="H886" i="2"/>
  <c r="H885" i="2"/>
  <c r="H884" i="2"/>
  <c r="H883" i="2"/>
  <c r="H882" i="2"/>
  <c r="H881" i="2"/>
  <c r="H880" i="2"/>
  <c r="H879" i="2"/>
  <c r="H878" i="2"/>
  <c r="H877" i="2"/>
  <c r="H876" i="2"/>
  <c r="H875" i="2"/>
  <c r="H874" i="2"/>
  <c r="H873" i="2"/>
  <c r="H872" i="2"/>
  <c r="H871" i="2"/>
  <c r="H870" i="2"/>
  <c r="H869" i="2"/>
  <c r="H868" i="2"/>
  <c r="H867" i="2"/>
  <c r="H866" i="2"/>
  <c r="H865" i="2"/>
  <c r="H864" i="2"/>
  <c r="H863" i="2"/>
  <c r="H862" i="2"/>
  <c r="H861" i="2"/>
  <c r="H860" i="2"/>
  <c r="H859" i="2"/>
  <c r="H858" i="2"/>
  <c r="H857" i="2"/>
  <c r="H856" i="2"/>
  <c r="H855" i="2"/>
  <c r="H849" i="2"/>
  <c r="H848" i="2"/>
  <c r="H847" i="2"/>
  <c r="H846" i="2"/>
  <c r="H845" i="2"/>
  <c r="H844" i="2"/>
  <c r="H843" i="2"/>
  <c r="H842" i="2"/>
  <c r="H841" i="2"/>
  <c r="H840" i="2"/>
  <c r="H839" i="2"/>
  <c r="H838" i="2"/>
  <c r="H837" i="2"/>
  <c r="H836" i="2"/>
  <c r="H835" i="2"/>
  <c r="H834" i="2"/>
  <c r="H833" i="2"/>
  <c r="H832" i="2"/>
  <c r="H831" i="2"/>
  <c r="H830" i="2"/>
  <c r="H829" i="2"/>
  <c r="H828" i="2"/>
  <c r="H827" i="2"/>
  <c r="H826" i="2"/>
  <c r="H825" i="2"/>
  <c r="H824" i="2"/>
  <c r="H823" i="2"/>
  <c r="H822" i="2"/>
  <c r="H821" i="2"/>
  <c r="H820" i="2"/>
  <c r="H819" i="2"/>
  <c r="H818" i="2"/>
  <c r="H817" i="2"/>
  <c r="H816" i="2"/>
  <c r="H815" i="2"/>
  <c r="H814" i="2"/>
  <c r="H813" i="2"/>
  <c r="H812" i="2"/>
  <c r="H811" i="2"/>
  <c r="H810" i="2"/>
  <c r="H809" i="2"/>
  <c r="H808" i="2"/>
  <c r="H807" i="2"/>
  <c r="H806" i="2"/>
  <c r="H805" i="2"/>
  <c r="H799" i="2"/>
  <c r="H798" i="2"/>
  <c r="H797" i="2"/>
  <c r="H796" i="2"/>
  <c r="H795" i="2"/>
  <c r="H794" i="2"/>
  <c r="H793" i="2"/>
  <c r="H792" i="2"/>
  <c r="H791" i="2"/>
  <c r="H790" i="2"/>
  <c r="H789" i="2"/>
  <c r="H788" i="2"/>
  <c r="H787" i="2"/>
  <c r="H786" i="2"/>
  <c r="H785" i="2"/>
  <c r="H784" i="2"/>
  <c r="H783" i="2"/>
  <c r="H782" i="2"/>
  <c r="H781" i="2"/>
  <c r="H780" i="2"/>
  <c r="H779" i="2"/>
  <c r="H778" i="2"/>
  <c r="H777" i="2"/>
  <c r="H776" i="2"/>
  <c r="H775" i="2"/>
  <c r="H774" i="2"/>
  <c r="H773" i="2"/>
  <c r="H772" i="2"/>
  <c r="H771" i="2"/>
  <c r="H770" i="2"/>
  <c r="H769" i="2"/>
  <c r="H768" i="2"/>
  <c r="H767" i="2"/>
  <c r="H766" i="2"/>
  <c r="H765" i="2"/>
  <c r="H764" i="2"/>
  <c r="H763" i="2"/>
  <c r="H762" i="2"/>
  <c r="H761" i="2"/>
  <c r="H760" i="2"/>
  <c r="H759" i="2"/>
  <c r="H758" i="2"/>
  <c r="H757" i="2"/>
  <c r="H756" i="2"/>
  <c r="H755" i="2"/>
  <c r="H749" i="2"/>
  <c r="H748" i="2"/>
  <c r="H747" i="2"/>
  <c r="H746" i="2"/>
  <c r="H745" i="2"/>
  <c r="H744" i="2"/>
  <c r="H743" i="2"/>
  <c r="H742" i="2"/>
  <c r="H741" i="2"/>
  <c r="H740" i="2"/>
  <c r="H739" i="2"/>
  <c r="H738" i="2"/>
  <c r="H737" i="2"/>
  <c r="H736" i="2"/>
  <c r="H735" i="2"/>
  <c r="H734" i="2"/>
  <c r="H733" i="2"/>
  <c r="H732" i="2"/>
  <c r="H731" i="2"/>
  <c r="H730" i="2"/>
  <c r="H729" i="2"/>
  <c r="H728" i="2"/>
  <c r="H727" i="2"/>
  <c r="H726" i="2"/>
  <c r="H725" i="2"/>
  <c r="H724" i="2"/>
  <c r="H723" i="2"/>
  <c r="H722" i="2"/>
  <c r="H721" i="2"/>
  <c r="H720" i="2"/>
  <c r="H719" i="2"/>
  <c r="H718" i="2"/>
  <c r="H717" i="2"/>
  <c r="H716" i="2"/>
  <c r="H715" i="2"/>
  <c r="H714" i="2"/>
  <c r="H713" i="2"/>
  <c r="H712" i="2"/>
  <c r="H711" i="2"/>
  <c r="H710" i="2"/>
  <c r="H709" i="2"/>
  <c r="H708" i="2"/>
  <c r="H707" i="2"/>
  <c r="H706" i="2"/>
  <c r="H705" i="2"/>
  <c r="H699" i="2"/>
  <c r="H698" i="2"/>
  <c r="H697" i="2"/>
  <c r="H696" i="2"/>
  <c r="H695" i="2"/>
  <c r="H694" i="2"/>
  <c r="H693" i="2"/>
  <c r="H692" i="2"/>
  <c r="H691" i="2"/>
  <c r="H690" i="2"/>
  <c r="H689" i="2"/>
  <c r="H688" i="2"/>
  <c r="H687" i="2"/>
  <c r="H686" i="2"/>
  <c r="H685" i="2"/>
  <c r="H684" i="2"/>
  <c r="H683" i="2"/>
  <c r="H682" i="2"/>
  <c r="H681" i="2"/>
  <c r="H680" i="2"/>
  <c r="H679" i="2"/>
  <c r="H678" i="2"/>
  <c r="H677" i="2"/>
  <c r="H676" i="2"/>
  <c r="H675" i="2"/>
  <c r="H674" i="2"/>
  <c r="H673" i="2"/>
  <c r="H672" i="2"/>
  <c r="H671" i="2"/>
  <c r="H670" i="2"/>
  <c r="H669" i="2"/>
  <c r="H668" i="2"/>
  <c r="H667" i="2"/>
  <c r="H666" i="2"/>
  <c r="H665" i="2"/>
  <c r="H664" i="2"/>
  <c r="H663" i="2"/>
  <c r="H662" i="2"/>
  <c r="H661" i="2"/>
  <c r="H660" i="2"/>
  <c r="H659" i="2"/>
  <c r="H658" i="2"/>
  <c r="H657" i="2"/>
  <c r="H656" i="2"/>
  <c r="H655" i="2"/>
  <c r="H649" i="2"/>
  <c r="H648" i="2"/>
  <c r="H647" i="2"/>
  <c r="H646" i="2"/>
  <c r="H645" i="2"/>
  <c r="H644" i="2"/>
  <c r="H643" i="2"/>
  <c r="H642" i="2"/>
  <c r="H641" i="2"/>
  <c r="H640" i="2"/>
  <c r="H639" i="2"/>
  <c r="H638" i="2"/>
  <c r="H637" i="2"/>
  <c r="H636" i="2"/>
  <c r="H635" i="2"/>
  <c r="H634" i="2"/>
  <c r="H633" i="2"/>
  <c r="H632" i="2"/>
  <c r="H631" i="2"/>
  <c r="H630" i="2"/>
  <c r="H629" i="2"/>
  <c r="H628" i="2"/>
  <c r="H627" i="2"/>
  <c r="H626" i="2"/>
  <c r="H625" i="2"/>
  <c r="H624" i="2"/>
  <c r="H623" i="2"/>
  <c r="H622" i="2"/>
  <c r="H621" i="2"/>
  <c r="H620" i="2"/>
  <c r="H619" i="2"/>
  <c r="H618" i="2"/>
  <c r="H617" i="2"/>
  <c r="H616" i="2"/>
  <c r="H615" i="2"/>
  <c r="H614" i="2"/>
  <c r="H613" i="2"/>
  <c r="H612" i="2"/>
  <c r="H611" i="2"/>
  <c r="H610" i="2"/>
  <c r="H609" i="2"/>
  <c r="H608" i="2"/>
  <c r="H607" i="2"/>
  <c r="H606" i="2"/>
  <c r="H605" i="2"/>
  <c r="H599" i="2"/>
  <c r="H598" i="2"/>
  <c r="H597" i="2"/>
  <c r="H596" i="2"/>
  <c r="H595" i="2"/>
  <c r="H594" i="2"/>
  <c r="H593" i="2"/>
  <c r="H592" i="2"/>
  <c r="H591" i="2"/>
  <c r="H590" i="2"/>
  <c r="H589" i="2"/>
  <c r="H588" i="2"/>
  <c r="H587" i="2"/>
  <c r="H586" i="2"/>
  <c r="H585" i="2"/>
  <c r="H584" i="2"/>
  <c r="H583" i="2"/>
  <c r="H582" i="2"/>
  <c r="H581" i="2"/>
  <c r="H580" i="2"/>
  <c r="H579" i="2"/>
  <c r="H578" i="2"/>
  <c r="H577" i="2"/>
  <c r="H576" i="2"/>
  <c r="H575" i="2"/>
  <c r="H574" i="2"/>
  <c r="H573" i="2"/>
  <c r="H572" i="2"/>
  <c r="H571" i="2"/>
  <c r="H570" i="2"/>
  <c r="H569" i="2"/>
  <c r="H568" i="2"/>
  <c r="H567" i="2"/>
  <c r="H566" i="2"/>
  <c r="H565" i="2"/>
  <c r="H564" i="2"/>
  <c r="H563" i="2"/>
  <c r="H562" i="2"/>
  <c r="H561" i="2"/>
  <c r="H560" i="2"/>
  <c r="H559" i="2"/>
  <c r="H558" i="2"/>
  <c r="H557" i="2"/>
  <c r="H556" i="2"/>
  <c r="H555" i="2"/>
  <c r="H1150" i="2"/>
  <c r="H1149" i="2"/>
  <c r="H1148" i="2"/>
  <c r="H1147" i="2"/>
  <c r="H1146" i="2"/>
  <c r="H1145" i="2"/>
  <c r="H1144" i="2"/>
  <c r="H1143" i="2"/>
  <c r="H1142" i="2"/>
  <c r="H1141" i="2"/>
  <c r="H1140" i="2"/>
  <c r="H1139" i="2"/>
  <c r="H1138" i="2"/>
  <c r="H1137" i="2"/>
  <c r="H1136" i="2"/>
  <c r="H1135" i="2"/>
  <c r="H1134" i="2"/>
  <c r="H1133" i="2"/>
  <c r="H1132" i="2"/>
  <c r="H1131" i="2"/>
  <c r="H1130" i="2"/>
  <c r="H1129" i="2"/>
  <c r="H1128" i="2"/>
  <c r="H1127" i="2"/>
  <c r="H1126" i="2"/>
  <c r="H1125" i="2"/>
  <c r="H1124" i="2"/>
  <c r="H1123" i="2"/>
  <c r="H1122" i="2"/>
  <c r="H1121" i="2"/>
  <c r="H1120" i="2"/>
  <c r="H1119" i="2"/>
  <c r="H1118" i="2"/>
  <c r="H1117" i="2"/>
  <c r="H1116" i="2"/>
  <c r="H1115" i="2"/>
  <c r="H1114" i="2"/>
  <c r="H1113" i="2"/>
  <c r="H1112" i="2"/>
  <c r="H1111" i="2"/>
  <c r="H1110" i="2"/>
  <c r="H1109" i="2"/>
  <c r="H1108" i="2"/>
  <c r="H1107" i="2"/>
  <c r="H1106" i="2"/>
  <c r="H1099" i="2"/>
  <c r="H1098" i="2"/>
  <c r="H1097" i="2"/>
  <c r="H1096" i="2"/>
  <c r="H1095" i="2"/>
  <c r="H1094" i="2"/>
  <c r="H1093" i="2"/>
  <c r="H1092" i="2"/>
  <c r="H1091" i="2"/>
  <c r="H1090" i="2"/>
  <c r="H1089" i="2"/>
  <c r="H1088" i="2"/>
  <c r="H1087" i="2"/>
  <c r="H1086" i="2"/>
  <c r="H1085" i="2"/>
  <c r="H1084" i="2"/>
  <c r="H1083" i="2"/>
  <c r="H1082" i="2"/>
  <c r="H1081" i="2"/>
  <c r="H1080" i="2"/>
  <c r="H1079" i="2"/>
  <c r="H1078" i="2"/>
  <c r="H1077" i="2"/>
  <c r="H1076" i="2"/>
  <c r="H1075" i="2"/>
  <c r="H1074" i="2"/>
  <c r="H1073" i="2"/>
  <c r="H1072" i="2"/>
  <c r="H1071" i="2"/>
  <c r="H1070" i="2"/>
  <c r="H1069" i="2"/>
  <c r="H1068" i="2"/>
  <c r="H1067" i="2"/>
  <c r="H1066" i="2"/>
  <c r="H1065" i="2"/>
  <c r="H1064" i="2"/>
  <c r="H1063" i="2"/>
  <c r="H1062" i="2"/>
  <c r="H1061" i="2"/>
  <c r="H1060" i="2"/>
  <c r="H1059" i="2"/>
  <c r="H1058" i="2"/>
  <c r="H1057" i="2"/>
  <c r="H1056" i="2"/>
  <c r="H1055" i="2"/>
  <c r="H449" i="2"/>
  <c r="H448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250" i="2" l="1"/>
  <c r="I250" i="2" s="1"/>
  <c r="H150" i="2"/>
  <c r="I150" i="2" s="1"/>
  <c r="H100" i="2"/>
  <c r="I100" i="2" s="1"/>
  <c r="H1351" i="2"/>
  <c r="I1351" i="2" s="1"/>
  <c r="H1301" i="2"/>
  <c r="I1301" i="2" s="1"/>
  <c r="H1251" i="2"/>
  <c r="I1251" i="2" s="1"/>
  <c r="H1201" i="2"/>
  <c r="I1201" i="2" s="1"/>
  <c r="H350" i="2"/>
  <c r="I350" i="2" s="1"/>
  <c r="H400" i="2"/>
  <c r="I400" i="2" s="1"/>
  <c r="H1050" i="2"/>
  <c r="I1050" i="2" s="1"/>
  <c r="H1000" i="2"/>
  <c r="I1000" i="2" s="1"/>
  <c r="H950" i="2"/>
  <c r="I950" i="2" s="1"/>
  <c r="H900" i="2"/>
  <c r="I900" i="2" s="1"/>
  <c r="H850" i="2"/>
  <c r="I850" i="2" s="1"/>
  <c r="H800" i="2"/>
  <c r="I800" i="2" s="1"/>
  <c r="H750" i="2"/>
  <c r="I750" i="2" s="1"/>
  <c r="H700" i="2"/>
  <c r="I700" i="2" s="1"/>
  <c r="H650" i="2"/>
  <c r="I650" i="2" s="1"/>
  <c r="H600" i="2"/>
  <c r="I600" i="2" s="1"/>
  <c r="H1151" i="2"/>
  <c r="I1151" i="2" s="1"/>
  <c r="H450" i="2"/>
  <c r="I450" i="2" s="1"/>
  <c r="H1100" i="2"/>
  <c r="I1100" i="2" s="1"/>
  <c r="L51" i="4"/>
  <c r="L52" i="4" s="1"/>
  <c r="L50" i="4"/>
  <c r="H499" i="2" l="1"/>
  <c r="H498" i="2"/>
  <c r="H497" i="2"/>
  <c r="H496" i="2"/>
  <c r="H495" i="2"/>
  <c r="H494" i="2"/>
  <c r="H493" i="2"/>
  <c r="H492" i="2"/>
  <c r="H491" i="2"/>
  <c r="H490" i="2"/>
  <c r="H489" i="2"/>
  <c r="H488" i="2"/>
  <c r="H487" i="2"/>
  <c r="H486" i="2"/>
  <c r="H485" i="2"/>
  <c r="H484" i="2"/>
  <c r="H483" i="2"/>
  <c r="H482" i="2"/>
  <c r="H481" i="2"/>
  <c r="H480" i="2"/>
  <c r="H479" i="2"/>
  <c r="H478" i="2"/>
  <c r="H477" i="2"/>
  <c r="H476" i="2"/>
  <c r="H475" i="2"/>
  <c r="H474" i="2"/>
  <c r="H473" i="2"/>
  <c r="H472" i="2"/>
  <c r="H471" i="2"/>
  <c r="H470" i="2"/>
  <c r="H469" i="2"/>
  <c r="H468" i="2"/>
  <c r="H467" i="2"/>
  <c r="H466" i="2"/>
  <c r="H465" i="2"/>
  <c r="H464" i="2"/>
  <c r="H463" i="2"/>
  <c r="H462" i="2"/>
  <c r="H461" i="2"/>
  <c r="H460" i="2"/>
  <c r="H459" i="2"/>
  <c r="H458" i="2"/>
  <c r="H457" i="2"/>
  <c r="H456" i="2"/>
  <c r="H455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155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539" i="2"/>
  <c r="H549" i="2"/>
  <c r="H548" i="2"/>
  <c r="H547" i="2"/>
  <c r="H546" i="2"/>
  <c r="H545" i="2"/>
  <c r="H544" i="2"/>
  <c r="H543" i="2"/>
  <c r="H542" i="2"/>
  <c r="H541" i="2"/>
  <c r="H540" i="2"/>
  <c r="H538" i="2"/>
  <c r="H537" i="2"/>
  <c r="H536" i="2"/>
  <c r="H535" i="2"/>
  <c r="H534" i="2"/>
  <c r="H533" i="2"/>
  <c r="H532" i="2"/>
  <c r="H531" i="2"/>
  <c r="H530" i="2"/>
  <c r="H529" i="2"/>
  <c r="H528" i="2"/>
  <c r="H527" i="2"/>
  <c r="H526" i="2"/>
  <c r="H525" i="2"/>
  <c r="H524" i="2"/>
  <c r="H523" i="2"/>
  <c r="H522" i="2"/>
  <c r="H521" i="2"/>
  <c r="H520" i="2"/>
  <c r="H519" i="2"/>
  <c r="H518" i="2"/>
  <c r="H517" i="2"/>
  <c r="H516" i="2"/>
  <c r="H515" i="2"/>
  <c r="H514" i="2"/>
  <c r="H513" i="2"/>
  <c r="H512" i="2"/>
  <c r="H511" i="2"/>
  <c r="H510" i="2"/>
  <c r="H509" i="2"/>
  <c r="H508" i="2"/>
  <c r="H507" i="2"/>
  <c r="H506" i="2"/>
  <c r="H505" i="2"/>
  <c r="H500" i="2" l="1"/>
  <c r="I500" i="2" s="1"/>
  <c r="H50" i="2"/>
  <c r="H200" i="2"/>
  <c r="I200" i="2" s="1"/>
  <c r="H550" i="2"/>
  <c r="I550" i="2" s="1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255" i="2"/>
  <c r="E12" i="1"/>
  <c r="E14" i="1" s="1"/>
  <c r="E8" i="1"/>
  <c r="I50" i="2" l="1"/>
  <c r="H300" i="2"/>
  <c r="I300" i="2" s="1"/>
  <c r="L3" i="2" l="1"/>
  <c r="L4" i="2" s="1"/>
  <c r="M4" i="2" s="1"/>
  <c r="L52" i="2"/>
  <c r="L51" i="2"/>
  <c r="N2" i="2" l="1"/>
  <c r="N3" i="2" s="1"/>
</calcChain>
</file>

<file path=xl/sharedStrings.xml><?xml version="1.0" encoding="utf-8"?>
<sst xmlns="http://schemas.openxmlformats.org/spreadsheetml/2006/main" count="2871" uniqueCount="109">
  <si>
    <t xml:space="preserve">AVANCE EN TIEMPO </t>
  </si>
  <si>
    <t xml:space="preserve">INICIO </t>
  </si>
  <si>
    <t xml:space="preserve">FINAL </t>
  </si>
  <si>
    <t xml:space="preserve">FECHA </t>
  </si>
  <si>
    <t xml:space="preserve">TIEMPO TOTAL </t>
  </si>
  <si>
    <t xml:space="preserve">DIAS </t>
  </si>
  <si>
    <t xml:space="preserve">TIEMPO TRANSCURRIDO </t>
  </si>
  <si>
    <t>PORCENTAJE TRANSCURRIDO</t>
  </si>
  <si>
    <t xml:space="preserve">ITEM </t>
  </si>
  <si>
    <t xml:space="preserve">PRODUCTO </t>
  </si>
  <si>
    <t>UND</t>
  </si>
  <si>
    <t>CANT</t>
  </si>
  <si>
    <t xml:space="preserve">Excavación manual en material común </t>
  </si>
  <si>
    <t>M3</t>
  </si>
  <si>
    <t>Demolición placa en concreto</t>
  </si>
  <si>
    <t>M2</t>
  </si>
  <si>
    <t xml:space="preserve">Demolición pavimento </t>
  </si>
  <si>
    <t xml:space="preserve">Demolición muro de ladrillo </t>
  </si>
  <si>
    <t>Demolición muro en bloque</t>
  </si>
  <si>
    <t xml:space="preserve">Demolición muro en concreto </t>
  </si>
  <si>
    <t xml:space="preserve">Demolición de enchape de muro, pared </t>
  </si>
  <si>
    <t xml:space="preserve">Desmonte en carpintería metálica </t>
  </si>
  <si>
    <t>UN</t>
  </si>
  <si>
    <t xml:space="preserve">Desmonte en carpintería en madera </t>
  </si>
  <si>
    <t>Desmonte cerramiento en malla</t>
  </si>
  <si>
    <t>ML</t>
  </si>
  <si>
    <t xml:space="preserve">Desmonte y cambio de tejas </t>
  </si>
  <si>
    <t xml:space="preserve">Desmonte cielo raso en drywall </t>
  </si>
  <si>
    <t>Desmonte cielo raso en PVC</t>
  </si>
  <si>
    <t xml:space="preserve">Mantenimiento viga canal </t>
  </si>
  <si>
    <t xml:space="preserve">Mantenimiento de cubierta </t>
  </si>
  <si>
    <t xml:space="preserve">Impermeabilización </t>
  </si>
  <si>
    <t>Impermeabilización. Ancho 40 cm</t>
  </si>
  <si>
    <t xml:space="preserve">Fundición de zapata en concreto </t>
  </si>
  <si>
    <t xml:space="preserve">Fundición placa de concreto </t>
  </si>
  <si>
    <t xml:space="preserve">Fundición columna en concreto </t>
  </si>
  <si>
    <t xml:space="preserve">Fundición viga en concreto </t>
  </si>
  <si>
    <t xml:space="preserve">Alistado de piso, muro </t>
  </si>
  <si>
    <t>Mampostería en ladrillo, bloque</t>
  </si>
  <si>
    <t xml:space="preserve">Poyo en concreto </t>
  </si>
  <si>
    <t>Muro en drywall, incluye estructura</t>
  </si>
  <si>
    <t xml:space="preserve">Muro en superboard, incluye estructura </t>
  </si>
  <si>
    <t>Cielo raso en drywall incluye estructura</t>
  </si>
  <si>
    <t>Cielo raso en PVC incluye estructura</t>
  </si>
  <si>
    <t xml:space="preserve">Pañete </t>
  </si>
  <si>
    <t xml:space="preserve">Estuco </t>
  </si>
  <si>
    <t xml:space="preserve">Pintura </t>
  </si>
  <si>
    <t xml:space="preserve">Enchape piso, muro </t>
  </si>
  <si>
    <t xml:space="preserve">Enchape piso laminado </t>
  </si>
  <si>
    <t xml:space="preserve">Instalación machimbre </t>
  </si>
  <si>
    <t xml:space="preserve">Instalación guarda escoba </t>
  </si>
  <si>
    <t xml:space="preserve">Instalación chapa </t>
  </si>
  <si>
    <t xml:space="preserve">Punto Hidráulico </t>
  </si>
  <si>
    <t xml:space="preserve">Punto sanitario </t>
  </si>
  <si>
    <t xml:space="preserve">Instalación de accesorios </t>
  </si>
  <si>
    <t>Desmonte aparato sanitario (juego)</t>
  </si>
  <si>
    <t>Instalación aparatos sanitarios (juego)</t>
  </si>
  <si>
    <t xml:space="preserve">Mantenimiento canal </t>
  </si>
  <si>
    <t>VALOR TOTAL</t>
  </si>
  <si>
    <t xml:space="preserve">VALOR CONTRACTUAL </t>
  </si>
  <si>
    <t xml:space="preserve">VALOR DISPONIBLE </t>
  </si>
  <si>
    <t xml:space="preserve">FRENTE </t>
  </si>
  <si>
    <t>FOTOGRAFIA</t>
  </si>
  <si>
    <t xml:space="preserve">TIPO DE MANTENIMIENTO </t>
  </si>
  <si>
    <t xml:space="preserve">TALLER DE SOLDADURA </t>
  </si>
  <si>
    <t>TALLER DE BALANCEO</t>
  </si>
  <si>
    <t>TALLER DE MATERIALES COMPUESTOS</t>
  </si>
  <si>
    <t>MANTENIMIENTO DE CUBIERTA</t>
  </si>
  <si>
    <t>CAPILLA</t>
  </si>
  <si>
    <t>VALOR UNITARIO ANTES DE IVA</t>
  </si>
  <si>
    <t xml:space="preserve">TOTAL SIN IVA / TOTAL CON IVA </t>
  </si>
  <si>
    <t>EJECUTADO $</t>
  </si>
  <si>
    <t>EJECUTADO %</t>
  </si>
  <si>
    <t xml:space="preserve">COSTO DIRECTO </t>
  </si>
  <si>
    <t>IVA</t>
  </si>
  <si>
    <t xml:space="preserve">VALOR TOTAL </t>
  </si>
  <si>
    <t>ALMACEN MISCELANEOS</t>
  </si>
  <si>
    <t>CENTRO LOGISTICO</t>
  </si>
  <si>
    <t>AUDITORIO</t>
  </si>
  <si>
    <t>TALLER DE PINTURA</t>
  </si>
  <si>
    <t>CMC</t>
  </si>
  <si>
    <t>CARPINTERIA</t>
  </si>
  <si>
    <t>RANCHO DE TROPAS</t>
  </si>
  <si>
    <t>GYM</t>
  </si>
  <si>
    <t>BOMBEROS</t>
  </si>
  <si>
    <t>TORRE DE CONTROL</t>
  </si>
  <si>
    <t>OFICINA GRUSE</t>
  </si>
  <si>
    <t>BAR SUBOFICIALES</t>
  </si>
  <si>
    <t>ALOJAMIENTO OFICIALES</t>
  </si>
  <si>
    <t>CASAS FISCALES 48, 43 Y 34</t>
  </si>
  <si>
    <t>GRUPO DE APOYO LOGISTICO</t>
  </si>
  <si>
    <t>TALLER PT6</t>
  </si>
  <si>
    <t>FUNDICION</t>
  </si>
  <si>
    <t>ALOJAMIENTO BRAVO</t>
  </si>
  <si>
    <t>ESTADO MAYOR</t>
  </si>
  <si>
    <t>LETREROS GRUIA Y GRUAL</t>
  </si>
  <si>
    <t>TALLER DE ENSAYOS</t>
  </si>
  <si>
    <t>MANTENIMIENTO DE CUBIERTA Y CANAL</t>
  </si>
  <si>
    <t>MANTENIMIENTO DE CANAL</t>
  </si>
  <si>
    <t>CASA CORONEL</t>
  </si>
  <si>
    <t>PINTURA</t>
  </si>
  <si>
    <t>TALLER HIDRAULICOS</t>
  </si>
  <si>
    <t>MANTENIMIENTO CUBIERTA</t>
  </si>
  <si>
    <t>TOTAL SIN IVA</t>
  </si>
  <si>
    <t>TOTAL CON IVA</t>
  </si>
  <si>
    <t xml:space="preserve">EJECUTADO HASTA LA FECHA    11-11-2022 INCLUIDO IVA   </t>
  </si>
  <si>
    <t>MENOS EL IVA 19%</t>
  </si>
  <si>
    <t>FALTA POR EJECUTAR</t>
  </si>
  <si>
    <t>$ 14.545.178    ($ 17.308,762,73)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</si>
</sst>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9"/>
      <name val="Arial"/>
      <family val="2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7">
    <xf numFmtId="0" fontId="0" fillId="0" borderId="0" xfId="0"/>
    <xf numFmtId="14" fontId="0" fillId="0" borderId="0" xfId="0" applyNumberFormat="1"/>
    <xf numFmtId="9" fontId="0" fillId="0" borderId="0" xfId="2" applyNumberFormat="1" applyFont="1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/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1" xfId="0" applyBorder="1"/>
    <xf numFmtId="44" fontId="0" fillId="0" borderId="3" xfId="1" applyFont="1" applyBorder="1"/>
    <xf numFmtId="44" fontId="0" fillId="0" borderId="10" xfId="1" applyFont="1" applyBorder="1"/>
    <xf numFmtId="0" fontId="2" fillId="0" borderId="4" xfId="0" applyFont="1" applyBorder="1"/>
    <xf numFmtId="0" fontId="2" fillId="0" borderId="9" xfId="0" applyFont="1" applyBorder="1"/>
    <xf numFmtId="4" fontId="0" fillId="0" borderId="0" xfId="0" applyNumberFormat="1"/>
    <xf numFmtId="8" fontId="0" fillId="0" borderId="0" xfId="0" applyNumberFormat="1"/>
    <xf numFmtId="44" fontId="0" fillId="0" borderId="0" xfId="1" applyFont="1"/>
    <xf numFmtId="44" fontId="0" fillId="0" borderId="2" xfId="1" applyFont="1" applyBorder="1"/>
    <xf numFmtId="8" fontId="0" fillId="0" borderId="3" xfId="0" applyNumberFormat="1" applyBorder="1"/>
    <xf numFmtId="4" fontId="0" fillId="0" borderId="3" xfId="0" applyNumberFormat="1" applyBorder="1"/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44" fontId="0" fillId="0" borderId="5" xfId="1" applyFont="1" applyBorder="1"/>
    <xf numFmtId="0" fontId="0" fillId="0" borderId="6" xfId="0" applyBorder="1"/>
    <xf numFmtId="8" fontId="0" fillId="0" borderId="10" xfId="0" applyNumberFormat="1" applyBorder="1"/>
    <xf numFmtId="44" fontId="0" fillId="0" borderId="0" xfId="1" applyFont="1" applyBorder="1"/>
    <xf numFmtId="0" fontId="5" fillId="0" borderId="0" xfId="0" applyFont="1"/>
    <xf numFmtId="0" fontId="6" fillId="2" borderId="2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4" fontId="0" fillId="0" borderId="23" xfId="1" applyFont="1" applyBorder="1"/>
    <xf numFmtId="44" fontId="0" fillId="0" borderId="24" xfId="1" applyFont="1" applyBorder="1"/>
    <xf numFmtId="44" fontId="0" fillId="0" borderId="6" xfId="0" applyNumberFormat="1" applyFont="1" applyBorder="1"/>
    <xf numFmtId="10" fontId="0" fillId="0" borderId="11" xfId="2" applyNumberFormat="1" applyFont="1" applyBorder="1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4" fontId="0" fillId="0" borderId="8" xfId="1" applyFont="1" applyBorder="1"/>
    <xf numFmtId="8" fontId="0" fillId="0" borderId="8" xfId="0" applyNumberFormat="1" applyBorder="1"/>
    <xf numFmtId="4" fontId="0" fillId="0" borderId="8" xfId="0" applyNumberFormat="1" applyBorder="1"/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8" fontId="0" fillId="0" borderId="27" xfId="0" applyNumberFormat="1" applyBorder="1"/>
    <xf numFmtId="44" fontId="0" fillId="0" borderId="6" xfId="0" applyNumberFormat="1" applyBorder="1"/>
    <xf numFmtId="44" fontId="0" fillId="0" borderId="11" xfId="0" applyNumberFormat="1" applyBorder="1"/>
    <xf numFmtId="8" fontId="0" fillId="0" borderId="3" xfId="0" applyNumberFormat="1" applyBorder="1" applyAlignment="1">
      <alignment vertical="center"/>
    </xf>
    <xf numFmtId="44" fontId="0" fillId="0" borderId="3" xfId="1" applyFont="1" applyBorder="1" applyAlignment="1">
      <alignment vertical="center"/>
    </xf>
    <xf numFmtId="8" fontId="0" fillId="0" borderId="10" xfId="0" applyNumberFormat="1" applyBorder="1" applyAlignment="1">
      <alignment vertical="center"/>
    </xf>
    <xf numFmtId="44" fontId="0" fillId="0" borderId="10" xfId="1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3" xfId="0" applyBorder="1" applyAlignment="1">
      <alignment horizontal="center"/>
    </xf>
    <xf numFmtId="44" fontId="0" fillId="0" borderId="33" xfId="1" applyFont="1" applyBorder="1"/>
    <xf numFmtId="0" fontId="0" fillId="0" borderId="34" xfId="0" applyBorder="1"/>
    <xf numFmtId="0" fontId="0" fillId="0" borderId="35" xfId="0" applyBorder="1"/>
    <xf numFmtId="0" fontId="5" fillId="0" borderId="35" xfId="0" applyFont="1" applyBorder="1"/>
    <xf numFmtId="0" fontId="0" fillId="0" borderId="36" xfId="0" applyBorder="1"/>
    <xf numFmtId="0" fontId="0" fillId="3" borderId="0" xfId="0" applyFill="1"/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44" fontId="0" fillId="3" borderId="5" xfId="1" applyFont="1" applyFill="1" applyBorder="1"/>
    <xf numFmtId="0" fontId="0" fillId="3" borderId="6" xfId="0" applyFill="1" applyBorder="1"/>
    <xf numFmtId="0" fontId="4" fillId="3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8" fontId="0" fillId="3" borderId="3" xfId="0" applyNumberFormat="1" applyFill="1" applyBorder="1"/>
    <xf numFmtId="44" fontId="0" fillId="3" borderId="3" xfId="1" applyFont="1" applyFill="1" applyBorder="1"/>
    <xf numFmtId="0" fontId="0" fillId="3" borderId="8" xfId="0" applyFill="1" applyBorder="1"/>
    <xf numFmtId="8" fontId="0" fillId="3" borderId="3" xfId="0" applyNumberFormat="1" applyFill="1" applyBorder="1" applyAlignment="1">
      <alignment vertical="center"/>
    </xf>
    <xf numFmtId="44" fontId="0" fillId="3" borderId="3" xfId="1" applyFont="1" applyFill="1" applyBorder="1" applyAlignment="1">
      <alignment vertical="center"/>
    </xf>
    <xf numFmtId="4" fontId="0" fillId="3" borderId="3" xfId="0" applyNumberFormat="1" applyFill="1" applyBorder="1"/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8" fontId="0" fillId="3" borderId="10" xfId="0" applyNumberFormat="1" applyFill="1" applyBorder="1" applyAlignment="1">
      <alignment vertical="center"/>
    </xf>
    <xf numFmtId="44" fontId="0" fillId="3" borderId="10" xfId="1" applyFont="1" applyFill="1" applyBorder="1" applyAlignment="1">
      <alignment vertical="center"/>
    </xf>
    <xf numFmtId="0" fontId="0" fillId="3" borderId="11" xfId="0" applyFill="1" applyBorder="1"/>
    <xf numFmtId="44" fontId="0" fillId="3" borderId="2" xfId="1" applyFont="1" applyFill="1" applyBorder="1"/>
    <xf numFmtId="0" fontId="0" fillId="0" borderId="8" xfId="0" applyBorder="1" applyAlignment="1">
      <alignment vertical="center"/>
    </xf>
    <xf numFmtId="0" fontId="0" fillId="0" borderId="0" xfId="0" applyFill="1"/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8" fontId="0" fillId="0" borderId="3" xfId="0" applyNumberFormat="1" applyFill="1" applyBorder="1" applyAlignment="1">
      <alignment vertical="center"/>
    </xf>
    <xf numFmtId="44" fontId="0" fillId="0" borderId="3" xfId="1" applyFont="1" applyFill="1" applyBorder="1" applyAlignment="1">
      <alignment vertical="center"/>
    </xf>
    <xf numFmtId="0" fontId="0" fillId="0" borderId="8" xfId="0" applyFill="1" applyBorder="1"/>
    <xf numFmtId="8" fontId="0" fillId="3" borderId="10" xfId="0" applyNumberFormat="1" applyFill="1" applyBorder="1"/>
    <xf numFmtId="44" fontId="0" fillId="3" borderId="10" xfId="1" applyFont="1" applyFill="1" applyBorder="1"/>
    <xf numFmtId="0" fontId="5" fillId="3" borderId="0" xfId="0" applyFont="1" applyFill="1"/>
    <xf numFmtId="4" fontId="0" fillId="3" borderId="0" xfId="0" applyNumberFormat="1" applyFill="1"/>
    <xf numFmtId="44" fontId="0" fillId="0" borderId="0" xfId="0" applyNumberFormat="1"/>
    <xf numFmtId="0" fontId="2" fillId="0" borderId="0" xfId="0" applyFont="1" applyAlignment="1">
      <alignment horizontal="center" vertical="center" wrapText="1"/>
    </xf>
    <xf numFmtId="44" fontId="0" fillId="0" borderId="0" xfId="0" applyNumberFormat="1" applyAlignment="1">
      <alignment vertical="center"/>
    </xf>
    <xf numFmtId="44" fontId="9" fillId="4" borderId="0" xfId="0" applyNumberFormat="1" applyFont="1" applyFill="1"/>
    <xf numFmtId="0" fontId="2" fillId="4" borderId="0" xfId="0" applyFont="1" applyFill="1"/>
    <xf numFmtId="0" fontId="2" fillId="0" borderId="0" xfId="0" applyFont="1" applyAlignment="1">
      <alignment vertical="center" wrapText="1"/>
    </xf>
    <xf numFmtId="44" fontId="8" fillId="4" borderId="0" xfId="0" applyNumberFormat="1" applyFont="1" applyFill="1" applyAlignment="1">
      <alignment horizontal="center" vertical="center"/>
    </xf>
    <xf numFmtId="8" fontId="8" fillId="4" borderId="0" xfId="0" applyNumberFormat="1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5" Type="http://schemas.openxmlformats.org/officeDocument/2006/relationships/image" Target="../media/image5.jpeg"/><Relationship Id="rId90" Type="http://schemas.openxmlformats.org/officeDocument/2006/relationships/image" Target="../media/image90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pn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81986</xdr:colOff>
      <xdr:row>20</xdr:row>
      <xdr:rowOff>1638232</xdr:rowOff>
    </xdr:from>
    <xdr:to>
      <xdr:col>8</xdr:col>
      <xdr:colOff>1257300</xdr:colOff>
      <xdr:row>20</xdr:row>
      <xdr:rowOff>3205317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CD4C2CA1-411F-4DE9-933A-337AD6737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3061" y="4905307"/>
          <a:ext cx="1175314" cy="1567085"/>
        </a:xfrm>
        <a:prstGeom prst="rect">
          <a:avLst/>
        </a:prstGeom>
      </xdr:spPr>
    </xdr:pic>
    <xdr:clientData/>
  </xdr:twoCellAnchor>
  <xdr:twoCellAnchor editAs="oneCell">
    <xdr:from>
      <xdr:col>8</xdr:col>
      <xdr:colOff>89893</xdr:colOff>
      <xdr:row>20</xdr:row>
      <xdr:rowOff>38856</xdr:rowOff>
    </xdr:from>
    <xdr:to>
      <xdr:col>8</xdr:col>
      <xdr:colOff>1266825</xdr:colOff>
      <xdr:row>20</xdr:row>
      <xdr:rowOff>1608099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85F79254-004D-471A-B03E-249839347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0968" y="3305931"/>
          <a:ext cx="1176932" cy="1569243"/>
        </a:xfrm>
        <a:prstGeom prst="rect">
          <a:avLst/>
        </a:prstGeom>
      </xdr:spPr>
    </xdr:pic>
    <xdr:clientData/>
  </xdr:twoCellAnchor>
  <xdr:twoCellAnchor editAs="oneCell">
    <xdr:from>
      <xdr:col>8</xdr:col>
      <xdr:colOff>48847</xdr:colOff>
      <xdr:row>186</xdr:row>
      <xdr:rowOff>1044288</xdr:rowOff>
    </xdr:from>
    <xdr:to>
      <xdr:col>8</xdr:col>
      <xdr:colOff>1358631</xdr:colOff>
      <xdr:row>186</xdr:row>
      <xdr:rowOff>2026626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6582CCF6-BD78-4BB0-A314-439D15E43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0655" y="18291865"/>
          <a:ext cx="1309784" cy="982338"/>
        </a:xfrm>
        <a:prstGeom prst="rect">
          <a:avLst/>
        </a:prstGeom>
      </xdr:spPr>
    </xdr:pic>
    <xdr:clientData/>
  </xdr:twoCellAnchor>
  <xdr:twoCellAnchor editAs="oneCell">
    <xdr:from>
      <xdr:col>8</xdr:col>
      <xdr:colOff>52309</xdr:colOff>
      <xdr:row>186</xdr:row>
      <xdr:rowOff>36635</xdr:rowOff>
    </xdr:from>
    <xdr:to>
      <xdr:col>8</xdr:col>
      <xdr:colOff>1362093</xdr:colOff>
      <xdr:row>186</xdr:row>
      <xdr:rowOff>1018442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45A99FED-74B0-4FFA-8805-3086F5E21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4117" y="17284212"/>
          <a:ext cx="1309784" cy="981807"/>
        </a:xfrm>
        <a:prstGeom prst="rect">
          <a:avLst/>
        </a:prstGeom>
      </xdr:spPr>
    </xdr:pic>
    <xdr:clientData/>
  </xdr:twoCellAnchor>
  <xdr:twoCellAnchor editAs="oneCell">
    <xdr:from>
      <xdr:col>8</xdr:col>
      <xdr:colOff>48444</xdr:colOff>
      <xdr:row>186</xdr:row>
      <xdr:rowOff>2076980</xdr:rowOff>
    </xdr:from>
    <xdr:to>
      <xdr:col>8</xdr:col>
      <xdr:colOff>1358228</xdr:colOff>
      <xdr:row>186</xdr:row>
      <xdr:rowOff>3059318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8AC7654F-CC78-4645-BD42-97AE07ECF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0252" y="19324557"/>
          <a:ext cx="1309784" cy="982338"/>
        </a:xfrm>
        <a:prstGeom prst="rect">
          <a:avLst/>
        </a:prstGeom>
      </xdr:spPr>
    </xdr:pic>
    <xdr:clientData/>
  </xdr:twoCellAnchor>
  <xdr:twoCellAnchor editAs="oneCell">
    <xdr:from>
      <xdr:col>8</xdr:col>
      <xdr:colOff>16484</xdr:colOff>
      <xdr:row>285</xdr:row>
      <xdr:rowOff>57600</xdr:rowOff>
    </xdr:from>
    <xdr:to>
      <xdr:col>8</xdr:col>
      <xdr:colOff>1384788</xdr:colOff>
      <xdr:row>285</xdr:row>
      <xdr:rowOff>1362807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B445E7C1-0DBA-440F-9587-28305C95C6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459"/>
        <a:stretch/>
      </xdr:blipFill>
      <xdr:spPr>
        <a:xfrm>
          <a:off x="8618292" y="1413081"/>
          <a:ext cx="1368304" cy="1305207"/>
        </a:xfrm>
        <a:prstGeom prst="rect">
          <a:avLst/>
        </a:prstGeom>
      </xdr:spPr>
    </xdr:pic>
    <xdr:clientData/>
  </xdr:twoCellAnchor>
  <xdr:twoCellAnchor editAs="oneCell">
    <xdr:from>
      <xdr:col>8</xdr:col>
      <xdr:colOff>34598</xdr:colOff>
      <xdr:row>285</xdr:row>
      <xdr:rowOff>1406769</xdr:rowOff>
    </xdr:from>
    <xdr:to>
      <xdr:col>8</xdr:col>
      <xdr:colOff>1382115</xdr:colOff>
      <xdr:row>285</xdr:row>
      <xdr:rowOff>2720284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6A05D621-6362-48D7-84B8-EFDA327D71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892"/>
        <a:stretch/>
      </xdr:blipFill>
      <xdr:spPr>
        <a:xfrm>
          <a:off x="8636406" y="2762250"/>
          <a:ext cx="1347517" cy="1313515"/>
        </a:xfrm>
        <a:prstGeom prst="rect">
          <a:avLst/>
        </a:prstGeom>
      </xdr:spPr>
    </xdr:pic>
    <xdr:clientData/>
  </xdr:twoCellAnchor>
  <xdr:twoCellAnchor editAs="oneCell">
    <xdr:from>
      <xdr:col>8</xdr:col>
      <xdr:colOff>48849</xdr:colOff>
      <xdr:row>285</xdr:row>
      <xdr:rowOff>2754924</xdr:rowOff>
    </xdr:from>
    <xdr:to>
      <xdr:col>8</xdr:col>
      <xdr:colOff>1396366</xdr:colOff>
      <xdr:row>285</xdr:row>
      <xdr:rowOff>4073770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82D4746D-54ED-494A-B5AE-96BB670F2F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021" b="4575"/>
        <a:stretch/>
      </xdr:blipFill>
      <xdr:spPr>
        <a:xfrm>
          <a:off x="8650657" y="4110405"/>
          <a:ext cx="1347517" cy="1318846"/>
        </a:xfrm>
        <a:prstGeom prst="rect">
          <a:avLst/>
        </a:prstGeom>
      </xdr:spPr>
    </xdr:pic>
    <xdr:clientData/>
  </xdr:twoCellAnchor>
  <xdr:twoCellAnchor editAs="oneCell">
    <xdr:from>
      <xdr:col>8</xdr:col>
      <xdr:colOff>25846</xdr:colOff>
      <xdr:row>286</xdr:row>
      <xdr:rowOff>29277</xdr:rowOff>
    </xdr:from>
    <xdr:to>
      <xdr:col>8</xdr:col>
      <xdr:colOff>1411038</xdr:colOff>
      <xdr:row>286</xdr:row>
      <xdr:rowOff>1068171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7354BD85-3E2D-4FDC-8D3B-034E9E7F2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7654" y="5502489"/>
          <a:ext cx="1385192" cy="1038894"/>
        </a:xfrm>
        <a:prstGeom prst="rect">
          <a:avLst/>
        </a:prstGeom>
      </xdr:spPr>
    </xdr:pic>
    <xdr:clientData/>
  </xdr:twoCellAnchor>
  <xdr:twoCellAnchor editAs="oneCell">
    <xdr:from>
      <xdr:col>8</xdr:col>
      <xdr:colOff>21981</xdr:colOff>
      <xdr:row>286</xdr:row>
      <xdr:rowOff>2172200</xdr:rowOff>
    </xdr:from>
    <xdr:to>
      <xdr:col>8</xdr:col>
      <xdr:colOff>1407173</xdr:colOff>
      <xdr:row>286</xdr:row>
      <xdr:rowOff>3211094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C8F43504-E3D6-4B4B-849B-93A1468C0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3789" y="7645412"/>
          <a:ext cx="1385192" cy="1038894"/>
        </a:xfrm>
        <a:prstGeom prst="rect">
          <a:avLst/>
        </a:prstGeom>
      </xdr:spPr>
    </xdr:pic>
    <xdr:clientData/>
  </xdr:twoCellAnchor>
  <xdr:twoCellAnchor editAs="oneCell">
    <xdr:from>
      <xdr:col>8</xdr:col>
      <xdr:colOff>28905</xdr:colOff>
      <xdr:row>286</xdr:row>
      <xdr:rowOff>1102065</xdr:rowOff>
    </xdr:from>
    <xdr:to>
      <xdr:col>8</xdr:col>
      <xdr:colOff>1414097</xdr:colOff>
      <xdr:row>286</xdr:row>
      <xdr:rowOff>2140959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478E6AC7-0F75-421F-A4FF-EFAA29A8E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0713" y="6575277"/>
          <a:ext cx="1385192" cy="1038894"/>
        </a:xfrm>
        <a:prstGeom prst="rect">
          <a:avLst/>
        </a:prstGeom>
      </xdr:spPr>
    </xdr:pic>
    <xdr:clientData/>
  </xdr:twoCellAnchor>
  <xdr:twoCellAnchor editAs="oneCell">
    <xdr:from>
      <xdr:col>8</xdr:col>
      <xdr:colOff>16486</xdr:colOff>
      <xdr:row>1070</xdr:row>
      <xdr:rowOff>2069175</xdr:rowOff>
    </xdr:from>
    <xdr:to>
      <xdr:col>8</xdr:col>
      <xdr:colOff>718038</xdr:colOff>
      <xdr:row>1070</xdr:row>
      <xdr:rowOff>3004577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D28A8304-93A0-40E3-A151-857F339CA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8294" y="34981713"/>
          <a:ext cx="701552" cy="935402"/>
        </a:xfrm>
        <a:prstGeom prst="rect">
          <a:avLst/>
        </a:prstGeom>
      </xdr:spPr>
    </xdr:pic>
    <xdr:clientData/>
  </xdr:twoCellAnchor>
  <xdr:twoCellAnchor editAs="oneCell">
    <xdr:from>
      <xdr:col>8</xdr:col>
      <xdr:colOff>730659</xdr:colOff>
      <xdr:row>1070</xdr:row>
      <xdr:rowOff>2065309</xdr:rowOff>
    </xdr:from>
    <xdr:to>
      <xdr:col>8</xdr:col>
      <xdr:colOff>1421423</xdr:colOff>
      <xdr:row>1070</xdr:row>
      <xdr:rowOff>2996712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592B857F-5F63-4996-8567-898069DB42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2467" y="34977847"/>
          <a:ext cx="690764" cy="931403"/>
        </a:xfrm>
        <a:prstGeom prst="rect">
          <a:avLst/>
        </a:prstGeom>
      </xdr:spPr>
    </xdr:pic>
    <xdr:clientData/>
  </xdr:twoCellAnchor>
  <xdr:twoCellAnchor editAs="oneCell">
    <xdr:from>
      <xdr:col>8</xdr:col>
      <xdr:colOff>36231</xdr:colOff>
      <xdr:row>1070</xdr:row>
      <xdr:rowOff>36636</xdr:rowOff>
    </xdr:from>
    <xdr:to>
      <xdr:col>8</xdr:col>
      <xdr:colOff>1409244</xdr:colOff>
      <xdr:row>1070</xdr:row>
      <xdr:rowOff>1066396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A29ABEDB-AF5D-4E41-BBBD-C2C541A9E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8039" y="32949174"/>
          <a:ext cx="1373013" cy="1029760"/>
        </a:xfrm>
        <a:prstGeom prst="rect">
          <a:avLst/>
        </a:prstGeom>
      </xdr:spPr>
    </xdr:pic>
    <xdr:clientData/>
  </xdr:twoCellAnchor>
  <xdr:twoCellAnchor editAs="oneCell">
    <xdr:from>
      <xdr:col>8</xdr:col>
      <xdr:colOff>722928</xdr:colOff>
      <xdr:row>1070</xdr:row>
      <xdr:rowOff>1108002</xdr:rowOff>
    </xdr:from>
    <xdr:to>
      <xdr:col>8</xdr:col>
      <xdr:colOff>1414096</xdr:colOff>
      <xdr:row>1070</xdr:row>
      <xdr:rowOff>2029558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0DAC7EEE-B01E-42E3-AF74-C23E2CF73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736" y="34020540"/>
          <a:ext cx="691168" cy="921556"/>
        </a:xfrm>
        <a:prstGeom prst="rect">
          <a:avLst/>
        </a:prstGeom>
      </xdr:spPr>
    </xdr:pic>
    <xdr:clientData/>
  </xdr:twoCellAnchor>
  <xdr:twoCellAnchor editAs="oneCell">
    <xdr:from>
      <xdr:col>8</xdr:col>
      <xdr:colOff>30332</xdr:colOff>
      <xdr:row>1070</xdr:row>
      <xdr:rowOff>1123194</xdr:rowOff>
    </xdr:from>
    <xdr:to>
      <xdr:col>8</xdr:col>
      <xdr:colOff>704610</xdr:colOff>
      <xdr:row>1070</xdr:row>
      <xdr:rowOff>2022231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FFCCE143-5B4A-42C2-9661-93193ACCF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2140" y="34035732"/>
          <a:ext cx="674278" cy="899037"/>
        </a:xfrm>
        <a:prstGeom prst="rect">
          <a:avLst/>
        </a:prstGeom>
      </xdr:spPr>
    </xdr:pic>
    <xdr:clientData/>
  </xdr:twoCellAnchor>
  <xdr:twoCellAnchor editAs="oneCell">
    <xdr:from>
      <xdr:col>8</xdr:col>
      <xdr:colOff>90977</xdr:colOff>
      <xdr:row>403</xdr:row>
      <xdr:rowOff>711933</xdr:rowOff>
    </xdr:from>
    <xdr:to>
      <xdr:col>8</xdr:col>
      <xdr:colOff>1371357</xdr:colOff>
      <xdr:row>414</xdr:row>
      <xdr:rowOff>1657106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FB38F68D-6BD5-4400-B43E-9BB3D638B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5227" y="59481183"/>
          <a:ext cx="1280380" cy="1707174"/>
        </a:xfrm>
        <a:prstGeom prst="rect">
          <a:avLst/>
        </a:prstGeom>
      </xdr:spPr>
    </xdr:pic>
    <xdr:clientData/>
  </xdr:twoCellAnchor>
  <xdr:twoCellAnchor editAs="oneCell">
    <xdr:from>
      <xdr:col>8</xdr:col>
      <xdr:colOff>32973</xdr:colOff>
      <xdr:row>467</xdr:row>
      <xdr:rowOff>36634</xdr:rowOff>
    </xdr:from>
    <xdr:to>
      <xdr:col>8</xdr:col>
      <xdr:colOff>758339</xdr:colOff>
      <xdr:row>467</xdr:row>
      <xdr:rowOff>1003789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7047D73D-4C4E-48AE-9405-7743D14CF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4781" y="27944884"/>
          <a:ext cx="725366" cy="967155"/>
        </a:xfrm>
        <a:prstGeom prst="rect">
          <a:avLst/>
        </a:prstGeom>
      </xdr:spPr>
    </xdr:pic>
    <xdr:clientData/>
  </xdr:twoCellAnchor>
  <xdr:twoCellAnchor editAs="oneCell">
    <xdr:from>
      <xdr:col>8</xdr:col>
      <xdr:colOff>542192</xdr:colOff>
      <xdr:row>467</xdr:row>
      <xdr:rowOff>1020286</xdr:rowOff>
    </xdr:from>
    <xdr:to>
      <xdr:col>8</xdr:col>
      <xdr:colOff>1378207</xdr:colOff>
      <xdr:row>467</xdr:row>
      <xdr:rowOff>2134973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03A452E4-6C95-4BEF-979C-D7E527524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28928536"/>
          <a:ext cx="836015" cy="1114687"/>
        </a:xfrm>
        <a:prstGeom prst="rect">
          <a:avLst/>
        </a:prstGeom>
      </xdr:spPr>
    </xdr:pic>
    <xdr:clientData/>
  </xdr:twoCellAnchor>
  <xdr:twoCellAnchor editAs="oneCell">
    <xdr:from>
      <xdr:col>8</xdr:col>
      <xdr:colOff>30549</xdr:colOff>
      <xdr:row>467</xdr:row>
      <xdr:rowOff>2151691</xdr:rowOff>
    </xdr:from>
    <xdr:to>
      <xdr:col>8</xdr:col>
      <xdr:colOff>813289</xdr:colOff>
      <xdr:row>467</xdr:row>
      <xdr:rowOff>3195345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id="{00080F5C-4E8C-433B-B408-0490E7F42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2357" y="30059941"/>
          <a:ext cx="782740" cy="1043654"/>
        </a:xfrm>
        <a:prstGeom prst="rect">
          <a:avLst/>
        </a:prstGeom>
      </xdr:spPr>
    </xdr:pic>
    <xdr:clientData/>
  </xdr:twoCellAnchor>
  <xdr:twoCellAnchor editAs="oneCell">
    <xdr:from>
      <xdr:col>8</xdr:col>
      <xdr:colOff>17744</xdr:colOff>
      <xdr:row>514</xdr:row>
      <xdr:rowOff>36635</xdr:rowOff>
    </xdr:from>
    <xdr:to>
      <xdr:col>8</xdr:col>
      <xdr:colOff>1414901</xdr:colOff>
      <xdr:row>514</xdr:row>
      <xdr:rowOff>1905001</xdr:rowOff>
    </xdr:to>
    <xdr:pic>
      <xdr:nvPicPr>
        <xdr:cNvPr id="133" name="Imagen 132">
          <a:extLst>
            <a:ext uri="{FF2B5EF4-FFF2-40B4-BE49-F238E27FC236}">
              <a16:creationId xmlns:a16="http://schemas.microsoft.com/office/drawing/2014/main" id="{AA7807EF-C9E5-4A94-84E7-EB9494166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8819" y="10514135"/>
          <a:ext cx="1397157" cy="1868366"/>
        </a:xfrm>
        <a:prstGeom prst="rect">
          <a:avLst/>
        </a:prstGeom>
      </xdr:spPr>
    </xdr:pic>
    <xdr:clientData/>
  </xdr:twoCellAnchor>
  <xdr:twoCellAnchor editAs="oneCell">
    <xdr:from>
      <xdr:col>8</xdr:col>
      <xdr:colOff>43959</xdr:colOff>
      <xdr:row>520</xdr:row>
      <xdr:rowOff>50556</xdr:rowOff>
    </xdr:from>
    <xdr:to>
      <xdr:col>8</xdr:col>
      <xdr:colOff>1394678</xdr:colOff>
      <xdr:row>520</xdr:row>
      <xdr:rowOff>1851514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4EE7E19D-3BF5-466C-B52F-397D71EC0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5034" y="12461631"/>
          <a:ext cx="1350719" cy="1800958"/>
        </a:xfrm>
        <a:prstGeom prst="rect">
          <a:avLst/>
        </a:prstGeom>
      </xdr:spPr>
    </xdr:pic>
    <xdr:clientData/>
  </xdr:twoCellAnchor>
  <xdr:twoCellAnchor editAs="oneCell">
    <xdr:from>
      <xdr:col>8</xdr:col>
      <xdr:colOff>38873</xdr:colOff>
      <xdr:row>520</xdr:row>
      <xdr:rowOff>1861814</xdr:rowOff>
    </xdr:from>
    <xdr:to>
      <xdr:col>8</xdr:col>
      <xdr:colOff>1389592</xdr:colOff>
      <xdr:row>520</xdr:row>
      <xdr:rowOff>3662772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5408F247-8677-4B83-BD5F-222F62A56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3123" y="71537189"/>
          <a:ext cx="1350719" cy="1800958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</xdr:colOff>
      <xdr:row>1118</xdr:row>
      <xdr:rowOff>57150</xdr:rowOff>
    </xdr:from>
    <xdr:to>
      <xdr:col>8</xdr:col>
      <xdr:colOff>1381125</xdr:colOff>
      <xdr:row>1118</xdr:row>
      <xdr:rowOff>1822450</xdr:rowOff>
    </xdr:to>
    <xdr:pic>
      <xdr:nvPicPr>
        <xdr:cNvPr id="148" name="Imagen 147">
          <a:extLst>
            <a:ext uri="{FF2B5EF4-FFF2-40B4-BE49-F238E27FC236}">
              <a16:creationId xmlns:a16="http://schemas.microsoft.com/office/drawing/2014/main" id="{FC5F266D-08EB-4D80-B051-FA377ECCB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8225" y="42214800"/>
          <a:ext cx="1323975" cy="1765300"/>
        </a:xfrm>
        <a:prstGeom prst="rect">
          <a:avLst/>
        </a:prstGeom>
      </xdr:spPr>
    </xdr:pic>
    <xdr:clientData/>
  </xdr:twoCellAnchor>
  <xdr:twoCellAnchor editAs="oneCell">
    <xdr:from>
      <xdr:col>8</xdr:col>
      <xdr:colOff>54750</xdr:colOff>
      <xdr:row>1118</xdr:row>
      <xdr:rowOff>1864500</xdr:rowOff>
    </xdr:from>
    <xdr:to>
      <xdr:col>8</xdr:col>
      <xdr:colOff>1378725</xdr:colOff>
      <xdr:row>1118</xdr:row>
      <xdr:rowOff>3629800</xdr:rowOff>
    </xdr:to>
    <xdr:pic>
      <xdr:nvPicPr>
        <xdr:cNvPr id="150" name="Imagen 149">
          <a:extLst>
            <a:ext uri="{FF2B5EF4-FFF2-40B4-BE49-F238E27FC236}">
              <a16:creationId xmlns:a16="http://schemas.microsoft.com/office/drawing/2014/main" id="{4411FFAD-BE6E-4876-BB9C-7AC1CD6C9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5825" y="44022150"/>
          <a:ext cx="1323975" cy="1765300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564</xdr:row>
      <xdr:rowOff>57150</xdr:rowOff>
    </xdr:from>
    <xdr:to>
      <xdr:col>8</xdr:col>
      <xdr:colOff>1409700</xdr:colOff>
      <xdr:row>564</xdr:row>
      <xdr:rowOff>1885950</xdr:rowOff>
    </xdr:to>
    <xdr:pic>
      <xdr:nvPicPr>
        <xdr:cNvPr id="154" name="Imagen 153">
          <a:extLst>
            <a:ext uri="{FF2B5EF4-FFF2-40B4-BE49-F238E27FC236}">
              <a16:creationId xmlns:a16="http://schemas.microsoft.com/office/drawing/2014/main" id="{C378057C-302E-4A63-9050-3AE33FE5E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9175" y="47472600"/>
          <a:ext cx="1371600" cy="1828800"/>
        </a:xfrm>
        <a:prstGeom prst="rect">
          <a:avLst/>
        </a:prstGeom>
      </xdr:spPr>
    </xdr:pic>
    <xdr:clientData/>
  </xdr:twoCellAnchor>
  <xdr:twoCellAnchor editAs="oneCell">
    <xdr:from>
      <xdr:col>8</xdr:col>
      <xdr:colOff>35700</xdr:colOff>
      <xdr:row>564</xdr:row>
      <xdr:rowOff>1931175</xdr:rowOff>
    </xdr:from>
    <xdr:to>
      <xdr:col>8</xdr:col>
      <xdr:colOff>1407300</xdr:colOff>
      <xdr:row>564</xdr:row>
      <xdr:rowOff>3759975</xdr:rowOff>
    </xdr:to>
    <xdr:pic>
      <xdr:nvPicPr>
        <xdr:cNvPr id="156" name="Imagen 155">
          <a:extLst>
            <a:ext uri="{FF2B5EF4-FFF2-40B4-BE49-F238E27FC236}">
              <a16:creationId xmlns:a16="http://schemas.microsoft.com/office/drawing/2014/main" id="{76E55EE1-ACE0-4A53-ADFB-3FC8FF1FF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6775" y="49346625"/>
          <a:ext cx="1371600" cy="1828800"/>
        </a:xfrm>
        <a:prstGeom prst="rect">
          <a:avLst/>
        </a:prstGeom>
      </xdr:spPr>
    </xdr:pic>
    <xdr:clientData/>
  </xdr:twoCellAnchor>
  <xdr:twoCellAnchor editAs="oneCell">
    <xdr:from>
      <xdr:col>8</xdr:col>
      <xdr:colOff>45151</xdr:colOff>
      <xdr:row>620</xdr:row>
      <xdr:rowOff>38531</xdr:rowOff>
    </xdr:from>
    <xdr:to>
      <xdr:col>8</xdr:col>
      <xdr:colOff>1390777</xdr:colOff>
      <xdr:row>620</xdr:row>
      <xdr:rowOff>1047751</xdr:rowOff>
    </xdr:to>
    <xdr:pic>
      <xdr:nvPicPr>
        <xdr:cNvPr id="178" name="Imagen 177">
          <a:extLst>
            <a:ext uri="{FF2B5EF4-FFF2-40B4-BE49-F238E27FC236}">
              <a16:creationId xmlns:a16="http://schemas.microsoft.com/office/drawing/2014/main" id="{8CC41E14-DA87-4269-9B72-3F30D5899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6226" y="56150306"/>
          <a:ext cx="1345626" cy="1009220"/>
        </a:xfrm>
        <a:prstGeom prst="rect">
          <a:avLst/>
        </a:prstGeom>
      </xdr:spPr>
    </xdr:pic>
    <xdr:clientData/>
  </xdr:twoCellAnchor>
  <xdr:twoCellAnchor editAs="oneCell">
    <xdr:from>
      <xdr:col>8</xdr:col>
      <xdr:colOff>52275</xdr:colOff>
      <xdr:row>620</xdr:row>
      <xdr:rowOff>1114424</xdr:rowOff>
    </xdr:from>
    <xdr:to>
      <xdr:col>8</xdr:col>
      <xdr:colOff>1395301</xdr:colOff>
      <xdr:row>620</xdr:row>
      <xdr:rowOff>2905125</xdr:rowOff>
    </xdr:to>
    <xdr:pic>
      <xdr:nvPicPr>
        <xdr:cNvPr id="180" name="Imagen 179">
          <a:extLst>
            <a:ext uri="{FF2B5EF4-FFF2-40B4-BE49-F238E27FC236}">
              <a16:creationId xmlns:a16="http://schemas.microsoft.com/office/drawing/2014/main" id="{AE78A532-2DD4-4406-9DB4-F97D5A8DC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3350" y="57226199"/>
          <a:ext cx="1343026" cy="1790701"/>
        </a:xfrm>
        <a:prstGeom prst="rect">
          <a:avLst/>
        </a:prstGeom>
      </xdr:spPr>
    </xdr:pic>
    <xdr:clientData/>
  </xdr:twoCellAnchor>
  <xdr:twoCellAnchor editAs="oneCell">
    <xdr:from>
      <xdr:col>8</xdr:col>
      <xdr:colOff>37950</xdr:colOff>
      <xdr:row>617</xdr:row>
      <xdr:rowOff>28575</xdr:rowOff>
    </xdr:from>
    <xdr:to>
      <xdr:col>8</xdr:col>
      <xdr:colOff>1409700</xdr:colOff>
      <xdr:row>617</xdr:row>
      <xdr:rowOff>1415726</xdr:rowOff>
    </xdr:to>
    <xdr:pic>
      <xdr:nvPicPr>
        <xdr:cNvPr id="184" name="Imagen 183">
          <a:extLst>
            <a:ext uri="{FF2B5EF4-FFF2-40B4-BE49-F238E27FC236}">
              <a16:creationId xmlns:a16="http://schemas.microsoft.com/office/drawing/2014/main" id="{23C3C55B-490E-4293-A54F-0CB9E876E4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159"/>
        <a:stretch/>
      </xdr:blipFill>
      <xdr:spPr>
        <a:xfrm>
          <a:off x="8639025" y="52844700"/>
          <a:ext cx="1371750" cy="1387151"/>
        </a:xfrm>
        <a:prstGeom prst="rect">
          <a:avLst/>
        </a:prstGeom>
      </xdr:spPr>
    </xdr:pic>
    <xdr:clientData/>
  </xdr:twoCellAnchor>
  <xdr:twoCellAnchor editAs="oneCell">
    <xdr:from>
      <xdr:col>8</xdr:col>
      <xdr:colOff>23626</xdr:colOff>
      <xdr:row>617</xdr:row>
      <xdr:rowOff>1440375</xdr:rowOff>
    </xdr:from>
    <xdr:to>
      <xdr:col>8</xdr:col>
      <xdr:colOff>1400176</xdr:colOff>
      <xdr:row>617</xdr:row>
      <xdr:rowOff>3275775</xdr:rowOff>
    </xdr:to>
    <xdr:pic>
      <xdr:nvPicPr>
        <xdr:cNvPr id="188" name="Imagen 187">
          <a:extLst>
            <a:ext uri="{FF2B5EF4-FFF2-40B4-BE49-F238E27FC236}">
              <a16:creationId xmlns:a16="http://schemas.microsoft.com/office/drawing/2014/main" id="{BAD4CD79-F2AB-432D-88D2-FB6667045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4701" y="54256500"/>
          <a:ext cx="1376550" cy="1835400"/>
        </a:xfrm>
        <a:prstGeom prst="rect">
          <a:avLst/>
        </a:prstGeom>
      </xdr:spPr>
    </xdr:pic>
    <xdr:clientData/>
  </xdr:twoCellAnchor>
  <xdr:twoCellAnchor editAs="oneCell">
    <xdr:from>
      <xdr:col>8</xdr:col>
      <xdr:colOff>35701</xdr:colOff>
      <xdr:row>667</xdr:row>
      <xdr:rowOff>28575</xdr:rowOff>
    </xdr:from>
    <xdr:to>
      <xdr:col>8</xdr:col>
      <xdr:colOff>1400175</xdr:colOff>
      <xdr:row>667</xdr:row>
      <xdr:rowOff>1847874</xdr:rowOff>
    </xdr:to>
    <xdr:pic>
      <xdr:nvPicPr>
        <xdr:cNvPr id="204" name="Imagen 203">
          <a:extLst>
            <a:ext uri="{FF2B5EF4-FFF2-40B4-BE49-F238E27FC236}">
              <a16:creationId xmlns:a16="http://schemas.microsoft.com/office/drawing/2014/main" id="{BA6F13EF-A736-4B7F-B1C5-92020DFD3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6776" y="60674250"/>
          <a:ext cx="1364474" cy="1819299"/>
        </a:xfrm>
        <a:prstGeom prst="rect">
          <a:avLst/>
        </a:prstGeom>
      </xdr:spPr>
    </xdr:pic>
    <xdr:clientData/>
  </xdr:twoCellAnchor>
  <xdr:twoCellAnchor editAs="oneCell">
    <xdr:from>
      <xdr:col>8</xdr:col>
      <xdr:colOff>34925</xdr:colOff>
      <xdr:row>770</xdr:row>
      <xdr:rowOff>47625</xdr:rowOff>
    </xdr:from>
    <xdr:to>
      <xdr:col>8</xdr:col>
      <xdr:colOff>1406524</xdr:colOff>
      <xdr:row>770</xdr:row>
      <xdr:rowOff>1085848</xdr:rowOff>
    </xdr:to>
    <xdr:pic>
      <xdr:nvPicPr>
        <xdr:cNvPr id="223" name="Imagen 222">
          <a:extLst>
            <a:ext uri="{FF2B5EF4-FFF2-40B4-BE49-F238E27FC236}">
              <a16:creationId xmlns:a16="http://schemas.microsoft.com/office/drawing/2014/main" id="{6749CA8C-B818-433B-B025-FA3FB54DF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6000" y="71437500"/>
          <a:ext cx="1371599" cy="1038223"/>
        </a:xfrm>
        <a:prstGeom prst="rect">
          <a:avLst/>
        </a:prstGeom>
      </xdr:spPr>
    </xdr:pic>
    <xdr:clientData/>
  </xdr:twoCellAnchor>
  <xdr:twoCellAnchor editAs="oneCell">
    <xdr:from>
      <xdr:col>8</xdr:col>
      <xdr:colOff>26175</xdr:colOff>
      <xdr:row>770</xdr:row>
      <xdr:rowOff>2655075</xdr:rowOff>
    </xdr:from>
    <xdr:to>
      <xdr:col>8</xdr:col>
      <xdr:colOff>1406718</xdr:colOff>
      <xdr:row>770</xdr:row>
      <xdr:rowOff>4495800</xdr:rowOff>
    </xdr:to>
    <xdr:pic>
      <xdr:nvPicPr>
        <xdr:cNvPr id="225" name="Imagen 224">
          <a:extLst>
            <a:ext uri="{FF2B5EF4-FFF2-40B4-BE49-F238E27FC236}">
              <a16:creationId xmlns:a16="http://schemas.microsoft.com/office/drawing/2014/main" id="{612D431C-9627-460C-BA01-7C4AC0DDD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7250" y="101295975"/>
          <a:ext cx="1380543" cy="1840725"/>
        </a:xfrm>
        <a:prstGeom prst="rect">
          <a:avLst/>
        </a:prstGeom>
      </xdr:spPr>
    </xdr:pic>
    <xdr:clientData/>
  </xdr:twoCellAnchor>
  <xdr:twoCellAnchor editAs="oneCell">
    <xdr:from>
      <xdr:col>8</xdr:col>
      <xdr:colOff>35719</xdr:colOff>
      <xdr:row>820</xdr:row>
      <xdr:rowOff>1873250</xdr:rowOff>
    </xdr:from>
    <xdr:to>
      <xdr:col>8</xdr:col>
      <xdr:colOff>1390650</xdr:colOff>
      <xdr:row>820</xdr:row>
      <xdr:rowOff>3324226</xdr:rowOff>
    </xdr:to>
    <xdr:pic>
      <xdr:nvPicPr>
        <xdr:cNvPr id="232" name="Imagen 231">
          <a:extLst>
            <a:ext uri="{FF2B5EF4-FFF2-40B4-BE49-F238E27FC236}">
              <a16:creationId xmlns:a16="http://schemas.microsoft.com/office/drawing/2014/main" id="{7253CCB2-C682-479D-BE08-495EF90174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9684"/>
        <a:stretch/>
      </xdr:blipFill>
      <xdr:spPr>
        <a:xfrm>
          <a:off x="8636794" y="81692750"/>
          <a:ext cx="1354931" cy="1450976"/>
        </a:xfrm>
        <a:prstGeom prst="rect">
          <a:avLst/>
        </a:prstGeom>
      </xdr:spPr>
    </xdr:pic>
    <xdr:clientData/>
  </xdr:twoCellAnchor>
  <xdr:twoCellAnchor editAs="oneCell">
    <xdr:from>
      <xdr:col>8</xdr:col>
      <xdr:colOff>30919</xdr:colOff>
      <xdr:row>820</xdr:row>
      <xdr:rowOff>38100</xdr:rowOff>
    </xdr:from>
    <xdr:to>
      <xdr:col>8</xdr:col>
      <xdr:colOff>1390651</xdr:colOff>
      <xdr:row>820</xdr:row>
      <xdr:rowOff>1851076</xdr:rowOff>
    </xdr:to>
    <xdr:pic>
      <xdr:nvPicPr>
        <xdr:cNvPr id="236" name="Imagen 235">
          <a:extLst>
            <a:ext uri="{FF2B5EF4-FFF2-40B4-BE49-F238E27FC236}">
              <a16:creationId xmlns:a16="http://schemas.microsoft.com/office/drawing/2014/main" id="{67DFD0D6-BEFF-4766-8C30-69F4FAD64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1994" y="79857600"/>
          <a:ext cx="1359732" cy="1812976"/>
        </a:xfrm>
        <a:prstGeom prst="rect">
          <a:avLst/>
        </a:prstGeom>
      </xdr:spPr>
    </xdr:pic>
    <xdr:clientData/>
  </xdr:twoCellAnchor>
  <xdr:twoCellAnchor editAs="oneCell">
    <xdr:from>
      <xdr:col>8</xdr:col>
      <xdr:colOff>40425</xdr:colOff>
      <xdr:row>819</xdr:row>
      <xdr:rowOff>1704282</xdr:rowOff>
    </xdr:from>
    <xdr:to>
      <xdr:col>8</xdr:col>
      <xdr:colOff>1409700</xdr:colOff>
      <xdr:row>819</xdr:row>
      <xdr:rowOff>2731238</xdr:rowOff>
    </xdr:to>
    <xdr:pic>
      <xdr:nvPicPr>
        <xdr:cNvPr id="238" name="Imagen 237">
          <a:extLst>
            <a:ext uri="{FF2B5EF4-FFF2-40B4-BE49-F238E27FC236}">
              <a16:creationId xmlns:a16="http://schemas.microsoft.com/office/drawing/2014/main" id="{E2BAAB0B-1C4F-4E81-AB85-CF45027DC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1500" y="78742482"/>
          <a:ext cx="1369275" cy="1026956"/>
        </a:xfrm>
        <a:prstGeom prst="rect">
          <a:avLst/>
        </a:prstGeom>
      </xdr:spPr>
    </xdr:pic>
    <xdr:clientData/>
  </xdr:twoCellAnchor>
  <xdr:twoCellAnchor editAs="oneCell">
    <xdr:from>
      <xdr:col>8</xdr:col>
      <xdr:colOff>102318</xdr:colOff>
      <xdr:row>819</xdr:row>
      <xdr:rowOff>28575</xdr:rowOff>
    </xdr:from>
    <xdr:to>
      <xdr:col>8</xdr:col>
      <xdr:colOff>1333499</xdr:colOff>
      <xdr:row>819</xdr:row>
      <xdr:rowOff>1670150</xdr:rowOff>
    </xdr:to>
    <xdr:pic>
      <xdr:nvPicPr>
        <xdr:cNvPr id="240" name="Imagen 239">
          <a:extLst>
            <a:ext uri="{FF2B5EF4-FFF2-40B4-BE49-F238E27FC236}">
              <a16:creationId xmlns:a16="http://schemas.microsoft.com/office/drawing/2014/main" id="{18502F4A-81E3-422B-91D0-2A2177F94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3393" y="77066775"/>
          <a:ext cx="1231181" cy="1641575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867</xdr:row>
      <xdr:rowOff>31750</xdr:rowOff>
    </xdr:from>
    <xdr:to>
      <xdr:col>8</xdr:col>
      <xdr:colOff>1409700</xdr:colOff>
      <xdr:row>867</xdr:row>
      <xdr:rowOff>1873250</xdr:rowOff>
    </xdr:to>
    <xdr:pic>
      <xdr:nvPicPr>
        <xdr:cNvPr id="246" name="Imagen 245">
          <a:extLst>
            <a:ext uri="{FF2B5EF4-FFF2-40B4-BE49-F238E27FC236}">
              <a16:creationId xmlns:a16="http://schemas.microsoft.com/office/drawing/2014/main" id="{0D0CE8FC-54FA-4991-B4CD-FDD73F205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9650" y="84766150"/>
          <a:ext cx="1381125" cy="18415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28574</xdr:colOff>
      <xdr:row>936</xdr:row>
      <xdr:rowOff>28574</xdr:rowOff>
    </xdr:from>
    <xdr:to>
      <xdr:col>8</xdr:col>
      <xdr:colOff>1412100</xdr:colOff>
      <xdr:row>936</xdr:row>
      <xdr:rowOff>1066219</xdr:rowOff>
    </xdr:to>
    <xdr:pic>
      <xdr:nvPicPr>
        <xdr:cNvPr id="249" name="Imagen 248">
          <a:extLst>
            <a:ext uri="{FF2B5EF4-FFF2-40B4-BE49-F238E27FC236}">
              <a16:creationId xmlns:a16="http://schemas.microsoft.com/office/drawing/2014/main" id="{BA167297-C048-4770-84DC-29F6C84A4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9649" y="88268174"/>
          <a:ext cx="1383526" cy="1037645"/>
        </a:xfrm>
        <a:prstGeom prst="rect">
          <a:avLst/>
        </a:prstGeom>
      </xdr:spPr>
    </xdr:pic>
    <xdr:clientData/>
  </xdr:twoCellAnchor>
  <xdr:twoCellAnchor editAs="oneCell">
    <xdr:from>
      <xdr:col>8</xdr:col>
      <xdr:colOff>26174</xdr:colOff>
      <xdr:row>936</xdr:row>
      <xdr:rowOff>1083449</xdr:rowOff>
    </xdr:from>
    <xdr:to>
      <xdr:col>8</xdr:col>
      <xdr:colOff>1409700</xdr:colOff>
      <xdr:row>936</xdr:row>
      <xdr:rowOff>2121094</xdr:rowOff>
    </xdr:to>
    <xdr:pic>
      <xdr:nvPicPr>
        <xdr:cNvPr id="251" name="Imagen 250">
          <a:extLst>
            <a:ext uri="{FF2B5EF4-FFF2-40B4-BE49-F238E27FC236}">
              <a16:creationId xmlns:a16="http://schemas.microsoft.com/office/drawing/2014/main" id="{6E39FEC8-7A19-4017-93B6-9ED00A73D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7249" y="89323049"/>
          <a:ext cx="1383526" cy="1037645"/>
        </a:xfrm>
        <a:prstGeom prst="rect">
          <a:avLst/>
        </a:prstGeom>
      </xdr:spPr>
    </xdr:pic>
    <xdr:clientData/>
  </xdr:twoCellAnchor>
  <xdr:twoCellAnchor editAs="oneCell">
    <xdr:from>
      <xdr:col>8</xdr:col>
      <xdr:colOff>35700</xdr:colOff>
      <xdr:row>985</xdr:row>
      <xdr:rowOff>38100</xdr:rowOff>
    </xdr:from>
    <xdr:to>
      <xdr:col>8</xdr:col>
      <xdr:colOff>1390650</xdr:colOff>
      <xdr:row>985</xdr:row>
      <xdr:rowOff>1054313</xdr:rowOff>
    </xdr:to>
    <xdr:pic>
      <xdr:nvPicPr>
        <xdr:cNvPr id="288" name="Imagen 287">
          <a:extLst>
            <a:ext uri="{FF2B5EF4-FFF2-40B4-BE49-F238E27FC236}">
              <a16:creationId xmlns:a16="http://schemas.microsoft.com/office/drawing/2014/main" id="{CDF282E3-BCF5-4E58-A5C0-D2AB170CE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6775" y="105918000"/>
          <a:ext cx="1354950" cy="1016213"/>
        </a:xfrm>
        <a:prstGeom prst="rect">
          <a:avLst/>
        </a:prstGeom>
      </xdr:spPr>
    </xdr:pic>
    <xdr:clientData/>
  </xdr:twoCellAnchor>
  <xdr:twoCellAnchor editAs="oneCell">
    <xdr:from>
      <xdr:col>8</xdr:col>
      <xdr:colOff>40425</xdr:colOff>
      <xdr:row>984</xdr:row>
      <xdr:rowOff>1095375</xdr:rowOff>
    </xdr:from>
    <xdr:to>
      <xdr:col>8</xdr:col>
      <xdr:colOff>1409700</xdr:colOff>
      <xdr:row>984</xdr:row>
      <xdr:rowOff>2657475</xdr:rowOff>
    </xdr:to>
    <xdr:pic>
      <xdr:nvPicPr>
        <xdr:cNvPr id="292" name="Imagen 291">
          <a:extLst>
            <a:ext uri="{FF2B5EF4-FFF2-40B4-BE49-F238E27FC236}">
              <a16:creationId xmlns:a16="http://schemas.microsoft.com/office/drawing/2014/main" id="{B176F9C1-AAD3-48BA-8667-C9F396D90D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132"/>
        <a:stretch/>
      </xdr:blipFill>
      <xdr:spPr>
        <a:xfrm>
          <a:off x="8641500" y="104251125"/>
          <a:ext cx="1369275" cy="15677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28500</xdr:colOff>
      <xdr:row>985</xdr:row>
      <xdr:rowOff>1097699</xdr:rowOff>
    </xdr:from>
    <xdr:to>
      <xdr:col>8</xdr:col>
      <xdr:colOff>1390650</xdr:colOff>
      <xdr:row>985</xdr:row>
      <xdr:rowOff>2119312</xdr:rowOff>
    </xdr:to>
    <xdr:pic>
      <xdr:nvPicPr>
        <xdr:cNvPr id="294" name="Imagen 293">
          <a:extLst>
            <a:ext uri="{FF2B5EF4-FFF2-40B4-BE49-F238E27FC236}">
              <a16:creationId xmlns:a16="http://schemas.microsoft.com/office/drawing/2014/main" id="{14608133-1420-469A-B41A-707032B5E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9575" y="106977599"/>
          <a:ext cx="1362150" cy="1021613"/>
        </a:xfrm>
        <a:prstGeom prst="rect">
          <a:avLst/>
        </a:prstGeom>
      </xdr:spPr>
    </xdr:pic>
    <xdr:clientData/>
  </xdr:twoCellAnchor>
  <xdr:twoCellAnchor editAs="oneCell">
    <xdr:from>
      <xdr:col>8</xdr:col>
      <xdr:colOff>26101</xdr:colOff>
      <xdr:row>984</xdr:row>
      <xdr:rowOff>28499</xdr:rowOff>
    </xdr:from>
    <xdr:to>
      <xdr:col>8</xdr:col>
      <xdr:colOff>1410503</xdr:colOff>
      <xdr:row>984</xdr:row>
      <xdr:rowOff>1066800</xdr:rowOff>
    </xdr:to>
    <xdr:pic>
      <xdr:nvPicPr>
        <xdr:cNvPr id="296" name="Imagen 295">
          <a:extLst>
            <a:ext uri="{FF2B5EF4-FFF2-40B4-BE49-F238E27FC236}">
              <a16:creationId xmlns:a16="http://schemas.microsoft.com/office/drawing/2014/main" id="{E5FF60CC-7653-4CE6-97C5-21E17BCD3E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7176" y="103184249"/>
          <a:ext cx="1384402" cy="1038301"/>
        </a:xfrm>
        <a:prstGeom prst="rect">
          <a:avLst/>
        </a:prstGeom>
      </xdr:spPr>
    </xdr:pic>
    <xdr:clientData/>
  </xdr:twoCellAnchor>
  <xdr:twoCellAnchor editAs="oneCell">
    <xdr:from>
      <xdr:col>8</xdr:col>
      <xdr:colOff>30975</xdr:colOff>
      <xdr:row>1036</xdr:row>
      <xdr:rowOff>1913945</xdr:rowOff>
    </xdr:from>
    <xdr:to>
      <xdr:col>8</xdr:col>
      <xdr:colOff>1390650</xdr:colOff>
      <xdr:row>1036</xdr:row>
      <xdr:rowOff>2933701</xdr:rowOff>
    </xdr:to>
    <xdr:pic>
      <xdr:nvPicPr>
        <xdr:cNvPr id="314" name="Imagen 313">
          <a:extLst>
            <a:ext uri="{FF2B5EF4-FFF2-40B4-BE49-F238E27FC236}">
              <a16:creationId xmlns:a16="http://schemas.microsoft.com/office/drawing/2014/main" id="{6E069D4A-8E7B-43B5-893C-DBBBC66E1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2050" y="119166695"/>
          <a:ext cx="1359675" cy="1019756"/>
        </a:xfrm>
        <a:prstGeom prst="rect">
          <a:avLst/>
        </a:prstGeom>
      </xdr:spPr>
    </xdr:pic>
    <xdr:clientData/>
  </xdr:twoCellAnchor>
  <xdr:twoCellAnchor editAs="oneCell">
    <xdr:from>
      <xdr:col>8</xdr:col>
      <xdr:colOff>35119</xdr:colOff>
      <xdr:row>1036</xdr:row>
      <xdr:rowOff>38100</xdr:rowOff>
    </xdr:from>
    <xdr:to>
      <xdr:col>8</xdr:col>
      <xdr:colOff>1390650</xdr:colOff>
      <xdr:row>1036</xdr:row>
      <xdr:rowOff>1845475</xdr:rowOff>
    </xdr:to>
    <xdr:pic>
      <xdr:nvPicPr>
        <xdr:cNvPr id="316" name="Imagen 315">
          <a:extLst>
            <a:ext uri="{FF2B5EF4-FFF2-40B4-BE49-F238E27FC236}">
              <a16:creationId xmlns:a16="http://schemas.microsoft.com/office/drawing/2014/main" id="{5E06641B-68B6-4344-8830-0F8726A43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6194" y="117290850"/>
          <a:ext cx="1355531" cy="180737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370</xdr:row>
      <xdr:rowOff>29766</xdr:rowOff>
    </xdr:from>
    <xdr:to>
      <xdr:col>8</xdr:col>
      <xdr:colOff>1407188</xdr:colOff>
      <xdr:row>370</xdr:row>
      <xdr:rowOff>1076326</xdr:rowOff>
    </xdr:to>
    <xdr:pic>
      <xdr:nvPicPr>
        <xdr:cNvPr id="320" name="Imagen 319">
          <a:extLst>
            <a:ext uri="{FF2B5EF4-FFF2-40B4-BE49-F238E27FC236}">
              <a16:creationId xmlns:a16="http://schemas.microsoft.com/office/drawing/2014/main" id="{A51491CF-0825-48D0-8DE8-B69497CB38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971"/>
        <a:stretch/>
      </xdr:blipFill>
      <xdr:spPr>
        <a:xfrm>
          <a:off x="8620125" y="121825941"/>
          <a:ext cx="1388138" cy="104656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370</xdr:row>
      <xdr:rowOff>1105263</xdr:rowOff>
    </xdr:from>
    <xdr:to>
      <xdr:col>8</xdr:col>
      <xdr:colOff>1410956</xdr:colOff>
      <xdr:row>370</xdr:row>
      <xdr:rowOff>2247901</xdr:rowOff>
    </xdr:to>
    <xdr:pic>
      <xdr:nvPicPr>
        <xdr:cNvPr id="322" name="Imagen 321">
          <a:extLst>
            <a:ext uri="{FF2B5EF4-FFF2-40B4-BE49-F238E27FC236}">
              <a16:creationId xmlns:a16="http://schemas.microsoft.com/office/drawing/2014/main" id="{65FB077B-2E95-4448-9944-49C8C57276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98" r="11022"/>
        <a:stretch/>
      </xdr:blipFill>
      <xdr:spPr>
        <a:xfrm>
          <a:off x="8620125" y="122901438"/>
          <a:ext cx="1391906" cy="1142638"/>
        </a:xfrm>
        <a:prstGeom prst="rect">
          <a:avLst/>
        </a:prstGeom>
      </xdr:spPr>
    </xdr:pic>
    <xdr:clientData/>
  </xdr:twoCellAnchor>
  <xdr:twoCellAnchor editAs="oneCell">
    <xdr:from>
      <xdr:col>8</xdr:col>
      <xdr:colOff>14249</xdr:colOff>
      <xdr:row>333</xdr:row>
      <xdr:rowOff>1895474</xdr:rowOff>
    </xdr:from>
    <xdr:to>
      <xdr:col>8</xdr:col>
      <xdr:colOff>1400175</xdr:colOff>
      <xdr:row>333</xdr:row>
      <xdr:rowOff>3039397</xdr:rowOff>
    </xdr:to>
    <xdr:pic>
      <xdr:nvPicPr>
        <xdr:cNvPr id="330" name="Imagen 329">
          <a:extLst>
            <a:ext uri="{FF2B5EF4-FFF2-40B4-BE49-F238E27FC236}">
              <a16:creationId xmlns:a16="http://schemas.microsoft.com/office/drawing/2014/main" id="{69069D06-A650-4C68-80B3-7A7E1F6189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74" b="18122"/>
        <a:stretch/>
      </xdr:blipFill>
      <xdr:spPr>
        <a:xfrm flipH="1">
          <a:off x="8615324" y="129844799"/>
          <a:ext cx="1385926" cy="1143923"/>
        </a:xfrm>
        <a:prstGeom prst="rect">
          <a:avLst/>
        </a:prstGeom>
      </xdr:spPr>
    </xdr:pic>
    <xdr:clientData/>
  </xdr:twoCellAnchor>
  <xdr:twoCellAnchor editAs="oneCell">
    <xdr:from>
      <xdr:col>8</xdr:col>
      <xdr:colOff>28495</xdr:colOff>
      <xdr:row>320</xdr:row>
      <xdr:rowOff>28576</xdr:rowOff>
    </xdr:from>
    <xdr:to>
      <xdr:col>8</xdr:col>
      <xdr:colOff>1400174</xdr:colOff>
      <xdr:row>320</xdr:row>
      <xdr:rowOff>930650</xdr:rowOff>
    </xdr:to>
    <xdr:pic>
      <xdr:nvPicPr>
        <xdr:cNvPr id="334" name="Imagen 333">
          <a:extLst>
            <a:ext uri="{FF2B5EF4-FFF2-40B4-BE49-F238E27FC236}">
              <a16:creationId xmlns:a16="http://schemas.microsoft.com/office/drawing/2014/main" id="{AB3206EB-0231-4A1B-AEF6-933B011B60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59" b="17117"/>
        <a:stretch/>
      </xdr:blipFill>
      <xdr:spPr>
        <a:xfrm flipH="1">
          <a:off x="8629570" y="125682376"/>
          <a:ext cx="1371679" cy="902074"/>
        </a:xfrm>
        <a:prstGeom prst="rect">
          <a:avLst/>
        </a:prstGeom>
      </xdr:spPr>
    </xdr:pic>
    <xdr:clientData/>
  </xdr:twoCellAnchor>
  <xdr:twoCellAnchor editAs="oneCell">
    <xdr:from>
      <xdr:col>8</xdr:col>
      <xdr:colOff>26097</xdr:colOff>
      <xdr:row>320</xdr:row>
      <xdr:rowOff>959550</xdr:rowOff>
    </xdr:from>
    <xdr:to>
      <xdr:col>8</xdr:col>
      <xdr:colOff>1400174</xdr:colOff>
      <xdr:row>320</xdr:row>
      <xdr:rowOff>2175724</xdr:rowOff>
    </xdr:to>
    <xdr:pic>
      <xdr:nvPicPr>
        <xdr:cNvPr id="336" name="Imagen 335">
          <a:extLst>
            <a:ext uri="{FF2B5EF4-FFF2-40B4-BE49-F238E27FC236}">
              <a16:creationId xmlns:a16="http://schemas.microsoft.com/office/drawing/2014/main" id="{9C4C3404-1507-430F-BB9F-32A39C9455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3618"/>
        <a:stretch/>
      </xdr:blipFill>
      <xdr:spPr>
        <a:xfrm flipH="1">
          <a:off x="8627172" y="126613350"/>
          <a:ext cx="1374077" cy="1216174"/>
        </a:xfrm>
        <a:prstGeom prst="rect">
          <a:avLst/>
        </a:prstGeom>
      </xdr:spPr>
    </xdr:pic>
    <xdr:clientData/>
  </xdr:twoCellAnchor>
  <xdr:twoCellAnchor editAs="oneCell">
    <xdr:from>
      <xdr:col>8</xdr:col>
      <xdr:colOff>30824</xdr:colOff>
      <xdr:row>333</xdr:row>
      <xdr:rowOff>40350</xdr:rowOff>
    </xdr:from>
    <xdr:to>
      <xdr:col>8</xdr:col>
      <xdr:colOff>1393594</xdr:colOff>
      <xdr:row>333</xdr:row>
      <xdr:rowOff>1857376</xdr:rowOff>
    </xdr:to>
    <xdr:pic>
      <xdr:nvPicPr>
        <xdr:cNvPr id="340" name="Imagen 339">
          <a:extLst>
            <a:ext uri="{FF2B5EF4-FFF2-40B4-BE49-F238E27FC236}">
              <a16:creationId xmlns:a16="http://schemas.microsoft.com/office/drawing/2014/main" id="{9632D6F2-A56A-4A56-B985-E2F31EE3E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8631899" y="127989675"/>
          <a:ext cx="1362770" cy="1817026"/>
        </a:xfrm>
        <a:prstGeom prst="rect">
          <a:avLst/>
        </a:prstGeom>
      </xdr:spPr>
    </xdr:pic>
    <xdr:clientData/>
  </xdr:twoCellAnchor>
  <xdr:oneCellAnchor>
    <xdr:from>
      <xdr:col>8</xdr:col>
      <xdr:colOff>38099</xdr:colOff>
      <xdr:row>1171</xdr:row>
      <xdr:rowOff>28574</xdr:rowOff>
    </xdr:from>
    <xdr:ext cx="1362076" cy="1447801"/>
    <xdr:pic>
      <xdr:nvPicPr>
        <xdr:cNvPr id="345" name="Imagen 344">
          <a:extLst>
            <a:ext uri="{FF2B5EF4-FFF2-40B4-BE49-F238E27FC236}">
              <a16:creationId xmlns:a16="http://schemas.microsoft.com/office/drawing/2014/main" id="{B1BC068D-D7A8-4821-8AEC-B3560DB313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0280"/>
        <a:stretch/>
      </xdr:blipFill>
      <xdr:spPr>
        <a:xfrm flipH="1">
          <a:off x="8639174" y="132892799"/>
          <a:ext cx="1362076" cy="1447801"/>
        </a:xfrm>
        <a:prstGeom prst="rect">
          <a:avLst/>
        </a:prstGeom>
      </xdr:spPr>
    </xdr:pic>
    <xdr:clientData/>
  </xdr:oneCellAnchor>
  <xdr:oneCellAnchor>
    <xdr:from>
      <xdr:col>8</xdr:col>
      <xdr:colOff>33224</xdr:colOff>
      <xdr:row>1171</xdr:row>
      <xdr:rowOff>1511980</xdr:rowOff>
    </xdr:from>
    <xdr:ext cx="1357426" cy="1016726"/>
    <xdr:pic>
      <xdr:nvPicPr>
        <xdr:cNvPr id="349" name="Imagen 348">
          <a:extLst>
            <a:ext uri="{FF2B5EF4-FFF2-40B4-BE49-F238E27FC236}">
              <a16:creationId xmlns:a16="http://schemas.microsoft.com/office/drawing/2014/main" id="{E05D2A71-D282-4EB8-9AD6-8931B2942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8634299" y="134376205"/>
          <a:ext cx="1357426" cy="1016726"/>
        </a:xfrm>
        <a:prstGeom prst="rect">
          <a:avLst/>
        </a:prstGeom>
      </xdr:spPr>
    </xdr:pic>
    <xdr:clientData/>
  </xdr:oneCellAnchor>
  <xdr:oneCellAnchor>
    <xdr:from>
      <xdr:col>8</xdr:col>
      <xdr:colOff>26023</xdr:colOff>
      <xdr:row>1171</xdr:row>
      <xdr:rowOff>2576812</xdr:rowOff>
    </xdr:from>
    <xdr:ext cx="1374152" cy="1030614"/>
    <xdr:pic>
      <xdr:nvPicPr>
        <xdr:cNvPr id="352" name="Imagen 351">
          <a:extLst>
            <a:ext uri="{FF2B5EF4-FFF2-40B4-BE49-F238E27FC236}">
              <a16:creationId xmlns:a16="http://schemas.microsoft.com/office/drawing/2014/main" id="{1CCC68AB-C8EC-4891-873A-E434A540B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8627098" y="135441037"/>
          <a:ext cx="1374152" cy="1030614"/>
        </a:xfrm>
        <a:prstGeom prst="rect">
          <a:avLst/>
        </a:prstGeom>
      </xdr:spPr>
    </xdr:pic>
    <xdr:clientData/>
  </xdr:oneCellAnchor>
  <xdr:twoCellAnchor editAs="oneCell">
    <xdr:from>
      <xdr:col>8</xdr:col>
      <xdr:colOff>28575</xdr:colOff>
      <xdr:row>1237</xdr:row>
      <xdr:rowOff>1215600</xdr:rowOff>
    </xdr:from>
    <xdr:to>
      <xdr:col>8</xdr:col>
      <xdr:colOff>1409700</xdr:colOff>
      <xdr:row>1237</xdr:row>
      <xdr:rowOff>2438975</xdr:rowOff>
    </xdr:to>
    <xdr:pic>
      <xdr:nvPicPr>
        <xdr:cNvPr id="357" name="Imagen 356">
          <a:extLst>
            <a:ext uri="{FF2B5EF4-FFF2-40B4-BE49-F238E27FC236}">
              <a16:creationId xmlns:a16="http://schemas.microsoft.com/office/drawing/2014/main" id="{4CC09B6B-78B5-4453-86AE-2F38ACC561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74" r="8354"/>
        <a:stretch/>
      </xdr:blipFill>
      <xdr:spPr>
        <a:xfrm>
          <a:off x="8629650" y="139290000"/>
          <a:ext cx="1381125" cy="122337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1237</xdr:row>
      <xdr:rowOff>25415</xdr:rowOff>
    </xdr:from>
    <xdr:to>
      <xdr:col>8</xdr:col>
      <xdr:colOff>1400620</xdr:colOff>
      <xdr:row>1237</xdr:row>
      <xdr:rowOff>1181100</xdr:rowOff>
    </xdr:to>
    <xdr:pic>
      <xdr:nvPicPr>
        <xdr:cNvPr id="359" name="Imagen 358">
          <a:extLst>
            <a:ext uri="{FF2B5EF4-FFF2-40B4-BE49-F238E27FC236}">
              <a16:creationId xmlns:a16="http://schemas.microsoft.com/office/drawing/2014/main" id="{7268AA2A-8448-412A-A233-46C749060A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40" r="19112"/>
        <a:stretch/>
      </xdr:blipFill>
      <xdr:spPr>
        <a:xfrm>
          <a:off x="8620125" y="138099815"/>
          <a:ext cx="1381570" cy="1155685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1238</xdr:row>
      <xdr:rowOff>20175</xdr:rowOff>
    </xdr:from>
    <xdr:to>
      <xdr:col>8</xdr:col>
      <xdr:colOff>1408518</xdr:colOff>
      <xdr:row>1238</xdr:row>
      <xdr:rowOff>1295400</xdr:rowOff>
    </xdr:to>
    <xdr:pic>
      <xdr:nvPicPr>
        <xdr:cNvPr id="361" name="Imagen 360">
          <a:extLst>
            <a:ext uri="{FF2B5EF4-FFF2-40B4-BE49-F238E27FC236}">
              <a16:creationId xmlns:a16="http://schemas.microsoft.com/office/drawing/2014/main" id="{B52D728D-8521-43EA-9A4E-57A4A3C054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59" r="15108" b="8041"/>
        <a:stretch/>
      </xdr:blipFill>
      <xdr:spPr>
        <a:xfrm>
          <a:off x="8629650" y="140580600"/>
          <a:ext cx="1379943" cy="1275225"/>
        </a:xfrm>
        <a:prstGeom prst="rect">
          <a:avLst/>
        </a:prstGeom>
      </xdr:spPr>
    </xdr:pic>
    <xdr:clientData/>
  </xdr:twoCellAnchor>
  <xdr:twoCellAnchor editAs="oneCell">
    <xdr:from>
      <xdr:col>8</xdr:col>
      <xdr:colOff>31751</xdr:colOff>
      <xdr:row>1238</xdr:row>
      <xdr:rowOff>1371601</xdr:rowOff>
    </xdr:from>
    <xdr:to>
      <xdr:col>8</xdr:col>
      <xdr:colOff>1409701</xdr:colOff>
      <xdr:row>1238</xdr:row>
      <xdr:rowOff>2405063</xdr:rowOff>
    </xdr:to>
    <xdr:pic>
      <xdr:nvPicPr>
        <xdr:cNvPr id="363" name="Imagen 362">
          <a:extLst>
            <a:ext uri="{FF2B5EF4-FFF2-40B4-BE49-F238E27FC236}">
              <a16:creationId xmlns:a16="http://schemas.microsoft.com/office/drawing/2014/main" id="{199AF37D-7EEF-490D-ACDE-81BBB9568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2826" y="141932026"/>
          <a:ext cx="1377950" cy="1033462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</xdr:colOff>
      <xdr:row>1288</xdr:row>
      <xdr:rowOff>47625</xdr:rowOff>
    </xdr:from>
    <xdr:to>
      <xdr:col>8</xdr:col>
      <xdr:colOff>1390650</xdr:colOff>
      <xdr:row>1288</xdr:row>
      <xdr:rowOff>762000</xdr:rowOff>
    </xdr:to>
    <xdr:pic>
      <xdr:nvPicPr>
        <xdr:cNvPr id="369" name="Imagen 368">
          <a:extLst>
            <a:ext uri="{FF2B5EF4-FFF2-40B4-BE49-F238E27FC236}">
              <a16:creationId xmlns:a16="http://schemas.microsoft.com/office/drawing/2014/main" id="{7110149B-605F-4287-BEA4-906B4E5547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762" b="18810"/>
        <a:stretch/>
      </xdr:blipFill>
      <xdr:spPr>
        <a:xfrm>
          <a:off x="8658225" y="147351750"/>
          <a:ext cx="1333500" cy="714375"/>
        </a:xfrm>
        <a:prstGeom prst="rect">
          <a:avLst/>
        </a:prstGeom>
      </xdr:spPr>
    </xdr:pic>
    <xdr:clientData/>
  </xdr:twoCellAnchor>
  <xdr:twoCellAnchor editAs="oneCell">
    <xdr:from>
      <xdr:col>8</xdr:col>
      <xdr:colOff>35700</xdr:colOff>
      <xdr:row>1288</xdr:row>
      <xdr:rowOff>800100</xdr:rowOff>
    </xdr:from>
    <xdr:to>
      <xdr:col>8</xdr:col>
      <xdr:colOff>1400175</xdr:colOff>
      <xdr:row>1288</xdr:row>
      <xdr:rowOff>1581150</xdr:rowOff>
    </xdr:to>
    <xdr:pic>
      <xdr:nvPicPr>
        <xdr:cNvPr id="371" name="Imagen 370">
          <a:extLst>
            <a:ext uri="{FF2B5EF4-FFF2-40B4-BE49-F238E27FC236}">
              <a16:creationId xmlns:a16="http://schemas.microsoft.com/office/drawing/2014/main" id="{5B3C6CF9-A95F-4E03-B99B-A8BEF36D13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05" r="13050" b="17163"/>
        <a:stretch/>
      </xdr:blipFill>
      <xdr:spPr>
        <a:xfrm>
          <a:off x="8636775" y="148104225"/>
          <a:ext cx="1364475" cy="781050"/>
        </a:xfrm>
        <a:prstGeom prst="rect">
          <a:avLst/>
        </a:prstGeom>
      </xdr:spPr>
    </xdr:pic>
    <xdr:clientData/>
  </xdr:twoCellAnchor>
  <xdr:twoCellAnchor editAs="oneCell">
    <xdr:from>
      <xdr:col>8</xdr:col>
      <xdr:colOff>71400</xdr:colOff>
      <xdr:row>1288</xdr:row>
      <xdr:rowOff>2402643</xdr:rowOff>
    </xdr:from>
    <xdr:to>
      <xdr:col>8</xdr:col>
      <xdr:colOff>1362076</xdr:colOff>
      <xdr:row>1288</xdr:row>
      <xdr:rowOff>3181350</xdr:rowOff>
    </xdr:to>
    <xdr:pic>
      <xdr:nvPicPr>
        <xdr:cNvPr id="373" name="Imagen 372">
          <a:extLst>
            <a:ext uri="{FF2B5EF4-FFF2-40B4-BE49-F238E27FC236}">
              <a16:creationId xmlns:a16="http://schemas.microsoft.com/office/drawing/2014/main" id="{28ADD7D1-03DF-495D-8C75-4C47AC90B2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9556"/>
        <a:stretch/>
      </xdr:blipFill>
      <xdr:spPr>
        <a:xfrm>
          <a:off x="8672475" y="149706768"/>
          <a:ext cx="1290676" cy="778707"/>
        </a:xfrm>
        <a:prstGeom prst="rect">
          <a:avLst/>
        </a:prstGeom>
      </xdr:spPr>
    </xdr:pic>
    <xdr:clientData/>
  </xdr:twoCellAnchor>
  <xdr:twoCellAnchor editAs="oneCell">
    <xdr:from>
      <xdr:col>8</xdr:col>
      <xdr:colOff>40425</xdr:colOff>
      <xdr:row>1288</xdr:row>
      <xdr:rowOff>1638299</xdr:rowOff>
    </xdr:from>
    <xdr:to>
      <xdr:col>8</xdr:col>
      <xdr:colOff>1390650</xdr:colOff>
      <xdr:row>1288</xdr:row>
      <xdr:rowOff>2362200</xdr:rowOff>
    </xdr:to>
    <xdr:pic>
      <xdr:nvPicPr>
        <xdr:cNvPr id="375" name="Imagen 374">
          <a:extLst>
            <a:ext uri="{FF2B5EF4-FFF2-40B4-BE49-F238E27FC236}">
              <a16:creationId xmlns:a16="http://schemas.microsoft.com/office/drawing/2014/main" id="{BC484194-97CC-45C4-9FD0-B221BF27AA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71" b="20045"/>
        <a:stretch/>
      </xdr:blipFill>
      <xdr:spPr>
        <a:xfrm>
          <a:off x="8641500" y="148942424"/>
          <a:ext cx="1350225" cy="723901"/>
        </a:xfrm>
        <a:prstGeom prst="rect">
          <a:avLst/>
        </a:prstGeom>
      </xdr:spPr>
    </xdr:pic>
    <xdr:clientData/>
  </xdr:twoCellAnchor>
  <xdr:twoCellAnchor editAs="oneCell">
    <xdr:from>
      <xdr:col>8</xdr:col>
      <xdr:colOff>54675</xdr:colOff>
      <xdr:row>1287</xdr:row>
      <xdr:rowOff>1823943</xdr:rowOff>
    </xdr:from>
    <xdr:to>
      <xdr:col>8</xdr:col>
      <xdr:colOff>1381125</xdr:colOff>
      <xdr:row>1287</xdr:row>
      <xdr:rowOff>2686050</xdr:rowOff>
    </xdr:to>
    <xdr:pic>
      <xdr:nvPicPr>
        <xdr:cNvPr id="379" name="Imagen 378">
          <a:extLst>
            <a:ext uri="{FF2B5EF4-FFF2-40B4-BE49-F238E27FC236}">
              <a16:creationId xmlns:a16="http://schemas.microsoft.com/office/drawing/2014/main" id="{DD972125-5A33-430B-9F6C-748ADBA4F0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342"/>
        <a:stretch/>
      </xdr:blipFill>
      <xdr:spPr>
        <a:xfrm>
          <a:off x="8655750" y="146413443"/>
          <a:ext cx="1326450" cy="862107"/>
        </a:xfrm>
        <a:prstGeom prst="rect">
          <a:avLst/>
        </a:prstGeom>
      </xdr:spPr>
    </xdr:pic>
    <xdr:clientData/>
  </xdr:twoCellAnchor>
  <xdr:twoCellAnchor editAs="oneCell">
    <xdr:from>
      <xdr:col>8</xdr:col>
      <xdr:colOff>33224</xdr:colOff>
      <xdr:row>1287</xdr:row>
      <xdr:rowOff>49894</xdr:rowOff>
    </xdr:from>
    <xdr:to>
      <xdr:col>8</xdr:col>
      <xdr:colOff>1381125</xdr:colOff>
      <xdr:row>1287</xdr:row>
      <xdr:rowOff>1060820</xdr:rowOff>
    </xdr:to>
    <xdr:pic>
      <xdr:nvPicPr>
        <xdr:cNvPr id="381" name="Imagen 380">
          <a:extLst>
            <a:ext uri="{FF2B5EF4-FFF2-40B4-BE49-F238E27FC236}">
              <a16:creationId xmlns:a16="http://schemas.microsoft.com/office/drawing/2014/main" id="{C3250641-CEBD-46C9-BF1F-462F7DD48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4299" y="144639394"/>
          <a:ext cx="1347901" cy="1010926"/>
        </a:xfrm>
        <a:prstGeom prst="rect">
          <a:avLst/>
        </a:prstGeom>
      </xdr:spPr>
    </xdr:pic>
    <xdr:clientData/>
  </xdr:twoCellAnchor>
  <xdr:twoCellAnchor editAs="oneCell">
    <xdr:from>
      <xdr:col>8</xdr:col>
      <xdr:colOff>49875</xdr:colOff>
      <xdr:row>1287</xdr:row>
      <xdr:rowOff>1085850</xdr:rowOff>
    </xdr:from>
    <xdr:to>
      <xdr:col>8</xdr:col>
      <xdr:colOff>1371600</xdr:colOff>
      <xdr:row>1287</xdr:row>
      <xdr:rowOff>1800226</xdr:rowOff>
    </xdr:to>
    <xdr:pic>
      <xdr:nvPicPr>
        <xdr:cNvPr id="383" name="Imagen 382">
          <a:extLst>
            <a:ext uri="{FF2B5EF4-FFF2-40B4-BE49-F238E27FC236}">
              <a16:creationId xmlns:a16="http://schemas.microsoft.com/office/drawing/2014/main" id="{0846EA0C-709D-4106-91F5-D00693FD47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738" b="21196"/>
        <a:stretch/>
      </xdr:blipFill>
      <xdr:spPr>
        <a:xfrm>
          <a:off x="8650950" y="145675350"/>
          <a:ext cx="1321725" cy="714376"/>
        </a:xfrm>
        <a:prstGeom prst="rect">
          <a:avLst/>
        </a:prstGeom>
      </xdr:spPr>
    </xdr:pic>
    <xdr:clientData/>
  </xdr:twoCellAnchor>
  <xdr:twoCellAnchor editAs="oneCell">
    <xdr:from>
      <xdr:col>8</xdr:col>
      <xdr:colOff>66675</xdr:colOff>
      <xdr:row>1315</xdr:row>
      <xdr:rowOff>19049</xdr:rowOff>
    </xdr:from>
    <xdr:to>
      <xdr:col>8</xdr:col>
      <xdr:colOff>1400175</xdr:colOff>
      <xdr:row>1315</xdr:row>
      <xdr:rowOff>1647652</xdr:rowOff>
    </xdr:to>
    <xdr:pic>
      <xdr:nvPicPr>
        <xdr:cNvPr id="393" name="Imagen 392">
          <a:extLst>
            <a:ext uri="{FF2B5EF4-FFF2-40B4-BE49-F238E27FC236}">
              <a16:creationId xmlns:a16="http://schemas.microsoft.com/office/drawing/2014/main" id="{BAA1B78F-01A9-4945-932E-6F0D2D7D9D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787" b="23033"/>
        <a:stretch/>
      </xdr:blipFill>
      <xdr:spPr>
        <a:xfrm>
          <a:off x="8667750" y="152104724"/>
          <a:ext cx="1333500" cy="1628603"/>
        </a:xfrm>
        <a:prstGeom prst="rect">
          <a:avLst/>
        </a:prstGeom>
      </xdr:spPr>
    </xdr:pic>
    <xdr:clientData/>
  </xdr:twoCellAnchor>
  <xdr:twoCellAnchor editAs="oneCell">
    <xdr:from>
      <xdr:col>8</xdr:col>
      <xdr:colOff>14250</xdr:colOff>
      <xdr:row>1315</xdr:row>
      <xdr:rowOff>2800350</xdr:rowOff>
    </xdr:from>
    <xdr:to>
      <xdr:col>8</xdr:col>
      <xdr:colOff>1314450</xdr:colOff>
      <xdr:row>1315</xdr:row>
      <xdr:rowOff>5076825</xdr:rowOff>
    </xdr:to>
    <xdr:pic>
      <xdr:nvPicPr>
        <xdr:cNvPr id="397" name="Imagen 396">
          <a:extLst>
            <a:ext uri="{FF2B5EF4-FFF2-40B4-BE49-F238E27FC236}">
              <a16:creationId xmlns:a16="http://schemas.microsoft.com/office/drawing/2014/main" id="{58F9F8DB-B866-444E-8598-F35A7D41E1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77"/>
        <a:stretch/>
      </xdr:blipFill>
      <xdr:spPr>
        <a:xfrm>
          <a:off x="8618500" y="172551725"/>
          <a:ext cx="1300200" cy="2276475"/>
        </a:xfrm>
        <a:prstGeom prst="rect">
          <a:avLst/>
        </a:prstGeom>
      </xdr:spPr>
    </xdr:pic>
    <xdr:clientData/>
  </xdr:twoCellAnchor>
  <xdr:twoCellAnchor editAs="oneCell">
    <xdr:from>
      <xdr:col>8</xdr:col>
      <xdr:colOff>49951</xdr:colOff>
      <xdr:row>1315</xdr:row>
      <xdr:rowOff>1666875</xdr:rowOff>
    </xdr:from>
    <xdr:to>
      <xdr:col>8</xdr:col>
      <xdr:colOff>1409701</xdr:colOff>
      <xdr:row>1315</xdr:row>
      <xdr:rowOff>2857500</xdr:rowOff>
    </xdr:to>
    <xdr:pic>
      <xdr:nvPicPr>
        <xdr:cNvPr id="399" name="Imagen 398">
          <a:extLst>
            <a:ext uri="{FF2B5EF4-FFF2-40B4-BE49-F238E27FC236}">
              <a16:creationId xmlns:a16="http://schemas.microsoft.com/office/drawing/2014/main" id="{86A42D8E-5F6F-4CF7-BEE5-BD26F937C5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22" b="41299"/>
        <a:stretch/>
      </xdr:blipFill>
      <xdr:spPr>
        <a:xfrm>
          <a:off x="8651026" y="153752550"/>
          <a:ext cx="1359750" cy="1190625"/>
        </a:xfrm>
        <a:prstGeom prst="rect">
          <a:avLst/>
        </a:prstGeom>
      </xdr:spPr>
    </xdr:pic>
    <xdr:clientData/>
  </xdr:twoCellAnchor>
  <xdr:oneCellAnchor>
    <xdr:from>
      <xdr:col>8</xdr:col>
      <xdr:colOff>16650</xdr:colOff>
      <xdr:row>117</xdr:row>
      <xdr:rowOff>1971675</xdr:rowOff>
    </xdr:from>
    <xdr:ext cx="1351463" cy="1724025"/>
    <xdr:pic>
      <xdr:nvPicPr>
        <xdr:cNvPr id="414" name="Imagen 413">
          <a:extLst>
            <a:ext uri="{FF2B5EF4-FFF2-40B4-BE49-F238E27FC236}">
              <a16:creationId xmlns:a16="http://schemas.microsoft.com/office/drawing/2014/main" id="{B8C42B60-C73C-4E15-8771-2B0C3730B2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911" b="35408"/>
        <a:stretch/>
      </xdr:blipFill>
      <xdr:spPr>
        <a:xfrm>
          <a:off x="8617725" y="14316075"/>
          <a:ext cx="1351463" cy="1724025"/>
        </a:xfrm>
        <a:prstGeom prst="rect">
          <a:avLst/>
        </a:prstGeom>
      </xdr:spPr>
    </xdr:pic>
    <xdr:clientData/>
  </xdr:oneCellAnchor>
  <xdr:twoCellAnchor editAs="oneCell">
    <xdr:from>
      <xdr:col>8</xdr:col>
      <xdr:colOff>18859</xdr:colOff>
      <xdr:row>117</xdr:row>
      <xdr:rowOff>38099</xdr:rowOff>
    </xdr:from>
    <xdr:to>
      <xdr:col>8</xdr:col>
      <xdr:colOff>1400175</xdr:colOff>
      <xdr:row>117</xdr:row>
      <xdr:rowOff>1936674</xdr:rowOff>
    </xdr:to>
    <xdr:pic>
      <xdr:nvPicPr>
        <xdr:cNvPr id="416" name="Imagen 415">
          <a:extLst>
            <a:ext uri="{FF2B5EF4-FFF2-40B4-BE49-F238E27FC236}">
              <a16:creationId xmlns:a16="http://schemas.microsoft.com/office/drawing/2014/main" id="{E952B39F-EA60-4C1A-88BA-D841271690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775"/>
        <a:stretch/>
      </xdr:blipFill>
      <xdr:spPr>
        <a:xfrm>
          <a:off x="8619934" y="12382499"/>
          <a:ext cx="1381316" cy="189857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19051</xdr:colOff>
      <xdr:row>17</xdr:row>
      <xdr:rowOff>50775</xdr:rowOff>
    </xdr:from>
    <xdr:to>
      <xdr:col>8</xdr:col>
      <xdr:colOff>1395432</xdr:colOff>
      <xdr:row>17</xdr:row>
      <xdr:rowOff>1885950</xdr:rowOff>
    </xdr:to>
    <xdr:pic>
      <xdr:nvPicPr>
        <xdr:cNvPr id="418" name="Imagen 417">
          <a:extLst>
            <a:ext uri="{FF2B5EF4-FFF2-40B4-BE49-F238E27FC236}">
              <a16:creationId xmlns:a16="http://schemas.microsoft.com/office/drawing/2014/main" id="{A14593CD-381D-4422-ACE5-7E5CCF457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0126" y="1403325"/>
          <a:ext cx="1376381" cy="1835175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</xdr:colOff>
      <xdr:row>67</xdr:row>
      <xdr:rowOff>38101</xdr:rowOff>
    </xdr:from>
    <xdr:to>
      <xdr:col>8</xdr:col>
      <xdr:colOff>1409700</xdr:colOff>
      <xdr:row>67</xdr:row>
      <xdr:rowOff>2072781</xdr:rowOff>
    </xdr:to>
    <xdr:pic>
      <xdr:nvPicPr>
        <xdr:cNvPr id="422" name="Imagen 421">
          <a:extLst>
            <a:ext uri="{FF2B5EF4-FFF2-40B4-BE49-F238E27FC236}">
              <a16:creationId xmlns:a16="http://schemas.microsoft.com/office/drawing/2014/main" id="{34412EB6-854C-4F19-A99D-35686C5394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01"/>
        <a:stretch/>
      </xdr:blipFill>
      <xdr:spPr>
        <a:xfrm>
          <a:off x="8658225" y="7600951"/>
          <a:ext cx="1352550" cy="2034680"/>
        </a:xfrm>
        <a:prstGeom prst="rect">
          <a:avLst/>
        </a:prstGeom>
      </xdr:spPr>
    </xdr:pic>
    <xdr:clientData/>
  </xdr:twoCellAnchor>
  <xdr:twoCellAnchor editAs="oneCell">
    <xdr:from>
      <xdr:col>8</xdr:col>
      <xdr:colOff>64275</xdr:colOff>
      <xdr:row>67</xdr:row>
      <xdr:rowOff>2114549</xdr:rowOff>
    </xdr:from>
    <xdr:to>
      <xdr:col>8</xdr:col>
      <xdr:colOff>1400175</xdr:colOff>
      <xdr:row>67</xdr:row>
      <xdr:rowOff>4310938</xdr:rowOff>
    </xdr:to>
    <xdr:pic>
      <xdr:nvPicPr>
        <xdr:cNvPr id="424" name="Imagen 423">
          <a:extLst>
            <a:ext uri="{FF2B5EF4-FFF2-40B4-BE49-F238E27FC236}">
              <a16:creationId xmlns:a16="http://schemas.microsoft.com/office/drawing/2014/main" id="{F051F7E8-1260-431D-942D-FD16EC15CA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370"/>
        <a:stretch/>
      </xdr:blipFill>
      <xdr:spPr>
        <a:xfrm>
          <a:off x="8665350" y="9677399"/>
          <a:ext cx="1335900" cy="2196389"/>
        </a:xfrm>
        <a:prstGeom prst="rect">
          <a:avLst/>
        </a:prstGeom>
      </xdr:spPr>
    </xdr:pic>
    <xdr:clientData/>
  </xdr:twoCellAnchor>
  <xdr:twoCellAnchor editAs="oneCell">
    <xdr:from>
      <xdr:col>8</xdr:col>
      <xdr:colOff>38101</xdr:colOff>
      <xdr:row>220</xdr:row>
      <xdr:rowOff>40501</xdr:rowOff>
    </xdr:from>
    <xdr:to>
      <xdr:col>8</xdr:col>
      <xdr:colOff>1409701</xdr:colOff>
      <xdr:row>220</xdr:row>
      <xdr:rowOff>1869301</xdr:rowOff>
    </xdr:to>
    <xdr:pic>
      <xdr:nvPicPr>
        <xdr:cNvPr id="430" name="Imagen 429">
          <a:extLst>
            <a:ext uri="{FF2B5EF4-FFF2-40B4-BE49-F238E27FC236}">
              <a16:creationId xmlns:a16="http://schemas.microsoft.com/office/drawing/2014/main" id="{2F2AFD3E-0B9F-42DE-A35A-E19B9678A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9176" y="24024451"/>
          <a:ext cx="1371600" cy="1828800"/>
        </a:xfrm>
        <a:prstGeom prst="rect">
          <a:avLst/>
        </a:prstGeom>
      </xdr:spPr>
    </xdr:pic>
    <xdr:clientData/>
  </xdr:twoCellAnchor>
  <xdr:twoCellAnchor editAs="oneCell">
    <xdr:from>
      <xdr:col>8</xdr:col>
      <xdr:colOff>26176</xdr:colOff>
      <xdr:row>220</xdr:row>
      <xdr:rowOff>1905001</xdr:rowOff>
    </xdr:from>
    <xdr:to>
      <xdr:col>8</xdr:col>
      <xdr:colOff>1397776</xdr:colOff>
      <xdr:row>220</xdr:row>
      <xdr:rowOff>3733801</xdr:rowOff>
    </xdr:to>
    <xdr:pic>
      <xdr:nvPicPr>
        <xdr:cNvPr id="432" name="Imagen 431">
          <a:extLst>
            <a:ext uri="{FF2B5EF4-FFF2-40B4-BE49-F238E27FC236}">
              <a16:creationId xmlns:a16="http://schemas.microsoft.com/office/drawing/2014/main" id="{E3107657-90AD-4CA2-8B24-3F297D703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7251" y="25888951"/>
          <a:ext cx="1371600" cy="1828800"/>
        </a:xfrm>
        <a:prstGeom prst="rect">
          <a:avLst/>
        </a:prstGeom>
      </xdr:spPr>
    </xdr:pic>
    <xdr:clientData/>
  </xdr:twoCellAnchor>
  <xdr:twoCellAnchor editAs="oneCell">
    <xdr:from>
      <xdr:col>8</xdr:col>
      <xdr:colOff>47625</xdr:colOff>
      <xdr:row>264</xdr:row>
      <xdr:rowOff>2283619</xdr:rowOff>
    </xdr:from>
    <xdr:to>
      <xdr:col>8</xdr:col>
      <xdr:colOff>1409700</xdr:colOff>
      <xdr:row>264</xdr:row>
      <xdr:rowOff>3305175</xdr:rowOff>
    </xdr:to>
    <xdr:pic>
      <xdr:nvPicPr>
        <xdr:cNvPr id="434" name="Imagen 433">
          <a:extLst>
            <a:ext uri="{FF2B5EF4-FFF2-40B4-BE49-F238E27FC236}">
              <a16:creationId xmlns:a16="http://schemas.microsoft.com/office/drawing/2014/main" id="{427D9D8A-46F2-44B5-969F-4BDC75AC8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8700" y="31620619"/>
          <a:ext cx="1362075" cy="1021556"/>
        </a:xfrm>
        <a:prstGeom prst="rect">
          <a:avLst/>
        </a:prstGeom>
      </xdr:spPr>
    </xdr:pic>
    <xdr:clientData/>
  </xdr:twoCellAnchor>
  <xdr:twoCellAnchor editAs="oneCell">
    <xdr:from>
      <xdr:col>8</xdr:col>
      <xdr:colOff>54750</xdr:colOff>
      <xdr:row>264</xdr:row>
      <xdr:rowOff>28575</xdr:rowOff>
    </xdr:from>
    <xdr:to>
      <xdr:col>8</xdr:col>
      <xdr:colOff>1381125</xdr:colOff>
      <xdr:row>264</xdr:row>
      <xdr:rowOff>2209785</xdr:rowOff>
    </xdr:to>
    <xdr:pic>
      <xdr:nvPicPr>
        <xdr:cNvPr id="436" name="Imagen 435">
          <a:extLst>
            <a:ext uri="{FF2B5EF4-FFF2-40B4-BE49-F238E27FC236}">
              <a16:creationId xmlns:a16="http://schemas.microsoft.com/office/drawing/2014/main" id="{82C9A7A9-36A7-4C88-BCCD-F4D88CC76C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354"/>
        <a:stretch/>
      </xdr:blipFill>
      <xdr:spPr>
        <a:xfrm>
          <a:off x="8655825" y="29365575"/>
          <a:ext cx="1326375" cy="218121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270</xdr:row>
      <xdr:rowOff>57150</xdr:rowOff>
    </xdr:from>
    <xdr:to>
      <xdr:col>8</xdr:col>
      <xdr:colOff>1381125</xdr:colOff>
      <xdr:row>270</xdr:row>
      <xdr:rowOff>1860550</xdr:rowOff>
    </xdr:to>
    <xdr:pic>
      <xdr:nvPicPr>
        <xdr:cNvPr id="438" name="Imagen 437">
          <a:extLst>
            <a:ext uri="{FF2B5EF4-FFF2-40B4-BE49-F238E27FC236}">
              <a16:creationId xmlns:a16="http://schemas.microsoft.com/office/drawing/2014/main" id="{02A69E9E-CDCB-44A4-A202-E7AAF2DB6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9650" y="32775525"/>
          <a:ext cx="1352550" cy="18034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347</xdr:row>
      <xdr:rowOff>1628775</xdr:rowOff>
    </xdr:from>
    <xdr:to>
      <xdr:col>8</xdr:col>
      <xdr:colOff>1400174</xdr:colOff>
      <xdr:row>347</xdr:row>
      <xdr:rowOff>2943225</xdr:rowOff>
    </xdr:to>
    <xdr:pic>
      <xdr:nvPicPr>
        <xdr:cNvPr id="440" name="Imagen 439">
          <a:extLst>
            <a:ext uri="{FF2B5EF4-FFF2-40B4-BE49-F238E27FC236}">
              <a16:creationId xmlns:a16="http://schemas.microsoft.com/office/drawing/2014/main" id="{7086D690-18E3-427F-8F84-96D3CB94D2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72" b="18053"/>
        <a:stretch/>
      </xdr:blipFill>
      <xdr:spPr>
        <a:xfrm>
          <a:off x="8629650" y="50558700"/>
          <a:ext cx="1371599" cy="1314450"/>
        </a:xfrm>
        <a:prstGeom prst="rect">
          <a:avLst/>
        </a:prstGeom>
      </xdr:spPr>
    </xdr:pic>
    <xdr:clientData/>
  </xdr:twoCellAnchor>
  <xdr:twoCellAnchor editAs="oneCell">
    <xdr:from>
      <xdr:col>8</xdr:col>
      <xdr:colOff>26176</xdr:colOff>
      <xdr:row>347</xdr:row>
      <xdr:rowOff>47625</xdr:rowOff>
    </xdr:from>
    <xdr:to>
      <xdr:col>8</xdr:col>
      <xdr:colOff>1390650</xdr:colOff>
      <xdr:row>347</xdr:row>
      <xdr:rowOff>1585073</xdr:rowOff>
    </xdr:to>
    <xdr:pic>
      <xdr:nvPicPr>
        <xdr:cNvPr id="442" name="Imagen 441">
          <a:extLst>
            <a:ext uri="{FF2B5EF4-FFF2-40B4-BE49-F238E27FC236}">
              <a16:creationId xmlns:a16="http://schemas.microsoft.com/office/drawing/2014/main" id="{A8B3A879-C393-407A-9AEB-809FCBA816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492"/>
        <a:stretch/>
      </xdr:blipFill>
      <xdr:spPr>
        <a:xfrm>
          <a:off x="8627251" y="48977550"/>
          <a:ext cx="1364474" cy="1537448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364</xdr:row>
      <xdr:rowOff>19050</xdr:rowOff>
    </xdr:from>
    <xdr:to>
      <xdr:col>8</xdr:col>
      <xdr:colOff>1390650</xdr:colOff>
      <xdr:row>364</xdr:row>
      <xdr:rowOff>1835150</xdr:rowOff>
    </xdr:to>
    <xdr:pic>
      <xdr:nvPicPr>
        <xdr:cNvPr id="446" name="Imagen 445">
          <a:extLst>
            <a:ext uri="{FF2B5EF4-FFF2-40B4-BE49-F238E27FC236}">
              <a16:creationId xmlns:a16="http://schemas.microsoft.com/office/drawing/2014/main" id="{09F7509A-8054-4CBF-A2D0-B51F642BB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9650" y="53501925"/>
          <a:ext cx="1362075" cy="1816100"/>
        </a:xfrm>
        <a:prstGeom prst="rect">
          <a:avLst/>
        </a:prstGeom>
      </xdr:spPr>
    </xdr:pic>
    <xdr:clientData/>
  </xdr:twoCellAnchor>
  <xdr:twoCellAnchor editAs="oneCell">
    <xdr:from>
      <xdr:col>8</xdr:col>
      <xdr:colOff>23850</xdr:colOff>
      <xdr:row>747</xdr:row>
      <xdr:rowOff>47625</xdr:rowOff>
    </xdr:from>
    <xdr:to>
      <xdr:col>8</xdr:col>
      <xdr:colOff>1404974</xdr:colOff>
      <xdr:row>747</xdr:row>
      <xdr:rowOff>2156806</xdr:rowOff>
    </xdr:to>
    <xdr:pic>
      <xdr:nvPicPr>
        <xdr:cNvPr id="451" name="Imagen 450">
          <a:extLst>
            <a:ext uri="{FF2B5EF4-FFF2-40B4-BE49-F238E27FC236}">
              <a16:creationId xmlns:a16="http://schemas.microsoft.com/office/drawing/2014/main" id="{EB95BB20-EF7B-4314-A945-2E05D60F2F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135" b="16622"/>
        <a:stretch/>
      </xdr:blipFill>
      <xdr:spPr>
        <a:xfrm>
          <a:off x="8624925" y="94878525"/>
          <a:ext cx="1381124" cy="2109181"/>
        </a:xfrm>
        <a:prstGeom prst="rect">
          <a:avLst/>
        </a:prstGeom>
      </xdr:spPr>
    </xdr:pic>
    <xdr:clientData/>
  </xdr:twoCellAnchor>
  <xdr:twoCellAnchor editAs="oneCell">
    <xdr:from>
      <xdr:col>8</xdr:col>
      <xdr:colOff>40499</xdr:colOff>
      <xdr:row>746</xdr:row>
      <xdr:rowOff>1724025</xdr:rowOff>
    </xdr:from>
    <xdr:to>
      <xdr:col>8</xdr:col>
      <xdr:colOff>1395960</xdr:colOff>
      <xdr:row>746</xdr:row>
      <xdr:rowOff>3426600</xdr:rowOff>
    </xdr:to>
    <xdr:pic>
      <xdr:nvPicPr>
        <xdr:cNvPr id="452" name="Imagen 451">
          <a:extLst>
            <a:ext uri="{FF2B5EF4-FFF2-40B4-BE49-F238E27FC236}">
              <a16:creationId xmlns:a16="http://schemas.microsoft.com/office/drawing/2014/main" id="{85EF0C99-08F4-4199-BE70-F03BFC7D26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2225"/>
        <a:stretch/>
      </xdr:blipFill>
      <xdr:spPr>
        <a:xfrm>
          <a:off x="8641574" y="93087825"/>
          <a:ext cx="1355461" cy="1702575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746</xdr:row>
      <xdr:rowOff>57150</xdr:rowOff>
    </xdr:from>
    <xdr:to>
      <xdr:col>8</xdr:col>
      <xdr:colOff>1404974</xdr:colOff>
      <xdr:row>746</xdr:row>
      <xdr:rowOff>1698404</xdr:rowOff>
    </xdr:to>
    <xdr:pic>
      <xdr:nvPicPr>
        <xdr:cNvPr id="453" name="Imagen 452">
          <a:extLst>
            <a:ext uri="{FF2B5EF4-FFF2-40B4-BE49-F238E27FC236}">
              <a16:creationId xmlns:a16="http://schemas.microsoft.com/office/drawing/2014/main" id="{A59812C5-120B-4FF8-BCB9-F3ACAE54C7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955" b="15816"/>
        <a:stretch/>
      </xdr:blipFill>
      <xdr:spPr>
        <a:xfrm>
          <a:off x="8639175" y="91420950"/>
          <a:ext cx="1366874" cy="1641254"/>
        </a:xfrm>
        <a:prstGeom prst="rect">
          <a:avLst/>
        </a:prstGeom>
      </xdr:spPr>
    </xdr:pic>
    <xdr:clientData/>
  </xdr:twoCellAnchor>
  <xdr:twoCellAnchor editAs="oneCell">
    <xdr:from>
      <xdr:col>8</xdr:col>
      <xdr:colOff>40500</xdr:colOff>
      <xdr:row>891</xdr:row>
      <xdr:rowOff>38100</xdr:rowOff>
    </xdr:from>
    <xdr:to>
      <xdr:col>8</xdr:col>
      <xdr:colOff>1393049</xdr:colOff>
      <xdr:row>891</xdr:row>
      <xdr:rowOff>1841499</xdr:rowOff>
    </xdr:to>
    <xdr:pic>
      <xdr:nvPicPr>
        <xdr:cNvPr id="454" name="Imagen 453">
          <a:extLst>
            <a:ext uri="{FF2B5EF4-FFF2-40B4-BE49-F238E27FC236}">
              <a16:creationId xmlns:a16="http://schemas.microsoft.com/office/drawing/2014/main" id="{52D5A1DE-B5D6-459C-8771-EBBE11264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1575" y="113976150"/>
          <a:ext cx="1352549" cy="1803399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891</xdr:row>
      <xdr:rowOff>1871644</xdr:rowOff>
    </xdr:from>
    <xdr:to>
      <xdr:col>8</xdr:col>
      <xdr:colOff>1402574</xdr:colOff>
      <xdr:row>891</xdr:row>
      <xdr:rowOff>2902143</xdr:rowOff>
    </xdr:to>
    <xdr:pic>
      <xdr:nvPicPr>
        <xdr:cNvPr id="455" name="Imagen 454">
          <a:extLst>
            <a:ext uri="{FF2B5EF4-FFF2-40B4-BE49-F238E27FC236}">
              <a16:creationId xmlns:a16="http://schemas.microsoft.com/office/drawing/2014/main" id="{CA74B6F0-3343-4D31-B128-79F528F90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9650" y="115809694"/>
          <a:ext cx="1373999" cy="1030499"/>
        </a:xfrm>
        <a:prstGeom prst="rect">
          <a:avLst/>
        </a:prstGeom>
      </xdr:spPr>
    </xdr:pic>
    <xdr:clientData/>
  </xdr:twoCellAnchor>
  <xdr:twoCellAnchor editAs="oneCell">
    <xdr:from>
      <xdr:col>8</xdr:col>
      <xdr:colOff>59550</xdr:colOff>
      <xdr:row>770</xdr:row>
      <xdr:rowOff>1133475</xdr:rowOff>
    </xdr:from>
    <xdr:to>
      <xdr:col>8</xdr:col>
      <xdr:colOff>1416900</xdr:colOff>
      <xdr:row>770</xdr:row>
      <xdr:rowOff>2606148</xdr:rowOff>
    </xdr:to>
    <xdr:pic>
      <xdr:nvPicPr>
        <xdr:cNvPr id="457" name="Imagen 456">
          <a:extLst>
            <a:ext uri="{FF2B5EF4-FFF2-40B4-BE49-F238E27FC236}">
              <a16:creationId xmlns:a16="http://schemas.microsoft.com/office/drawing/2014/main" id="{4E8676B2-54D0-40A9-B69D-4FEFC40CF8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7" b="33551"/>
        <a:stretch/>
      </xdr:blipFill>
      <xdr:spPr>
        <a:xfrm>
          <a:off x="8660625" y="99774375"/>
          <a:ext cx="1357350" cy="1472673"/>
        </a:xfrm>
        <a:prstGeom prst="rect">
          <a:avLst/>
        </a:prstGeom>
      </xdr:spPr>
    </xdr:pic>
    <xdr:clientData/>
  </xdr:twoCellAnchor>
  <xdr:twoCellAnchor editAs="oneCell">
    <xdr:from>
      <xdr:col>8</xdr:col>
      <xdr:colOff>30975</xdr:colOff>
      <xdr:row>987</xdr:row>
      <xdr:rowOff>47624</xdr:rowOff>
    </xdr:from>
    <xdr:to>
      <xdr:col>8</xdr:col>
      <xdr:colOff>1402574</xdr:colOff>
      <xdr:row>987</xdr:row>
      <xdr:rowOff>2038348</xdr:rowOff>
    </xdr:to>
    <xdr:pic>
      <xdr:nvPicPr>
        <xdr:cNvPr id="459" name="Imagen 458">
          <a:extLst>
            <a:ext uri="{FF2B5EF4-FFF2-40B4-BE49-F238E27FC236}">
              <a16:creationId xmlns:a16="http://schemas.microsoft.com/office/drawing/2014/main" id="{7731CF3B-F4B6-49CB-B277-97FF90ECB9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341" b="23597"/>
        <a:stretch/>
      </xdr:blipFill>
      <xdr:spPr>
        <a:xfrm>
          <a:off x="8632050" y="129759074"/>
          <a:ext cx="1371599" cy="1990724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987</xdr:row>
      <xdr:rowOff>2076447</xdr:rowOff>
    </xdr:from>
    <xdr:to>
      <xdr:col>8</xdr:col>
      <xdr:colOff>1408707</xdr:colOff>
      <xdr:row>987</xdr:row>
      <xdr:rowOff>3888992</xdr:rowOff>
    </xdr:to>
    <xdr:pic>
      <xdr:nvPicPr>
        <xdr:cNvPr id="460" name="Imagen 459">
          <a:extLst>
            <a:ext uri="{FF2B5EF4-FFF2-40B4-BE49-F238E27FC236}">
              <a16:creationId xmlns:a16="http://schemas.microsoft.com/office/drawing/2014/main" id="{F4ED86C1-14EB-4B98-902C-BFFE7A501D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779"/>
        <a:stretch/>
      </xdr:blipFill>
      <xdr:spPr>
        <a:xfrm>
          <a:off x="8629650" y="131787897"/>
          <a:ext cx="1380132" cy="1812545"/>
        </a:xfrm>
        <a:prstGeom prst="rect">
          <a:avLst/>
        </a:prstGeom>
      </xdr:spPr>
    </xdr:pic>
    <xdr:clientData/>
  </xdr:twoCellAnchor>
  <xdr:twoCellAnchor editAs="oneCell">
    <xdr:from>
      <xdr:col>8</xdr:col>
      <xdr:colOff>26175</xdr:colOff>
      <xdr:row>986</xdr:row>
      <xdr:rowOff>38100</xdr:rowOff>
    </xdr:from>
    <xdr:to>
      <xdr:col>8</xdr:col>
      <xdr:colOff>1395439</xdr:colOff>
      <xdr:row>986</xdr:row>
      <xdr:rowOff>2143123</xdr:rowOff>
    </xdr:to>
    <xdr:pic>
      <xdr:nvPicPr>
        <xdr:cNvPr id="461" name="Imagen 460">
          <a:extLst>
            <a:ext uri="{FF2B5EF4-FFF2-40B4-BE49-F238E27FC236}">
              <a16:creationId xmlns:a16="http://schemas.microsoft.com/office/drawing/2014/main" id="{7E567F65-2327-4D1D-A6F8-92B4338677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49" b="19718"/>
        <a:stretch/>
      </xdr:blipFill>
      <xdr:spPr>
        <a:xfrm>
          <a:off x="8627250" y="127549275"/>
          <a:ext cx="1369264" cy="210502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%20CUADROS\CONTRATOS\CUADRILLAS\INFORMES%20DE%20SUPERVISI&#211;N\SEPTIEMBRE\ACTIVIDADES%20Y%20FECH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CHA"/>
      <sheetName val="ACTIVIDADES 1 INFORME"/>
      <sheetName val="Hoja4"/>
    </sheetNames>
    <sheetDataSet>
      <sheetData sheetId="0"/>
      <sheetData sheetId="1">
        <row r="2">
          <cell r="N2">
            <v>4508324.2915199958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F15"/>
  <sheetViews>
    <sheetView tabSelected="1" topLeftCell="A28" workbookViewId="0">
      <selection activeCell="E15" sqref="E15"/>
    </sheetView>
  </sheetViews>
  <sheetFormatPr baseColWidth="10" defaultRowHeight="15" x14ac:dyDescent="0.25"/>
  <cols>
    <col min="4" max="4" width="27" bestFit="1" customWidth="1"/>
  </cols>
  <sheetData>
    <row r="4" spans="4:6" x14ac:dyDescent="0.25">
      <c r="D4" s="117" t="s">
        <v>0</v>
      </c>
      <c r="E4" s="117"/>
    </row>
    <row r="5" spans="4:6" x14ac:dyDescent="0.25">
      <c r="D5" t="s">
        <v>1</v>
      </c>
      <c r="E5" s="1">
        <v>44823</v>
      </c>
    </row>
    <row r="6" spans="4:6" x14ac:dyDescent="0.25">
      <c r="D6" t="s">
        <v>2</v>
      </c>
      <c r="E6" s="1">
        <v>44862</v>
      </c>
    </row>
    <row r="8" spans="4:6" x14ac:dyDescent="0.25">
      <c r="D8" t="s">
        <v>4</v>
      </c>
      <c r="E8">
        <f>-_xlfn.DAYS(E5,E6)+1</f>
        <v>40</v>
      </c>
      <c r="F8" t="s">
        <v>5</v>
      </c>
    </row>
    <row r="10" spans="4:6" x14ac:dyDescent="0.25">
      <c r="D10" t="s">
        <v>3</v>
      </c>
      <c r="E10" s="1">
        <v>44834</v>
      </c>
    </row>
    <row r="12" spans="4:6" x14ac:dyDescent="0.25">
      <c r="D12" t="s">
        <v>6</v>
      </c>
      <c r="E12">
        <f>-_xlfn.DAYS(E5,E10)+1</f>
        <v>12</v>
      </c>
      <c r="F12" t="s">
        <v>5</v>
      </c>
    </row>
    <row r="14" spans="4:6" x14ac:dyDescent="0.25">
      <c r="D14" t="s">
        <v>7</v>
      </c>
      <c r="E14" s="2">
        <f>+E12/E8</f>
        <v>0.3</v>
      </c>
    </row>
    <row r="15" spans="4:6" x14ac:dyDescent="0.25">
      <c r="E15" s="1"/>
    </row>
  </sheetData>
  <mergeCells count="1"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51"/>
  <sheetViews>
    <sheetView view="pageBreakPreview" topLeftCell="B1372" zoomScaleNormal="100" zoomScaleSheetLayoutView="100" workbookViewId="0">
      <selection activeCell="N51" sqref="N51"/>
    </sheetView>
  </sheetViews>
  <sheetFormatPr baseColWidth="10" defaultRowHeight="15" x14ac:dyDescent="0.25"/>
  <cols>
    <col min="4" max="4" width="32.85546875" customWidth="1"/>
    <col min="5" max="5" width="15.5703125" bestFit="1" customWidth="1"/>
    <col min="6" max="6" width="14.7109375" style="31" customWidth="1"/>
    <col min="7" max="7" width="14.28515625" customWidth="1"/>
    <col min="8" max="8" width="17.28515625" customWidth="1"/>
    <col min="9" max="9" width="21.5703125" customWidth="1"/>
    <col min="10" max="10" width="22.85546875" customWidth="1"/>
    <col min="11" max="11" width="21.28515625" bestFit="1" customWidth="1"/>
    <col min="12" max="12" width="30.140625" customWidth="1"/>
    <col min="13" max="13" width="35.28515625" customWidth="1"/>
    <col min="14" max="14" width="42.140625" customWidth="1"/>
  </cols>
  <sheetData>
    <row r="1" spans="3:14" ht="15.75" thickBot="1" x14ac:dyDescent="0.3">
      <c r="C1" s="62"/>
      <c r="D1" s="63"/>
      <c r="E1" s="63"/>
      <c r="F1" s="64"/>
      <c r="G1" s="63"/>
      <c r="H1" s="63"/>
      <c r="I1" s="65"/>
    </row>
    <row r="2" spans="3:14" ht="15.75" thickBot="1" x14ac:dyDescent="0.3">
      <c r="C2" s="118" t="s">
        <v>61</v>
      </c>
      <c r="D2" s="119"/>
      <c r="E2" s="120"/>
      <c r="F2" s="121" t="s">
        <v>66</v>
      </c>
      <c r="G2" s="122"/>
      <c r="H2" s="122"/>
      <c r="I2" s="123"/>
      <c r="K2" s="13" t="s">
        <v>59</v>
      </c>
      <c r="L2" s="36">
        <v>30460919</v>
      </c>
      <c r="M2" s="13" t="s">
        <v>71</v>
      </c>
      <c r="N2" s="38">
        <f>+L2-L3</f>
        <v>9955700.211806003</v>
      </c>
    </row>
    <row r="3" spans="3:14" ht="15.75" thickBot="1" x14ac:dyDescent="0.3">
      <c r="C3" s="118" t="s">
        <v>63</v>
      </c>
      <c r="D3" s="119"/>
      <c r="E3" s="120"/>
      <c r="F3" s="121" t="s">
        <v>97</v>
      </c>
      <c r="G3" s="122"/>
      <c r="H3" s="122"/>
      <c r="I3" s="123"/>
      <c r="K3" s="14" t="s">
        <v>60</v>
      </c>
      <c r="L3" s="37">
        <f>I50+I100+I150+I200+I250+I300+I350+I400+I450+I500+I550+I600+I650+I700+I750+I800+I850+I900+I950+I1000+I1050+I1100+I1151+I1201+I1251+I1301+I1351</f>
        <v>20505218.788193997</v>
      </c>
      <c r="M3" s="14" t="s">
        <v>72</v>
      </c>
      <c r="N3" s="39">
        <f>+N2/L2</f>
        <v>0.32683518878094264</v>
      </c>
    </row>
    <row r="4" spans="3:14" ht="59.25" customHeight="1" x14ac:dyDescent="0.25">
      <c r="C4" s="21" t="s">
        <v>8</v>
      </c>
      <c r="D4" s="22" t="s">
        <v>9</v>
      </c>
      <c r="E4" s="22" t="s">
        <v>10</v>
      </c>
      <c r="F4" s="32" t="s">
        <v>11</v>
      </c>
      <c r="G4" s="22" t="s">
        <v>69</v>
      </c>
      <c r="H4" s="22" t="s">
        <v>58</v>
      </c>
      <c r="I4" s="23" t="s">
        <v>62</v>
      </c>
      <c r="L4" s="108">
        <f>L3+'[1]ACTIVIDADES 1 INFORME'!$N$2</f>
        <v>25013543.079713993</v>
      </c>
      <c r="M4" s="108">
        <f>L2-L4</f>
        <v>5447375.9202860072</v>
      </c>
      <c r="N4" s="116" t="s">
        <v>108</v>
      </c>
    </row>
    <row r="5" spans="3:14" hidden="1" x14ac:dyDescent="0.25">
      <c r="C5" s="24">
        <v>1</v>
      </c>
      <c r="D5" s="25" t="s">
        <v>12</v>
      </c>
      <c r="E5" s="26" t="s">
        <v>13</v>
      </c>
      <c r="F5" s="33"/>
      <c r="G5" s="27">
        <v>7058.82</v>
      </c>
      <c r="H5" s="27">
        <f t="shared" ref="H5:H49" si="0">+F5*G5</f>
        <v>0</v>
      </c>
      <c r="I5" s="28"/>
    </row>
    <row r="6" spans="3:14" hidden="1" x14ac:dyDescent="0.25">
      <c r="C6" s="5">
        <v>2</v>
      </c>
      <c r="D6" s="4" t="s">
        <v>14</v>
      </c>
      <c r="E6" s="3" t="s">
        <v>15</v>
      </c>
      <c r="F6" s="34"/>
      <c r="G6" s="19">
        <v>9411.76</v>
      </c>
      <c r="H6" s="11">
        <f t="shared" si="0"/>
        <v>0</v>
      </c>
      <c r="I6" s="6"/>
    </row>
    <row r="7" spans="3:14" hidden="1" x14ac:dyDescent="0.25">
      <c r="C7" s="5">
        <v>3</v>
      </c>
      <c r="D7" s="4" t="s">
        <v>16</v>
      </c>
      <c r="E7" s="3" t="s">
        <v>15</v>
      </c>
      <c r="F7" s="34"/>
      <c r="G7" s="19">
        <v>8235.2900000000009</v>
      </c>
      <c r="H7" s="11">
        <f t="shared" si="0"/>
        <v>0</v>
      </c>
      <c r="I7" s="6"/>
    </row>
    <row r="8" spans="3:14" hidden="1" x14ac:dyDescent="0.25">
      <c r="C8" s="5">
        <v>4</v>
      </c>
      <c r="D8" s="4" t="s">
        <v>17</v>
      </c>
      <c r="E8" s="3" t="s">
        <v>15</v>
      </c>
      <c r="F8" s="34"/>
      <c r="G8" s="19">
        <v>7058.82</v>
      </c>
      <c r="H8" s="11">
        <f t="shared" si="0"/>
        <v>0</v>
      </c>
      <c r="I8" s="6"/>
    </row>
    <row r="9" spans="3:14" hidden="1" x14ac:dyDescent="0.25">
      <c r="C9" s="5">
        <v>5</v>
      </c>
      <c r="D9" s="4" t="s">
        <v>18</v>
      </c>
      <c r="E9" s="3" t="s">
        <v>15</v>
      </c>
      <c r="F9" s="34"/>
      <c r="G9" s="19">
        <v>6470.59</v>
      </c>
      <c r="H9" s="11">
        <f t="shared" si="0"/>
        <v>0</v>
      </c>
      <c r="I9" s="6"/>
    </row>
    <row r="10" spans="3:14" hidden="1" x14ac:dyDescent="0.25">
      <c r="C10" s="5">
        <v>6</v>
      </c>
      <c r="D10" s="4" t="s">
        <v>19</v>
      </c>
      <c r="E10" s="3" t="s">
        <v>15</v>
      </c>
      <c r="F10" s="34"/>
      <c r="G10" s="19">
        <v>2941.18</v>
      </c>
      <c r="H10" s="11">
        <f t="shared" si="0"/>
        <v>0</v>
      </c>
      <c r="I10" s="6"/>
    </row>
    <row r="11" spans="3:14" hidden="1" x14ac:dyDescent="0.25">
      <c r="C11" s="5">
        <v>7</v>
      </c>
      <c r="D11" s="4" t="s">
        <v>20</v>
      </c>
      <c r="E11" s="3" t="s">
        <v>15</v>
      </c>
      <c r="F11" s="34"/>
      <c r="G11" s="19">
        <v>3529.41</v>
      </c>
      <c r="H11" s="11">
        <f t="shared" si="0"/>
        <v>0</v>
      </c>
      <c r="I11" s="6"/>
    </row>
    <row r="12" spans="3:14" hidden="1" x14ac:dyDescent="0.25">
      <c r="C12" s="5">
        <v>8</v>
      </c>
      <c r="D12" s="4" t="s">
        <v>21</v>
      </c>
      <c r="E12" s="3" t="s">
        <v>22</v>
      </c>
      <c r="F12" s="34"/>
      <c r="G12" s="19">
        <v>2941.18</v>
      </c>
      <c r="H12" s="11">
        <f t="shared" si="0"/>
        <v>0</v>
      </c>
      <c r="I12" s="6"/>
    </row>
    <row r="13" spans="3:14" hidden="1" x14ac:dyDescent="0.25">
      <c r="C13" s="5">
        <v>9</v>
      </c>
      <c r="D13" s="4" t="s">
        <v>23</v>
      </c>
      <c r="E13" s="3" t="s">
        <v>22</v>
      </c>
      <c r="F13" s="34"/>
      <c r="G13" s="19">
        <v>4117.6499999999996</v>
      </c>
      <c r="H13" s="11">
        <f t="shared" si="0"/>
        <v>0</v>
      </c>
      <c r="I13" s="6"/>
    </row>
    <row r="14" spans="3:14" hidden="1" x14ac:dyDescent="0.25">
      <c r="C14" s="5">
        <v>10</v>
      </c>
      <c r="D14" s="4" t="s">
        <v>24</v>
      </c>
      <c r="E14" s="3" t="s">
        <v>25</v>
      </c>
      <c r="F14" s="34"/>
      <c r="G14" s="19">
        <v>12352.94</v>
      </c>
      <c r="H14" s="11">
        <f t="shared" si="0"/>
        <v>0</v>
      </c>
      <c r="I14" s="6"/>
    </row>
    <row r="15" spans="3:14" hidden="1" x14ac:dyDescent="0.25">
      <c r="C15" s="5">
        <v>11</v>
      </c>
      <c r="D15" s="4" t="s">
        <v>26</v>
      </c>
      <c r="E15" s="3" t="s">
        <v>15</v>
      </c>
      <c r="F15" s="34"/>
      <c r="G15" s="19">
        <v>17647.060000000001</v>
      </c>
      <c r="H15" s="11">
        <f t="shared" si="0"/>
        <v>0</v>
      </c>
      <c r="I15" s="6"/>
    </row>
    <row r="16" spans="3:14" hidden="1" x14ac:dyDescent="0.25">
      <c r="C16" s="5">
        <v>12</v>
      </c>
      <c r="D16" s="4" t="s">
        <v>27</v>
      </c>
      <c r="E16" s="3" t="s">
        <v>15</v>
      </c>
      <c r="F16" s="34"/>
      <c r="G16" s="19">
        <v>18235.29</v>
      </c>
      <c r="H16" s="11">
        <f t="shared" si="0"/>
        <v>0</v>
      </c>
      <c r="I16" s="6"/>
    </row>
    <row r="17" spans="3:15" hidden="1" x14ac:dyDescent="0.25">
      <c r="C17" s="5">
        <v>13</v>
      </c>
      <c r="D17" s="4" t="s">
        <v>28</v>
      </c>
      <c r="E17" s="3" t="s">
        <v>15</v>
      </c>
      <c r="F17" s="34"/>
      <c r="G17" s="19">
        <v>10000</v>
      </c>
      <c r="H17" s="11">
        <f t="shared" si="0"/>
        <v>0</v>
      </c>
      <c r="I17" s="6"/>
    </row>
    <row r="18" spans="3:15" ht="150.75" customHeight="1" x14ac:dyDescent="0.25">
      <c r="C18" s="5">
        <v>14</v>
      </c>
      <c r="D18" s="4" t="s">
        <v>29</v>
      </c>
      <c r="E18" s="3" t="s">
        <v>25</v>
      </c>
      <c r="F18" s="34">
        <v>29</v>
      </c>
      <c r="G18" s="54">
        <v>18823.53</v>
      </c>
      <c r="H18" s="55">
        <f t="shared" si="0"/>
        <v>545882.37</v>
      </c>
      <c r="I18" s="6"/>
      <c r="L18" s="114">
        <f>L2+15000000</f>
        <v>45460919</v>
      </c>
      <c r="M18" s="110"/>
      <c r="N18" s="115">
        <v>37813981.520000003</v>
      </c>
      <c r="O18" s="109" t="s">
        <v>105</v>
      </c>
    </row>
    <row r="19" spans="3:15" hidden="1" x14ac:dyDescent="0.25">
      <c r="C19" s="5">
        <v>15</v>
      </c>
      <c r="D19" s="4" t="s">
        <v>30</v>
      </c>
      <c r="E19" s="3" t="s">
        <v>15</v>
      </c>
      <c r="F19" s="34"/>
      <c r="G19" s="54">
        <v>20000</v>
      </c>
      <c r="H19" s="55">
        <f t="shared" si="0"/>
        <v>0</v>
      </c>
      <c r="I19" s="6"/>
    </row>
    <row r="20" spans="3:15" hidden="1" x14ac:dyDescent="0.25">
      <c r="C20" s="5">
        <v>16</v>
      </c>
      <c r="D20" s="4" t="s">
        <v>31</v>
      </c>
      <c r="E20" s="3" t="s">
        <v>15</v>
      </c>
      <c r="F20" s="34"/>
      <c r="G20" s="54">
        <v>18823.53</v>
      </c>
      <c r="H20" s="55">
        <f t="shared" si="0"/>
        <v>0</v>
      </c>
      <c r="I20" s="6"/>
    </row>
    <row r="21" spans="3:15" ht="255.75" customHeight="1" x14ac:dyDescent="0.25">
      <c r="C21" s="5">
        <v>17</v>
      </c>
      <c r="D21" s="4" t="s">
        <v>32</v>
      </c>
      <c r="E21" s="3" t="s">
        <v>25</v>
      </c>
      <c r="F21" s="34">
        <v>9</v>
      </c>
      <c r="G21" s="54">
        <v>14117.65</v>
      </c>
      <c r="H21" s="55">
        <f t="shared" si="0"/>
        <v>127058.84999999999</v>
      </c>
      <c r="I21" s="6"/>
      <c r="M21" s="114">
        <f>N21*0.19</f>
        <v>1452918.1211999995</v>
      </c>
      <c r="N21" s="114">
        <f>(L18-N18)</f>
        <v>7646937.4799999967</v>
      </c>
    </row>
    <row r="22" spans="3:15" hidden="1" x14ac:dyDescent="0.25">
      <c r="C22" s="5">
        <v>18</v>
      </c>
      <c r="D22" s="4" t="s">
        <v>33</v>
      </c>
      <c r="E22" s="3" t="s">
        <v>13</v>
      </c>
      <c r="F22" s="34"/>
      <c r="G22" s="19">
        <v>5882.35</v>
      </c>
      <c r="H22" s="11">
        <f t="shared" si="0"/>
        <v>0</v>
      </c>
      <c r="I22" s="6"/>
    </row>
    <row r="23" spans="3:15" hidden="1" x14ac:dyDescent="0.25">
      <c r="C23" s="5">
        <v>19</v>
      </c>
      <c r="D23" s="4" t="s">
        <v>34</v>
      </c>
      <c r="E23" s="3" t="s">
        <v>15</v>
      </c>
      <c r="F23" s="34"/>
      <c r="G23" s="19">
        <v>15882.35</v>
      </c>
      <c r="H23" s="11">
        <f t="shared" si="0"/>
        <v>0</v>
      </c>
      <c r="I23" s="6"/>
    </row>
    <row r="24" spans="3:15" hidden="1" x14ac:dyDescent="0.25">
      <c r="C24" s="5">
        <v>20</v>
      </c>
      <c r="D24" s="4" t="s">
        <v>35</v>
      </c>
      <c r="E24" s="3" t="s">
        <v>25</v>
      </c>
      <c r="F24" s="34"/>
      <c r="G24" s="19">
        <v>15882.35</v>
      </c>
      <c r="H24" s="11">
        <f t="shared" si="0"/>
        <v>0</v>
      </c>
      <c r="I24" s="6"/>
    </row>
    <row r="25" spans="3:15" hidden="1" x14ac:dyDescent="0.25">
      <c r="C25" s="5">
        <v>21</v>
      </c>
      <c r="D25" s="4" t="s">
        <v>36</v>
      </c>
      <c r="E25" s="3" t="s">
        <v>25</v>
      </c>
      <c r="F25" s="34"/>
      <c r="G25" s="19">
        <v>15882.94</v>
      </c>
      <c r="H25" s="11">
        <f t="shared" si="0"/>
        <v>0</v>
      </c>
      <c r="I25" s="6"/>
    </row>
    <row r="26" spans="3:15" hidden="1" x14ac:dyDescent="0.25">
      <c r="C26" s="5">
        <v>22</v>
      </c>
      <c r="D26" s="4" t="s">
        <v>37</v>
      </c>
      <c r="E26" s="3" t="s">
        <v>15</v>
      </c>
      <c r="F26" s="34"/>
      <c r="G26" s="19">
        <v>15883.53</v>
      </c>
      <c r="H26" s="11">
        <f t="shared" si="0"/>
        <v>0</v>
      </c>
      <c r="I26" s="6"/>
    </row>
    <row r="27" spans="3:15" hidden="1" x14ac:dyDescent="0.25">
      <c r="C27" s="5">
        <v>23</v>
      </c>
      <c r="D27" s="4" t="s">
        <v>38</v>
      </c>
      <c r="E27" s="3" t="s">
        <v>15</v>
      </c>
      <c r="F27" s="34"/>
      <c r="G27" s="19">
        <v>15884.12</v>
      </c>
      <c r="H27" s="11">
        <f t="shared" si="0"/>
        <v>0</v>
      </c>
      <c r="I27" s="6"/>
    </row>
    <row r="28" spans="3:15" hidden="1" x14ac:dyDescent="0.25">
      <c r="C28" s="5">
        <v>24</v>
      </c>
      <c r="D28" s="4" t="s">
        <v>39</v>
      </c>
      <c r="E28" s="3" t="s">
        <v>25</v>
      </c>
      <c r="F28" s="34"/>
      <c r="G28" s="19">
        <v>12352.94</v>
      </c>
      <c r="H28" s="11">
        <f t="shared" si="0"/>
        <v>0</v>
      </c>
      <c r="I28" s="6"/>
    </row>
    <row r="29" spans="3:15" hidden="1" x14ac:dyDescent="0.25">
      <c r="C29" s="5">
        <v>25</v>
      </c>
      <c r="D29" s="4" t="s">
        <v>40</v>
      </c>
      <c r="E29" s="3" t="s">
        <v>15</v>
      </c>
      <c r="F29" s="34"/>
      <c r="G29" s="19">
        <v>15882.35</v>
      </c>
      <c r="H29" s="11">
        <f t="shared" si="0"/>
        <v>0</v>
      </c>
      <c r="I29" s="6"/>
    </row>
    <row r="30" spans="3:15" hidden="1" x14ac:dyDescent="0.25">
      <c r="C30" s="5">
        <v>26</v>
      </c>
      <c r="D30" s="4" t="s">
        <v>41</v>
      </c>
      <c r="E30" s="3" t="s">
        <v>15</v>
      </c>
      <c r="F30" s="34"/>
      <c r="G30" s="19">
        <v>15882.94</v>
      </c>
      <c r="H30" s="11">
        <f t="shared" si="0"/>
        <v>0</v>
      </c>
      <c r="I30" s="6"/>
    </row>
    <row r="31" spans="3:15" hidden="1" x14ac:dyDescent="0.25">
      <c r="C31" s="5">
        <v>27</v>
      </c>
      <c r="D31" s="4" t="s">
        <v>42</v>
      </c>
      <c r="E31" s="3" t="s">
        <v>15</v>
      </c>
      <c r="F31" s="34"/>
      <c r="G31" s="19">
        <v>38235.29</v>
      </c>
      <c r="H31" s="11">
        <f t="shared" si="0"/>
        <v>0</v>
      </c>
      <c r="I31" s="6"/>
    </row>
    <row r="32" spans="3:15" hidden="1" x14ac:dyDescent="0.25">
      <c r="C32" s="5">
        <v>28</v>
      </c>
      <c r="D32" s="4" t="s">
        <v>43</v>
      </c>
      <c r="E32" s="3" t="s">
        <v>15</v>
      </c>
      <c r="F32" s="34"/>
      <c r="G32" s="19">
        <v>31764.71</v>
      </c>
      <c r="H32" s="11">
        <f t="shared" si="0"/>
        <v>0</v>
      </c>
      <c r="I32" s="6"/>
    </row>
    <row r="33" spans="3:9" hidden="1" x14ac:dyDescent="0.25">
      <c r="C33" s="5">
        <v>29</v>
      </c>
      <c r="D33" s="4" t="s">
        <v>44</v>
      </c>
      <c r="E33" s="3" t="s">
        <v>15</v>
      </c>
      <c r="F33" s="34"/>
      <c r="G33" s="19">
        <v>4705.88</v>
      </c>
      <c r="H33" s="11">
        <f t="shared" si="0"/>
        <v>0</v>
      </c>
      <c r="I33" s="6"/>
    </row>
    <row r="34" spans="3:9" hidden="1" x14ac:dyDescent="0.25">
      <c r="C34" s="5">
        <v>30</v>
      </c>
      <c r="D34" s="4" t="s">
        <v>44</v>
      </c>
      <c r="E34" s="3" t="s">
        <v>25</v>
      </c>
      <c r="F34" s="34"/>
      <c r="G34" s="19">
        <v>4117.6499999999996</v>
      </c>
      <c r="H34" s="11">
        <f t="shared" si="0"/>
        <v>0</v>
      </c>
      <c r="I34" s="6"/>
    </row>
    <row r="35" spans="3:9" hidden="1" x14ac:dyDescent="0.25">
      <c r="C35" s="5">
        <v>31</v>
      </c>
      <c r="D35" s="4" t="s">
        <v>45</v>
      </c>
      <c r="E35" s="3" t="s">
        <v>15</v>
      </c>
      <c r="F35" s="34"/>
      <c r="G35" s="19">
        <v>13529.41</v>
      </c>
      <c r="H35" s="11">
        <f t="shared" si="0"/>
        <v>0</v>
      </c>
      <c r="I35" s="6"/>
    </row>
    <row r="36" spans="3:9" hidden="1" x14ac:dyDescent="0.25">
      <c r="C36" s="5">
        <v>32</v>
      </c>
      <c r="D36" s="4" t="s">
        <v>45</v>
      </c>
      <c r="E36" s="3" t="s">
        <v>25</v>
      </c>
      <c r="F36" s="34"/>
      <c r="G36" s="19">
        <v>11176.47</v>
      </c>
      <c r="H36" s="11">
        <f t="shared" si="0"/>
        <v>0</v>
      </c>
      <c r="I36" s="6"/>
    </row>
    <row r="37" spans="3:9" hidden="1" x14ac:dyDescent="0.25">
      <c r="C37" s="5">
        <v>33</v>
      </c>
      <c r="D37" s="4" t="s">
        <v>46</v>
      </c>
      <c r="E37" s="3" t="s">
        <v>15</v>
      </c>
      <c r="F37" s="34"/>
      <c r="G37" s="19">
        <v>11764.71</v>
      </c>
      <c r="H37" s="11">
        <f t="shared" si="0"/>
        <v>0</v>
      </c>
      <c r="I37" s="6"/>
    </row>
    <row r="38" spans="3:9" hidden="1" x14ac:dyDescent="0.25">
      <c r="C38" s="5">
        <v>34</v>
      </c>
      <c r="D38" s="4" t="s">
        <v>46</v>
      </c>
      <c r="E38" s="3" t="s">
        <v>25</v>
      </c>
      <c r="F38" s="34"/>
      <c r="G38" s="19">
        <v>9411.76</v>
      </c>
      <c r="H38" s="11">
        <f t="shared" si="0"/>
        <v>0</v>
      </c>
      <c r="I38" s="6"/>
    </row>
    <row r="39" spans="3:9" hidden="1" x14ac:dyDescent="0.25">
      <c r="C39" s="5">
        <v>35</v>
      </c>
      <c r="D39" s="4" t="s">
        <v>47</v>
      </c>
      <c r="E39" s="3" t="s">
        <v>15</v>
      </c>
      <c r="F39" s="34"/>
      <c r="G39" s="19">
        <v>11176.47</v>
      </c>
      <c r="H39" s="11">
        <f t="shared" si="0"/>
        <v>0</v>
      </c>
      <c r="I39" s="6"/>
    </row>
    <row r="40" spans="3:9" hidden="1" x14ac:dyDescent="0.25">
      <c r="C40" s="5">
        <v>36</v>
      </c>
      <c r="D40" s="4" t="s">
        <v>48</v>
      </c>
      <c r="E40" s="3" t="s">
        <v>15</v>
      </c>
      <c r="F40" s="34"/>
      <c r="G40" s="20">
        <v>11176.47</v>
      </c>
      <c r="H40" s="11">
        <f t="shared" si="0"/>
        <v>0</v>
      </c>
      <c r="I40" s="6"/>
    </row>
    <row r="41" spans="3:9" hidden="1" x14ac:dyDescent="0.25">
      <c r="C41" s="5">
        <v>37</v>
      </c>
      <c r="D41" s="4" t="s">
        <v>49</v>
      </c>
      <c r="E41" s="3" t="s">
        <v>15</v>
      </c>
      <c r="F41" s="34"/>
      <c r="G41" s="19">
        <v>2941.18</v>
      </c>
      <c r="H41" s="11">
        <f t="shared" si="0"/>
        <v>0</v>
      </c>
      <c r="I41" s="6"/>
    </row>
    <row r="42" spans="3:9" hidden="1" x14ac:dyDescent="0.25">
      <c r="C42" s="5">
        <v>38</v>
      </c>
      <c r="D42" s="4" t="s">
        <v>50</v>
      </c>
      <c r="E42" s="3" t="s">
        <v>25</v>
      </c>
      <c r="F42" s="34"/>
      <c r="G42" s="19">
        <v>2941.76</v>
      </c>
      <c r="H42" s="11">
        <f t="shared" si="0"/>
        <v>0</v>
      </c>
      <c r="I42" s="6"/>
    </row>
    <row r="43" spans="3:9" hidden="1" x14ac:dyDescent="0.25">
      <c r="C43" s="5">
        <v>39</v>
      </c>
      <c r="D43" s="4" t="s">
        <v>51</v>
      </c>
      <c r="E43" s="3" t="s">
        <v>22</v>
      </c>
      <c r="F43" s="34"/>
      <c r="G43" s="19">
        <v>9411.76</v>
      </c>
      <c r="H43" s="11">
        <f t="shared" si="0"/>
        <v>0</v>
      </c>
      <c r="I43" s="6"/>
    </row>
    <row r="44" spans="3:9" hidden="1" x14ac:dyDescent="0.25">
      <c r="C44" s="5">
        <v>40</v>
      </c>
      <c r="D44" s="4" t="s">
        <v>52</v>
      </c>
      <c r="E44" s="3" t="s">
        <v>22</v>
      </c>
      <c r="F44" s="34"/>
      <c r="G44" s="19">
        <v>10000</v>
      </c>
      <c r="H44" s="11">
        <f t="shared" si="0"/>
        <v>0</v>
      </c>
      <c r="I44" s="6"/>
    </row>
    <row r="45" spans="3:9" hidden="1" x14ac:dyDescent="0.25">
      <c r="C45" s="5">
        <v>41</v>
      </c>
      <c r="D45" s="4" t="s">
        <v>53</v>
      </c>
      <c r="E45" s="3" t="s">
        <v>22</v>
      </c>
      <c r="F45" s="34"/>
      <c r="G45" s="19">
        <v>10000</v>
      </c>
      <c r="H45" s="11">
        <f t="shared" si="0"/>
        <v>0</v>
      </c>
      <c r="I45" s="6"/>
    </row>
    <row r="46" spans="3:9" hidden="1" x14ac:dyDescent="0.25">
      <c r="C46" s="5">
        <v>42</v>
      </c>
      <c r="D46" s="4" t="s">
        <v>54</v>
      </c>
      <c r="E46" s="3" t="s">
        <v>22</v>
      </c>
      <c r="F46" s="34"/>
      <c r="G46" s="19">
        <v>3529.41</v>
      </c>
      <c r="H46" s="11">
        <f t="shared" si="0"/>
        <v>0</v>
      </c>
      <c r="I46" s="6"/>
    </row>
    <row r="47" spans="3:9" hidden="1" x14ac:dyDescent="0.25">
      <c r="C47" s="5">
        <v>43</v>
      </c>
      <c r="D47" s="4" t="s">
        <v>55</v>
      </c>
      <c r="E47" s="3" t="s">
        <v>22</v>
      </c>
      <c r="F47" s="34"/>
      <c r="G47" s="19">
        <v>5882.35</v>
      </c>
      <c r="H47" s="11">
        <f t="shared" si="0"/>
        <v>0</v>
      </c>
      <c r="I47" s="6"/>
    </row>
    <row r="48" spans="3:9" hidden="1" x14ac:dyDescent="0.25">
      <c r="C48" s="5">
        <v>44</v>
      </c>
      <c r="D48" s="4" t="s">
        <v>56</v>
      </c>
      <c r="E48" s="3" t="s">
        <v>22</v>
      </c>
      <c r="F48" s="34"/>
      <c r="G48" s="19">
        <v>5882.94</v>
      </c>
      <c r="H48" s="11">
        <f t="shared" si="0"/>
        <v>0</v>
      </c>
      <c r="I48" s="6"/>
    </row>
    <row r="49" spans="3:14" ht="15.75" hidden="1" thickBot="1" x14ac:dyDescent="0.3">
      <c r="C49" s="7">
        <v>45</v>
      </c>
      <c r="D49" s="8" t="s">
        <v>57</v>
      </c>
      <c r="E49" s="9" t="s">
        <v>25</v>
      </c>
      <c r="F49" s="35"/>
      <c r="G49" s="29">
        <v>10588.24</v>
      </c>
      <c r="H49" s="12">
        <f t="shared" si="0"/>
        <v>0</v>
      </c>
      <c r="I49" s="10"/>
    </row>
    <row r="50" spans="3:14" ht="15.75" thickBot="1" x14ac:dyDescent="0.3">
      <c r="C50" s="124" t="s">
        <v>70</v>
      </c>
      <c r="D50" s="125"/>
      <c r="E50" s="125"/>
      <c r="F50" s="125"/>
      <c r="G50" s="126"/>
      <c r="H50" s="18">
        <f>SUM(H5:H49)</f>
        <v>672941.22</v>
      </c>
      <c r="I50" s="18">
        <f>+H50*1.19</f>
        <v>800800.0517999999</v>
      </c>
    </row>
    <row r="51" spans="3:14" ht="19.5" thickBot="1" x14ac:dyDescent="0.35">
      <c r="C51" s="59"/>
      <c r="D51" s="59"/>
      <c r="E51" s="59"/>
      <c r="F51" s="59"/>
      <c r="G51" s="59"/>
      <c r="H51" s="30"/>
      <c r="I51" s="30"/>
      <c r="K51" t="s">
        <v>103</v>
      </c>
      <c r="L51" s="108">
        <f>H50+H100+H150+H200+H250+H300+H350+H400+H450+H500+H550+H600+H650+H700+H750+H800+H850+H900+H950+H1000+H1050+H1100+H1151+H1201+H1251+H1301+H1351</f>
        <v>17231276.292599998</v>
      </c>
      <c r="M51" s="112" t="s">
        <v>107</v>
      </c>
      <c r="N51" s="111">
        <f>N21-M21</f>
        <v>6194019.3587999977</v>
      </c>
    </row>
    <row r="52" spans="3:14" ht="15.75" thickBot="1" x14ac:dyDescent="0.3">
      <c r="C52" s="118" t="s">
        <v>61</v>
      </c>
      <c r="D52" s="119"/>
      <c r="E52" s="120"/>
      <c r="F52" s="121" t="s">
        <v>68</v>
      </c>
      <c r="G52" s="122"/>
      <c r="H52" s="122"/>
      <c r="I52" s="123"/>
      <c r="K52" t="s">
        <v>104</v>
      </c>
      <c r="L52" s="108">
        <f>I50+I100+I150+I200+I250+I300+I350+I400+I450+I500+I550+I600+I650+I700+I750+I800+I850+I900+I950+I1000+I1050+I1100+I1151+I1201+I1251+I1301+I1351</f>
        <v>20505218.788193997</v>
      </c>
    </row>
    <row r="53" spans="3:14" ht="15.75" thickBot="1" x14ac:dyDescent="0.3">
      <c r="C53" s="118" t="s">
        <v>63</v>
      </c>
      <c r="D53" s="119"/>
      <c r="E53" s="120"/>
      <c r="F53" s="121" t="s">
        <v>98</v>
      </c>
      <c r="G53" s="122"/>
      <c r="H53" s="122"/>
      <c r="I53" s="123"/>
    </row>
    <row r="54" spans="3:14" ht="60" x14ac:dyDescent="0.25">
      <c r="C54" s="21" t="s">
        <v>8</v>
      </c>
      <c r="D54" s="22" t="s">
        <v>9</v>
      </c>
      <c r="E54" s="22" t="s">
        <v>10</v>
      </c>
      <c r="F54" s="32" t="s">
        <v>11</v>
      </c>
      <c r="G54" s="22" t="s">
        <v>69</v>
      </c>
      <c r="H54" s="22" t="s">
        <v>58</v>
      </c>
      <c r="I54" s="23" t="s">
        <v>62</v>
      </c>
    </row>
    <row r="55" spans="3:14" hidden="1" x14ac:dyDescent="0.25">
      <c r="C55" s="24">
        <v>1</v>
      </c>
      <c r="D55" s="25" t="s">
        <v>12</v>
      </c>
      <c r="E55" s="26" t="s">
        <v>13</v>
      </c>
      <c r="F55" s="33"/>
      <c r="G55" s="27">
        <v>7058.82</v>
      </c>
      <c r="H55" s="27">
        <f>+F55*G55</f>
        <v>0</v>
      </c>
      <c r="I55" s="28"/>
    </row>
    <row r="56" spans="3:14" hidden="1" x14ac:dyDescent="0.25">
      <c r="C56" s="5">
        <v>2</v>
      </c>
      <c r="D56" s="4" t="s">
        <v>14</v>
      </c>
      <c r="E56" s="3" t="s">
        <v>15</v>
      </c>
      <c r="F56" s="34"/>
      <c r="G56" s="19">
        <v>9411.76</v>
      </c>
      <c r="H56" s="11">
        <f t="shared" ref="H56:H99" si="1">+F56*G56</f>
        <v>0</v>
      </c>
      <c r="I56" s="6"/>
    </row>
    <row r="57" spans="3:14" hidden="1" x14ac:dyDescent="0.25">
      <c r="C57" s="5">
        <v>3</v>
      </c>
      <c r="D57" s="4" t="s">
        <v>16</v>
      </c>
      <c r="E57" s="3" t="s">
        <v>15</v>
      </c>
      <c r="F57" s="34"/>
      <c r="G57" s="19">
        <v>8235.2900000000009</v>
      </c>
      <c r="H57" s="11">
        <f t="shared" si="1"/>
        <v>0</v>
      </c>
      <c r="I57" s="6"/>
    </row>
    <row r="58" spans="3:14" hidden="1" x14ac:dyDescent="0.25">
      <c r="C58" s="5">
        <v>4</v>
      </c>
      <c r="D58" s="4" t="s">
        <v>17</v>
      </c>
      <c r="E58" s="3" t="s">
        <v>15</v>
      </c>
      <c r="F58" s="34"/>
      <c r="G58" s="19">
        <v>7058.82</v>
      </c>
      <c r="H58" s="11">
        <f t="shared" si="1"/>
        <v>0</v>
      </c>
      <c r="I58" s="6"/>
    </row>
    <row r="59" spans="3:14" hidden="1" x14ac:dyDescent="0.25">
      <c r="C59" s="5">
        <v>5</v>
      </c>
      <c r="D59" s="4" t="s">
        <v>18</v>
      </c>
      <c r="E59" s="3" t="s">
        <v>15</v>
      </c>
      <c r="F59" s="34"/>
      <c r="G59" s="19">
        <v>6470.59</v>
      </c>
      <c r="H59" s="11">
        <f t="shared" si="1"/>
        <v>0</v>
      </c>
      <c r="I59" s="6"/>
    </row>
    <row r="60" spans="3:14" hidden="1" x14ac:dyDescent="0.25">
      <c r="C60" s="5">
        <v>6</v>
      </c>
      <c r="D60" s="4" t="s">
        <v>19</v>
      </c>
      <c r="E60" s="3" t="s">
        <v>15</v>
      </c>
      <c r="F60" s="34"/>
      <c r="G60" s="19">
        <v>2941.18</v>
      </c>
      <c r="H60" s="11">
        <f t="shared" si="1"/>
        <v>0</v>
      </c>
      <c r="I60" s="6"/>
    </row>
    <row r="61" spans="3:14" hidden="1" x14ac:dyDescent="0.25">
      <c r="C61" s="5">
        <v>7</v>
      </c>
      <c r="D61" s="4" t="s">
        <v>20</v>
      </c>
      <c r="E61" s="3" t="s">
        <v>15</v>
      </c>
      <c r="F61" s="34"/>
      <c r="G61" s="19">
        <v>3529.41</v>
      </c>
      <c r="H61" s="11">
        <f t="shared" si="1"/>
        <v>0</v>
      </c>
      <c r="I61" s="6"/>
    </row>
    <row r="62" spans="3:14" hidden="1" x14ac:dyDescent="0.25">
      <c r="C62" s="5">
        <v>8</v>
      </c>
      <c r="D62" s="4" t="s">
        <v>21</v>
      </c>
      <c r="E62" s="3" t="s">
        <v>22</v>
      </c>
      <c r="F62" s="34"/>
      <c r="G62" s="19">
        <v>2941.18</v>
      </c>
      <c r="H62" s="11">
        <f t="shared" si="1"/>
        <v>0</v>
      </c>
      <c r="I62" s="6"/>
    </row>
    <row r="63" spans="3:14" hidden="1" x14ac:dyDescent="0.25">
      <c r="C63" s="5">
        <v>9</v>
      </c>
      <c r="D63" s="4" t="s">
        <v>23</v>
      </c>
      <c r="E63" s="3" t="s">
        <v>22</v>
      </c>
      <c r="F63" s="34"/>
      <c r="G63" s="19">
        <v>4117.6499999999996</v>
      </c>
      <c r="H63" s="11">
        <f t="shared" si="1"/>
        <v>0</v>
      </c>
      <c r="I63" s="6"/>
    </row>
    <row r="64" spans="3:14" hidden="1" x14ac:dyDescent="0.25">
      <c r="C64" s="5">
        <v>10</v>
      </c>
      <c r="D64" s="4" t="s">
        <v>24</v>
      </c>
      <c r="E64" s="3" t="s">
        <v>25</v>
      </c>
      <c r="F64" s="34"/>
      <c r="G64" s="19">
        <v>12352.94</v>
      </c>
      <c r="H64" s="11">
        <f t="shared" si="1"/>
        <v>0</v>
      </c>
      <c r="I64" s="6"/>
    </row>
    <row r="65" spans="3:15" hidden="1" x14ac:dyDescent="0.25">
      <c r="C65" s="5">
        <v>11</v>
      </c>
      <c r="D65" s="4" t="s">
        <v>26</v>
      </c>
      <c r="E65" s="3" t="s">
        <v>15</v>
      </c>
      <c r="F65" s="34"/>
      <c r="G65" s="19">
        <v>17647.060000000001</v>
      </c>
      <c r="H65" s="11">
        <f t="shared" si="1"/>
        <v>0</v>
      </c>
      <c r="I65" s="6"/>
    </row>
    <row r="66" spans="3:15" hidden="1" x14ac:dyDescent="0.25">
      <c r="C66" s="5">
        <v>12</v>
      </c>
      <c r="D66" s="4" t="s">
        <v>27</v>
      </c>
      <c r="E66" s="3" t="s">
        <v>15</v>
      </c>
      <c r="F66" s="34"/>
      <c r="G66" s="19">
        <v>18235.29</v>
      </c>
      <c r="H66" s="11">
        <f t="shared" si="1"/>
        <v>0</v>
      </c>
      <c r="I66" s="6"/>
    </row>
    <row r="67" spans="3:15" hidden="1" x14ac:dyDescent="0.25">
      <c r="C67" s="5">
        <v>13</v>
      </c>
      <c r="D67" s="4" t="s">
        <v>28</v>
      </c>
      <c r="E67" s="3" t="s">
        <v>15</v>
      </c>
      <c r="F67" s="34"/>
      <c r="G67" s="19">
        <v>10000</v>
      </c>
      <c r="H67" s="11">
        <f t="shared" si="1"/>
        <v>0</v>
      </c>
      <c r="I67" s="6"/>
    </row>
    <row r="68" spans="3:15" ht="343.5" customHeight="1" x14ac:dyDescent="0.25">
      <c r="C68" s="5">
        <v>14</v>
      </c>
      <c r="D68" s="4" t="s">
        <v>29</v>
      </c>
      <c r="E68" s="3" t="s">
        <v>25</v>
      </c>
      <c r="F68" s="34">
        <v>16</v>
      </c>
      <c r="G68" s="54">
        <v>18823.53</v>
      </c>
      <c r="H68" s="55">
        <f t="shared" si="1"/>
        <v>301176.48</v>
      </c>
      <c r="I68" s="6"/>
      <c r="N68" s="114">
        <f>0.19*N21-N21</f>
        <v>-6194019.3587999977</v>
      </c>
      <c r="O68" s="113" t="s">
        <v>106</v>
      </c>
    </row>
    <row r="69" spans="3:15" hidden="1" x14ac:dyDescent="0.25">
      <c r="C69" s="5">
        <v>15</v>
      </c>
      <c r="D69" s="4" t="s">
        <v>30</v>
      </c>
      <c r="E69" s="3" t="s">
        <v>15</v>
      </c>
      <c r="F69" s="34"/>
      <c r="G69" s="19">
        <v>20000</v>
      </c>
      <c r="H69" s="11">
        <f t="shared" si="1"/>
        <v>0</v>
      </c>
      <c r="I69" s="6"/>
    </row>
    <row r="70" spans="3:15" hidden="1" x14ac:dyDescent="0.25">
      <c r="C70" s="5">
        <v>16</v>
      </c>
      <c r="D70" s="4" t="s">
        <v>31</v>
      </c>
      <c r="E70" s="3" t="s">
        <v>15</v>
      </c>
      <c r="F70" s="34"/>
      <c r="G70" s="19">
        <v>18823.53</v>
      </c>
      <c r="H70" s="11">
        <f t="shared" si="1"/>
        <v>0</v>
      </c>
      <c r="I70" s="6"/>
    </row>
    <row r="71" spans="3:15" hidden="1" x14ac:dyDescent="0.25">
      <c r="C71" s="5">
        <v>17</v>
      </c>
      <c r="D71" s="4" t="s">
        <v>32</v>
      </c>
      <c r="E71" s="3" t="s">
        <v>25</v>
      </c>
      <c r="F71" s="34"/>
      <c r="G71" s="19">
        <v>14117.65</v>
      </c>
      <c r="H71" s="11">
        <f t="shared" si="1"/>
        <v>0</v>
      </c>
      <c r="I71" s="6"/>
    </row>
    <row r="72" spans="3:15" hidden="1" x14ac:dyDescent="0.25">
      <c r="C72" s="5">
        <v>18</v>
      </c>
      <c r="D72" s="4" t="s">
        <v>33</v>
      </c>
      <c r="E72" s="3" t="s">
        <v>13</v>
      </c>
      <c r="F72" s="34"/>
      <c r="G72" s="19">
        <v>5882.35</v>
      </c>
      <c r="H72" s="11">
        <f t="shared" si="1"/>
        <v>0</v>
      </c>
      <c r="I72" s="6"/>
    </row>
    <row r="73" spans="3:15" hidden="1" x14ac:dyDescent="0.25">
      <c r="C73" s="5">
        <v>19</v>
      </c>
      <c r="D73" s="4" t="s">
        <v>34</v>
      </c>
      <c r="E73" s="3" t="s">
        <v>15</v>
      </c>
      <c r="F73" s="34"/>
      <c r="G73" s="19">
        <v>15882.35</v>
      </c>
      <c r="H73" s="11">
        <f t="shared" si="1"/>
        <v>0</v>
      </c>
      <c r="I73" s="6"/>
    </row>
    <row r="74" spans="3:15" hidden="1" x14ac:dyDescent="0.25">
      <c r="C74" s="5">
        <v>20</v>
      </c>
      <c r="D74" s="4" t="s">
        <v>35</v>
      </c>
      <c r="E74" s="3" t="s">
        <v>25</v>
      </c>
      <c r="F74" s="34"/>
      <c r="G74" s="19">
        <v>15882.35</v>
      </c>
      <c r="H74" s="11">
        <f t="shared" si="1"/>
        <v>0</v>
      </c>
      <c r="I74" s="6"/>
    </row>
    <row r="75" spans="3:15" hidden="1" x14ac:dyDescent="0.25">
      <c r="C75" s="5">
        <v>21</v>
      </c>
      <c r="D75" s="4" t="s">
        <v>36</v>
      </c>
      <c r="E75" s="3" t="s">
        <v>25</v>
      </c>
      <c r="F75" s="34"/>
      <c r="G75" s="19">
        <v>15882.94</v>
      </c>
      <c r="H75" s="11">
        <f t="shared" si="1"/>
        <v>0</v>
      </c>
      <c r="I75" s="6"/>
    </row>
    <row r="76" spans="3:15" hidden="1" x14ac:dyDescent="0.25">
      <c r="C76" s="5">
        <v>22</v>
      </c>
      <c r="D76" s="4" t="s">
        <v>37</v>
      </c>
      <c r="E76" s="3" t="s">
        <v>15</v>
      </c>
      <c r="F76" s="34"/>
      <c r="G76" s="19">
        <v>15883.53</v>
      </c>
      <c r="H76" s="11">
        <f t="shared" si="1"/>
        <v>0</v>
      </c>
      <c r="I76" s="6"/>
    </row>
    <row r="77" spans="3:15" hidden="1" x14ac:dyDescent="0.25">
      <c r="C77" s="5">
        <v>23</v>
      </c>
      <c r="D77" s="4" t="s">
        <v>38</v>
      </c>
      <c r="E77" s="3" t="s">
        <v>15</v>
      </c>
      <c r="F77" s="34"/>
      <c r="G77" s="19">
        <v>15884.12</v>
      </c>
      <c r="H77" s="11">
        <f t="shared" si="1"/>
        <v>0</v>
      </c>
      <c r="I77" s="6"/>
    </row>
    <row r="78" spans="3:15" hidden="1" x14ac:dyDescent="0.25">
      <c r="C78" s="5">
        <v>24</v>
      </c>
      <c r="D78" s="4" t="s">
        <v>39</v>
      </c>
      <c r="E78" s="3" t="s">
        <v>25</v>
      </c>
      <c r="F78" s="34"/>
      <c r="G78" s="19">
        <v>12352.94</v>
      </c>
      <c r="H78" s="11">
        <f t="shared" si="1"/>
        <v>0</v>
      </c>
      <c r="I78" s="6"/>
    </row>
    <row r="79" spans="3:15" hidden="1" x14ac:dyDescent="0.25">
      <c r="C79" s="5">
        <v>25</v>
      </c>
      <c r="D79" s="4" t="s">
        <v>40</v>
      </c>
      <c r="E79" s="3" t="s">
        <v>15</v>
      </c>
      <c r="F79" s="34"/>
      <c r="G79" s="19">
        <v>15882.35</v>
      </c>
      <c r="H79" s="11">
        <f t="shared" si="1"/>
        <v>0</v>
      </c>
      <c r="I79" s="6"/>
    </row>
    <row r="80" spans="3:15" hidden="1" x14ac:dyDescent="0.25">
      <c r="C80" s="5">
        <v>26</v>
      </c>
      <c r="D80" s="4" t="s">
        <v>41</v>
      </c>
      <c r="E80" s="3" t="s">
        <v>15</v>
      </c>
      <c r="F80" s="34"/>
      <c r="G80" s="19">
        <v>15882.94</v>
      </c>
      <c r="H80" s="11">
        <f t="shared" si="1"/>
        <v>0</v>
      </c>
      <c r="I80" s="6"/>
    </row>
    <row r="81" spans="3:9" hidden="1" x14ac:dyDescent="0.25">
      <c r="C81" s="5">
        <v>27</v>
      </c>
      <c r="D81" s="4" t="s">
        <v>42</v>
      </c>
      <c r="E81" s="3" t="s">
        <v>15</v>
      </c>
      <c r="F81" s="34"/>
      <c r="G81" s="19">
        <v>38235.29</v>
      </c>
      <c r="H81" s="11">
        <f t="shared" si="1"/>
        <v>0</v>
      </c>
      <c r="I81" s="6"/>
    </row>
    <row r="82" spans="3:9" hidden="1" x14ac:dyDescent="0.25">
      <c r="C82" s="5">
        <v>28</v>
      </c>
      <c r="D82" s="4" t="s">
        <v>43</v>
      </c>
      <c r="E82" s="3" t="s">
        <v>15</v>
      </c>
      <c r="F82" s="34"/>
      <c r="G82" s="19">
        <v>31764.71</v>
      </c>
      <c r="H82" s="11">
        <f t="shared" si="1"/>
        <v>0</v>
      </c>
      <c r="I82" s="6"/>
    </row>
    <row r="83" spans="3:9" hidden="1" x14ac:dyDescent="0.25">
      <c r="C83" s="5">
        <v>29</v>
      </c>
      <c r="D83" s="4" t="s">
        <v>44</v>
      </c>
      <c r="E83" s="3" t="s">
        <v>15</v>
      </c>
      <c r="F83" s="34"/>
      <c r="G83" s="19">
        <v>4705.88</v>
      </c>
      <c r="H83" s="11">
        <f t="shared" si="1"/>
        <v>0</v>
      </c>
      <c r="I83" s="6"/>
    </row>
    <row r="84" spans="3:9" hidden="1" x14ac:dyDescent="0.25">
      <c r="C84" s="5">
        <v>30</v>
      </c>
      <c r="D84" s="4" t="s">
        <v>44</v>
      </c>
      <c r="E84" s="3" t="s">
        <v>25</v>
      </c>
      <c r="F84" s="34"/>
      <c r="G84" s="19">
        <v>4117.6499999999996</v>
      </c>
      <c r="H84" s="11">
        <f t="shared" si="1"/>
        <v>0</v>
      </c>
      <c r="I84" s="6"/>
    </row>
    <row r="85" spans="3:9" hidden="1" x14ac:dyDescent="0.25">
      <c r="C85" s="5">
        <v>31</v>
      </c>
      <c r="D85" s="4" t="s">
        <v>45</v>
      </c>
      <c r="E85" s="3" t="s">
        <v>15</v>
      </c>
      <c r="F85" s="34"/>
      <c r="G85" s="19">
        <v>13529.41</v>
      </c>
      <c r="H85" s="11">
        <f t="shared" si="1"/>
        <v>0</v>
      </c>
      <c r="I85" s="6"/>
    </row>
    <row r="86" spans="3:9" hidden="1" x14ac:dyDescent="0.25">
      <c r="C86" s="5">
        <v>32</v>
      </c>
      <c r="D86" s="4" t="s">
        <v>45</v>
      </c>
      <c r="E86" s="3" t="s">
        <v>25</v>
      </c>
      <c r="F86" s="34"/>
      <c r="G86" s="19">
        <v>11176.47</v>
      </c>
      <c r="H86" s="11">
        <f t="shared" si="1"/>
        <v>0</v>
      </c>
      <c r="I86" s="6"/>
    </row>
    <row r="87" spans="3:9" hidden="1" x14ac:dyDescent="0.25">
      <c r="C87" s="5">
        <v>33</v>
      </c>
      <c r="D87" s="4" t="s">
        <v>46</v>
      </c>
      <c r="E87" s="3" t="s">
        <v>15</v>
      </c>
      <c r="F87" s="34"/>
      <c r="G87" s="19">
        <v>11764.71</v>
      </c>
      <c r="H87" s="11">
        <f t="shared" si="1"/>
        <v>0</v>
      </c>
      <c r="I87" s="6"/>
    </row>
    <row r="88" spans="3:9" hidden="1" x14ac:dyDescent="0.25">
      <c r="C88" s="5">
        <v>34</v>
      </c>
      <c r="D88" s="4" t="s">
        <v>46</v>
      </c>
      <c r="E88" s="3" t="s">
        <v>25</v>
      </c>
      <c r="F88" s="34"/>
      <c r="G88" s="19">
        <v>9411.76</v>
      </c>
      <c r="H88" s="11">
        <f t="shared" si="1"/>
        <v>0</v>
      </c>
      <c r="I88" s="6"/>
    </row>
    <row r="89" spans="3:9" hidden="1" x14ac:dyDescent="0.25">
      <c r="C89" s="5">
        <v>35</v>
      </c>
      <c r="D89" s="4" t="s">
        <v>47</v>
      </c>
      <c r="E89" s="3" t="s">
        <v>15</v>
      </c>
      <c r="F89" s="34"/>
      <c r="G89" s="19">
        <v>11176.47</v>
      </c>
      <c r="H89" s="11">
        <f t="shared" si="1"/>
        <v>0</v>
      </c>
      <c r="I89" s="6"/>
    </row>
    <row r="90" spans="3:9" hidden="1" x14ac:dyDescent="0.25">
      <c r="C90" s="5">
        <v>36</v>
      </c>
      <c r="D90" s="4" t="s">
        <v>48</v>
      </c>
      <c r="E90" s="3" t="s">
        <v>15</v>
      </c>
      <c r="F90" s="34"/>
      <c r="G90" s="20">
        <v>11176.47</v>
      </c>
      <c r="H90" s="11">
        <f t="shared" si="1"/>
        <v>0</v>
      </c>
      <c r="I90" s="6"/>
    </row>
    <row r="91" spans="3:9" hidden="1" x14ac:dyDescent="0.25">
      <c r="C91" s="5">
        <v>37</v>
      </c>
      <c r="D91" s="4" t="s">
        <v>49</v>
      </c>
      <c r="E91" s="3" t="s">
        <v>15</v>
      </c>
      <c r="F91" s="34"/>
      <c r="G91" s="19">
        <v>2941.18</v>
      </c>
      <c r="H91" s="11">
        <f t="shared" si="1"/>
        <v>0</v>
      </c>
      <c r="I91" s="6"/>
    </row>
    <row r="92" spans="3:9" hidden="1" x14ac:dyDescent="0.25">
      <c r="C92" s="5">
        <v>38</v>
      </c>
      <c r="D92" s="4" t="s">
        <v>50</v>
      </c>
      <c r="E92" s="3" t="s">
        <v>25</v>
      </c>
      <c r="F92" s="34"/>
      <c r="G92" s="19">
        <v>2941.76</v>
      </c>
      <c r="H92" s="11">
        <f t="shared" si="1"/>
        <v>0</v>
      </c>
      <c r="I92" s="6"/>
    </row>
    <row r="93" spans="3:9" hidden="1" x14ac:dyDescent="0.25">
      <c r="C93" s="5">
        <v>39</v>
      </c>
      <c r="D93" s="4" t="s">
        <v>51</v>
      </c>
      <c r="E93" s="3" t="s">
        <v>22</v>
      </c>
      <c r="F93" s="34"/>
      <c r="G93" s="19">
        <v>9411.76</v>
      </c>
      <c r="H93" s="11">
        <f t="shared" si="1"/>
        <v>0</v>
      </c>
      <c r="I93" s="6"/>
    </row>
    <row r="94" spans="3:9" hidden="1" x14ac:dyDescent="0.25">
      <c r="C94" s="5">
        <v>40</v>
      </c>
      <c r="D94" s="4" t="s">
        <v>52</v>
      </c>
      <c r="E94" s="3" t="s">
        <v>22</v>
      </c>
      <c r="F94" s="34"/>
      <c r="G94" s="19">
        <v>10000</v>
      </c>
      <c r="H94" s="11">
        <f t="shared" si="1"/>
        <v>0</v>
      </c>
      <c r="I94" s="6"/>
    </row>
    <row r="95" spans="3:9" hidden="1" x14ac:dyDescent="0.25">
      <c r="C95" s="5">
        <v>41</v>
      </c>
      <c r="D95" s="4" t="s">
        <v>53</v>
      </c>
      <c r="E95" s="3" t="s">
        <v>22</v>
      </c>
      <c r="F95" s="34"/>
      <c r="G95" s="19">
        <v>10000</v>
      </c>
      <c r="H95" s="11">
        <f t="shared" si="1"/>
        <v>0</v>
      </c>
      <c r="I95" s="6"/>
    </row>
    <row r="96" spans="3:9" hidden="1" x14ac:dyDescent="0.25">
      <c r="C96" s="5">
        <v>42</v>
      </c>
      <c r="D96" s="4" t="s">
        <v>54</v>
      </c>
      <c r="E96" s="3" t="s">
        <v>22</v>
      </c>
      <c r="F96" s="34"/>
      <c r="G96" s="19">
        <v>3529.41</v>
      </c>
      <c r="H96" s="11">
        <f t="shared" si="1"/>
        <v>0</v>
      </c>
      <c r="I96" s="6"/>
    </row>
    <row r="97" spans="3:9" hidden="1" x14ac:dyDescent="0.25">
      <c r="C97" s="5">
        <v>43</v>
      </c>
      <c r="D97" s="4" t="s">
        <v>55</v>
      </c>
      <c r="E97" s="3" t="s">
        <v>22</v>
      </c>
      <c r="F97" s="34"/>
      <c r="G97" s="19">
        <v>5882.35</v>
      </c>
      <c r="H97" s="11">
        <f t="shared" si="1"/>
        <v>0</v>
      </c>
      <c r="I97" s="6"/>
    </row>
    <row r="98" spans="3:9" hidden="1" x14ac:dyDescent="0.25">
      <c r="C98" s="5">
        <v>44</v>
      </c>
      <c r="D98" s="4" t="s">
        <v>56</v>
      </c>
      <c r="E98" s="3" t="s">
        <v>22</v>
      </c>
      <c r="F98" s="34"/>
      <c r="G98" s="19">
        <v>5882.94</v>
      </c>
      <c r="H98" s="11">
        <f t="shared" si="1"/>
        <v>0</v>
      </c>
      <c r="I98" s="6"/>
    </row>
    <row r="99" spans="3:9" ht="27" hidden="1" customHeight="1" x14ac:dyDescent="0.25">
      <c r="C99" s="7">
        <v>45</v>
      </c>
      <c r="D99" s="8" t="s">
        <v>57</v>
      </c>
      <c r="E99" s="9" t="s">
        <v>25</v>
      </c>
      <c r="F99" s="35"/>
      <c r="G99" s="56">
        <v>10588.24</v>
      </c>
      <c r="H99" s="57">
        <f t="shared" si="1"/>
        <v>0</v>
      </c>
      <c r="I99" s="10"/>
    </row>
    <row r="100" spans="3:9" ht="15.75" thickBot="1" x14ac:dyDescent="0.3">
      <c r="C100" s="124" t="s">
        <v>70</v>
      </c>
      <c r="D100" s="125"/>
      <c r="E100" s="125"/>
      <c r="F100" s="125"/>
      <c r="G100" s="126"/>
      <c r="H100" s="18">
        <f>SUM(H55:H99)</f>
        <v>301176.48</v>
      </c>
      <c r="I100" s="18">
        <f>+H100*1.19</f>
        <v>358400.01119999995</v>
      </c>
    </row>
    <row r="101" spans="3:9" ht="15.75" thickBot="1" x14ac:dyDescent="0.3">
      <c r="C101" s="59"/>
      <c r="D101" s="59"/>
      <c r="E101" s="59"/>
      <c r="F101" s="59"/>
      <c r="G101" s="59"/>
      <c r="H101" s="30"/>
      <c r="I101" s="30"/>
    </row>
    <row r="102" spans="3:9" s="66" customFormat="1" ht="15.75" thickBot="1" x14ac:dyDescent="0.3">
      <c r="C102" s="132" t="s">
        <v>61</v>
      </c>
      <c r="D102" s="133"/>
      <c r="E102" s="134"/>
      <c r="F102" s="135" t="s">
        <v>99</v>
      </c>
      <c r="G102" s="136"/>
      <c r="H102" s="136"/>
      <c r="I102" s="137"/>
    </row>
    <row r="103" spans="3:9" s="66" customFormat="1" ht="15.75" thickBot="1" x14ac:dyDescent="0.3">
      <c r="C103" s="132" t="s">
        <v>63</v>
      </c>
      <c r="D103" s="133"/>
      <c r="E103" s="134"/>
      <c r="F103" s="135" t="s">
        <v>98</v>
      </c>
      <c r="G103" s="136"/>
      <c r="H103" s="136"/>
      <c r="I103" s="137"/>
    </row>
    <row r="104" spans="3:9" s="66" customFormat="1" ht="60" x14ac:dyDescent="0.25">
      <c r="C104" s="67" t="s">
        <v>8</v>
      </c>
      <c r="D104" s="68" t="s">
        <v>9</v>
      </c>
      <c r="E104" s="68" t="s">
        <v>10</v>
      </c>
      <c r="F104" s="69" t="s">
        <v>11</v>
      </c>
      <c r="G104" s="68" t="s">
        <v>69</v>
      </c>
      <c r="H104" s="68" t="s">
        <v>58</v>
      </c>
      <c r="I104" s="70" t="s">
        <v>62</v>
      </c>
    </row>
    <row r="105" spans="3:9" s="66" customFormat="1" hidden="1" x14ac:dyDescent="0.25">
      <c r="C105" s="71">
        <v>1</v>
      </c>
      <c r="D105" s="72" t="s">
        <v>12</v>
      </c>
      <c r="E105" s="73" t="s">
        <v>13</v>
      </c>
      <c r="F105" s="74"/>
      <c r="G105" s="75">
        <v>7058.82</v>
      </c>
      <c r="H105" s="75">
        <f>+F105*G105</f>
        <v>0</v>
      </c>
      <c r="I105" s="76"/>
    </row>
    <row r="106" spans="3:9" s="66" customFormat="1" hidden="1" x14ac:dyDescent="0.25">
      <c r="C106" s="77">
        <v>2</v>
      </c>
      <c r="D106" s="78" t="s">
        <v>14</v>
      </c>
      <c r="E106" s="79" t="s">
        <v>15</v>
      </c>
      <c r="F106" s="80"/>
      <c r="G106" s="81">
        <v>9411.76</v>
      </c>
      <c r="H106" s="82">
        <f t="shared" ref="H106:H149" si="2">+F106*G106</f>
        <v>0</v>
      </c>
      <c r="I106" s="83"/>
    </row>
    <row r="107" spans="3:9" s="66" customFormat="1" hidden="1" x14ac:dyDescent="0.25">
      <c r="C107" s="77">
        <v>3</v>
      </c>
      <c r="D107" s="78" t="s">
        <v>16</v>
      </c>
      <c r="E107" s="79" t="s">
        <v>15</v>
      </c>
      <c r="F107" s="80"/>
      <c r="G107" s="81">
        <v>8235.2900000000009</v>
      </c>
      <c r="H107" s="82">
        <f t="shared" si="2"/>
        <v>0</v>
      </c>
      <c r="I107" s="83"/>
    </row>
    <row r="108" spans="3:9" s="66" customFormat="1" hidden="1" x14ac:dyDescent="0.25">
      <c r="C108" s="77">
        <v>4</v>
      </c>
      <c r="D108" s="78" t="s">
        <v>17</v>
      </c>
      <c r="E108" s="79" t="s">
        <v>15</v>
      </c>
      <c r="F108" s="80"/>
      <c r="G108" s="81">
        <v>7058.82</v>
      </c>
      <c r="H108" s="82">
        <f t="shared" si="2"/>
        <v>0</v>
      </c>
      <c r="I108" s="83"/>
    </row>
    <row r="109" spans="3:9" s="66" customFormat="1" hidden="1" x14ac:dyDescent="0.25">
      <c r="C109" s="77">
        <v>5</v>
      </c>
      <c r="D109" s="78" t="s">
        <v>18</v>
      </c>
      <c r="E109" s="79" t="s">
        <v>15</v>
      </c>
      <c r="F109" s="80"/>
      <c r="G109" s="81">
        <v>6470.59</v>
      </c>
      <c r="H109" s="82">
        <f t="shared" si="2"/>
        <v>0</v>
      </c>
      <c r="I109" s="83"/>
    </row>
    <row r="110" spans="3:9" s="66" customFormat="1" hidden="1" x14ac:dyDescent="0.25">
      <c r="C110" s="77">
        <v>6</v>
      </c>
      <c r="D110" s="78" t="s">
        <v>19</v>
      </c>
      <c r="E110" s="79" t="s">
        <v>15</v>
      </c>
      <c r="F110" s="80"/>
      <c r="G110" s="81">
        <v>2941.18</v>
      </c>
      <c r="H110" s="82">
        <f t="shared" si="2"/>
        <v>0</v>
      </c>
      <c r="I110" s="83"/>
    </row>
    <row r="111" spans="3:9" s="66" customFormat="1" hidden="1" x14ac:dyDescent="0.25">
      <c r="C111" s="77">
        <v>7</v>
      </c>
      <c r="D111" s="78" t="s">
        <v>20</v>
      </c>
      <c r="E111" s="79" t="s">
        <v>15</v>
      </c>
      <c r="F111" s="80"/>
      <c r="G111" s="81">
        <v>3529.41</v>
      </c>
      <c r="H111" s="82">
        <f t="shared" si="2"/>
        <v>0</v>
      </c>
      <c r="I111" s="83"/>
    </row>
    <row r="112" spans="3:9" s="66" customFormat="1" hidden="1" x14ac:dyDescent="0.25">
      <c r="C112" s="77">
        <v>8</v>
      </c>
      <c r="D112" s="78" t="s">
        <v>21</v>
      </c>
      <c r="E112" s="79" t="s">
        <v>22</v>
      </c>
      <c r="F112" s="80"/>
      <c r="G112" s="81">
        <v>2941.18</v>
      </c>
      <c r="H112" s="82">
        <f t="shared" si="2"/>
        <v>0</v>
      </c>
      <c r="I112" s="83"/>
    </row>
    <row r="113" spans="3:9" s="66" customFormat="1" hidden="1" x14ac:dyDescent="0.25">
      <c r="C113" s="77">
        <v>9</v>
      </c>
      <c r="D113" s="78" t="s">
        <v>23</v>
      </c>
      <c r="E113" s="79" t="s">
        <v>22</v>
      </c>
      <c r="F113" s="80"/>
      <c r="G113" s="81">
        <v>4117.6499999999996</v>
      </c>
      <c r="H113" s="82">
        <f t="shared" si="2"/>
        <v>0</v>
      </c>
      <c r="I113" s="83"/>
    </row>
    <row r="114" spans="3:9" s="66" customFormat="1" hidden="1" x14ac:dyDescent="0.25">
      <c r="C114" s="77">
        <v>10</v>
      </c>
      <c r="D114" s="78" t="s">
        <v>24</v>
      </c>
      <c r="E114" s="79" t="s">
        <v>25</v>
      </c>
      <c r="F114" s="80"/>
      <c r="G114" s="81">
        <v>12352.94</v>
      </c>
      <c r="H114" s="82">
        <f t="shared" si="2"/>
        <v>0</v>
      </c>
      <c r="I114" s="83"/>
    </row>
    <row r="115" spans="3:9" s="66" customFormat="1" hidden="1" x14ac:dyDescent="0.25">
      <c r="C115" s="77">
        <v>11</v>
      </c>
      <c r="D115" s="78" t="s">
        <v>26</v>
      </c>
      <c r="E115" s="79" t="s">
        <v>15</v>
      </c>
      <c r="F115" s="80"/>
      <c r="G115" s="81">
        <v>17647.060000000001</v>
      </c>
      <c r="H115" s="82">
        <f t="shared" si="2"/>
        <v>0</v>
      </c>
      <c r="I115" s="83"/>
    </row>
    <row r="116" spans="3:9" s="66" customFormat="1" hidden="1" x14ac:dyDescent="0.25">
      <c r="C116" s="77">
        <v>12</v>
      </c>
      <c r="D116" s="78" t="s">
        <v>27</v>
      </c>
      <c r="E116" s="79" t="s">
        <v>15</v>
      </c>
      <c r="F116" s="80"/>
      <c r="G116" s="81">
        <v>18235.29</v>
      </c>
      <c r="H116" s="82">
        <f t="shared" si="2"/>
        <v>0</v>
      </c>
      <c r="I116" s="83"/>
    </row>
    <row r="117" spans="3:9" s="66" customFormat="1" hidden="1" x14ac:dyDescent="0.25">
      <c r="C117" s="77">
        <v>13</v>
      </c>
      <c r="D117" s="78" t="s">
        <v>28</v>
      </c>
      <c r="E117" s="79" t="s">
        <v>15</v>
      </c>
      <c r="F117" s="80"/>
      <c r="G117" s="81">
        <v>10000</v>
      </c>
      <c r="H117" s="82">
        <f t="shared" si="2"/>
        <v>0</v>
      </c>
      <c r="I117" s="83"/>
    </row>
    <row r="118" spans="3:9" s="66" customFormat="1" ht="295.5" customHeight="1" x14ac:dyDescent="0.25">
      <c r="C118" s="77">
        <v>14</v>
      </c>
      <c r="D118" s="78" t="s">
        <v>29</v>
      </c>
      <c r="E118" s="79" t="s">
        <v>25</v>
      </c>
      <c r="F118" s="80">
        <v>10</v>
      </c>
      <c r="G118" s="84">
        <v>18823.53</v>
      </c>
      <c r="H118" s="85">
        <f t="shared" si="2"/>
        <v>188235.3</v>
      </c>
      <c r="I118" s="83"/>
    </row>
    <row r="119" spans="3:9" s="66" customFormat="1" hidden="1" x14ac:dyDescent="0.25">
      <c r="C119" s="77">
        <v>15</v>
      </c>
      <c r="D119" s="78" t="s">
        <v>30</v>
      </c>
      <c r="E119" s="79" t="s">
        <v>15</v>
      </c>
      <c r="F119" s="80"/>
      <c r="G119" s="81">
        <v>20000</v>
      </c>
      <c r="H119" s="82">
        <f t="shared" si="2"/>
        <v>0</v>
      </c>
      <c r="I119" s="83"/>
    </row>
    <row r="120" spans="3:9" s="66" customFormat="1" hidden="1" x14ac:dyDescent="0.25">
      <c r="C120" s="77">
        <v>16</v>
      </c>
      <c r="D120" s="78" t="s">
        <v>31</v>
      </c>
      <c r="E120" s="79" t="s">
        <v>15</v>
      </c>
      <c r="F120" s="80"/>
      <c r="G120" s="81">
        <v>18823.53</v>
      </c>
      <c r="H120" s="82">
        <f t="shared" si="2"/>
        <v>0</v>
      </c>
      <c r="I120" s="83"/>
    </row>
    <row r="121" spans="3:9" s="66" customFormat="1" hidden="1" x14ac:dyDescent="0.25">
      <c r="C121" s="77">
        <v>17</v>
      </c>
      <c r="D121" s="78" t="s">
        <v>32</v>
      </c>
      <c r="E121" s="79" t="s">
        <v>25</v>
      </c>
      <c r="F121" s="80"/>
      <c r="G121" s="81">
        <v>14117.65</v>
      </c>
      <c r="H121" s="82">
        <f t="shared" si="2"/>
        <v>0</v>
      </c>
      <c r="I121" s="83"/>
    </row>
    <row r="122" spans="3:9" s="66" customFormat="1" hidden="1" x14ac:dyDescent="0.25">
      <c r="C122" s="77">
        <v>18</v>
      </c>
      <c r="D122" s="78" t="s">
        <v>33</v>
      </c>
      <c r="E122" s="79" t="s">
        <v>13</v>
      </c>
      <c r="F122" s="80"/>
      <c r="G122" s="81">
        <v>5882.35</v>
      </c>
      <c r="H122" s="82">
        <f t="shared" si="2"/>
        <v>0</v>
      </c>
      <c r="I122" s="83"/>
    </row>
    <row r="123" spans="3:9" s="66" customFormat="1" hidden="1" x14ac:dyDescent="0.25">
      <c r="C123" s="77">
        <v>19</v>
      </c>
      <c r="D123" s="78" t="s">
        <v>34</v>
      </c>
      <c r="E123" s="79" t="s">
        <v>15</v>
      </c>
      <c r="F123" s="80"/>
      <c r="G123" s="81">
        <v>15882.35</v>
      </c>
      <c r="H123" s="82">
        <f t="shared" si="2"/>
        <v>0</v>
      </c>
      <c r="I123" s="83"/>
    </row>
    <row r="124" spans="3:9" s="66" customFormat="1" hidden="1" x14ac:dyDescent="0.25">
      <c r="C124" s="77">
        <v>20</v>
      </c>
      <c r="D124" s="78" t="s">
        <v>35</v>
      </c>
      <c r="E124" s="79" t="s">
        <v>25</v>
      </c>
      <c r="F124" s="80"/>
      <c r="G124" s="81">
        <v>15882.35</v>
      </c>
      <c r="H124" s="82">
        <f t="shared" si="2"/>
        <v>0</v>
      </c>
      <c r="I124" s="83"/>
    </row>
    <row r="125" spans="3:9" s="66" customFormat="1" hidden="1" x14ac:dyDescent="0.25">
      <c r="C125" s="77">
        <v>21</v>
      </c>
      <c r="D125" s="78" t="s">
        <v>36</v>
      </c>
      <c r="E125" s="79" t="s">
        <v>25</v>
      </c>
      <c r="F125" s="80"/>
      <c r="G125" s="81">
        <v>15882.94</v>
      </c>
      <c r="H125" s="82">
        <f t="shared" si="2"/>
        <v>0</v>
      </c>
      <c r="I125" s="83"/>
    </row>
    <row r="126" spans="3:9" s="66" customFormat="1" hidden="1" x14ac:dyDescent="0.25">
      <c r="C126" s="77">
        <v>22</v>
      </c>
      <c r="D126" s="78" t="s">
        <v>37</v>
      </c>
      <c r="E126" s="79" t="s">
        <v>15</v>
      </c>
      <c r="F126" s="80"/>
      <c r="G126" s="81">
        <v>15883.53</v>
      </c>
      <c r="H126" s="82">
        <f t="shared" si="2"/>
        <v>0</v>
      </c>
      <c r="I126" s="83"/>
    </row>
    <row r="127" spans="3:9" s="66" customFormat="1" hidden="1" x14ac:dyDescent="0.25">
      <c r="C127" s="77">
        <v>23</v>
      </c>
      <c r="D127" s="78" t="s">
        <v>38</v>
      </c>
      <c r="E127" s="79" t="s">
        <v>15</v>
      </c>
      <c r="F127" s="80"/>
      <c r="G127" s="81">
        <v>15884.12</v>
      </c>
      <c r="H127" s="82">
        <f t="shared" si="2"/>
        <v>0</v>
      </c>
      <c r="I127" s="83"/>
    </row>
    <row r="128" spans="3:9" s="66" customFormat="1" hidden="1" x14ac:dyDescent="0.25">
      <c r="C128" s="77">
        <v>24</v>
      </c>
      <c r="D128" s="78" t="s">
        <v>39</v>
      </c>
      <c r="E128" s="79" t="s">
        <v>25</v>
      </c>
      <c r="F128" s="80"/>
      <c r="G128" s="81">
        <v>12352.94</v>
      </c>
      <c r="H128" s="82">
        <f t="shared" si="2"/>
        <v>0</v>
      </c>
      <c r="I128" s="83"/>
    </row>
    <row r="129" spans="3:9" s="66" customFormat="1" hidden="1" x14ac:dyDescent="0.25">
      <c r="C129" s="77">
        <v>25</v>
      </c>
      <c r="D129" s="78" t="s">
        <v>40</v>
      </c>
      <c r="E129" s="79" t="s">
        <v>15</v>
      </c>
      <c r="F129" s="80"/>
      <c r="G129" s="81">
        <v>15882.35</v>
      </c>
      <c r="H129" s="82">
        <f t="shared" si="2"/>
        <v>0</v>
      </c>
      <c r="I129" s="83"/>
    </row>
    <row r="130" spans="3:9" s="66" customFormat="1" hidden="1" x14ac:dyDescent="0.25">
      <c r="C130" s="77">
        <v>26</v>
      </c>
      <c r="D130" s="78" t="s">
        <v>41</v>
      </c>
      <c r="E130" s="79" t="s">
        <v>15</v>
      </c>
      <c r="F130" s="80"/>
      <c r="G130" s="81">
        <v>15882.94</v>
      </c>
      <c r="H130" s="82">
        <f t="shared" si="2"/>
        <v>0</v>
      </c>
      <c r="I130" s="83"/>
    </row>
    <row r="131" spans="3:9" s="66" customFormat="1" hidden="1" x14ac:dyDescent="0.25">
      <c r="C131" s="77">
        <v>27</v>
      </c>
      <c r="D131" s="78" t="s">
        <v>42</v>
      </c>
      <c r="E131" s="79" t="s">
        <v>15</v>
      </c>
      <c r="F131" s="80"/>
      <c r="G131" s="81">
        <v>38235.29</v>
      </c>
      <c r="H131" s="82">
        <f t="shared" si="2"/>
        <v>0</v>
      </c>
      <c r="I131" s="83"/>
    </row>
    <row r="132" spans="3:9" s="66" customFormat="1" hidden="1" x14ac:dyDescent="0.25">
      <c r="C132" s="77">
        <v>28</v>
      </c>
      <c r="D132" s="78" t="s">
        <v>43</v>
      </c>
      <c r="E132" s="79" t="s">
        <v>15</v>
      </c>
      <c r="F132" s="80"/>
      <c r="G132" s="81">
        <v>31764.71</v>
      </c>
      <c r="H132" s="82">
        <f t="shared" si="2"/>
        <v>0</v>
      </c>
      <c r="I132" s="83"/>
    </row>
    <row r="133" spans="3:9" s="66" customFormat="1" hidden="1" x14ac:dyDescent="0.25">
      <c r="C133" s="77">
        <v>29</v>
      </c>
      <c r="D133" s="78" t="s">
        <v>44</v>
      </c>
      <c r="E133" s="79" t="s">
        <v>15</v>
      </c>
      <c r="F133" s="80"/>
      <c r="G133" s="81">
        <v>4705.88</v>
      </c>
      <c r="H133" s="82">
        <f t="shared" si="2"/>
        <v>0</v>
      </c>
      <c r="I133" s="83"/>
    </row>
    <row r="134" spans="3:9" s="66" customFormat="1" hidden="1" x14ac:dyDescent="0.25">
      <c r="C134" s="77">
        <v>30</v>
      </c>
      <c r="D134" s="78" t="s">
        <v>44</v>
      </c>
      <c r="E134" s="79" t="s">
        <v>25</v>
      </c>
      <c r="F134" s="80"/>
      <c r="G134" s="81">
        <v>4117.6499999999996</v>
      </c>
      <c r="H134" s="82">
        <f t="shared" si="2"/>
        <v>0</v>
      </c>
      <c r="I134" s="83"/>
    </row>
    <row r="135" spans="3:9" s="66" customFormat="1" hidden="1" x14ac:dyDescent="0.25">
      <c r="C135" s="77">
        <v>31</v>
      </c>
      <c r="D135" s="78" t="s">
        <v>45</v>
      </c>
      <c r="E135" s="79" t="s">
        <v>15</v>
      </c>
      <c r="F135" s="80"/>
      <c r="G135" s="81">
        <v>13529.41</v>
      </c>
      <c r="H135" s="82">
        <f t="shared" si="2"/>
        <v>0</v>
      </c>
      <c r="I135" s="83"/>
    </row>
    <row r="136" spans="3:9" s="66" customFormat="1" hidden="1" x14ac:dyDescent="0.25">
      <c r="C136" s="77">
        <v>32</v>
      </c>
      <c r="D136" s="78" t="s">
        <v>45</v>
      </c>
      <c r="E136" s="79" t="s">
        <v>25</v>
      </c>
      <c r="F136" s="80"/>
      <c r="G136" s="81">
        <v>11176.47</v>
      </c>
      <c r="H136" s="82">
        <f t="shared" si="2"/>
        <v>0</v>
      </c>
      <c r="I136" s="83"/>
    </row>
    <row r="137" spans="3:9" s="66" customFormat="1" hidden="1" x14ac:dyDescent="0.25">
      <c r="C137" s="77">
        <v>33</v>
      </c>
      <c r="D137" s="78" t="s">
        <v>46</v>
      </c>
      <c r="E137" s="79" t="s">
        <v>15</v>
      </c>
      <c r="F137" s="80"/>
      <c r="G137" s="81">
        <v>11764.71</v>
      </c>
      <c r="H137" s="82">
        <f t="shared" si="2"/>
        <v>0</v>
      </c>
      <c r="I137" s="83"/>
    </row>
    <row r="138" spans="3:9" s="66" customFormat="1" hidden="1" x14ac:dyDescent="0.25">
      <c r="C138" s="77">
        <v>34</v>
      </c>
      <c r="D138" s="78" t="s">
        <v>46</v>
      </c>
      <c r="E138" s="79" t="s">
        <v>25</v>
      </c>
      <c r="F138" s="80"/>
      <c r="G138" s="81">
        <v>9411.76</v>
      </c>
      <c r="H138" s="82">
        <f t="shared" si="2"/>
        <v>0</v>
      </c>
      <c r="I138" s="83"/>
    </row>
    <row r="139" spans="3:9" s="66" customFormat="1" hidden="1" x14ac:dyDescent="0.25">
      <c r="C139" s="77">
        <v>35</v>
      </c>
      <c r="D139" s="78" t="s">
        <v>47</v>
      </c>
      <c r="E139" s="79" t="s">
        <v>15</v>
      </c>
      <c r="F139" s="80"/>
      <c r="G139" s="81">
        <v>11176.47</v>
      </c>
      <c r="H139" s="82">
        <f t="shared" si="2"/>
        <v>0</v>
      </c>
      <c r="I139" s="83"/>
    </row>
    <row r="140" spans="3:9" s="66" customFormat="1" hidden="1" x14ac:dyDescent="0.25">
      <c r="C140" s="77">
        <v>36</v>
      </c>
      <c r="D140" s="78" t="s">
        <v>48</v>
      </c>
      <c r="E140" s="79" t="s">
        <v>15</v>
      </c>
      <c r="F140" s="80"/>
      <c r="G140" s="86">
        <v>11176.47</v>
      </c>
      <c r="H140" s="82">
        <f t="shared" si="2"/>
        <v>0</v>
      </c>
      <c r="I140" s="83"/>
    </row>
    <row r="141" spans="3:9" s="66" customFormat="1" hidden="1" x14ac:dyDescent="0.25">
      <c r="C141" s="77">
        <v>37</v>
      </c>
      <c r="D141" s="78" t="s">
        <v>49</v>
      </c>
      <c r="E141" s="79" t="s">
        <v>15</v>
      </c>
      <c r="F141" s="80"/>
      <c r="G141" s="81">
        <v>2941.18</v>
      </c>
      <c r="H141" s="82">
        <f t="shared" si="2"/>
        <v>0</v>
      </c>
      <c r="I141" s="83"/>
    </row>
    <row r="142" spans="3:9" s="66" customFormat="1" hidden="1" x14ac:dyDescent="0.25">
      <c r="C142" s="77">
        <v>38</v>
      </c>
      <c r="D142" s="78" t="s">
        <v>50</v>
      </c>
      <c r="E142" s="79" t="s">
        <v>25</v>
      </c>
      <c r="F142" s="80"/>
      <c r="G142" s="81">
        <v>2941.76</v>
      </c>
      <c r="H142" s="82">
        <f t="shared" si="2"/>
        <v>0</v>
      </c>
      <c r="I142" s="83"/>
    </row>
    <row r="143" spans="3:9" s="66" customFormat="1" hidden="1" x14ac:dyDescent="0.25">
      <c r="C143" s="77">
        <v>39</v>
      </c>
      <c r="D143" s="78" t="s">
        <v>51</v>
      </c>
      <c r="E143" s="79" t="s">
        <v>22</v>
      </c>
      <c r="F143" s="80"/>
      <c r="G143" s="81">
        <v>9411.76</v>
      </c>
      <c r="H143" s="82">
        <f t="shared" si="2"/>
        <v>0</v>
      </c>
      <c r="I143" s="83"/>
    </row>
    <row r="144" spans="3:9" s="66" customFormat="1" hidden="1" x14ac:dyDescent="0.25">
      <c r="C144" s="77">
        <v>40</v>
      </c>
      <c r="D144" s="78" t="s">
        <v>52</v>
      </c>
      <c r="E144" s="79" t="s">
        <v>22</v>
      </c>
      <c r="F144" s="80"/>
      <c r="G144" s="81">
        <v>10000</v>
      </c>
      <c r="H144" s="82">
        <f t="shared" si="2"/>
        <v>0</v>
      </c>
      <c r="I144" s="83"/>
    </row>
    <row r="145" spans="3:9" s="66" customFormat="1" hidden="1" x14ac:dyDescent="0.25">
      <c r="C145" s="77">
        <v>41</v>
      </c>
      <c r="D145" s="78" t="s">
        <v>53</v>
      </c>
      <c r="E145" s="79" t="s">
        <v>22</v>
      </c>
      <c r="F145" s="80"/>
      <c r="G145" s="81">
        <v>10000</v>
      </c>
      <c r="H145" s="82">
        <f t="shared" si="2"/>
        <v>0</v>
      </c>
      <c r="I145" s="83"/>
    </row>
    <row r="146" spans="3:9" s="66" customFormat="1" hidden="1" x14ac:dyDescent="0.25">
      <c r="C146" s="77">
        <v>42</v>
      </c>
      <c r="D146" s="78" t="s">
        <v>54</v>
      </c>
      <c r="E146" s="79" t="s">
        <v>22</v>
      </c>
      <c r="F146" s="80"/>
      <c r="G146" s="81">
        <v>3529.41</v>
      </c>
      <c r="H146" s="82">
        <f t="shared" si="2"/>
        <v>0</v>
      </c>
      <c r="I146" s="83"/>
    </row>
    <row r="147" spans="3:9" s="66" customFormat="1" hidden="1" x14ac:dyDescent="0.25">
      <c r="C147" s="77">
        <v>43</v>
      </c>
      <c r="D147" s="78" t="s">
        <v>55</v>
      </c>
      <c r="E147" s="79" t="s">
        <v>22</v>
      </c>
      <c r="F147" s="80"/>
      <c r="G147" s="81">
        <v>5882.35</v>
      </c>
      <c r="H147" s="82">
        <f t="shared" si="2"/>
        <v>0</v>
      </c>
      <c r="I147" s="83"/>
    </row>
    <row r="148" spans="3:9" s="66" customFormat="1" hidden="1" x14ac:dyDescent="0.25">
      <c r="C148" s="77">
        <v>44</v>
      </c>
      <c r="D148" s="78" t="s">
        <v>56</v>
      </c>
      <c r="E148" s="79" t="s">
        <v>22</v>
      </c>
      <c r="F148" s="80"/>
      <c r="G148" s="81">
        <v>5882.94</v>
      </c>
      <c r="H148" s="82">
        <f t="shared" si="2"/>
        <v>0</v>
      </c>
      <c r="I148" s="83"/>
    </row>
    <row r="149" spans="3:9" s="66" customFormat="1" ht="27" hidden="1" customHeight="1" thickBot="1" x14ac:dyDescent="0.3">
      <c r="C149" s="87">
        <v>45</v>
      </c>
      <c r="D149" s="88" t="s">
        <v>57</v>
      </c>
      <c r="E149" s="89" t="s">
        <v>25</v>
      </c>
      <c r="F149" s="90"/>
      <c r="G149" s="91">
        <v>10588.24</v>
      </c>
      <c r="H149" s="92">
        <f t="shared" si="2"/>
        <v>0</v>
      </c>
      <c r="I149" s="93"/>
    </row>
    <row r="150" spans="3:9" s="66" customFormat="1" ht="15.75" thickBot="1" x14ac:dyDescent="0.3">
      <c r="C150" s="138" t="s">
        <v>70</v>
      </c>
      <c r="D150" s="139"/>
      <c r="E150" s="139"/>
      <c r="F150" s="139"/>
      <c r="G150" s="140"/>
      <c r="H150" s="94">
        <f>SUM(H105:H149)</f>
        <v>188235.3</v>
      </c>
      <c r="I150" s="94">
        <f>+H150*1.19</f>
        <v>224000.00699999998</v>
      </c>
    </row>
    <row r="151" spans="3:9" ht="15.75" thickBot="1" x14ac:dyDescent="0.3">
      <c r="C151" s="59"/>
      <c r="D151" s="59"/>
      <c r="E151" s="59"/>
      <c r="F151" s="59"/>
      <c r="G151" s="59"/>
      <c r="H151" s="30"/>
      <c r="I151" s="30"/>
    </row>
    <row r="152" spans="3:9" ht="15.75" thickBot="1" x14ac:dyDescent="0.3">
      <c r="C152" s="118" t="s">
        <v>61</v>
      </c>
      <c r="D152" s="119"/>
      <c r="E152" s="120"/>
      <c r="F152" s="121" t="s">
        <v>65</v>
      </c>
      <c r="G152" s="122"/>
      <c r="H152" s="122"/>
      <c r="I152" s="123"/>
    </row>
    <row r="153" spans="3:9" ht="15.75" thickBot="1" x14ac:dyDescent="0.3">
      <c r="C153" s="118" t="s">
        <v>63</v>
      </c>
      <c r="D153" s="119"/>
      <c r="E153" s="120"/>
      <c r="F153" s="121" t="s">
        <v>100</v>
      </c>
      <c r="G153" s="122"/>
      <c r="H153" s="122"/>
      <c r="I153" s="123"/>
    </row>
    <row r="154" spans="3:9" ht="60" x14ac:dyDescent="0.25">
      <c r="C154" s="21" t="s">
        <v>8</v>
      </c>
      <c r="D154" s="22" t="s">
        <v>9</v>
      </c>
      <c r="E154" s="22" t="s">
        <v>10</v>
      </c>
      <c r="F154" s="32" t="s">
        <v>11</v>
      </c>
      <c r="G154" s="22" t="s">
        <v>69</v>
      </c>
      <c r="H154" s="22" t="s">
        <v>58</v>
      </c>
      <c r="I154" s="23" t="s">
        <v>62</v>
      </c>
    </row>
    <row r="155" spans="3:9" ht="18" hidden="1" customHeight="1" x14ac:dyDescent="0.25">
      <c r="C155" s="24">
        <v>1</v>
      </c>
      <c r="D155" s="25" t="s">
        <v>12</v>
      </c>
      <c r="E155" s="26" t="s">
        <v>13</v>
      </c>
      <c r="F155" s="33"/>
      <c r="G155" s="27">
        <v>7058.82</v>
      </c>
      <c r="H155" s="27">
        <f>+F155*G155</f>
        <v>0</v>
      </c>
      <c r="I155" s="28"/>
    </row>
    <row r="156" spans="3:9" hidden="1" x14ac:dyDescent="0.25">
      <c r="C156" s="5">
        <v>2</v>
      </c>
      <c r="D156" s="4" t="s">
        <v>14</v>
      </c>
      <c r="E156" s="3" t="s">
        <v>15</v>
      </c>
      <c r="F156" s="34"/>
      <c r="G156" s="19">
        <v>9411.76</v>
      </c>
      <c r="H156" s="11">
        <f t="shared" ref="H156:H199" si="3">+F156*G156</f>
        <v>0</v>
      </c>
      <c r="I156" s="6"/>
    </row>
    <row r="157" spans="3:9" hidden="1" x14ac:dyDescent="0.25">
      <c r="C157" s="5">
        <v>3</v>
      </c>
      <c r="D157" s="4" t="s">
        <v>16</v>
      </c>
      <c r="E157" s="3" t="s">
        <v>15</v>
      </c>
      <c r="F157" s="34"/>
      <c r="G157" s="19">
        <v>8235.2900000000009</v>
      </c>
      <c r="H157" s="11">
        <f t="shared" si="3"/>
        <v>0</v>
      </c>
      <c r="I157" s="6"/>
    </row>
    <row r="158" spans="3:9" hidden="1" x14ac:dyDescent="0.25">
      <c r="C158" s="5">
        <v>4</v>
      </c>
      <c r="D158" s="4" t="s">
        <v>17</v>
      </c>
      <c r="E158" s="3" t="s">
        <v>15</v>
      </c>
      <c r="F158" s="34"/>
      <c r="G158" s="19">
        <v>7058.82</v>
      </c>
      <c r="H158" s="11">
        <f t="shared" si="3"/>
        <v>0</v>
      </c>
      <c r="I158" s="6"/>
    </row>
    <row r="159" spans="3:9" hidden="1" x14ac:dyDescent="0.25">
      <c r="C159" s="5">
        <v>5</v>
      </c>
      <c r="D159" s="4" t="s">
        <v>18</v>
      </c>
      <c r="E159" s="3" t="s">
        <v>15</v>
      </c>
      <c r="F159" s="34"/>
      <c r="G159" s="19">
        <v>6470.59</v>
      </c>
      <c r="H159" s="11">
        <f t="shared" si="3"/>
        <v>0</v>
      </c>
      <c r="I159" s="6"/>
    </row>
    <row r="160" spans="3:9" hidden="1" x14ac:dyDescent="0.25">
      <c r="C160" s="5">
        <v>6</v>
      </c>
      <c r="D160" s="4" t="s">
        <v>19</v>
      </c>
      <c r="E160" s="3" t="s">
        <v>15</v>
      </c>
      <c r="F160" s="34"/>
      <c r="G160" s="19">
        <v>2941.18</v>
      </c>
      <c r="H160" s="11">
        <f t="shared" si="3"/>
        <v>0</v>
      </c>
      <c r="I160" s="6"/>
    </row>
    <row r="161" spans="3:9" hidden="1" x14ac:dyDescent="0.25">
      <c r="C161" s="5">
        <v>7</v>
      </c>
      <c r="D161" s="4" t="s">
        <v>20</v>
      </c>
      <c r="E161" s="3" t="s">
        <v>15</v>
      </c>
      <c r="F161" s="34"/>
      <c r="G161" s="19">
        <v>3529.41</v>
      </c>
      <c r="H161" s="11">
        <f t="shared" si="3"/>
        <v>0</v>
      </c>
      <c r="I161" s="6"/>
    </row>
    <row r="162" spans="3:9" hidden="1" x14ac:dyDescent="0.25">
      <c r="C162" s="5">
        <v>8</v>
      </c>
      <c r="D162" s="4" t="s">
        <v>21</v>
      </c>
      <c r="E162" s="3" t="s">
        <v>22</v>
      </c>
      <c r="F162" s="34"/>
      <c r="G162" s="19">
        <v>2941.18</v>
      </c>
      <c r="H162" s="11">
        <f t="shared" si="3"/>
        <v>0</v>
      </c>
      <c r="I162" s="6"/>
    </row>
    <row r="163" spans="3:9" hidden="1" x14ac:dyDescent="0.25">
      <c r="C163" s="5">
        <v>9</v>
      </c>
      <c r="D163" s="4" t="s">
        <v>23</v>
      </c>
      <c r="E163" s="3" t="s">
        <v>22</v>
      </c>
      <c r="F163" s="34"/>
      <c r="G163" s="19">
        <v>4117.6499999999996</v>
      </c>
      <c r="H163" s="11">
        <f t="shared" si="3"/>
        <v>0</v>
      </c>
      <c r="I163" s="6"/>
    </row>
    <row r="164" spans="3:9" hidden="1" x14ac:dyDescent="0.25">
      <c r="C164" s="5">
        <v>10</v>
      </c>
      <c r="D164" s="4" t="s">
        <v>24</v>
      </c>
      <c r="E164" s="3" t="s">
        <v>25</v>
      </c>
      <c r="F164" s="34"/>
      <c r="G164" s="19">
        <v>12352.94</v>
      </c>
      <c r="H164" s="11">
        <f t="shared" si="3"/>
        <v>0</v>
      </c>
      <c r="I164" s="6"/>
    </row>
    <row r="165" spans="3:9" hidden="1" x14ac:dyDescent="0.25">
      <c r="C165" s="5">
        <v>11</v>
      </c>
      <c r="D165" s="4" t="s">
        <v>26</v>
      </c>
      <c r="E165" s="3" t="s">
        <v>15</v>
      </c>
      <c r="F165" s="34"/>
      <c r="G165" s="19">
        <v>17647.060000000001</v>
      </c>
      <c r="H165" s="11">
        <f t="shared" si="3"/>
        <v>0</v>
      </c>
      <c r="I165" s="6"/>
    </row>
    <row r="166" spans="3:9" hidden="1" x14ac:dyDescent="0.25">
      <c r="C166" s="5">
        <v>12</v>
      </c>
      <c r="D166" s="4" t="s">
        <v>27</v>
      </c>
      <c r="E166" s="3" t="s">
        <v>15</v>
      </c>
      <c r="F166" s="34"/>
      <c r="G166" s="19">
        <v>18235.29</v>
      </c>
      <c r="H166" s="11">
        <f t="shared" si="3"/>
        <v>0</v>
      </c>
      <c r="I166" s="6"/>
    </row>
    <row r="167" spans="3:9" hidden="1" x14ac:dyDescent="0.25">
      <c r="C167" s="5">
        <v>13</v>
      </c>
      <c r="D167" s="4" t="s">
        <v>28</v>
      </c>
      <c r="E167" s="3" t="s">
        <v>15</v>
      </c>
      <c r="F167" s="34"/>
      <c r="G167" s="19">
        <v>10000</v>
      </c>
      <c r="H167" s="11">
        <f t="shared" si="3"/>
        <v>0</v>
      </c>
      <c r="I167" s="6"/>
    </row>
    <row r="168" spans="3:9" hidden="1" x14ac:dyDescent="0.25">
      <c r="C168" s="5">
        <v>14</v>
      </c>
      <c r="D168" s="4" t="s">
        <v>29</v>
      </c>
      <c r="E168" s="3" t="s">
        <v>25</v>
      </c>
      <c r="F168" s="34"/>
      <c r="G168" s="19">
        <v>18823.53</v>
      </c>
      <c r="H168" s="11">
        <f t="shared" si="3"/>
        <v>0</v>
      </c>
      <c r="I168" s="6"/>
    </row>
    <row r="169" spans="3:9" hidden="1" x14ac:dyDescent="0.25">
      <c r="C169" s="5">
        <v>15</v>
      </c>
      <c r="D169" s="4" t="s">
        <v>30</v>
      </c>
      <c r="E169" s="3" t="s">
        <v>15</v>
      </c>
      <c r="F169" s="34"/>
      <c r="G169" s="19">
        <v>20000</v>
      </c>
      <c r="H169" s="11">
        <f t="shared" si="3"/>
        <v>0</v>
      </c>
      <c r="I169" s="6"/>
    </row>
    <row r="170" spans="3:9" ht="18.75" hidden="1" customHeight="1" x14ac:dyDescent="0.25">
      <c r="C170" s="5">
        <v>16</v>
      </c>
      <c r="D170" s="4" t="s">
        <v>31</v>
      </c>
      <c r="E170" s="3" t="s">
        <v>15</v>
      </c>
      <c r="F170" s="34"/>
      <c r="G170" s="19">
        <v>18823.53</v>
      </c>
      <c r="H170" s="11">
        <f t="shared" si="3"/>
        <v>0</v>
      </c>
      <c r="I170" s="6"/>
    </row>
    <row r="171" spans="3:9" hidden="1" x14ac:dyDescent="0.25">
      <c r="C171" s="5">
        <v>17</v>
      </c>
      <c r="D171" s="4" t="s">
        <v>32</v>
      </c>
      <c r="E171" s="3" t="s">
        <v>25</v>
      </c>
      <c r="F171" s="34"/>
      <c r="G171" s="19">
        <v>14117.65</v>
      </c>
      <c r="H171" s="11">
        <f t="shared" si="3"/>
        <v>0</v>
      </c>
      <c r="I171" s="6"/>
    </row>
    <row r="172" spans="3:9" hidden="1" x14ac:dyDescent="0.25">
      <c r="C172" s="5">
        <v>18</v>
      </c>
      <c r="D172" s="4" t="s">
        <v>33</v>
      </c>
      <c r="E172" s="3" t="s">
        <v>13</v>
      </c>
      <c r="F172" s="34"/>
      <c r="G172" s="19">
        <v>5882.35</v>
      </c>
      <c r="H172" s="11">
        <f t="shared" si="3"/>
        <v>0</v>
      </c>
      <c r="I172" s="6"/>
    </row>
    <row r="173" spans="3:9" hidden="1" x14ac:dyDescent="0.25">
      <c r="C173" s="5">
        <v>19</v>
      </c>
      <c r="D173" s="4" t="s">
        <v>34</v>
      </c>
      <c r="E173" s="3" t="s">
        <v>15</v>
      </c>
      <c r="F173" s="34"/>
      <c r="G173" s="19">
        <v>15882.35</v>
      </c>
      <c r="H173" s="11">
        <f t="shared" si="3"/>
        <v>0</v>
      </c>
      <c r="I173" s="6"/>
    </row>
    <row r="174" spans="3:9" hidden="1" x14ac:dyDescent="0.25">
      <c r="C174" s="5">
        <v>20</v>
      </c>
      <c r="D174" s="4" t="s">
        <v>35</v>
      </c>
      <c r="E174" s="3" t="s">
        <v>25</v>
      </c>
      <c r="F174" s="34"/>
      <c r="G174" s="19">
        <v>15882.35</v>
      </c>
      <c r="H174" s="11">
        <f t="shared" si="3"/>
        <v>0</v>
      </c>
      <c r="I174" s="6"/>
    </row>
    <row r="175" spans="3:9" hidden="1" x14ac:dyDescent="0.25">
      <c r="C175" s="5">
        <v>21</v>
      </c>
      <c r="D175" s="4" t="s">
        <v>36</v>
      </c>
      <c r="E175" s="3" t="s">
        <v>25</v>
      </c>
      <c r="F175" s="34"/>
      <c r="G175" s="19">
        <v>15882.94</v>
      </c>
      <c r="H175" s="11">
        <f t="shared" si="3"/>
        <v>0</v>
      </c>
      <c r="I175" s="6"/>
    </row>
    <row r="176" spans="3:9" hidden="1" x14ac:dyDescent="0.25">
      <c r="C176" s="5">
        <v>22</v>
      </c>
      <c r="D176" s="4" t="s">
        <v>37</v>
      </c>
      <c r="E176" s="3" t="s">
        <v>15</v>
      </c>
      <c r="F176" s="34"/>
      <c r="G176" s="19">
        <v>15883.53</v>
      </c>
      <c r="H176" s="11">
        <f t="shared" si="3"/>
        <v>0</v>
      </c>
      <c r="I176" s="6"/>
    </row>
    <row r="177" spans="3:9" hidden="1" x14ac:dyDescent="0.25">
      <c r="C177" s="5">
        <v>23</v>
      </c>
      <c r="D177" s="4" t="s">
        <v>38</v>
      </c>
      <c r="E177" s="3" t="s">
        <v>15</v>
      </c>
      <c r="F177" s="34"/>
      <c r="G177" s="19">
        <v>15884.12</v>
      </c>
      <c r="H177" s="11">
        <f t="shared" si="3"/>
        <v>0</v>
      </c>
      <c r="I177" s="6"/>
    </row>
    <row r="178" spans="3:9" hidden="1" x14ac:dyDescent="0.25">
      <c r="C178" s="5">
        <v>24</v>
      </c>
      <c r="D178" s="4" t="s">
        <v>39</v>
      </c>
      <c r="E178" s="3" t="s">
        <v>25</v>
      </c>
      <c r="F178" s="34"/>
      <c r="G178" s="19">
        <v>12352.94</v>
      </c>
      <c r="H178" s="11">
        <f t="shared" si="3"/>
        <v>0</v>
      </c>
      <c r="I178" s="6"/>
    </row>
    <row r="179" spans="3:9" hidden="1" x14ac:dyDescent="0.25">
      <c r="C179" s="5">
        <v>25</v>
      </c>
      <c r="D179" s="4" t="s">
        <v>40</v>
      </c>
      <c r="E179" s="3" t="s">
        <v>15</v>
      </c>
      <c r="F179" s="34"/>
      <c r="G179" s="19">
        <v>15882.35</v>
      </c>
      <c r="H179" s="11">
        <f t="shared" si="3"/>
        <v>0</v>
      </c>
      <c r="I179" s="6"/>
    </row>
    <row r="180" spans="3:9" hidden="1" x14ac:dyDescent="0.25">
      <c r="C180" s="5">
        <v>26</v>
      </c>
      <c r="D180" s="4" t="s">
        <v>41</v>
      </c>
      <c r="E180" s="3" t="s">
        <v>15</v>
      </c>
      <c r="F180" s="34"/>
      <c r="G180" s="19">
        <v>15882.94</v>
      </c>
      <c r="H180" s="11">
        <f t="shared" si="3"/>
        <v>0</v>
      </c>
      <c r="I180" s="6"/>
    </row>
    <row r="181" spans="3:9" hidden="1" x14ac:dyDescent="0.25">
      <c r="C181" s="5">
        <v>27</v>
      </c>
      <c r="D181" s="4" t="s">
        <v>42</v>
      </c>
      <c r="E181" s="3" t="s">
        <v>15</v>
      </c>
      <c r="F181" s="34"/>
      <c r="G181" s="19">
        <v>38235.29</v>
      </c>
      <c r="H181" s="11">
        <f t="shared" si="3"/>
        <v>0</v>
      </c>
      <c r="I181" s="6"/>
    </row>
    <row r="182" spans="3:9" hidden="1" x14ac:dyDescent="0.25">
      <c r="C182" s="5">
        <v>28</v>
      </c>
      <c r="D182" s="4" t="s">
        <v>43</v>
      </c>
      <c r="E182" s="3" t="s">
        <v>15</v>
      </c>
      <c r="F182" s="34"/>
      <c r="G182" s="19">
        <v>31764.71</v>
      </c>
      <c r="H182" s="11">
        <f t="shared" si="3"/>
        <v>0</v>
      </c>
      <c r="I182" s="6"/>
    </row>
    <row r="183" spans="3:9" hidden="1" x14ac:dyDescent="0.25">
      <c r="C183" s="5">
        <v>29</v>
      </c>
      <c r="D183" s="4" t="s">
        <v>44</v>
      </c>
      <c r="E183" s="3" t="s">
        <v>15</v>
      </c>
      <c r="F183" s="34"/>
      <c r="G183" s="19">
        <v>4705.88</v>
      </c>
      <c r="H183" s="11">
        <f t="shared" si="3"/>
        <v>0</v>
      </c>
      <c r="I183" s="6"/>
    </row>
    <row r="184" spans="3:9" hidden="1" x14ac:dyDescent="0.25">
      <c r="C184" s="5">
        <v>30</v>
      </c>
      <c r="D184" s="4" t="s">
        <v>44</v>
      </c>
      <c r="E184" s="3" t="s">
        <v>25</v>
      </c>
      <c r="F184" s="34"/>
      <c r="G184" s="19">
        <v>4117.6499999999996</v>
      </c>
      <c r="H184" s="11">
        <f t="shared" si="3"/>
        <v>0</v>
      </c>
      <c r="I184" s="6"/>
    </row>
    <row r="185" spans="3:9" ht="21.75" hidden="1" customHeight="1" x14ac:dyDescent="0.25">
      <c r="C185" s="5">
        <v>31</v>
      </c>
      <c r="D185" s="4" t="s">
        <v>45</v>
      </c>
      <c r="E185" s="3" t="s">
        <v>15</v>
      </c>
      <c r="F185" s="34"/>
      <c r="G185" s="19">
        <v>13529.41</v>
      </c>
      <c r="H185" s="11">
        <f t="shared" si="3"/>
        <v>0</v>
      </c>
      <c r="I185" s="6"/>
    </row>
    <row r="186" spans="3:9" hidden="1" x14ac:dyDescent="0.25">
      <c r="C186" s="5">
        <v>32</v>
      </c>
      <c r="D186" s="4" t="s">
        <v>45</v>
      </c>
      <c r="E186" s="3" t="s">
        <v>25</v>
      </c>
      <c r="F186" s="34"/>
      <c r="G186" s="19">
        <v>11176.47</v>
      </c>
      <c r="H186" s="11">
        <f t="shared" si="3"/>
        <v>0</v>
      </c>
      <c r="I186" s="6"/>
    </row>
    <row r="187" spans="3:9" ht="244.5" customHeight="1" x14ac:dyDescent="0.25">
      <c r="C187" s="5">
        <v>33</v>
      </c>
      <c r="D187" s="4" t="s">
        <v>46</v>
      </c>
      <c r="E187" s="3" t="s">
        <v>15</v>
      </c>
      <c r="F187" s="34">
        <v>6.3</v>
      </c>
      <c r="G187" s="54">
        <v>11764.71</v>
      </c>
      <c r="H187" s="55">
        <f t="shared" si="3"/>
        <v>74117.672999999995</v>
      </c>
      <c r="I187" s="6"/>
    </row>
    <row r="188" spans="3:9" hidden="1" x14ac:dyDescent="0.25">
      <c r="C188" s="5">
        <v>34</v>
      </c>
      <c r="D188" s="4" t="s">
        <v>46</v>
      </c>
      <c r="E188" s="3" t="s">
        <v>25</v>
      </c>
      <c r="F188" s="34"/>
      <c r="G188" s="19">
        <v>9411.76</v>
      </c>
      <c r="H188" s="11">
        <f t="shared" si="3"/>
        <v>0</v>
      </c>
      <c r="I188" s="6"/>
    </row>
    <row r="189" spans="3:9" hidden="1" x14ac:dyDescent="0.25">
      <c r="C189" s="5">
        <v>35</v>
      </c>
      <c r="D189" s="4" t="s">
        <v>47</v>
      </c>
      <c r="E189" s="3" t="s">
        <v>15</v>
      </c>
      <c r="F189" s="34"/>
      <c r="G189" s="19">
        <v>11176.47</v>
      </c>
      <c r="H189" s="11">
        <f t="shared" si="3"/>
        <v>0</v>
      </c>
      <c r="I189" s="6"/>
    </row>
    <row r="190" spans="3:9" hidden="1" x14ac:dyDescent="0.25">
      <c r="C190" s="5">
        <v>36</v>
      </c>
      <c r="D190" s="4" t="s">
        <v>48</v>
      </c>
      <c r="E190" s="3" t="s">
        <v>15</v>
      </c>
      <c r="F190" s="34"/>
      <c r="G190" s="20">
        <v>11176.47</v>
      </c>
      <c r="H190" s="11">
        <f t="shared" si="3"/>
        <v>0</v>
      </c>
      <c r="I190" s="6"/>
    </row>
    <row r="191" spans="3:9" hidden="1" x14ac:dyDescent="0.25">
      <c r="C191" s="5">
        <v>37</v>
      </c>
      <c r="D191" s="4" t="s">
        <v>49</v>
      </c>
      <c r="E191" s="3" t="s">
        <v>15</v>
      </c>
      <c r="F191" s="34"/>
      <c r="G191" s="19">
        <v>2941.18</v>
      </c>
      <c r="H191" s="11">
        <f t="shared" si="3"/>
        <v>0</v>
      </c>
      <c r="I191" s="6"/>
    </row>
    <row r="192" spans="3:9" hidden="1" x14ac:dyDescent="0.25">
      <c r="C192" s="5">
        <v>38</v>
      </c>
      <c r="D192" s="4" t="s">
        <v>50</v>
      </c>
      <c r="E192" s="3" t="s">
        <v>25</v>
      </c>
      <c r="F192" s="34"/>
      <c r="G192" s="19">
        <v>2941.76</v>
      </c>
      <c r="H192" s="11">
        <f t="shared" si="3"/>
        <v>0</v>
      </c>
      <c r="I192" s="6"/>
    </row>
    <row r="193" spans="3:9" hidden="1" x14ac:dyDescent="0.25">
      <c r="C193" s="5">
        <v>39</v>
      </c>
      <c r="D193" s="4" t="s">
        <v>51</v>
      </c>
      <c r="E193" s="3" t="s">
        <v>22</v>
      </c>
      <c r="F193" s="34"/>
      <c r="G193" s="19">
        <v>9411.76</v>
      </c>
      <c r="H193" s="11">
        <f t="shared" si="3"/>
        <v>0</v>
      </c>
      <c r="I193" s="6"/>
    </row>
    <row r="194" spans="3:9" hidden="1" x14ac:dyDescent="0.25">
      <c r="C194" s="5">
        <v>40</v>
      </c>
      <c r="D194" s="4" t="s">
        <v>52</v>
      </c>
      <c r="E194" s="3" t="s">
        <v>22</v>
      </c>
      <c r="F194" s="34"/>
      <c r="G194" s="19">
        <v>10000</v>
      </c>
      <c r="H194" s="11">
        <f t="shared" si="3"/>
        <v>0</v>
      </c>
      <c r="I194" s="6"/>
    </row>
    <row r="195" spans="3:9" hidden="1" x14ac:dyDescent="0.25">
      <c r="C195" s="5">
        <v>41</v>
      </c>
      <c r="D195" s="4" t="s">
        <v>53</v>
      </c>
      <c r="E195" s="3" t="s">
        <v>22</v>
      </c>
      <c r="F195" s="34"/>
      <c r="G195" s="19">
        <v>10000</v>
      </c>
      <c r="H195" s="11">
        <f t="shared" si="3"/>
        <v>0</v>
      </c>
      <c r="I195" s="6"/>
    </row>
    <row r="196" spans="3:9" hidden="1" x14ac:dyDescent="0.25">
      <c r="C196" s="5">
        <v>42</v>
      </c>
      <c r="D196" s="4" t="s">
        <v>54</v>
      </c>
      <c r="E196" s="3" t="s">
        <v>22</v>
      </c>
      <c r="F196" s="34"/>
      <c r="G196" s="19">
        <v>3529.41</v>
      </c>
      <c r="H196" s="11">
        <f t="shared" si="3"/>
        <v>0</v>
      </c>
      <c r="I196" s="6"/>
    </row>
    <row r="197" spans="3:9" hidden="1" x14ac:dyDescent="0.25">
      <c r="C197" s="5">
        <v>43</v>
      </c>
      <c r="D197" s="4" t="s">
        <v>55</v>
      </c>
      <c r="E197" s="3" t="s">
        <v>22</v>
      </c>
      <c r="F197" s="34"/>
      <c r="G197" s="19">
        <v>5882.35</v>
      </c>
      <c r="H197" s="11">
        <f t="shared" si="3"/>
        <v>0</v>
      </c>
      <c r="I197" s="6"/>
    </row>
    <row r="198" spans="3:9" hidden="1" x14ac:dyDescent="0.25">
      <c r="C198" s="5">
        <v>44</v>
      </c>
      <c r="D198" s="4" t="s">
        <v>56</v>
      </c>
      <c r="E198" s="3" t="s">
        <v>22</v>
      </c>
      <c r="F198" s="34"/>
      <c r="G198" s="19">
        <v>5882.94</v>
      </c>
      <c r="H198" s="11">
        <f t="shared" si="3"/>
        <v>0</v>
      </c>
      <c r="I198" s="6"/>
    </row>
    <row r="199" spans="3:9" ht="15.75" hidden="1" thickBot="1" x14ac:dyDescent="0.3">
      <c r="C199" s="7">
        <v>45</v>
      </c>
      <c r="D199" s="8" t="s">
        <v>57</v>
      </c>
      <c r="E199" s="9" t="s">
        <v>25</v>
      </c>
      <c r="F199" s="35"/>
      <c r="G199" s="29">
        <v>10588.24</v>
      </c>
      <c r="H199" s="12">
        <f t="shared" si="3"/>
        <v>0</v>
      </c>
      <c r="I199" s="10"/>
    </row>
    <row r="200" spans="3:9" ht="15.75" thickBot="1" x14ac:dyDescent="0.3">
      <c r="C200" s="124" t="s">
        <v>70</v>
      </c>
      <c r="D200" s="125"/>
      <c r="E200" s="125"/>
      <c r="F200" s="125"/>
      <c r="G200" s="126"/>
      <c r="H200" s="18">
        <f>SUM(H155:H199)</f>
        <v>74117.672999999995</v>
      </c>
      <c r="I200" s="18">
        <f>+H200*1.19</f>
        <v>88200.030869999988</v>
      </c>
    </row>
    <row r="201" spans="3:9" s="58" customFormat="1" ht="15.75" thickBot="1" x14ac:dyDescent="0.3">
      <c r="C201" s="59"/>
      <c r="D201" s="59"/>
      <c r="E201" s="59"/>
      <c r="F201" s="59"/>
      <c r="G201" s="59"/>
      <c r="H201" s="30"/>
      <c r="I201" s="30"/>
    </row>
    <row r="202" spans="3:9" ht="15.75" thickBot="1" x14ac:dyDescent="0.3">
      <c r="C202" s="118" t="s">
        <v>61</v>
      </c>
      <c r="D202" s="119"/>
      <c r="E202" s="120"/>
      <c r="F202" s="121" t="s">
        <v>101</v>
      </c>
      <c r="G202" s="122"/>
      <c r="H202" s="122"/>
      <c r="I202" s="123"/>
    </row>
    <row r="203" spans="3:9" ht="15.75" thickBot="1" x14ac:dyDescent="0.3">
      <c r="C203" s="118" t="s">
        <v>63</v>
      </c>
      <c r="D203" s="119"/>
      <c r="E203" s="120"/>
      <c r="F203" s="121" t="s">
        <v>102</v>
      </c>
      <c r="G203" s="122"/>
      <c r="H203" s="122"/>
      <c r="I203" s="123"/>
    </row>
    <row r="204" spans="3:9" ht="60" x14ac:dyDescent="0.25">
      <c r="C204" s="21" t="s">
        <v>8</v>
      </c>
      <c r="D204" s="22" t="s">
        <v>9</v>
      </c>
      <c r="E204" s="22" t="s">
        <v>10</v>
      </c>
      <c r="F204" s="32" t="s">
        <v>11</v>
      </c>
      <c r="G204" s="22" t="s">
        <v>69</v>
      </c>
      <c r="H204" s="22" t="s">
        <v>58</v>
      </c>
      <c r="I204" s="23" t="s">
        <v>62</v>
      </c>
    </row>
    <row r="205" spans="3:9" hidden="1" x14ac:dyDescent="0.25">
      <c r="C205" s="24">
        <v>1</v>
      </c>
      <c r="D205" s="25" t="s">
        <v>12</v>
      </c>
      <c r="E205" s="26" t="s">
        <v>13</v>
      </c>
      <c r="F205" s="33"/>
      <c r="G205" s="27">
        <v>7058.82</v>
      </c>
      <c r="H205" s="27">
        <f>+F205*G205</f>
        <v>0</v>
      </c>
      <c r="I205" s="28"/>
    </row>
    <row r="206" spans="3:9" hidden="1" x14ac:dyDescent="0.25">
      <c r="C206" s="5">
        <v>2</v>
      </c>
      <c r="D206" s="4" t="s">
        <v>14</v>
      </c>
      <c r="E206" s="3" t="s">
        <v>15</v>
      </c>
      <c r="F206" s="34"/>
      <c r="G206" s="19">
        <v>9411.76</v>
      </c>
      <c r="H206" s="11">
        <f t="shared" ref="H206:H249" si="4">+F206*G206</f>
        <v>0</v>
      </c>
      <c r="I206" s="6"/>
    </row>
    <row r="207" spans="3:9" hidden="1" x14ac:dyDescent="0.25">
      <c r="C207" s="5">
        <v>3</v>
      </c>
      <c r="D207" s="4" t="s">
        <v>16</v>
      </c>
      <c r="E207" s="3" t="s">
        <v>15</v>
      </c>
      <c r="F207" s="34"/>
      <c r="G207" s="19">
        <v>8235.2900000000009</v>
      </c>
      <c r="H207" s="11">
        <f t="shared" si="4"/>
        <v>0</v>
      </c>
      <c r="I207" s="6"/>
    </row>
    <row r="208" spans="3:9" hidden="1" x14ac:dyDescent="0.25">
      <c r="C208" s="5">
        <v>4</v>
      </c>
      <c r="D208" s="4" t="s">
        <v>17</v>
      </c>
      <c r="E208" s="3" t="s">
        <v>15</v>
      </c>
      <c r="F208" s="34"/>
      <c r="G208" s="19">
        <v>7058.82</v>
      </c>
      <c r="H208" s="11">
        <f t="shared" si="4"/>
        <v>0</v>
      </c>
      <c r="I208" s="6"/>
    </row>
    <row r="209" spans="3:9" hidden="1" x14ac:dyDescent="0.25">
      <c r="C209" s="5">
        <v>5</v>
      </c>
      <c r="D209" s="4" t="s">
        <v>18</v>
      </c>
      <c r="E209" s="3" t="s">
        <v>15</v>
      </c>
      <c r="F209" s="34"/>
      <c r="G209" s="19">
        <v>6470.59</v>
      </c>
      <c r="H209" s="11">
        <f t="shared" si="4"/>
        <v>0</v>
      </c>
      <c r="I209" s="6"/>
    </row>
    <row r="210" spans="3:9" hidden="1" x14ac:dyDescent="0.25">
      <c r="C210" s="5">
        <v>6</v>
      </c>
      <c r="D210" s="4" t="s">
        <v>19</v>
      </c>
      <c r="E210" s="3" t="s">
        <v>15</v>
      </c>
      <c r="F210" s="34"/>
      <c r="G210" s="19">
        <v>2941.18</v>
      </c>
      <c r="H210" s="11">
        <f t="shared" si="4"/>
        <v>0</v>
      </c>
      <c r="I210" s="6"/>
    </row>
    <row r="211" spans="3:9" hidden="1" x14ac:dyDescent="0.25">
      <c r="C211" s="5">
        <v>7</v>
      </c>
      <c r="D211" s="4" t="s">
        <v>20</v>
      </c>
      <c r="E211" s="3" t="s">
        <v>15</v>
      </c>
      <c r="F211" s="34"/>
      <c r="G211" s="19">
        <v>3529.41</v>
      </c>
      <c r="H211" s="11">
        <f t="shared" si="4"/>
        <v>0</v>
      </c>
      <c r="I211" s="6"/>
    </row>
    <row r="212" spans="3:9" hidden="1" x14ac:dyDescent="0.25">
      <c r="C212" s="5">
        <v>8</v>
      </c>
      <c r="D212" s="4" t="s">
        <v>21</v>
      </c>
      <c r="E212" s="3" t="s">
        <v>22</v>
      </c>
      <c r="F212" s="34"/>
      <c r="G212" s="19">
        <v>2941.18</v>
      </c>
      <c r="H212" s="11">
        <f t="shared" si="4"/>
        <v>0</v>
      </c>
      <c r="I212" s="6"/>
    </row>
    <row r="213" spans="3:9" hidden="1" x14ac:dyDescent="0.25">
      <c r="C213" s="5">
        <v>9</v>
      </c>
      <c r="D213" s="4" t="s">
        <v>23</v>
      </c>
      <c r="E213" s="3" t="s">
        <v>22</v>
      </c>
      <c r="F213" s="34"/>
      <c r="G213" s="19">
        <v>4117.6499999999996</v>
      </c>
      <c r="H213" s="11">
        <f t="shared" si="4"/>
        <v>0</v>
      </c>
      <c r="I213" s="6"/>
    </row>
    <row r="214" spans="3:9" hidden="1" x14ac:dyDescent="0.25">
      <c r="C214" s="5">
        <v>10</v>
      </c>
      <c r="D214" s="4" t="s">
        <v>24</v>
      </c>
      <c r="E214" s="3" t="s">
        <v>25</v>
      </c>
      <c r="F214" s="34"/>
      <c r="G214" s="19">
        <v>12352.94</v>
      </c>
      <c r="H214" s="11">
        <f t="shared" si="4"/>
        <v>0</v>
      </c>
      <c r="I214" s="6"/>
    </row>
    <row r="215" spans="3:9" hidden="1" x14ac:dyDescent="0.25">
      <c r="C215" s="5">
        <v>11</v>
      </c>
      <c r="D215" s="4" t="s">
        <v>26</v>
      </c>
      <c r="E215" s="3" t="s">
        <v>15</v>
      </c>
      <c r="F215" s="34"/>
      <c r="G215" s="19">
        <v>17647.060000000001</v>
      </c>
      <c r="H215" s="11">
        <f t="shared" si="4"/>
        <v>0</v>
      </c>
      <c r="I215" s="6"/>
    </row>
    <row r="216" spans="3:9" hidden="1" x14ac:dyDescent="0.25">
      <c r="C216" s="5">
        <v>12</v>
      </c>
      <c r="D216" s="4" t="s">
        <v>27</v>
      </c>
      <c r="E216" s="3" t="s">
        <v>15</v>
      </c>
      <c r="F216" s="34"/>
      <c r="G216" s="19">
        <v>18235.29</v>
      </c>
      <c r="H216" s="11">
        <f t="shared" si="4"/>
        <v>0</v>
      </c>
      <c r="I216" s="6"/>
    </row>
    <row r="217" spans="3:9" hidden="1" x14ac:dyDescent="0.25">
      <c r="C217" s="5">
        <v>13</v>
      </c>
      <c r="D217" s="4" t="s">
        <v>28</v>
      </c>
      <c r="E217" s="3" t="s">
        <v>15</v>
      </c>
      <c r="F217" s="34"/>
      <c r="G217" s="19">
        <v>10000</v>
      </c>
      <c r="H217" s="11">
        <f t="shared" si="4"/>
        <v>0</v>
      </c>
      <c r="I217" s="6"/>
    </row>
    <row r="218" spans="3:9" ht="24" hidden="1" customHeight="1" x14ac:dyDescent="0.25">
      <c r="C218" s="5">
        <v>14</v>
      </c>
      <c r="D218" s="4" t="s">
        <v>29</v>
      </c>
      <c r="E218" s="3" t="s">
        <v>25</v>
      </c>
      <c r="F218" s="34"/>
      <c r="G218" s="54">
        <v>18823.53</v>
      </c>
      <c r="H218" s="55">
        <f t="shared" si="4"/>
        <v>0</v>
      </c>
      <c r="I218" s="6"/>
    </row>
    <row r="219" spans="3:9" hidden="1" x14ac:dyDescent="0.25">
      <c r="C219" s="5">
        <v>15</v>
      </c>
      <c r="D219" s="4" t="s">
        <v>30</v>
      </c>
      <c r="E219" s="3" t="s">
        <v>15</v>
      </c>
      <c r="F219" s="34"/>
      <c r="G219" s="19">
        <v>20000</v>
      </c>
      <c r="H219" s="11">
        <f t="shared" si="4"/>
        <v>0</v>
      </c>
      <c r="I219" s="6"/>
    </row>
    <row r="220" spans="3:9" hidden="1" x14ac:dyDescent="0.25">
      <c r="C220" s="5">
        <v>16</v>
      </c>
      <c r="D220" s="4" t="s">
        <v>31</v>
      </c>
      <c r="E220" s="3" t="s">
        <v>15</v>
      </c>
      <c r="F220" s="34"/>
      <c r="G220" s="19">
        <v>18823.53</v>
      </c>
      <c r="H220" s="11">
        <f t="shared" si="4"/>
        <v>0</v>
      </c>
      <c r="I220" s="6"/>
    </row>
    <row r="221" spans="3:9" ht="299.25" customHeight="1" x14ac:dyDescent="0.25">
      <c r="C221" s="5">
        <v>17</v>
      </c>
      <c r="D221" s="4" t="s">
        <v>32</v>
      </c>
      <c r="E221" s="3" t="s">
        <v>25</v>
      </c>
      <c r="F221" s="34">
        <v>16.5</v>
      </c>
      <c r="G221" s="54">
        <v>14117.65</v>
      </c>
      <c r="H221" s="55">
        <f t="shared" si="4"/>
        <v>232941.22500000001</v>
      </c>
      <c r="I221" s="6"/>
    </row>
    <row r="222" spans="3:9" hidden="1" x14ac:dyDescent="0.25">
      <c r="C222" s="5">
        <v>18</v>
      </c>
      <c r="D222" s="4" t="s">
        <v>33</v>
      </c>
      <c r="E222" s="3" t="s">
        <v>13</v>
      </c>
      <c r="F222" s="34"/>
      <c r="G222" s="19">
        <v>5882.35</v>
      </c>
      <c r="H222" s="11">
        <f t="shared" si="4"/>
        <v>0</v>
      </c>
      <c r="I222" s="6"/>
    </row>
    <row r="223" spans="3:9" hidden="1" x14ac:dyDescent="0.25">
      <c r="C223" s="5">
        <v>19</v>
      </c>
      <c r="D223" s="4" t="s">
        <v>34</v>
      </c>
      <c r="E223" s="3" t="s">
        <v>15</v>
      </c>
      <c r="F223" s="34"/>
      <c r="G223" s="19">
        <v>15882.35</v>
      </c>
      <c r="H223" s="11">
        <f t="shared" si="4"/>
        <v>0</v>
      </c>
      <c r="I223" s="6"/>
    </row>
    <row r="224" spans="3:9" hidden="1" x14ac:dyDescent="0.25">
      <c r="C224" s="5">
        <v>20</v>
      </c>
      <c r="D224" s="4" t="s">
        <v>35</v>
      </c>
      <c r="E224" s="3" t="s">
        <v>25</v>
      </c>
      <c r="F224" s="34"/>
      <c r="G224" s="19">
        <v>15882.35</v>
      </c>
      <c r="H224" s="11">
        <f t="shared" si="4"/>
        <v>0</v>
      </c>
      <c r="I224" s="6"/>
    </row>
    <row r="225" spans="3:9" hidden="1" x14ac:dyDescent="0.25">
      <c r="C225" s="5">
        <v>21</v>
      </c>
      <c r="D225" s="4" t="s">
        <v>36</v>
      </c>
      <c r="E225" s="3" t="s">
        <v>25</v>
      </c>
      <c r="F225" s="34"/>
      <c r="G225" s="19">
        <v>15882.94</v>
      </c>
      <c r="H225" s="11">
        <f t="shared" si="4"/>
        <v>0</v>
      </c>
      <c r="I225" s="6"/>
    </row>
    <row r="226" spans="3:9" hidden="1" x14ac:dyDescent="0.25">
      <c r="C226" s="5">
        <v>22</v>
      </c>
      <c r="D226" s="4" t="s">
        <v>37</v>
      </c>
      <c r="E226" s="3" t="s">
        <v>15</v>
      </c>
      <c r="F226" s="34"/>
      <c r="G226" s="19">
        <v>15883.53</v>
      </c>
      <c r="H226" s="11">
        <f t="shared" si="4"/>
        <v>0</v>
      </c>
      <c r="I226" s="6"/>
    </row>
    <row r="227" spans="3:9" hidden="1" x14ac:dyDescent="0.25">
      <c r="C227" s="5">
        <v>23</v>
      </c>
      <c r="D227" s="4" t="s">
        <v>38</v>
      </c>
      <c r="E227" s="3" t="s">
        <v>15</v>
      </c>
      <c r="F227" s="34"/>
      <c r="G227" s="19">
        <v>15884.12</v>
      </c>
      <c r="H227" s="11">
        <f t="shared" si="4"/>
        <v>0</v>
      </c>
      <c r="I227" s="6"/>
    </row>
    <row r="228" spans="3:9" hidden="1" x14ac:dyDescent="0.25">
      <c r="C228" s="5">
        <v>24</v>
      </c>
      <c r="D228" s="4" t="s">
        <v>39</v>
      </c>
      <c r="E228" s="3" t="s">
        <v>25</v>
      </c>
      <c r="F228" s="34"/>
      <c r="G228" s="19">
        <v>12352.94</v>
      </c>
      <c r="H228" s="11">
        <f t="shared" si="4"/>
        <v>0</v>
      </c>
      <c r="I228" s="6"/>
    </row>
    <row r="229" spans="3:9" hidden="1" x14ac:dyDescent="0.25">
      <c r="C229" s="5">
        <v>25</v>
      </c>
      <c r="D229" s="4" t="s">
        <v>40</v>
      </c>
      <c r="E229" s="3" t="s">
        <v>15</v>
      </c>
      <c r="F229" s="34"/>
      <c r="G229" s="19">
        <v>15882.35</v>
      </c>
      <c r="H229" s="11">
        <f t="shared" si="4"/>
        <v>0</v>
      </c>
      <c r="I229" s="6"/>
    </row>
    <row r="230" spans="3:9" hidden="1" x14ac:dyDescent="0.25">
      <c r="C230" s="5">
        <v>26</v>
      </c>
      <c r="D230" s="4" t="s">
        <v>41</v>
      </c>
      <c r="E230" s="3" t="s">
        <v>15</v>
      </c>
      <c r="F230" s="34"/>
      <c r="G230" s="19">
        <v>15882.94</v>
      </c>
      <c r="H230" s="11">
        <f t="shared" si="4"/>
        <v>0</v>
      </c>
      <c r="I230" s="6"/>
    </row>
    <row r="231" spans="3:9" hidden="1" x14ac:dyDescent="0.25">
      <c r="C231" s="5">
        <v>27</v>
      </c>
      <c r="D231" s="4" t="s">
        <v>42</v>
      </c>
      <c r="E231" s="3" t="s">
        <v>15</v>
      </c>
      <c r="F231" s="34"/>
      <c r="G231" s="19">
        <v>38235.29</v>
      </c>
      <c r="H231" s="11">
        <f t="shared" si="4"/>
        <v>0</v>
      </c>
      <c r="I231" s="6"/>
    </row>
    <row r="232" spans="3:9" hidden="1" x14ac:dyDescent="0.25">
      <c r="C232" s="5">
        <v>28</v>
      </c>
      <c r="D232" s="4" t="s">
        <v>43</v>
      </c>
      <c r="E232" s="3" t="s">
        <v>15</v>
      </c>
      <c r="F232" s="34"/>
      <c r="G232" s="19">
        <v>31764.71</v>
      </c>
      <c r="H232" s="11">
        <f t="shared" si="4"/>
        <v>0</v>
      </c>
      <c r="I232" s="6"/>
    </row>
    <row r="233" spans="3:9" hidden="1" x14ac:dyDescent="0.25">
      <c r="C233" s="5">
        <v>29</v>
      </c>
      <c r="D233" s="4" t="s">
        <v>44</v>
      </c>
      <c r="E233" s="3" t="s">
        <v>15</v>
      </c>
      <c r="F233" s="34"/>
      <c r="G233" s="19">
        <v>4705.88</v>
      </c>
      <c r="H233" s="11">
        <f t="shared" si="4"/>
        <v>0</v>
      </c>
      <c r="I233" s="6"/>
    </row>
    <row r="234" spans="3:9" hidden="1" x14ac:dyDescent="0.25">
      <c r="C234" s="5">
        <v>30</v>
      </c>
      <c r="D234" s="4" t="s">
        <v>44</v>
      </c>
      <c r="E234" s="3" t="s">
        <v>25</v>
      </c>
      <c r="F234" s="34"/>
      <c r="G234" s="19">
        <v>4117.6499999999996</v>
      </c>
      <c r="H234" s="11">
        <f t="shared" si="4"/>
        <v>0</v>
      </c>
      <c r="I234" s="6"/>
    </row>
    <row r="235" spans="3:9" hidden="1" x14ac:dyDescent="0.25">
      <c r="C235" s="5">
        <v>31</v>
      </c>
      <c r="D235" s="4" t="s">
        <v>45</v>
      </c>
      <c r="E235" s="3" t="s">
        <v>15</v>
      </c>
      <c r="F235" s="34"/>
      <c r="G235" s="19">
        <v>13529.41</v>
      </c>
      <c r="H235" s="11">
        <f t="shared" si="4"/>
        <v>0</v>
      </c>
      <c r="I235" s="6"/>
    </row>
    <row r="236" spans="3:9" hidden="1" x14ac:dyDescent="0.25">
      <c r="C236" s="5">
        <v>32</v>
      </c>
      <c r="D236" s="4" t="s">
        <v>45</v>
      </c>
      <c r="E236" s="3" t="s">
        <v>25</v>
      </c>
      <c r="F236" s="34"/>
      <c r="G236" s="19">
        <v>11176.47</v>
      </c>
      <c r="H236" s="11">
        <f t="shared" si="4"/>
        <v>0</v>
      </c>
      <c r="I236" s="6"/>
    </row>
    <row r="237" spans="3:9" hidden="1" x14ac:dyDescent="0.25">
      <c r="C237" s="5">
        <v>33</v>
      </c>
      <c r="D237" s="4" t="s">
        <v>46</v>
      </c>
      <c r="E237" s="3" t="s">
        <v>15</v>
      </c>
      <c r="F237" s="34"/>
      <c r="G237" s="19">
        <v>11764.71</v>
      </c>
      <c r="H237" s="11">
        <f t="shared" si="4"/>
        <v>0</v>
      </c>
      <c r="I237" s="6"/>
    </row>
    <row r="238" spans="3:9" hidden="1" x14ac:dyDescent="0.25">
      <c r="C238" s="5">
        <v>34</v>
      </c>
      <c r="D238" s="4" t="s">
        <v>46</v>
      </c>
      <c r="E238" s="3" t="s">
        <v>25</v>
      </c>
      <c r="F238" s="34"/>
      <c r="G238" s="19">
        <v>9411.76</v>
      </c>
      <c r="H238" s="11">
        <f t="shared" si="4"/>
        <v>0</v>
      </c>
      <c r="I238" s="6"/>
    </row>
    <row r="239" spans="3:9" hidden="1" x14ac:dyDescent="0.25">
      <c r="C239" s="5">
        <v>35</v>
      </c>
      <c r="D239" s="4" t="s">
        <v>47</v>
      </c>
      <c r="E239" s="3" t="s">
        <v>15</v>
      </c>
      <c r="F239" s="34"/>
      <c r="G239" s="19">
        <v>11176.47</v>
      </c>
      <c r="H239" s="11">
        <f t="shared" si="4"/>
        <v>0</v>
      </c>
      <c r="I239" s="6"/>
    </row>
    <row r="240" spans="3:9" hidden="1" x14ac:dyDescent="0.25">
      <c r="C240" s="5">
        <v>36</v>
      </c>
      <c r="D240" s="4" t="s">
        <v>48</v>
      </c>
      <c r="E240" s="3" t="s">
        <v>15</v>
      </c>
      <c r="F240" s="34"/>
      <c r="G240" s="20">
        <v>11176.47</v>
      </c>
      <c r="H240" s="11">
        <f t="shared" si="4"/>
        <v>0</v>
      </c>
      <c r="I240" s="6"/>
    </row>
    <row r="241" spans="2:12" hidden="1" x14ac:dyDescent="0.25">
      <c r="C241" s="5">
        <v>37</v>
      </c>
      <c r="D241" s="4" t="s">
        <v>49</v>
      </c>
      <c r="E241" s="3" t="s">
        <v>15</v>
      </c>
      <c r="F241" s="34"/>
      <c r="G241" s="19">
        <v>2941.18</v>
      </c>
      <c r="H241" s="11">
        <f t="shared" si="4"/>
        <v>0</v>
      </c>
      <c r="I241" s="6"/>
    </row>
    <row r="242" spans="2:12" hidden="1" x14ac:dyDescent="0.25">
      <c r="C242" s="5">
        <v>38</v>
      </c>
      <c r="D242" s="4" t="s">
        <v>50</v>
      </c>
      <c r="E242" s="3" t="s">
        <v>25</v>
      </c>
      <c r="F242" s="34"/>
      <c r="G242" s="19">
        <v>2941.76</v>
      </c>
      <c r="H242" s="11">
        <f t="shared" si="4"/>
        <v>0</v>
      </c>
      <c r="I242" s="6"/>
    </row>
    <row r="243" spans="2:12" hidden="1" x14ac:dyDescent="0.25">
      <c r="C243" s="5">
        <v>39</v>
      </c>
      <c r="D243" s="4" t="s">
        <v>51</v>
      </c>
      <c r="E243" s="3" t="s">
        <v>22</v>
      </c>
      <c r="F243" s="34"/>
      <c r="G243" s="19">
        <v>9411.76</v>
      </c>
      <c r="H243" s="11">
        <f t="shared" si="4"/>
        <v>0</v>
      </c>
      <c r="I243" s="6"/>
    </row>
    <row r="244" spans="2:12" hidden="1" x14ac:dyDescent="0.25">
      <c r="C244" s="5">
        <v>40</v>
      </c>
      <c r="D244" s="4" t="s">
        <v>52</v>
      </c>
      <c r="E244" s="3" t="s">
        <v>22</v>
      </c>
      <c r="F244" s="34"/>
      <c r="G244" s="19">
        <v>10000</v>
      </c>
      <c r="H244" s="11">
        <f t="shared" si="4"/>
        <v>0</v>
      </c>
      <c r="I244" s="6"/>
    </row>
    <row r="245" spans="2:12" hidden="1" x14ac:dyDescent="0.25">
      <c r="C245" s="5">
        <v>41</v>
      </c>
      <c r="D245" s="4" t="s">
        <v>53</v>
      </c>
      <c r="E245" s="3" t="s">
        <v>22</v>
      </c>
      <c r="F245" s="34"/>
      <c r="G245" s="19">
        <v>10000</v>
      </c>
      <c r="H245" s="11">
        <f t="shared" si="4"/>
        <v>0</v>
      </c>
      <c r="I245" s="6"/>
    </row>
    <row r="246" spans="2:12" hidden="1" x14ac:dyDescent="0.25">
      <c r="C246" s="5">
        <v>42</v>
      </c>
      <c r="D246" s="4" t="s">
        <v>54</v>
      </c>
      <c r="E246" s="3" t="s">
        <v>22</v>
      </c>
      <c r="F246" s="34"/>
      <c r="G246" s="19">
        <v>3529.41</v>
      </c>
      <c r="H246" s="11">
        <f t="shared" si="4"/>
        <v>0</v>
      </c>
      <c r="I246" s="6"/>
    </row>
    <row r="247" spans="2:12" hidden="1" x14ac:dyDescent="0.25">
      <c r="C247" s="5">
        <v>43</v>
      </c>
      <c r="D247" s="4" t="s">
        <v>55</v>
      </c>
      <c r="E247" s="3" t="s">
        <v>22</v>
      </c>
      <c r="F247" s="34"/>
      <c r="G247" s="19">
        <v>5882.35</v>
      </c>
      <c r="H247" s="11">
        <f t="shared" si="4"/>
        <v>0</v>
      </c>
      <c r="I247" s="6"/>
    </row>
    <row r="248" spans="2:12" hidden="1" x14ac:dyDescent="0.25">
      <c r="C248" s="5">
        <v>44</v>
      </c>
      <c r="D248" s="4" t="s">
        <v>56</v>
      </c>
      <c r="E248" s="3" t="s">
        <v>22</v>
      </c>
      <c r="F248" s="34"/>
      <c r="G248" s="19">
        <v>5882.94</v>
      </c>
      <c r="H248" s="11">
        <f t="shared" si="4"/>
        <v>0</v>
      </c>
      <c r="I248" s="6"/>
    </row>
    <row r="249" spans="2:12" ht="27" hidden="1" customHeight="1" thickBot="1" x14ac:dyDescent="0.3">
      <c r="C249" s="7">
        <v>45</v>
      </c>
      <c r="D249" s="8" t="s">
        <v>57</v>
      </c>
      <c r="E249" s="9" t="s">
        <v>25</v>
      </c>
      <c r="F249" s="35"/>
      <c r="G249" s="56">
        <v>10588.24</v>
      </c>
      <c r="H249" s="57">
        <f t="shared" si="4"/>
        <v>0</v>
      </c>
      <c r="I249" s="10"/>
    </row>
    <row r="250" spans="2:12" ht="15.75" thickBot="1" x14ac:dyDescent="0.3">
      <c r="C250" s="124" t="s">
        <v>70</v>
      </c>
      <c r="D250" s="125"/>
      <c r="E250" s="125"/>
      <c r="F250" s="125"/>
      <c r="G250" s="126"/>
      <c r="H250" s="18">
        <f>SUM(H205:H249)</f>
        <v>232941.22500000001</v>
      </c>
      <c r="I250" s="18">
        <f>+H250*1.19</f>
        <v>277200.05774999998</v>
      </c>
    </row>
    <row r="251" spans="2:12" x14ac:dyDescent="0.25">
      <c r="B251" s="58"/>
      <c r="C251" s="60"/>
      <c r="D251" s="60"/>
      <c r="E251" s="60"/>
      <c r="F251" s="60"/>
      <c r="G251" s="60"/>
      <c r="H251" s="61"/>
      <c r="I251" s="61"/>
    </row>
    <row r="252" spans="2:12" ht="15.75" thickBot="1" x14ac:dyDescent="0.3">
      <c r="C252" s="127" t="s">
        <v>61</v>
      </c>
      <c r="D252" s="128"/>
      <c r="E252" s="129"/>
      <c r="F252" s="130" t="s">
        <v>64</v>
      </c>
      <c r="G252" s="125"/>
      <c r="H252" s="125"/>
      <c r="I252" s="131"/>
    </row>
    <row r="253" spans="2:12" ht="15.75" thickBot="1" x14ac:dyDescent="0.3">
      <c r="C253" s="118" t="s">
        <v>63</v>
      </c>
      <c r="D253" s="119"/>
      <c r="E253" s="120"/>
      <c r="F253" s="121" t="s">
        <v>102</v>
      </c>
      <c r="G253" s="122"/>
      <c r="H253" s="122"/>
      <c r="I253" s="123"/>
    </row>
    <row r="254" spans="2:12" ht="60" x14ac:dyDescent="0.25">
      <c r="C254" s="21" t="s">
        <v>8</v>
      </c>
      <c r="D254" s="22" t="s">
        <v>9</v>
      </c>
      <c r="E254" s="22" t="s">
        <v>10</v>
      </c>
      <c r="F254" s="32" t="s">
        <v>11</v>
      </c>
      <c r="G254" s="22" t="s">
        <v>69</v>
      </c>
      <c r="H254" s="22" t="s">
        <v>58</v>
      </c>
      <c r="I254" s="23" t="s">
        <v>62</v>
      </c>
    </row>
    <row r="255" spans="2:12" hidden="1" x14ac:dyDescent="0.25">
      <c r="C255" s="24">
        <v>1</v>
      </c>
      <c r="D255" s="25" t="s">
        <v>12</v>
      </c>
      <c r="E255" s="26" t="s">
        <v>13</v>
      </c>
      <c r="F255" s="33"/>
      <c r="G255" s="27">
        <v>7058.82</v>
      </c>
      <c r="H255" s="27">
        <f>+F255*G255</f>
        <v>0</v>
      </c>
      <c r="I255" s="28"/>
    </row>
    <row r="256" spans="2:12" hidden="1" x14ac:dyDescent="0.25">
      <c r="C256" s="5">
        <v>2</v>
      </c>
      <c r="D256" s="4" t="s">
        <v>14</v>
      </c>
      <c r="E256" s="3" t="s">
        <v>15</v>
      </c>
      <c r="F256" s="34"/>
      <c r="G256" s="19">
        <v>9411.76</v>
      </c>
      <c r="H256" s="11">
        <f t="shared" ref="H256:H299" si="5">+F256*G256</f>
        <v>0</v>
      </c>
      <c r="I256" s="6"/>
      <c r="L256" s="30"/>
    </row>
    <row r="257" spans="3:12" hidden="1" x14ac:dyDescent="0.25">
      <c r="C257" s="5">
        <v>3</v>
      </c>
      <c r="D257" s="4" t="s">
        <v>16</v>
      </c>
      <c r="E257" s="3" t="s">
        <v>15</v>
      </c>
      <c r="F257" s="34"/>
      <c r="G257" s="19">
        <v>8235.2900000000009</v>
      </c>
      <c r="H257" s="11">
        <f t="shared" si="5"/>
        <v>0</v>
      </c>
      <c r="I257" s="6"/>
      <c r="L257" s="30"/>
    </row>
    <row r="258" spans="3:12" hidden="1" x14ac:dyDescent="0.25">
      <c r="C258" s="5">
        <v>4</v>
      </c>
      <c r="D258" s="4" t="s">
        <v>17</v>
      </c>
      <c r="E258" s="3" t="s">
        <v>15</v>
      </c>
      <c r="F258" s="34"/>
      <c r="G258" s="19">
        <v>7058.82</v>
      </c>
      <c r="H258" s="11">
        <f t="shared" si="5"/>
        <v>0</v>
      </c>
      <c r="I258" s="6"/>
    </row>
    <row r="259" spans="3:12" hidden="1" x14ac:dyDescent="0.25">
      <c r="C259" s="5">
        <v>5</v>
      </c>
      <c r="D259" s="4" t="s">
        <v>18</v>
      </c>
      <c r="E259" s="3" t="s">
        <v>15</v>
      </c>
      <c r="F259" s="34"/>
      <c r="G259" s="19">
        <v>6470.59</v>
      </c>
      <c r="H259" s="11">
        <f t="shared" si="5"/>
        <v>0</v>
      </c>
      <c r="I259" s="6"/>
    </row>
    <row r="260" spans="3:12" hidden="1" x14ac:dyDescent="0.25">
      <c r="C260" s="5">
        <v>6</v>
      </c>
      <c r="D260" s="4" t="s">
        <v>19</v>
      </c>
      <c r="E260" s="3" t="s">
        <v>15</v>
      </c>
      <c r="F260" s="34"/>
      <c r="G260" s="19">
        <v>2941.18</v>
      </c>
      <c r="H260" s="11">
        <f t="shared" si="5"/>
        <v>0</v>
      </c>
      <c r="I260" s="6"/>
    </row>
    <row r="261" spans="3:12" hidden="1" x14ac:dyDescent="0.25">
      <c r="C261" s="5">
        <v>7</v>
      </c>
      <c r="D261" s="4" t="s">
        <v>20</v>
      </c>
      <c r="E261" s="3" t="s">
        <v>15</v>
      </c>
      <c r="F261" s="34"/>
      <c r="G261" s="19">
        <v>3529.41</v>
      </c>
      <c r="H261" s="11">
        <f t="shared" si="5"/>
        <v>0</v>
      </c>
      <c r="I261" s="6"/>
    </row>
    <row r="262" spans="3:12" hidden="1" x14ac:dyDescent="0.25">
      <c r="C262" s="5">
        <v>8</v>
      </c>
      <c r="D262" s="4" t="s">
        <v>21</v>
      </c>
      <c r="E262" s="3" t="s">
        <v>22</v>
      </c>
      <c r="F262" s="34"/>
      <c r="G262" s="19">
        <v>2941.18</v>
      </c>
      <c r="H262" s="11">
        <f t="shared" si="5"/>
        <v>0</v>
      </c>
      <c r="I262" s="6"/>
    </row>
    <row r="263" spans="3:12" hidden="1" x14ac:dyDescent="0.25">
      <c r="C263" s="5">
        <v>9</v>
      </c>
      <c r="D263" s="4" t="s">
        <v>23</v>
      </c>
      <c r="E263" s="3" t="s">
        <v>22</v>
      </c>
      <c r="F263" s="34"/>
      <c r="G263" s="19">
        <v>4117.6499999999996</v>
      </c>
      <c r="H263" s="11">
        <f t="shared" si="5"/>
        <v>0</v>
      </c>
      <c r="I263" s="6"/>
    </row>
    <row r="264" spans="3:12" hidden="1" x14ac:dyDescent="0.25">
      <c r="C264" s="5">
        <v>10</v>
      </c>
      <c r="D264" s="4" t="s">
        <v>24</v>
      </c>
      <c r="E264" s="3" t="s">
        <v>25</v>
      </c>
      <c r="F264" s="34"/>
      <c r="G264" s="19">
        <v>12352.94</v>
      </c>
      <c r="H264" s="11">
        <f t="shared" si="5"/>
        <v>0</v>
      </c>
      <c r="I264" s="6"/>
    </row>
    <row r="265" spans="3:12" ht="266.25" customHeight="1" x14ac:dyDescent="0.25">
      <c r="C265" s="5">
        <v>11</v>
      </c>
      <c r="D265" s="4" t="s">
        <v>26</v>
      </c>
      <c r="E265" s="3" t="s">
        <v>15</v>
      </c>
      <c r="F265" s="34">
        <v>2</v>
      </c>
      <c r="G265" s="54">
        <v>17647.060000000001</v>
      </c>
      <c r="H265" s="55">
        <f t="shared" si="5"/>
        <v>35294.120000000003</v>
      </c>
      <c r="I265" s="95"/>
    </row>
    <row r="266" spans="3:12" hidden="1" x14ac:dyDescent="0.25">
      <c r="C266" s="5">
        <v>12</v>
      </c>
      <c r="D266" s="4" t="s">
        <v>27</v>
      </c>
      <c r="E266" s="3" t="s">
        <v>15</v>
      </c>
      <c r="F266" s="34"/>
      <c r="G266" s="54">
        <v>18235.29</v>
      </c>
      <c r="H266" s="55">
        <f t="shared" si="5"/>
        <v>0</v>
      </c>
      <c r="I266" s="95"/>
    </row>
    <row r="267" spans="3:12" hidden="1" x14ac:dyDescent="0.25">
      <c r="C267" s="5">
        <v>13</v>
      </c>
      <c r="D267" s="4" t="s">
        <v>28</v>
      </c>
      <c r="E267" s="3" t="s">
        <v>15</v>
      </c>
      <c r="F267" s="34"/>
      <c r="G267" s="54">
        <v>10000</v>
      </c>
      <c r="H267" s="55">
        <f t="shared" si="5"/>
        <v>0</v>
      </c>
      <c r="I267" s="95"/>
    </row>
    <row r="268" spans="3:12" ht="13.5" hidden="1" customHeight="1" x14ac:dyDescent="0.25">
      <c r="C268" s="5">
        <v>14</v>
      </c>
      <c r="D268" s="4" t="s">
        <v>29</v>
      </c>
      <c r="E268" s="3" t="s">
        <v>25</v>
      </c>
      <c r="F268" s="34"/>
      <c r="G268" s="54">
        <v>18823.53</v>
      </c>
      <c r="H268" s="55">
        <f t="shared" si="5"/>
        <v>0</v>
      </c>
      <c r="I268" s="95"/>
    </row>
    <row r="269" spans="3:12" hidden="1" x14ac:dyDescent="0.25">
      <c r="C269" s="5">
        <v>15</v>
      </c>
      <c r="D269" s="4" t="s">
        <v>30</v>
      </c>
      <c r="E269" s="3" t="s">
        <v>15</v>
      </c>
      <c r="F269" s="34"/>
      <c r="G269" s="54">
        <v>20000</v>
      </c>
      <c r="H269" s="55">
        <f t="shared" si="5"/>
        <v>0</v>
      </c>
      <c r="I269" s="95"/>
    </row>
    <row r="270" spans="3:12" hidden="1" x14ac:dyDescent="0.25">
      <c r="C270" s="5">
        <v>16</v>
      </c>
      <c r="D270" s="4" t="s">
        <v>31</v>
      </c>
      <c r="E270" s="3" t="s">
        <v>15</v>
      </c>
      <c r="F270" s="34"/>
      <c r="G270" s="54">
        <v>18823.53</v>
      </c>
      <c r="H270" s="55">
        <f t="shared" si="5"/>
        <v>0</v>
      </c>
      <c r="I270" s="95"/>
    </row>
    <row r="271" spans="3:12" ht="150" customHeight="1" x14ac:dyDescent="0.25">
      <c r="C271" s="5">
        <v>17</v>
      </c>
      <c r="D271" s="4" t="s">
        <v>32</v>
      </c>
      <c r="E271" s="3" t="s">
        <v>25</v>
      </c>
      <c r="F271" s="34">
        <v>2</v>
      </c>
      <c r="G271" s="54">
        <v>14117.65</v>
      </c>
      <c r="H271" s="55">
        <f t="shared" si="5"/>
        <v>28235.3</v>
      </c>
      <c r="I271" s="95"/>
    </row>
    <row r="272" spans="3:12" hidden="1" x14ac:dyDescent="0.25">
      <c r="C272" s="5">
        <v>18</v>
      </c>
      <c r="D272" s="4" t="s">
        <v>33</v>
      </c>
      <c r="E272" s="3" t="s">
        <v>13</v>
      </c>
      <c r="F272" s="34"/>
      <c r="G272" s="19">
        <v>5882.35</v>
      </c>
      <c r="H272" s="11">
        <f t="shared" si="5"/>
        <v>0</v>
      </c>
      <c r="I272" s="6"/>
    </row>
    <row r="273" spans="3:9" hidden="1" x14ac:dyDescent="0.25">
      <c r="C273" s="5">
        <v>19</v>
      </c>
      <c r="D273" s="4" t="s">
        <v>34</v>
      </c>
      <c r="E273" s="3" t="s">
        <v>15</v>
      </c>
      <c r="F273" s="34"/>
      <c r="G273" s="19">
        <v>15882.35</v>
      </c>
      <c r="H273" s="11">
        <f t="shared" si="5"/>
        <v>0</v>
      </c>
      <c r="I273" s="6"/>
    </row>
    <row r="274" spans="3:9" hidden="1" x14ac:dyDescent="0.25">
      <c r="C274" s="5">
        <v>20</v>
      </c>
      <c r="D274" s="4" t="s">
        <v>35</v>
      </c>
      <c r="E274" s="3" t="s">
        <v>25</v>
      </c>
      <c r="F274" s="34"/>
      <c r="G274" s="19">
        <v>15882.35</v>
      </c>
      <c r="H274" s="11">
        <f t="shared" si="5"/>
        <v>0</v>
      </c>
      <c r="I274" s="6"/>
    </row>
    <row r="275" spans="3:9" hidden="1" x14ac:dyDescent="0.25">
      <c r="C275" s="5">
        <v>21</v>
      </c>
      <c r="D275" s="4" t="s">
        <v>36</v>
      </c>
      <c r="E275" s="3" t="s">
        <v>25</v>
      </c>
      <c r="F275" s="34"/>
      <c r="G275" s="19">
        <v>15882.94</v>
      </c>
      <c r="H275" s="11">
        <f t="shared" si="5"/>
        <v>0</v>
      </c>
      <c r="I275" s="6"/>
    </row>
    <row r="276" spans="3:9" hidden="1" x14ac:dyDescent="0.25">
      <c r="C276" s="5">
        <v>22</v>
      </c>
      <c r="D276" s="4" t="s">
        <v>37</v>
      </c>
      <c r="E276" s="3" t="s">
        <v>15</v>
      </c>
      <c r="F276" s="34"/>
      <c r="G276" s="19">
        <v>15883.53</v>
      </c>
      <c r="H276" s="11">
        <f t="shared" si="5"/>
        <v>0</v>
      </c>
      <c r="I276" s="6"/>
    </row>
    <row r="277" spans="3:9" hidden="1" x14ac:dyDescent="0.25">
      <c r="C277" s="5">
        <v>23</v>
      </c>
      <c r="D277" s="4" t="s">
        <v>38</v>
      </c>
      <c r="E277" s="3" t="s">
        <v>15</v>
      </c>
      <c r="F277" s="34"/>
      <c r="G277" s="19">
        <v>15884.12</v>
      </c>
      <c r="H277" s="11">
        <f t="shared" si="5"/>
        <v>0</v>
      </c>
      <c r="I277" s="6"/>
    </row>
    <row r="278" spans="3:9" hidden="1" x14ac:dyDescent="0.25">
      <c r="C278" s="5">
        <v>24</v>
      </c>
      <c r="D278" s="4" t="s">
        <v>39</v>
      </c>
      <c r="E278" s="3" t="s">
        <v>25</v>
      </c>
      <c r="F278" s="34"/>
      <c r="G278" s="19">
        <v>12352.94</v>
      </c>
      <c r="H278" s="11">
        <f t="shared" si="5"/>
        <v>0</v>
      </c>
      <c r="I278" s="6"/>
    </row>
    <row r="279" spans="3:9" hidden="1" x14ac:dyDescent="0.25">
      <c r="C279" s="5">
        <v>25</v>
      </c>
      <c r="D279" s="4" t="s">
        <v>40</v>
      </c>
      <c r="E279" s="3" t="s">
        <v>15</v>
      </c>
      <c r="F279" s="34"/>
      <c r="G279" s="19">
        <v>15882.35</v>
      </c>
      <c r="H279" s="11">
        <f t="shared" si="5"/>
        <v>0</v>
      </c>
      <c r="I279" s="6"/>
    </row>
    <row r="280" spans="3:9" hidden="1" x14ac:dyDescent="0.25">
      <c r="C280" s="5">
        <v>26</v>
      </c>
      <c r="D280" s="4" t="s">
        <v>41</v>
      </c>
      <c r="E280" s="3" t="s">
        <v>15</v>
      </c>
      <c r="F280" s="34"/>
      <c r="G280" s="19">
        <v>15882.94</v>
      </c>
      <c r="H280" s="11">
        <f t="shared" si="5"/>
        <v>0</v>
      </c>
      <c r="I280" s="6"/>
    </row>
    <row r="281" spans="3:9" hidden="1" x14ac:dyDescent="0.25">
      <c r="C281" s="5">
        <v>27</v>
      </c>
      <c r="D281" s="4" t="s">
        <v>42</v>
      </c>
      <c r="E281" s="3" t="s">
        <v>15</v>
      </c>
      <c r="F281" s="34"/>
      <c r="G281" s="19">
        <v>38235.29</v>
      </c>
      <c r="H281" s="11">
        <f t="shared" si="5"/>
        <v>0</v>
      </c>
      <c r="I281" s="6"/>
    </row>
    <row r="282" spans="3:9" hidden="1" x14ac:dyDescent="0.25">
      <c r="C282" s="5">
        <v>28</v>
      </c>
      <c r="D282" s="4" t="s">
        <v>43</v>
      </c>
      <c r="E282" s="3" t="s">
        <v>15</v>
      </c>
      <c r="F282" s="34"/>
      <c r="G282" s="19">
        <v>31764.71</v>
      </c>
      <c r="H282" s="11">
        <f t="shared" si="5"/>
        <v>0</v>
      </c>
      <c r="I282" s="6"/>
    </row>
    <row r="283" spans="3:9" hidden="1" x14ac:dyDescent="0.25">
      <c r="C283" s="5">
        <v>29</v>
      </c>
      <c r="D283" s="4" t="s">
        <v>44</v>
      </c>
      <c r="E283" s="3" t="s">
        <v>15</v>
      </c>
      <c r="F283" s="34"/>
      <c r="G283" s="19">
        <v>4705.88</v>
      </c>
      <c r="H283" s="11">
        <f t="shared" si="5"/>
        <v>0</v>
      </c>
      <c r="I283" s="6"/>
    </row>
    <row r="284" spans="3:9" hidden="1" x14ac:dyDescent="0.25">
      <c r="C284" s="5">
        <v>30</v>
      </c>
      <c r="D284" s="4" t="s">
        <v>44</v>
      </c>
      <c r="E284" s="3" t="s">
        <v>25</v>
      </c>
      <c r="F284" s="34"/>
      <c r="G284" s="19">
        <v>4117.6499999999996</v>
      </c>
      <c r="H284" s="11">
        <f t="shared" si="5"/>
        <v>0</v>
      </c>
      <c r="I284" s="6"/>
    </row>
    <row r="285" spans="3:9" ht="17.25" hidden="1" customHeight="1" x14ac:dyDescent="0.25">
      <c r="C285" s="5">
        <v>31</v>
      </c>
      <c r="D285" s="4" t="s">
        <v>45</v>
      </c>
      <c r="E285" s="3" t="s">
        <v>15</v>
      </c>
      <c r="F285" s="34"/>
      <c r="G285" s="19">
        <v>13529.41</v>
      </c>
      <c r="H285" s="11">
        <f t="shared" si="5"/>
        <v>0</v>
      </c>
      <c r="I285" s="6"/>
    </row>
    <row r="286" spans="3:9" ht="324" customHeight="1" x14ac:dyDescent="0.25">
      <c r="C286" s="5">
        <v>32</v>
      </c>
      <c r="D286" s="4" t="s">
        <v>45</v>
      </c>
      <c r="E286" s="3" t="s">
        <v>25</v>
      </c>
      <c r="F286" s="34">
        <v>7</v>
      </c>
      <c r="G286" s="54">
        <v>11176.47</v>
      </c>
      <c r="H286" s="55">
        <f t="shared" si="5"/>
        <v>78235.289999999994</v>
      </c>
      <c r="I286" s="6"/>
    </row>
    <row r="287" spans="3:9" ht="255.75" customHeight="1" x14ac:dyDescent="0.25">
      <c r="C287" s="5">
        <v>33</v>
      </c>
      <c r="D287" s="4" t="s">
        <v>46</v>
      </c>
      <c r="E287" s="3" t="s">
        <v>15</v>
      </c>
      <c r="F287" s="34">
        <v>3</v>
      </c>
      <c r="G287" s="54">
        <v>11764.71</v>
      </c>
      <c r="H287" s="55">
        <f t="shared" si="5"/>
        <v>35294.129999999997</v>
      </c>
      <c r="I287" s="6"/>
    </row>
    <row r="288" spans="3:9" hidden="1" x14ac:dyDescent="0.25">
      <c r="C288" s="5">
        <v>34</v>
      </c>
      <c r="D288" s="4" t="s">
        <v>46</v>
      </c>
      <c r="E288" s="3" t="s">
        <v>25</v>
      </c>
      <c r="F288" s="34"/>
      <c r="G288" s="19">
        <v>9411.76</v>
      </c>
      <c r="H288" s="11">
        <f t="shared" si="5"/>
        <v>0</v>
      </c>
      <c r="I288" s="6"/>
    </row>
    <row r="289" spans="3:17" hidden="1" x14ac:dyDescent="0.25">
      <c r="C289" s="5">
        <v>35</v>
      </c>
      <c r="D289" s="4" t="s">
        <v>47</v>
      </c>
      <c r="E289" s="3" t="s">
        <v>15</v>
      </c>
      <c r="F289" s="34"/>
      <c r="G289" s="19">
        <v>11176.47</v>
      </c>
      <c r="H289" s="11">
        <f t="shared" si="5"/>
        <v>0</v>
      </c>
      <c r="I289" s="6"/>
    </row>
    <row r="290" spans="3:17" hidden="1" x14ac:dyDescent="0.25">
      <c r="C290" s="5">
        <v>36</v>
      </c>
      <c r="D290" s="4" t="s">
        <v>48</v>
      </c>
      <c r="E290" s="3" t="s">
        <v>15</v>
      </c>
      <c r="F290" s="34"/>
      <c r="G290" s="20">
        <v>11176.47</v>
      </c>
      <c r="H290" s="11">
        <f t="shared" si="5"/>
        <v>0</v>
      </c>
      <c r="I290" s="6"/>
    </row>
    <row r="291" spans="3:17" hidden="1" x14ac:dyDescent="0.25">
      <c r="C291" s="5">
        <v>37</v>
      </c>
      <c r="D291" s="4" t="s">
        <v>49</v>
      </c>
      <c r="E291" s="3" t="s">
        <v>15</v>
      </c>
      <c r="F291" s="34"/>
      <c r="G291" s="19">
        <v>2941.18</v>
      </c>
      <c r="H291" s="11">
        <f t="shared" si="5"/>
        <v>0</v>
      </c>
      <c r="I291" s="6"/>
    </row>
    <row r="292" spans="3:17" hidden="1" x14ac:dyDescent="0.25">
      <c r="C292" s="5">
        <v>38</v>
      </c>
      <c r="D292" s="4" t="s">
        <v>50</v>
      </c>
      <c r="E292" s="3" t="s">
        <v>25</v>
      </c>
      <c r="F292" s="34"/>
      <c r="G292" s="19">
        <v>2941.76</v>
      </c>
      <c r="H292" s="11">
        <f t="shared" si="5"/>
        <v>0</v>
      </c>
      <c r="I292" s="6"/>
    </row>
    <row r="293" spans="3:17" hidden="1" x14ac:dyDescent="0.25">
      <c r="C293" s="5">
        <v>39</v>
      </c>
      <c r="D293" s="4" t="s">
        <v>51</v>
      </c>
      <c r="E293" s="3" t="s">
        <v>22</v>
      </c>
      <c r="F293" s="34"/>
      <c r="G293" s="19">
        <v>9411.76</v>
      </c>
      <c r="H293" s="11">
        <f t="shared" si="5"/>
        <v>0</v>
      </c>
      <c r="I293" s="6"/>
    </row>
    <row r="294" spans="3:17" hidden="1" x14ac:dyDescent="0.25">
      <c r="C294" s="5">
        <v>40</v>
      </c>
      <c r="D294" s="4" t="s">
        <v>52</v>
      </c>
      <c r="E294" s="3" t="s">
        <v>22</v>
      </c>
      <c r="F294" s="34"/>
      <c r="G294" s="19">
        <v>10000</v>
      </c>
      <c r="H294" s="11">
        <f t="shared" si="5"/>
        <v>0</v>
      </c>
      <c r="I294" s="6"/>
    </row>
    <row r="295" spans="3:17" hidden="1" x14ac:dyDescent="0.25">
      <c r="C295" s="5">
        <v>41</v>
      </c>
      <c r="D295" s="4" t="s">
        <v>53</v>
      </c>
      <c r="E295" s="3" t="s">
        <v>22</v>
      </c>
      <c r="F295" s="34"/>
      <c r="G295" s="19">
        <v>10000</v>
      </c>
      <c r="H295" s="11">
        <f t="shared" si="5"/>
        <v>0</v>
      </c>
      <c r="I295" s="6"/>
    </row>
    <row r="296" spans="3:17" hidden="1" x14ac:dyDescent="0.25">
      <c r="C296" s="5">
        <v>42</v>
      </c>
      <c r="D296" s="4" t="s">
        <v>54</v>
      </c>
      <c r="E296" s="3" t="s">
        <v>22</v>
      </c>
      <c r="F296" s="34"/>
      <c r="G296" s="19">
        <v>3529.41</v>
      </c>
      <c r="H296" s="11">
        <f t="shared" si="5"/>
        <v>0</v>
      </c>
      <c r="I296" s="6"/>
    </row>
    <row r="297" spans="3:17" hidden="1" x14ac:dyDescent="0.25">
      <c r="C297" s="5">
        <v>43</v>
      </c>
      <c r="D297" s="4" t="s">
        <v>55</v>
      </c>
      <c r="E297" s="3" t="s">
        <v>22</v>
      </c>
      <c r="F297" s="34"/>
      <c r="G297" s="19">
        <v>5882.35</v>
      </c>
      <c r="H297" s="11">
        <f t="shared" si="5"/>
        <v>0</v>
      </c>
      <c r="I297" s="6"/>
    </row>
    <row r="298" spans="3:17" hidden="1" x14ac:dyDescent="0.25">
      <c r="C298" s="5">
        <v>44</v>
      </c>
      <c r="D298" s="4" t="s">
        <v>56</v>
      </c>
      <c r="E298" s="3" t="s">
        <v>22</v>
      </c>
      <c r="F298" s="34"/>
      <c r="G298" s="19">
        <v>5882.94</v>
      </c>
      <c r="H298" s="11">
        <f t="shared" si="5"/>
        <v>0</v>
      </c>
      <c r="I298" s="6"/>
    </row>
    <row r="299" spans="3:17" ht="15.75" hidden="1" thickBot="1" x14ac:dyDescent="0.3">
      <c r="C299" s="7">
        <v>45</v>
      </c>
      <c r="D299" s="8" t="s">
        <v>57</v>
      </c>
      <c r="E299" s="9" t="s">
        <v>25</v>
      </c>
      <c r="F299" s="35"/>
      <c r="G299" s="29">
        <v>10588.24</v>
      </c>
      <c r="H299" s="12">
        <f t="shared" si="5"/>
        <v>0</v>
      </c>
      <c r="I299" s="10"/>
      <c r="K299" s="15"/>
    </row>
    <row r="300" spans="3:17" ht="15.75" thickBot="1" x14ac:dyDescent="0.3">
      <c r="C300" s="124" t="s">
        <v>70</v>
      </c>
      <c r="D300" s="125"/>
      <c r="E300" s="125"/>
      <c r="F300" s="125"/>
      <c r="G300" s="126"/>
      <c r="H300" s="18">
        <f>SUM(H255:H299)</f>
        <v>177058.84</v>
      </c>
      <c r="I300" s="18">
        <f>+H300*1.19</f>
        <v>210700.0196</v>
      </c>
      <c r="K300" s="17"/>
      <c r="M300" s="15"/>
      <c r="O300" s="15"/>
    </row>
    <row r="301" spans="3:17" ht="15.75" thickBot="1" x14ac:dyDescent="0.3"/>
    <row r="302" spans="3:17" ht="15.75" thickBot="1" x14ac:dyDescent="0.3">
      <c r="C302" s="118" t="s">
        <v>61</v>
      </c>
      <c r="D302" s="119"/>
      <c r="E302" s="120"/>
      <c r="F302" s="121" t="s">
        <v>92</v>
      </c>
      <c r="G302" s="122"/>
      <c r="H302" s="122"/>
      <c r="I302" s="123"/>
      <c r="Q302" s="15"/>
    </row>
    <row r="303" spans="3:17" ht="15.75" thickBot="1" x14ac:dyDescent="0.3">
      <c r="C303" s="118" t="s">
        <v>63</v>
      </c>
      <c r="D303" s="119"/>
      <c r="E303" s="120"/>
      <c r="F303" s="121" t="s">
        <v>67</v>
      </c>
      <c r="G303" s="122"/>
      <c r="H303" s="122"/>
      <c r="I303" s="123"/>
    </row>
    <row r="304" spans="3:17" ht="60" x14ac:dyDescent="0.25">
      <c r="C304" s="21" t="s">
        <v>8</v>
      </c>
      <c r="D304" s="22" t="s">
        <v>9</v>
      </c>
      <c r="E304" s="22" t="s">
        <v>10</v>
      </c>
      <c r="F304" s="32" t="s">
        <v>11</v>
      </c>
      <c r="G304" s="22" t="s">
        <v>69</v>
      </c>
      <c r="H304" s="22" t="s">
        <v>58</v>
      </c>
      <c r="I304" s="23" t="s">
        <v>62</v>
      </c>
    </row>
    <row r="305" spans="3:9" hidden="1" x14ac:dyDescent="0.25">
      <c r="C305" s="24">
        <v>1</v>
      </c>
      <c r="D305" s="25" t="s">
        <v>12</v>
      </c>
      <c r="E305" s="26" t="s">
        <v>13</v>
      </c>
      <c r="F305" s="33"/>
      <c r="G305" s="27">
        <v>7058.82</v>
      </c>
      <c r="H305" s="27">
        <f>+F305*G305</f>
        <v>0</v>
      </c>
      <c r="I305" s="28"/>
    </row>
    <row r="306" spans="3:9" ht="24.75" hidden="1" customHeight="1" x14ac:dyDescent="0.25">
      <c r="C306" s="5">
        <v>2</v>
      </c>
      <c r="D306" s="4" t="s">
        <v>14</v>
      </c>
      <c r="E306" s="3" t="s">
        <v>15</v>
      </c>
      <c r="F306" s="34"/>
      <c r="G306" s="19">
        <v>9411.76</v>
      </c>
      <c r="H306" s="11">
        <f t="shared" ref="H306:H349" si="6">+F306*G306</f>
        <v>0</v>
      </c>
      <c r="I306" s="6"/>
    </row>
    <row r="307" spans="3:9" hidden="1" x14ac:dyDescent="0.25">
      <c r="C307" s="5">
        <v>3</v>
      </c>
      <c r="D307" s="4" t="s">
        <v>16</v>
      </c>
      <c r="E307" s="3" t="s">
        <v>15</v>
      </c>
      <c r="F307" s="34"/>
      <c r="G307" s="19">
        <v>8235.2900000000009</v>
      </c>
      <c r="H307" s="11">
        <f t="shared" si="6"/>
        <v>0</v>
      </c>
      <c r="I307" s="6"/>
    </row>
    <row r="308" spans="3:9" hidden="1" x14ac:dyDescent="0.25">
      <c r="C308" s="5">
        <v>4</v>
      </c>
      <c r="D308" s="4" t="s">
        <v>17</v>
      </c>
      <c r="E308" s="3" t="s">
        <v>15</v>
      </c>
      <c r="F308" s="34"/>
      <c r="G308" s="19">
        <v>7058.82</v>
      </c>
      <c r="H308" s="11">
        <f t="shared" si="6"/>
        <v>0</v>
      </c>
      <c r="I308" s="6"/>
    </row>
    <row r="309" spans="3:9" hidden="1" x14ac:dyDescent="0.25">
      <c r="C309" s="5">
        <v>5</v>
      </c>
      <c r="D309" s="4" t="s">
        <v>18</v>
      </c>
      <c r="E309" s="3" t="s">
        <v>15</v>
      </c>
      <c r="F309" s="34"/>
      <c r="G309" s="19">
        <v>6470.59</v>
      </c>
      <c r="H309" s="11">
        <f t="shared" si="6"/>
        <v>0</v>
      </c>
      <c r="I309" s="6"/>
    </row>
    <row r="310" spans="3:9" hidden="1" x14ac:dyDescent="0.25">
      <c r="C310" s="5">
        <v>6</v>
      </c>
      <c r="D310" s="4" t="s">
        <v>19</v>
      </c>
      <c r="E310" s="3" t="s">
        <v>15</v>
      </c>
      <c r="F310" s="34"/>
      <c r="G310" s="19">
        <v>2941.18</v>
      </c>
      <c r="H310" s="11">
        <f t="shared" si="6"/>
        <v>0</v>
      </c>
      <c r="I310" s="6"/>
    </row>
    <row r="311" spans="3:9" hidden="1" x14ac:dyDescent="0.25">
      <c r="C311" s="5">
        <v>7</v>
      </c>
      <c r="D311" s="4" t="s">
        <v>20</v>
      </c>
      <c r="E311" s="3" t="s">
        <v>15</v>
      </c>
      <c r="F311" s="34"/>
      <c r="G311" s="19">
        <v>3529.41</v>
      </c>
      <c r="H311" s="11">
        <f t="shared" si="6"/>
        <v>0</v>
      </c>
      <c r="I311" s="6"/>
    </row>
    <row r="312" spans="3:9" hidden="1" x14ac:dyDescent="0.25">
      <c r="C312" s="5">
        <v>8</v>
      </c>
      <c r="D312" s="4" t="s">
        <v>21</v>
      </c>
      <c r="E312" s="3" t="s">
        <v>22</v>
      </c>
      <c r="F312" s="34"/>
      <c r="G312" s="19">
        <v>2941.18</v>
      </c>
      <c r="H312" s="11">
        <f t="shared" si="6"/>
        <v>0</v>
      </c>
      <c r="I312" s="6"/>
    </row>
    <row r="313" spans="3:9" hidden="1" x14ac:dyDescent="0.25">
      <c r="C313" s="5">
        <v>9</v>
      </c>
      <c r="D313" s="4" t="s">
        <v>23</v>
      </c>
      <c r="E313" s="3" t="s">
        <v>22</v>
      </c>
      <c r="F313" s="34"/>
      <c r="G313" s="19">
        <v>4117.6499999999996</v>
      </c>
      <c r="H313" s="11">
        <f t="shared" si="6"/>
        <v>0</v>
      </c>
      <c r="I313" s="6"/>
    </row>
    <row r="314" spans="3:9" hidden="1" x14ac:dyDescent="0.25">
      <c r="C314" s="5">
        <v>10</v>
      </c>
      <c r="D314" s="4" t="s">
        <v>24</v>
      </c>
      <c r="E314" s="3" t="s">
        <v>25</v>
      </c>
      <c r="F314" s="34"/>
      <c r="G314" s="19">
        <v>12352.94</v>
      </c>
      <c r="H314" s="11">
        <f t="shared" si="6"/>
        <v>0</v>
      </c>
      <c r="I314" s="6"/>
    </row>
    <row r="315" spans="3:9" ht="24.75" hidden="1" customHeight="1" x14ac:dyDescent="0.25">
      <c r="C315" s="5">
        <v>11</v>
      </c>
      <c r="D315" s="4" t="s">
        <v>26</v>
      </c>
      <c r="E315" s="3" t="s">
        <v>15</v>
      </c>
      <c r="F315" s="34"/>
      <c r="G315" s="54">
        <v>17647.060000000001</v>
      </c>
      <c r="H315" s="55">
        <f t="shared" si="6"/>
        <v>0</v>
      </c>
      <c r="I315" s="6"/>
    </row>
    <row r="316" spans="3:9" hidden="1" x14ac:dyDescent="0.25">
      <c r="C316" s="5">
        <v>12</v>
      </c>
      <c r="D316" s="4" t="s">
        <v>27</v>
      </c>
      <c r="E316" s="3" t="s">
        <v>15</v>
      </c>
      <c r="F316" s="34"/>
      <c r="G316" s="19">
        <v>18235.29</v>
      </c>
      <c r="H316" s="11">
        <f t="shared" si="6"/>
        <v>0</v>
      </c>
      <c r="I316" s="6"/>
    </row>
    <row r="317" spans="3:9" hidden="1" x14ac:dyDescent="0.25">
      <c r="C317" s="5">
        <v>13</v>
      </c>
      <c r="D317" s="4" t="s">
        <v>28</v>
      </c>
      <c r="E317" s="3" t="s">
        <v>15</v>
      </c>
      <c r="F317" s="34"/>
      <c r="G317" s="19">
        <v>10000</v>
      </c>
      <c r="H317" s="11">
        <f t="shared" si="6"/>
        <v>0</v>
      </c>
      <c r="I317" s="6"/>
    </row>
    <row r="318" spans="3:9" ht="24.75" hidden="1" customHeight="1" x14ac:dyDescent="0.25">
      <c r="C318" s="5">
        <v>14</v>
      </c>
      <c r="D318" s="4" t="s">
        <v>29</v>
      </c>
      <c r="E318" s="3" t="s">
        <v>25</v>
      </c>
      <c r="F318" s="34"/>
      <c r="G318" s="54">
        <v>18823.53</v>
      </c>
      <c r="H318" s="55">
        <f t="shared" si="6"/>
        <v>0</v>
      </c>
      <c r="I318" s="6"/>
    </row>
    <row r="319" spans="3:9" hidden="1" x14ac:dyDescent="0.25">
      <c r="C319" s="5">
        <v>15</v>
      </c>
      <c r="D319" s="4" t="s">
        <v>30</v>
      </c>
      <c r="E319" s="3" t="s">
        <v>15</v>
      </c>
      <c r="F319" s="34"/>
      <c r="G319" s="19">
        <v>20000</v>
      </c>
      <c r="H319" s="11">
        <f t="shared" si="6"/>
        <v>0</v>
      </c>
      <c r="I319" s="6"/>
    </row>
    <row r="320" spans="3:9" ht="24.75" hidden="1" customHeight="1" x14ac:dyDescent="0.25">
      <c r="C320" s="5">
        <v>16</v>
      </c>
      <c r="D320" s="4" t="s">
        <v>31</v>
      </c>
      <c r="E320" s="3" t="s">
        <v>15</v>
      </c>
      <c r="F320" s="34"/>
      <c r="G320" s="54">
        <v>18823.53</v>
      </c>
      <c r="H320" s="55">
        <f t="shared" si="6"/>
        <v>0</v>
      </c>
      <c r="I320" s="6"/>
    </row>
    <row r="321" spans="3:9" s="66" customFormat="1" ht="180.75" customHeight="1" x14ac:dyDescent="0.25">
      <c r="C321" s="77">
        <v>17</v>
      </c>
      <c r="D321" s="78" t="s">
        <v>32</v>
      </c>
      <c r="E321" s="79" t="s">
        <v>25</v>
      </c>
      <c r="F321" s="80">
        <v>2</v>
      </c>
      <c r="G321" s="84">
        <v>14117.65</v>
      </c>
      <c r="H321" s="85">
        <f t="shared" si="6"/>
        <v>28235.3</v>
      </c>
      <c r="I321" s="83"/>
    </row>
    <row r="322" spans="3:9" s="66" customFormat="1" hidden="1" x14ac:dyDescent="0.25">
      <c r="C322" s="77">
        <v>18</v>
      </c>
      <c r="D322" s="78" t="s">
        <v>33</v>
      </c>
      <c r="E322" s="79" t="s">
        <v>13</v>
      </c>
      <c r="F322" s="80"/>
      <c r="G322" s="81">
        <v>5882.35</v>
      </c>
      <c r="H322" s="82">
        <f t="shared" si="6"/>
        <v>0</v>
      </c>
      <c r="I322" s="83"/>
    </row>
    <row r="323" spans="3:9" s="66" customFormat="1" ht="24.75" hidden="1" customHeight="1" x14ac:dyDescent="0.25">
      <c r="C323" s="77">
        <v>19</v>
      </c>
      <c r="D323" s="78" t="s">
        <v>34</v>
      </c>
      <c r="E323" s="79" t="s">
        <v>15</v>
      </c>
      <c r="F323" s="80"/>
      <c r="G323" s="81">
        <v>15882.35</v>
      </c>
      <c r="H323" s="82">
        <f t="shared" si="6"/>
        <v>0</v>
      </c>
      <c r="I323" s="83"/>
    </row>
    <row r="324" spans="3:9" s="66" customFormat="1" hidden="1" x14ac:dyDescent="0.25">
      <c r="C324" s="77">
        <v>20</v>
      </c>
      <c r="D324" s="78" t="s">
        <v>35</v>
      </c>
      <c r="E324" s="79" t="s">
        <v>25</v>
      </c>
      <c r="F324" s="80"/>
      <c r="G324" s="81">
        <v>15882.35</v>
      </c>
      <c r="H324" s="82">
        <f t="shared" si="6"/>
        <v>0</v>
      </c>
      <c r="I324" s="83"/>
    </row>
    <row r="325" spans="3:9" s="66" customFormat="1" hidden="1" x14ac:dyDescent="0.25">
      <c r="C325" s="77">
        <v>21</v>
      </c>
      <c r="D325" s="78" t="s">
        <v>36</v>
      </c>
      <c r="E325" s="79" t="s">
        <v>25</v>
      </c>
      <c r="F325" s="80"/>
      <c r="G325" s="81">
        <v>15882.94</v>
      </c>
      <c r="H325" s="82">
        <f t="shared" si="6"/>
        <v>0</v>
      </c>
      <c r="I325" s="83"/>
    </row>
    <row r="326" spans="3:9" s="66" customFormat="1" ht="24.75" hidden="1" customHeight="1" x14ac:dyDescent="0.25">
      <c r="C326" s="77">
        <v>22</v>
      </c>
      <c r="D326" s="78" t="s">
        <v>37</v>
      </c>
      <c r="E326" s="79" t="s">
        <v>15</v>
      </c>
      <c r="F326" s="80"/>
      <c r="G326" s="81">
        <v>15883.53</v>
      </c>
      <c r="H326" s="82">
        <f t="shared" si="6"/>
        <v>0</v>
      </c>
      <c r="I326" s="83"/>
    </row>
    <row r="327" spans="3:9" s="66" customFormat="1" hidden="1" x14ac:dyDescent="0.25">
      <c r="C327" s="77">
        <v>23</v>
      </c>
      <c r="D327" s="78" t="s">
        <v>38</v>
      </c>
      <c r="E327" s="79" t="s">
        <v>15</v>
      </c>
      <c r="F327" s="80"/>
      <c r="G327" s="81">
        <v>15884.12</v>
      </c>
      <c r="H327" s="82">
        <f t="shared" si="6"/>
        <v>0</v>
      </c>
      <c r="I327" s="83"/>
    </row>
    <row r="328" spans="3:9" s="66" customFormat="1" hidden="1" x14ac:dyDescent="0.25">
      <c r="C328" s="77">
        <v>24</v>
      </c>
      <c r="D328" s="78" t="s">
        <v>39</v>
      </c>
      <c r="E328" s="79" t="s">
        <v>25</v>
      </c>
      <c r="F328" s="80"/>
      <c r="G328" s="81">
        <v>12352.94</v>
      </c>
      <c r="H328" s="82">
        <f t="shared" si="6"/>
        <v>0</v>
      </c>
      <c r="I328" s="83"/>
    </row>
    <row r="329" spans="3:9" s="66" customFormat="1" hidden="1" x14ac:dyDescent="0.25">
      <c r="C329" s="77">
        <v>25</v>
      </c>
      <c r="D329" s="78" t="s">
        <v>40</v>
      </c>
      <c r="E329" s="79" t="s">
        <v>15</v>
      </c>
      <c r="F329" s="80"/>
      <c r="G329" s="81">
        <v>15882.35</v>
      </c>
      <c r="H329" s="82">
        <f t="shared" si="6"/>
        <v>0</v>
      </c>
      <c r="I329" s="83"/>
    </row>
    <row r="330" spans="3:9" s="66" customFormat="1" hidden="1" x14ac:dyDescent="0.25">
      <c r="C330" s="77">
        <v>26</v>
      </c>
      <c r="D330" s="78" t="s">
        <v>41</v>
      </c>
      <c r="E330" s="79" t="s">
        <v>15</v>
      </c>
      <c r="F330" s="80"/>
      <c r="G330" s="81">
        <v>15882.94</v>
      </c>
      <c r="H330" s="82">
        <f t="shared" si="6"/>
        <v>0</v>
      </c>
      <c r="I330" s="83"/>
    </row>
    <row r="331" spans="3:9" s="66" customFormat="1" hidden="1" x14ac:dyDescent="0.25">
      <c r="C331" s="77">
        <v>27</v>
      </c>
      <c r="D331" s="78" t="s">
        <v>42</v>
      </c>
      <c r="E331" s="79" t="s">
        <v>15</v>
      </c>
      <c r="F331" s="80"/>
      <c r="G331" s="81">
        <v>38235.29</v>
      </c>
      <c r="H331" s="82">
        <f t="shared" si="6"/>
        <v>0</v>
      </c>
      <c r="I331" s="83"/>
    </row>
    <row r="332" spans="3:9" s="66" customFormat="1" hidden="1" x14ac:dyDescent="0.25">
      <c r="C332" s="77">
        <v>28</v>
      </c>
      <c r="D332" s="78" t="s">
        <v>43</v>
      </c>
      <c r="E332" s="79" t="s">
        <v>15</v>
      </c>
      <c r="F332" s="80"/>
      <c r="G332" s="81">
        <v>31764.71</v>
      </c>
      <c r="H332" s="82">
        <f t="shared" si="6"/>
        <v>0</v>
      </c>
      <c r="I332" s="83"/>
    </row>
    <row r="333" spans="3:9" s="66" customFormat="1" hidden="1" x14ac:dyDescent="0.25">
      <c r="C333" s="77">
        <v>29</v>
      </c>
      <c r="D333" s="78" t="s">
        <v>44</v>
      </c>
      <c r="E333" s="79" t="s">
        <v>15</v>
      </c>
      <c r="F333" s="80"/>
      <c r="G333" s="81">
        <v>4705.88</v>
      </c>
      <c r="H333" s="82">
        <f t="shared" si="6"/>
        <v>0</v>
      </c>
      <c r="I333" s="83"/>
    </row>
    <row r="334" spans="3:9" s="66" customFormat="1" ht="243" customHeight="1" x14ac:dyDescent="0.25">
      <c r="C334" s="77">
        <v>30</v>
      </c>
      <c r="D334" s="78" t="s">
        <v>44</v>
      </c>
      <c r="E334" s="79" t="s">
        <v>25</v>
      </c>
      <c r="F334" s="80">
        <v>2</v>
      </c>
      <c r="G334" s="84">
        <v>4117.6499999999996</v>
      </c>
      <c r="H334" s="85">
        <f t="shared" si="6"/>
        <v>8235.2999999999993</v>
      </c>
      <c r="I334" s="83"/>
    </row>
    <row r="335" spans="3:9" ht="24.75" hidden="1" customHeight="1" x14ac:dyDescent="0.25">
      <c r="C335" s="5">
        <v>31</v>
      </c>
      <c r="D335" s="4" t="s">
        <v>45</v>
      </c>
      <c r="E335" s="3" t="s">
        <v>15</v>
      </c>
      <c r="F335" s="34"/>
      <c r="G335" s="54">
        <v>13529.41</v>
      </c>
      <c r="H335" s="55">
        <f t="shared" si="6"/>
        <v>0</v>
      </c>
      <c r="I335" s="6"/>
    </row>
    <row r="336" spans="3:9" ht="20.25" hidden="1" customHeight="1" x14ac:dyDescent="0.25">
      <c r="C336" s="5">
        <v>32</v>
      </c>
      <c r="D336" s="4" t="s">
        <v>45</v>
      </c>
      <c r="E336" s="3" t="s">
        <v>25</v>
      </c>
      <c r="F336" s="34"/>
      <c r="G336" s="54">
        <v>11176.47</v>
      </c>
      <c r="H336" s="55">
        <f t="shared" si="6"/>
        <v>0</v>
      </c>
      <c r="I336" s="6"/>
    </row>
    <row r="337" spans="3:17" ht="21" hidden="1" customHeight="1" x14ac:dyDescent="0.25">
      <c r="C337" s="5">
        <v>33</v>
      </c>
      <c r="D337" s="4" t="s">
        <v>46</v>
      </c>
      <c r="E337" s="3" t="s">
        <v>15</v>
      </c>
      <c r="F337" s="34"/>
      <c r="G337" s="54">
        <v>11764.71</v>
      </c>
      <c r="H337" s="55">
        <f t="shared" si="6"/>
        <v>0</v>
      </c>
      <c r="I337" s="6"/>
    </row>
    <row r="338" spans="3:17" ht="21.75" hidden="1" customHeight="1" x14ac:dyDescent="0.25">
      <c r="C338" s="5">
        <v>34</v>
      </c>
      <c r="D338" s="4" t="s">
        <v>46</v>
      </c>
      <c r="E338" s="3" t="s">
        <v>25</v>
      </c>
      <c r="F338" s="34"/>
      <c r="G338" s="54">
        <v>9411.76</v>
      </c>
      <c r="H338" s="55">
        <f t="shared" si="6"/>
        <v>0</v>
      </c>
      <c r="I338" s="6"/>
    </row>
    <row r="339" spans="3:17" ht="21" hidden="1" customHeight="1" x14ac:dyDescent="0.25">
      <c r="C339" s="5">
        <v>35</v>
      </c>
      <c r="D339" s="4" t="s">
        <v>47</v>
      </c>
      <c r="E339" s="3" t="s">
        <v>15</v>
      </c>
      <c r="F339" s="34"/>
      <c r="G339" s="19">
        <v>11176.47</v>
      </c>
      <c r="H339" s="11">
        <f t="shared" si="6"/>
        <v>0</v>
      </c>
      <c r="I339" s="6"/>
    </row>
    <row r="340" spans="3:17" hidden="1" x14ac:dyDescent="0.25">
      <c r="C340" s="5">
        <v>36</v>
      </c>
      <c r="D340" s="4" t="s">
        <v>48</v>
      </c>
      <c r="E340" s="3" t="s">
        <v>15</v>
      </c>
      <c r="F340" s="34"/>
      <c r="G340" s="20">
        <v>11176.47</v>
      </c>
      <c r="H340" s="11">
        <f t="shared" si="6"/>
        <v>0</v>
      </c>
      <c r="I340" s="6"/>
    </row>
    <row r="341" spans="3:17" hidden="1" x14ac:dyDescent="0.25">
      <c r="C341" s="5">
        <v>37</v>
      </c>
      <c r="D341" s="4" t="s">
        <v>49</v>
      </c>
      <c r="E341" s="3" t="s">
        <v>15</v>
      </c>
      <c r="F341" s="34"/>
      <c r="G341" s="19">
        <v>2941.18</v>
      </c>
      <c r="H341" s="11">
        <f t="shared" si="6"/>
        <v>0</v>
      </c>
      <c r="I341" s="6"/>
    </row>
    <row r="342" spans="3:17" ht="19.5" hidden="1" customHeight="1" x14ac:dyDescent="0.25">
      <c r="C342" s="5">
        <v>38</v>
      </c>
      <c r="D342" s="4" t="s">
        <v>50</v>
      </c>
      <c r="E342" s="3" t="s">
        <v>25</v>
      </c>
      <c r="F342" s="34"/>
      <c r="G342" s="54">
        <v>2941.76</v>
      </c>
      <c r="H342" s="55">
        <f t="shared" si="6"/>
        <v>0</v>
      </c>
      <c r="I342" s="6"/>
    </row>
    <row r="343" spans="3:17" hidden="1" x14ac:dyDescent="0.25">
      <c r="C343" s="5">
        <v>39</v>
      </c>
      <c r="D343" s="4" t="s">
        <v>51</v>
      </c>
      <c r="E343" s="3" t="s">
        <v>22</v>
      </c>
      <c r="F343" s="34"/>
      <c r="G343" s="19">
        <v>9411.76</v>
      </c>
      <c r="H343" s="11">
        <f t="shared" si="6"/>
        <v>0</v>
      </c>
      <c r="I343" s="6"/>
    </row>
    <row r="344" spans="3:17" hidden="1" x14ac:dyDescent="0.25">
      <c r="C344" s="5">
        <v>40</v>
      </c>
      <c r="D344" s="4" t="s">
        <v>52</v>
      </c>
      <c r="E344" s="3" t="s">
        <v>22</v>
      </c>
      <c r="F344" s="34"/>
      <c r="G344" s="19">
        <v>10000</v>
      </c>
      <c r="H344" s="11">
        <f t="shared" si="6"/>
        <v>0</v>
      </c>
      <c r="I344" s="6"/>
    </row>
    <row r="345" spans="3:17" hidden="1" x14ac:dyDescent="0.25">
      <c r="C345" s="5">
        <v>41</v>
      </c>
      <c r="D345" s="4" t="s">
        <v>53</v>
      </c>
      <c r="E345" s="3" t="s">
        <v>22</v>
      </c>
      <c r="F345" s="34"/>
      <c r="G345" s="19">
        <v>10000</v>
      </c>
      <c r="H345" s="11">
        <f t="shared" si="6"/>
        <v>0</v>
      </c>
      <c r="I345" s="6"/>
    </row>
    <row r="346" spans="3:17" hidden="1" x14ac:dyDescent="0.25">
      <c r="C346" s="5">
        <v>42</v>
      </c>
      <c r="D346" s="4" t="s">
        <v>54</v>
      </c>
      <c r="E346" s="3" t="s">
        <v>22</v>
      </c>
      <c r="F346" s="34"/>
      <c r="G346" s="19">
        <v>3529.41</v>
      </c>
      <c r="H346" s="11">
        <f t="shared" si="6"/>
        <v>0</v>
      </c>
      <c r="I346" s="6"/>
    </row>
    <row r="347" spans="3:17" ht="17.25" hidden="1" customHeight="1" x14ac:dyDescent="0.25">
      <c r="C347" s="5">
        <v>43</v>
      </c>
      <c r="D347" s="4" t="s">
        <v>55</v>
      </c>
      <c r="E347" s="3" t="s">
        <v>22</v>
      </c>
      <c r="F347" s="34"/>
      <c r="G347" s="54">
        <v>5882.35</v>
      </c>
      <c r="H347" s="55">
        <f t="shared" si="6"/>
        <v>0</v>
      </c>
      <c r="I347" s="6"/>
    </row>
    <row r="348" spans="3:17" s="66" customFormat="1" ht="235.5" customHeight="1" x14ac:dyDescent="0.25">
      <c r="C348" s="77">
        <v>44</v>
      </c>
      <c r="D348" s="78" t="s">
        <v>56</v>
      </c>
      <c r="E348" s="79" t="s">
        <v>22</v>
      </c>
      <c r="F348" s="80">
        <v>2</v>
      </c>
      <c r="G348" s="84">
        <v>5882.94</v>
      </c>
      <c r="H348" s="85">
        <f t="shared" si="6"/>
        <v>11765.88</v>
      </c>
      <c r="I348" s="83"/>
    </row>
    <row r="349" spans="3:17" ht="15.75" hidden="1" thickBot="1" x14ac:dyDescent="0.3">
      <c r="C349" s="7">
        <v>45</v>
      </c>
      <c r="D349" s="8" t="s">
        <v>57</v>
      </c>
      <c r="E349" s="9" t="s">
        <v>25</v>
      </c>
      <c r="F349" s="35"/>
      <c r="G349" s="29">
        <v>10588.24</v>
      </c>
      <c r="H349" s="12">
        <f t="shared" si="6"/>
        <v>0</v>
      </c>
      <c r="I349" s="10"/>
    </row>
    <row r="350" spans="3:17" ht="15.75" thickBot="1" x14ac:dyDescent="0.3">
      <c r="C350" s="124" t="s">
        <v>70</v>
      </c>
      <c r="D350" s="125"/>
      <c r="E350" s="125"/>
      <c r="F350" s="125"/>
      <c r="G350" s="126"/>
      <c r="H350" s="18">
        <f>SUM(H305:H349)</f>
        <v>48236.479999999996</v>
      </c>
      <c r="I350" s="18">
        <f>+H350*1.19</f>
        <v>57401.411199999995</v>
      </c>
    </row>
    <row r="351" spans="3:17" ht="15.75" thickBot="1" x14ac:dyDescent="0.3"/>
    <row r="352" spans="3:17" ht="15.75" thickBot="1" x14ac:dyDescent="0.3">
      <c r="C352" s="118" t="s">
        <v>61</v>
      </c>
      <c r="D352" s="119"/>
      <c r="E352" s="120"/>
      <c r="F352" s="121" t="s">
        <v>91</v>
      </c>
      <c r="G352" s="122"/>
      <c r="H352" s="122"/>
      <c r="I352" s="123"/>
      <c r="Q352" s="15"/>
    </row>
    <row r="353" spans="3:9" ht="15.75" thickBot="1" x14ac:dyDescent="0.3">
      <c r="C353" s="118" t="s">
        <v>63</v>
      </c>
      <c r="D353" s="119"/>
      <c r="E353" s="120"/>
      <c r="F353" s="121" t="s">
        <v>67</v>
      </c>
      <c r="G353" s="122"/>
      <c r="H353" s="122"/>
      <c r="I353" s="123"/>
    </row>
    <row r="354" spans="3:9" ht="60" x14ac:dyDescent="0.25">
      <c r="C354" s="21" t="s">
        <v>8</v>
      </c>
      <c r="D354" s="22" t="s">
        <v>9</v>
      </c>
      <c r="E354" s="22" t="s">
        <v>10</v>
      </c>
      <c r="F354" s="32" t="s">
        <v>11</v>
      </c>
      <c r="G354" s="22" t="s">
        <v>69</v>
      </c>
      <c r="H354" s="22" t="s">
        <v>58</v>
      </c>
      <c r="I354" s="23" t="s">
        <v>62</v>
      </c>
    </row>
    <row r="355" spans="3:9" hidden="1" x14ac:dyDescent="0.25">
      <c r="C355" s="24">
        <v>1</v>
      </c>
      <c r="D355" s="25" t="s">
        <v>12</v>
      </c>
      <c r="E355" s="26" t="s">
        <v>13</v>
      </c>
      <c r="F355" s="33"/>
      <c r="G355" s="27">
        <v>7058.82</v>
      </c>
      <c r="H355" s="27">
        <f>+F355*G355</f>
        <v>0</v>
      </c>
      <c r="I355" s="28"/>
    </row>
    <row r="356" spans="3:9" ht="24.75" hidden="1" customHeight="1" x14ac:dyDescent="0.25">
      <c r="C356" s="5">
        <v>2</v>
      </c>
      <c r="D356" s="4" t="s">
        <v>14</v>
      </c>
      <c r="E356" s="3" t="s">
        <v>15</v>
      </c>
      <c r="F356" s="34"/>
      <c r="G356" s="19">
        <v>9411.76</v>
      </c>
      <c r="H356" s="11">
        <f t="shared" ref="H356:H399" si="7">+F356*G356</f>
        <v>0</v>
      </c>
      <c r="I356" s="6"/>
    </row>
    <row r="357" spans="3:9" hidden="1" x14ac:dyDescent="0.25">
      <c r="C357" s="5">
        <v>3</v>
      </c>
      <c r="D357" s="4" t="s">
        <v>16</v>
      </c>
      <c r="E357" s="3" t="s">
        <v>15</v>
      </c>
      <c r="F357" s="34"/>
      <c r="G357" s="19">
        <v>8235.2900000000009</v>
      </c>
      <c r="H357" s="11">
        <f t="shared" si="7"/>
        <v>0</v>
      </c>
      <c r="I357" s="6"/>
    </row>
    <row r="358" spans="3:9" hidden="1" x14ac:dyDescent="0.25">
      <c r="C358" s="5">
        <v>4</v>
      </c>
      <c r="D358" s="4" t="s">
        <v>17</v>
      </c>
      <c r="E358" s="3" t="s">
        <v>15</v>
      </c>
      <c r="F358" s="34"/>
      <c r="G358" s="19">
        <v>7058.82</v>
      </c>
      <c r="H358" s="11">
        <f t="shared" si="7"/>
        <v>0</v>
      </c>
      <c r="I358" s="6"/>
    </row>
    <row r="359" spans="3:9" hidden="1" x14ac:dyDescent="0.25">
      <c r="C359" s="5">
        <v>5</v>
      </c>
      <c r="D359" s="4" t="s">
        <v>18</v>
      </c>
      <c r="E359" s="3" t="s">
        <v>15</v>
      </c>
      <c r="F359" s="34"/>
      <c r="G359" s="19">
        <v>6470.59</v>
      </c>
      <c r="H359" s="11">
        <f t="shared" si="7"/>
        <v>0</v>
      </c>
      <c r="I359" s="6"/>
    </row>
    <row r="360" spans="3:9" hidden="1" x14ac:dyDescent="0.25">
      <c r="C360" s="5">
        <v>6</v>
      </c>
      <c r="D360" s="4" t="s">
        <v>19</v>
      </c>
      <c r="E360" s="3" t="s">
        <v>15</v>
      </c>
      <c r="F360" s="34"/>
      <c r="G360" s="19">
        <v>2941.18</v>
      </c>
      <c r="H360" s="11">
        <f t="shared" si="7"/>
        <v>0</v>
      </c>
      <c r="I360" s="6"/>
    </row>
    <row r="361" spans="3:9" hidden="1" x14ac:dyDescent="0.25">
      <c r="C361" s="5">
        <v>7</v>
      </c>
      <c r="D361" s="4" t="s">
        <v>20</v>
      </c>
      <c r="E361" s="3" t="s">
        <v>15</v>
      </c>
      <c r="F361" s="34"/>
      <c r="G361" s="19">
        <v>3529.41</v>
      </c>
      <c r="H361" s="11">
        <f t="shared" si="7"/>
        <v>0</v>
      </c>
      <c r="I361" s="6"/>
    </row>
    <row r="362" spans="3:9" hidden="1" x14ac:dyDescent="0.25">
      <c r="C362" s="5">
        <v>8</v>
      </c>
      <c r="D362" s="4" t="s">
        <v>21</v>
      </c>
      <c r="E362" s="3" t="s">
        <v>22</v>
      </c>
      <c r="F362" s="34"/>
      <c r="G362" s="19">
        <v>2941.18</v>
      </c>
      <c r="H362" s="11">
        <f t="shared" si="7"/>
        <v>0</v>
      </c>
      <c r="I362" s="6"/>
    </row>
    <row r="363" spans="3:9" hidden="1" x14ac:dyDescent="0.25">
      <c r="C363" s="5">
        <v>9</v>
      </c>
      <c r="D363" s="4" t="s">
        <v>23</v>
      </c>
      <c r="E363" s="3" t="s">
        <v>22</v>
      </c>
      <c r="F363" s="34"/>
      <c r="G363" s="19">
        <v>4117.6499999999996</v>
      </c>
      <c r="H363" s="11">
        <f t="shared" si="7"/>
        <v>0</v>
      </c>
      <c r="I363" s="6"/>
    </row>
    <row r="364" spans="3:9" hidden="1" x14ac:dyDescent="0.25">
      <c r="C364" s="5">
        <v>10</v>
      </c>
      <c r="D364" s="4" t="s">
        <v>24</v>
      </c>
      <c r="E364" s="3" t="s">
        <v>25</v>
      </c>
      <c r="F364" s="34"/>
      <c r="G364" s="19">
        <v>12352.94</v>
      </c>
      <c r="H364" s="11">
        <f t="shared" si="7"/>
        <v>0</v>
      </c>
      <c r="I364" s="6"/>
    </row>
    <row r="365" spans="3:9" ht="154.5" customHeight="1" x14ac:dyDescent="0.25">
      <c r="C365" s="5">
        <v>11</v>
      </c>
      <c r="D365" s="4" t="s">
        <v>26</v>
      </c>
      <c r="E365" s="3" t="s">
        <v>15</v>
      </c>
      <c r="F365" s="34">
        <v>26</v>
      </c>
      <c r="G365" s="54">
        <v>17647.060000000001</v>
      </c>
      <c r="H365" s="55">
        <f t="shared" si="7"/>
        <v>458823.56000000006</v>
      </c>
      <c r="I365" s="6"/>
    </row>
    <row r="366" spans="3:9" hidden="1" x14ac:dyDescent="0.25">
      <c r="C366" s="5">
        <v>12</v>
      </c>
      <c r="D366" s="4" t="s">
        <v>27</v>
      </c>
      <c r="E366" s="3" t="s">
        <v>15</v>
      </c>
      <c r="F366" s="34"/>
      <c r="G366" s="19">
        <v>18235.29</v>
      </c>
      <c r="H366" s="11">
        <f t="shared" si="7"/>
        <v>0</v>
      </c>
      <c r="I366" s="6"/>
    </row>
    <row r="367" spans="3:9" hidden="1" x14ac:dyDescent="0.25">
      <c r="C367" s="5">
        <v>13</v>
      </c>
      <c r="D367" s="4" t="s">
        <v>28</v>
      </c>
      <c r="E367" s="3" t="s">
        <v>15</v>
      </c>
      <c r="F367" s="34"/>
      <c r="G367" s="19">
        <v>10000</v>
      </c>
      <c r="H367" s="11">
        <f t="shared" si="7"/>
        <v>0</v>
      </c>
      <c r="I367" s="6"/>
    </row>
    <row r="368" spans="3:9" ht="24.75" hidden="1" customHeight="1" x14ac:dyDescent="0.25">
      <c r="C368" s="5">
        <v>14</v>
      </c>
      <c r="D368" s="4" t="s">
        <v>29</v>
      </c>
      <c r="E368" s="3" t="s">
        <v>25</v>
      </c>
      <c r="F368" s="34"/>
      <c r="G368" s="54">
        <v>18823.53</v>
      </c>
      <c r="H368" s="55">
        <f t="shared" si="7"/>
        <v>0</v>
      </c>
      <c r="I368" s="6"/>
    </row>
    <row r="369" spans="3:9" hidden="1" x14ac:dyDescent="0.25">
      <c r="C369" s="5">
        <v>15</v>
      </c>
      <c r="D369" s="4" t="s">
        <v>30</v>
      </c>
      <c r="E369" s="3" t="s">
        <v>15</v>
      </c>
      <c r="F369" s="34"/>
      <c r="G369" s="19">
        <v>20000</v>
      </c>
      <c r="H369" s="11">
        <f t="shared" si="7"/>
        <v>0</v>
      </c>
      <c r="I369" s="6"/>
    </row>
    <row r="370" spans="3:9" ht="24.75" hidden="1" customHeight="1" x14ac:dyDescent="0.25">
      <c r="C370" s="5">
        <v>16</v>
      </c>
      <c r="D370" s="4" t="s">
        <v>31</v>
      </c>
      <c r="E370" s="3" t="s">
        <v>15</v>
      </c>
      <c r="F370" s="34"/>
      <c r="G370" s="54">
        <v>18823.53</v>
      </c>
      <c r="H370" s="55">
        <f t="shared" si="7"/>
        <v>0</v>
      </c>
      <c r="I370" s="6"/>
    </row>
    <row r="371" spans="3:9" s="66" customFormat="1" ht="180.75" customHeight="1" x14ac:dyDescent="0.25">
      <c r="C371" s="77">
        <v>17</v>
      </c>
      <c r="D371" s="78" t="s">
        <v>32</v>
      </c>
      <c r="E371" s="79" t="s">
        <v>25</v>
      </c>
      <c r="F371" s="80">
        <v>2</v>
      </c>
      <c r="G371" s="84">
        <v>14117.65</v>
      </c>
      <c r="H371" s="85">
        <f t="shared" si="7"/>
        <v>28235.3</v>
      </c>
      <c r="I371" s="83"/>
    </row>
    <row r="372" spans="3:9" hidden="1" x14ac:dyDescent="0.25">
      <c r="C372" s="5">
        <v>18</v>
      </c>
      <c r="D372" s="4" t="s">
        <v>33</v>
      </c>
      <c r="E372" s="3" t="s">
        <v>13</v>
      </c>
      <c r="F372" s="34"/>
      <c r="G372" s="19">
        <v>5882.35</v>
      </c>
      <c r="H372" s="11">
        <f t="shared" si="7"/>
        <v>0</v>
      </c>
      <c r="I372" s="6"/>
    </row>
    <row r="373" spans="3:9" ht="24.75" hidden="1" customHeight="1" x14ac:dyDescent="0.25">
      <c r="C373" s="5">
        <v>19</v>
      </c>
      <c r="D373" s="4" t="s">
        <v>34</v>
      </c>
      <c r="E373" s="3" t="s">
        <v>15</v>
      </c>
      <c r="F373" s="34"/>
      <c r="G373" s="19">
        <v>15882.35</v>
      </c>
      <c r="H373" s="11">
        <f t="shared" si="7"/>
        <v>0</v>
      </c>
      <c r="I373" s="6"/>
    </row>
    <row r="374" spans="3:9" hidden="1" x14ac:dyDescent="0.25">
      <c r="C374" s="5">
        <v>20</v>
      </c>
      <c r="D374" s="4" t="s">
        <v>35</v>
      </c>
      <c r="E374" s="3" t="s">
        <v>25</v>
      </c>
      <c r="F374" s="34"/>
      <c r="G374" s="19">
        <v>15882.35</v>
      </c>
      <c r="H374" s="11">
        <f t="shared" si="7"/>
        <v>0</v>
      </c>
      <c r="I374" s="6"/>
    </row>
    <row r="375" spans="3:9" hidden="1" x14ac:dyDescent="0.25">
      <c r="C375" s="5">
        <v>21</v>
      </c>
      <c r="D375" s="4" t="s">
        <v>36</v>
      </c>
      <c r="E375" s="3" t="s">
        <v>25</v>
      </c>
      <c r="F375" s="34"/>
      <c r="G375" s="19">
        <v>15882.94</v>
      </c>
      <c r="H375" s="11">
        <f t="shared" si="7"/>
        <v>0</v>
      </c>
      <c r="I375" s="6"/>
    </row>
    <row r="376" spans="3:9" ht="24.75" hidden="1" customHeight="1" x14ac:dyDescent="0.25">
      <c r="C376" s="5">
        <v>22</v>
      </c>
      <c r="D376" s="4" t="s">
        <v>37</v>
      </c>
      <c r="E376" s="3" t="s">
        <v>15</v>
      </c>
      <c r="F376" s="34"/>
      <c r="G376" s="19">
        <v>15883.53</v>
      </c>
      <c r="H376" s="11">
        <f t="shared" si="7"/>
        <v>0</v>
      </c>
      <c r="I376" s="6"/>
    </row>
    <row r="377" spans="3:9" hidden="1" x14ac:dyDescent="0.25">
      <c r="C377" s="5">
        <v>23</v>
      </c>
      <c r="D377" s="4" t="s">
        <v>38</v>
      </c>
      <c r="E377" s="3" t="s">
        <v>15</v>
      </c>
      <c r="F377" s="34"/>
      <c r="G377" s="19">
        <v>15884.12</v>
      </c>
      <c r="H377" s="11">
        <f t="shared" si="7"/>
        <v>0</v>
      </c>
      <c r="I377" s="6"/>
    </row>
    <row r="378" spans="3:9" hidden="1" x14ac:dyDescent="0.25">
      <c r="C378" s="5">
        <v>24</v>
      </c>
      <c r="D378" s="4" t="s">
        <v>39</v>
      </c>
      <c r="E378" s="3" t="s">
        <v>25</v>
      </c>
      <c r="F378" s="34"/>
      <c r="G378" s="19">
        <v>12352.94</v>
      </c>
      <c r="H378" s="11">
        <f t="shared" si="7"/>
        <v>0</v>
      </c>
      <c r="I378" s="6"/>
    </row>
    <row r="379" spans="3:9" hidden="1" x14ac:dyDescent="0.25">
      <c r="C379" s="5">
        <v>25</v>
      </c>
      <c r="D379" s="4" t="s">
        <v>40</v>
      </c>
      <c r="E379" s="3" t="s">
        <v>15</v>
      </c>
      <c r="F379" s="34"/>
      <c r="G379" s="19">
        <v>15882.35</v>
      </c>
      <c r="H379" s="11">
        <f t="shared" si="7"/>
        <v>0</v>
      </c>
      <c r="I379" s="6"/>
    </row>
    <row r="380" spans="3:9" hidden="1" x14ac:dyDescent="0.25">
      <c r="C380" s="5">
        <v>26</v>
      </c>
      <c r="D380" s="4" t="s">
        <v>41</v>
      </c>
      <c r="E380" s="3" t="s">
        <v>15</v>
      </c>
      <c r="F380" s="34"/>
      <c r="G380" s="19">
        <v>15882.94</v>
      </c>
      <c r="H380" s="11">
        <f t="shared" si="7"/>
        <v>0</v>
      </c>
      <c r="I380" s="6"/>
    </row>
    <row r="381" spans="3:9" hidden="1" x14ac:dyDescent="0.25">
      <c r="C381" s="5">
        <v>27</v>
      </c>
      <c r="D381" s="4" t="s">
        <v>42</v>
      </c>
      <c r="E381" s="3" t="s">
        <v>15</v>
      </c>
      <c r="F381" s="34"/>
      <c r="G381" s="19">
        <v>38235.29</v>
      </c>
      <c r="H381" s="11">
        <f t="shared" si="7"/>
        <v>0</v>
      </c>
      <c r="I381" s="6"/>
    </row>
    <row r="382" spans="3:9" hidden="1" x14ac:dyDescent="0.25">
      <c r="C382" s="5">
        <v>28</v>
      </c>
      <c r="D382" s="4" t="s">
        <v>43</v>
      </c>
      <c r="E382" s="3" t="s">
        <v>15</v>
      </c>
      <c r="F382" s="34"/>
      <c r="G382" s="19">
        <v>31764.71</v>
      </c>
      <c r="H382" s="11">
        <f t="shared" si="7"/>
        <v>0</v>
      </c>
      <c r="I382" s="6"/>
    </row>
    <row r="383" spans="3:9" hidden="1" x14ac:dyDescent="0.25">
      <c r="C383" s="5">
        <v>29</v>
      </c>
      <c r="D383" s="4" t="s">
        <v>44</v>
      </c>
      <c r="E383" s="3" t="s">
        <v>15</v>
      </c>
      <c r="F383" s="34"/>
      <c r="G383" s="19">
        <v>4705.88</v>
      </c>
      <c r="H383" s="11">
        <f t="shared" si="7"/>
        <v>0</v>
      </c>
      <c r="I383" s="6"/>
    </row>
    <row r="384" spans="3:9" hidden="1" x14ac:dyDescent="0.25">
      <c r="C384" s="5">
        <v>30</v>
      </c>
      <c r="D384" s="4" t="s">
        <v>44</v>
      </c>
      <c r="E384" s="3" t="s">
        <v>25</v>
      </c>
      <c r="F384" s="34"/>
      <c r="G384" s="19">
        <v>4117.6499999999996</v>
      </c>
      <c r="H384" s="11">
        <f t="shared" si="7"/>
        <v>0</v>
      </c>
      <c r="I384" s="6"/>
    </row>
    <row r="385" spans="3:9" ht="24.75" hidden="1" customHeight="1" x14ac:dyDescent="0.25">
      <c r="C385" s="5">
        <v>31</v>
      </c>
      <c r="D385" s="4" t="s">
        <v>45</v>
      </c>
      <c r="E385" s="3" t="s">
        <v>15</v>
      </c>
      <c r="F385" s="34"/>
      <c r="G385" s="54">
        <v>13529.41</v>
      </c>
      <c r="H385" s="55">
        <f t="shared" si="7"/>
        <v>0</v>
      </c>
      <c r="I385" s="6"/>
    </row>
    <row r="386" spans="3:9" ht="20.25" hidden="1" customHeight="1" x14ac:dyDescent="0.25">
      <c r="C386" s="5">
        <v>32</v>
      </c>
      <c r="D386" s="4" t="s">
        <v>45</v>
      </c>
      <c r="E386" s="3" t="s">
        <v>25</v>
      </c>
      <c r="F386" s="34"/>
      <c r="G386" s="54">
        <v>11176.47</v>
      </c>
      <c r="H386" s="55">
        <f t="shared" si="7"/>
        <v>0</v>
      </c>
      <c r="I386" s="6"/>
    </row>
    <row r="387" spans="3:9" ht="21" hidden="1" customHeight="1" x14ac:dyDescent="0.25">
      <c r="C387" s="5">
        <v>33</v>
      </c>
      <c r="D387" s="4" t="s">
        <v>46</v>
      </c>
      <c r="E387" s="3" t="s">
        <v>15</v>
      </c>
      <c r="F387" s="34"/>
      <c r="G387" s="54">
        <v>11764.71</v>
      </c>
      <c r="H387" s="55">
        <f t="shared" si="7"/>
        <v>0</v>
      </c>
      <c r="I387" s="6"/>
    </row>
    <row r="388" spans="3:9" ht="21.75" hidden="1" customHeight="1" x14ac:dyDescent="0.25">
      <c r="C388" s="5">
        <v>34</v>
      </c>
      <c r="D388" s="4" t="s">
        <v>46</v>
      </c>
      <c r="E388" s="3" t="s">
        <v>25</v>
      </c>
      <c r="F388" s="34"/>
      <c r="G388" s="54">
        <v>9411.76</v>
      </c>
      <c r="H388" s="55">
        <f t="shared" si="7"/>
        <v>0</v>
      </c>
      <c r="I388" s="6"/>
    </row>
    <row r="389" spans="3:9" ht="21" hidden="1" customHeight="1" x14ac:dyDescent="0.25">
      <c r="C389" s="5">
        <v>35</v>
      </c>
      <c r="D389" s="4" t="s">
        <v>47</v>
      </c>
      <c r="E389" s="3" t="s">
        <v>15</v>
      </c>
      <c r="F389" s="34"/>
      <c r="G389" s="19">
        <v>11176.47</v>
      </c>
      <c r="H389" s="11">
        <f t="shared" si="7"/>
        <v>0</v>
      </c>
      <c r="I389" s="6"/>
    </row>
    <row r="390" spans="3:9" hidden="1" x14ac:dyDescent="0.25">
      <c r="C390" s="5">
        <v>36</v>
      </c>
      <c r="D390" s="4" t="s">
        <v>48</v>
      </c>
      <c r="E390" s="3" t="s">
        <v>15</v>
      </c>
      <c r="F390" s="34"/>
      <c r="G390" s="20">
        <v>11176.47</v>
      </c>
      <c r="H390" s="11">
        <f t="shared" si="7"/>
        <v>0</v>
      </c>
      <c r="I390" s="6"/>
    </row>
    <row r="391" spans="3:9" hidden="1" x14ac:dyDescent="0.25">
      <c r="C391" s="5">
        <v>37</v>
      </c>
      <c r="D391" s="4" t="s">
        <v>49</v>
      </c>
      <c r="E391" s="3" t="s">
        <v>15</v>
      </c>
      <c r="F391" s="34"/>
      <c r="G391" s="19">
        <v>2941.18</v>
      </c>
      <c r="H391" s="11">
        <f t="shared" si="7"/>
        <v>0</v>
      </c>
      <c r="I391" s="6"/>
    </row>
    <row r="392" spans="3:9" ht="19.5" hidden="1" customHeight="1" x14ac:dyDescent="0.25">
      <c r="C392" s="5">
        <v>38</v>
      </c>
      <c r="D392" s="4" t="s">
        <v>50</v>
      </c>
      <c r="E392" s="3" t="s">
        <v>25</v>
      </c>
      <c r="F392" s="34"/>
      <c r="G392" s="54">
        <v>2941.76</v>
      </c>
      <c r="H392" s="55">
        <f t="shared" si="7"/>
        <v>0</v>
      </c>
      <c r="I392" s="6"/>
    </row>
    <row r="393" spans="3:9" hidden="1" x14ac:dyDescent="0.25">
      <c r="C393" s="5">
        <v>39</v>
      </c>
      <c r="D393" s="4" t="s">
        <v>51</v>
      </c>
      <c r="E393" s="3" t="s">
        <v>22</v>
      </c>
      <c r="F393" s="34"/>
      <c r="G393" s="19">
        <v>9411.76</v>
      </c>
      <c r="H393" s="11">
        <f t="shared" si="7"/>
        <v>0</v>
      </c>
      <c r="I393" s="6"/>
    </row>
    <row r="394" spans="3:9" hidden="1" x14ac:dyDescent="0.25">
      <c r="C394" s="5">
        <v>40</v>
      </c>
      <c r="D394" s="4" t="s">
        <v>52</v>
      </c>
      <c r="E394" s="3" t="s">
        <v>22</v>
      </c>
      <c r="F394" s="34"/>
      <c r="G394" s="19">
        <v>10000</v>
      </c>
      <c r="H394" s="11">
        <f t="shared" si="7"/>
        <v>0</v>
      </c>
      <c r="I394" s="6"/>
    </row>
    <row r="395" spans="3:9" hidden="1" x14ac:dyDescent="0.25">
      <c r="C395" s="5">
        <v>41</v>
      </c>
      <c r="D395" s="4" t="s">
        <v>53</v>
      </c>
      <c r="E395" s="3" t="s">
        <v>22</v>
      </c>
      <c r="F395" s="34"/>
      <c r="G395" s="19">
        <v>10000</v>
      </c>
      <c r="H395" s="11">
        <f t="shared" si="7"/>
        <v>0</v>
      </c>
      <c r="I395" s="6"/>
    </row>
    <row r="396" spans="3:9" hidden="1" x14ac:dyDescent="0.25">
      <c r="C396" s="5">
        <v>42</v>
      </c>
      <c r="D396" s="4" t="s">
        <v>54</v>
      </c>
      <c r="E396" s="3" t="s">
        <v>22</v>
      </c>
      <c r="F396" s="34"/>
      <c r="G396" s="19">
        <v>3529.41</v>
      </c>
      <c r="H396" s="11">
        <f t="shared" si="7"/>
        <v>0</v>
      </c>
      <c r="I396" s="6"/>
    </row>
    <row r="397" spans="3:9" ht="17.25" hidden="1" customHeight="1" x14ac:dyDescent="0.25">
      <c r="C397" s="5">
        <v>43</v>
      </c>
      <c r="D397" s="4" t="s">
        <v>55</v>
      </c>
      <c r="E397" s="3" t="s">
        <v>22</v>
      </c>
      <c r="F397" s="34"/>
      <c r="G397" s="54">
        <v>5882.35</v>
      </c>
      <c r="H397" s="55">
        <f t="shared" si="7"/>
        <v>0</v>
      </c>
      <c r="I397" s="6"/>
    </row>
    <row r="398" spans="3:9" ht="17.25" hidden="1" customHeight="1" x14ac:dyDescent="0.25">
      <c r="C398" s="5">
        <v>44</v>
      </c>
      <c r="D398" s="4" t="s">
        <v>56</v>
      </c>
      <c r="E398" s="3" t="s">
        <v>22</v>
      </c>
      <c r="F398" s="34"/>
      <c r="G398" s="54">
        <v>5882.94</v>
      </c>
      <c r="H398" s="55">
        <f t="shared" si="7"/>
        <v>0</v>
      </c>
      <c r="I398" s="6"/>
    </row>
    <row r="399" spans="3:9" ht="15.75" hidden="1" thickBot="1" x14ac:dyDescent="0.3">
      <c r="C399" s="7">
        <v>45</v>
      </c>
      <c r="D399" s="8" t="s">
        <v>57</v>
      </c>
      <c r="E399" s="9" t="s">
        <v>25</v>
      </c>
      <c r="F399" s="35"/>
      <c r="G399" s="29">
        <v>10588.24</v>
      </c>
      <c r="H399" s="12">
        <f t="shared" si="7"/>
        <v>0</v>
      </c>
      <c r="I399" s="10"/>
    </row>
    <row r="400" spans="3:9" ht="15.75" thickBot="1" x14ac:dyDescent="0.3">
      <c r="C400" s="124" t="s">
        <v>70</v>
      </c>
      <c r="D400" s="125"/>
      <c r="E400" s="125"/>
      <c r="F400" s="125"/>
      <c r="G400" s="126"/>
      <c r="H400" s="18">
        <f>SUM(H355:H399)</f>
        <v>487058.86000000004</v>
      </c>
      <c r="I400" s="18">
        <f>+H400*1.19</f>
        <v>579600.04340000008</v>
      </c>
    </row>
    <row r="401" spans="3:9" ht="15.75" thickBot="1" x14ac:dyDescent="0.3"/>
    <row r="402" spans="3:9" ht="15.75" thickBot="1" x14ac:dyDescent="0.3">
      <c r="C402" s="118" t="s">
        <v>61</v>
      </c>
      <c r="D402" s="119"/>
      <c r="E402" s="120"/>
      <c r="F402" s="121" t="s">
        <v>76</v>
      </c>
      <c r="G402" s="122"/>
      <c r="H402" s="122"/>
      <c r="I402" s="123"/>
    </row>
    <row r="403" spans="3:9" ht="15.75" thickBot="1" x14ac:dyDescent="0.3">
      <c r="C403" s="118" t="s">
        <v>63</v>
      </c>
      <c r="D403" s="119"/>
      <c r="E403" s="120"/>
      <c r="F403" s="121" t="s">
        <v>67</v>
      </c>
      <c r="G403" s="122"/>
      <c r="H403" s="122"/>
      <c r="I403" s="123"/>
    </row>
    <row r="404" spans="3:9" ht="60" x14ac:dyDescent="0.25">
      <c r="C404" s="21" t="s">
        <v>8</v>
      </c>
      <c r="D404" s="22" t="s">
        <v>9</v>
      </c>
      <c r="E404" s="22" t="s">
        <v>10</v>
      </c>
      <c r="F404" s="32" t="s">
        <v>11</v>
      </c>
      <c r="G404" s="22" t="s">
        <v>69</v>
      </c>
      <c r="H404" s="22" t="s">
        <v>58</v>
      </c>
      <c r="I404" s="23" t="s">
        <v>62</v>
      </c>
    </row>
    <row r="405" spans="3:9" hidden="1" x14ac:dyDescent="0.25">
      <c r="C405" s="24">
        <v>1</v>
      </c>
      <c r="D405" s="25" t="s">
        <v>12</v>
      </c>
      <c r="E405" s="26" t="s">
        <v>13</v>
      </c>
      <c r="F405" s="33"/>
      <c r="G405" s="27">
        <v>7058.82</v>
      </c>
      <c r="H405" s="27">
        <f>+F405*G405</f>
        <v>0</v>
      </c>
      <c r="I405" s="28"/>
    </row>
    <row r="406" spans="3:9" hidden="1" x14ac:dyDescent="0.25">
      <c r="C406" s="5">
        <v>2</v>
      </c>
      <c r="D406" s="4" t="s">
        <v>14</v>
      </c>
      <c r="E406" s="3" t="s">
        <v>15</v>
      </c>
      <c r="F406" s="34"/>
      <c r="G406" s="19">
        <v>9411.76</v>
      </c>
      <c r="H406" s="11">
        <f t="shared" ref="H406:H449" si="8">+F406*G406</f>
        <v>0</v>
      </c>
      <c r="I406" s="6"/>
    </row>
    <row r="407" spans="3:9" hidden="1" x14ac:dyDescent="0.25">
      <c r="C407" s="5">
        <v>3</v>
      </c>
      <c r="D407" s="4" t="s">
        <v>16</v>
      </c>
      <c r="E407" s="3" t="s">
        <v>15</v>
      </c>
      <c r="F407" s="34"/>
      <c r="G407" s="19">
        <v>8235.2900000000009</v>
      </c>
      <c r="H407" s="11">
        <f t="shared" si="8"/>
        <v>0</v>
      </c>
      <c r="I407" s="6"/>
    </row>
    <row r="408" spans="3:9" hidden="1" x14ac:dyDescent="0.25">
      <c r="C408" s="5">
        <v>4</v>
      </c>
      <c r="D408" s="4" t="s">
        <v>17</v>
      </c>
      <c r="E408" s="3" t="s">
        <v>15</v>
      </c>
      <c r="F408" s="34"/>
      <c r="G408" s="19">
        <v>7058.82</v>
      </c>
      <c r="H408" s="11">
        <f t="shared" si="8"/>
        <v>0</v>
      </c>
      <c r="I408" s="6"/>
    </row>
    <row r="409" spans="3:9" hidden="1" x14ac:dyDescent="0.25">
      <c r="C409" s="5">
        <v>5</v>
      </c>
      <c r="D409" s="4" t="s">
        <v>18</v>
      </c>
      <c r="E409" s="3" t="s">
        <v>15</v>
      </c>
      <c r="F409" s="34"/>
      <c r="G409" s="19">
        <v>6470.59</v>
      </c>
      <c r="H409" s="11">
        <f t="shared" si="8"/>
        <v>0</v>
      </c>
      <c r="I409" s="6"/>
    </row>
    <row r="410" spans="3:9" hidden="1" x14ac:dyDescent="0.25">
      <c r="C410" s="5">
        <v>6</v>
      </c>
      <c r="D410" s="4" t="s">
        <v>19</v>
      </c>
      <c r="E410" s="3" t="s">
        <v>15</v>
      </c>
      <c r="F410" s="34"/>
      <c r="G410" s="19">
        <v>2941.18</v>
      </c>
      <c r="H410" s="11">
        <f t="shared" si="8"/>
        <v>0</v>
      </c>
      <c r="I410" s="6"/>
    </row>
    <row r="411" spans="3:9" hidden="1" x14ac:dyDescent="0.25">
      <c r="C411" s="5">
        <v>7</v>
      </c>
      <c r="D411" s="4" t="s">
        <v>20</v>
      </c>
      <c r="E411" s="3" t="s">
        <v>15</v>
      </c>
      <c r="F411" s="34"/>
      <c r="G411" s="19">
        <v>3529.41</v>
      </c>
      <c r="H411" s="11">
        <f t="shared" si="8"/>
        <v>0</v>
      </c>
      <c r="I411" s="6"/>
    </row>
    <row r="412" spans="3:9" hidden="1" x14ac:dyDescent="0.25">
      <c r="C412" s="5">
        <v>8</v>
      </c>
      <c r="D412" s="4" t="s">
        <v>21</v>
      </c>
      <c r="E412" s="3" t="s">
        <v>22</v>
      </c>
      <c r="F412" s="34"/>
      <c r="G412" s="19">
        <v>2941.18</v>
      </c>
      <c r="H412" s="11">
        <f t="shared" si="8"/>
        <v>0</v>
      </c>
      <c r="I412" s="6"/>
    </row>
    <row r="413" spans="3:9" hidden="1" x14ac:dyDescent="0.25">
      <c r="C413" s="5">
        <v>9</v>
      </c>
      <c r="D413" s="4" t="s">
        <v>23</v>
      </c>
      <c r="E413" s="3" t="s">
        <v>22</v>
      </c>
      <c r="F413" s="34"/>
      <c r="G413" s="19">
        <v>4117.6499999999996</v>
      </c>
      <c r="H413" s="11">
        <f t="shared" si="8"/>
        <v>0</v>
      </c>
      <c r="I413" s="6"/>
    </row>
    <row r="414" spans="3:9" hidden="1" x14ac:dyDescent="0.25">
      <c r="C414" s="5">
        <v>10</v>
      </c>
      <c r="D414" s="4" t="s">
        <v>24</v>
      </c>
      <c r="E414" s="3" t="s">
        <v>25</v>
      </c>
      <c r="F414" s="34"/>
      <c r="G414" s="19">
        <v>12352.94</v>
      </c>
      <c r="H414" s="11">
        <f t="shared" si="8"/>
        <v>0</v>
      </c>
      <c r="I414" s="6"/>
    </row>
    <row r="415" spans="3:9" ht="140.25" customHeight="1" x14ac:dyDescent="0.25">
      <c r="C415" s="5">
        <v>11</v>
      </c>
      <c r="D415" s="4" t="s">
        <v>26</v>
      </c>
      <c r="E415" s="3" t="s">
        <v>15</v>
      </c>
      <c r="F415" s="34">
        <v>2.2000000000000002</v>
      </c>
      <c r="G415" s="54">
        <v>17647.060000000001</v>
      </c>
      <c r="H415" s="55">
        <f t="shared" si="8"/>
        <v>38823.532000000007</v>
      </c>
      <c r="I415" s="6"/>
    </row>
    <row r="416" spans="3:9" hidden="1" x14ac:dyDescent="0.25">
      <c r="C416" s="5">
        <v>12</v>
      </c>
      <c r="D416" s="4" t="s">
        <v>27</v>
      </c>
      <c r="E416" s="3" t="s">
        <v>15</v>
      </c>
      <c r="F416" s="34"/>
      <c r="G416" s="19">
        <v>18235.29</v>
      </c>
      <c r="H416" s="11">
        <f t="shared" si="8"/>
        <v>0</v>
      </c>
      <c r="I416" s="6"/>
    </row>
    <row r="417" spans="3:9" hidden="1" x14ac:dyDescent="0.25">
      <c r="C417" s="5">
        <v>13</v>
      </c>
      <c r="D417" s="4" t="s">
        <v>28</v>
      </c>
      <c r="E417" s="3" t="s">
        <v>15</v>
      </c>
      <c r="F417" s="34"/>
      <c r="G417" s="19">
        <v>10000</v>
      </c>
      <c r="H417" s="11">
        <f t="shared" si="8"/>
        <v>0</v>
      </c>
      <c r="I417" s="6"/>
    </row>
    <row r="418" spans="3:9" hidden="1" x14ac:dyDescent="0.25">
      <c r="C418" s="5">
        <v>14</v>
      </c>
      <c r="D418" s="4" t="s">
        <v>29</v>
      </c>
      <c r="E418" s="3" t="s">
        <v>25</v>
      </c>
      <c r="F418" s="34"/>
      <c r="G418" s="19">
        <v>18823.53</v>
      </c>
      <c r="H418" s="11">
        <f t="shared" si="8"/>
        <v>0</v>
      </c>
      <c r="I418" s="6"/>
    </row>
    <row r="419" spans="3:9" hidden="1" x14ac:dyDescent="0.25">
      <c r="C419" s="5">
        <v>15</v>
      </c>
      <c r="D419" s="4" t="s">
        <v>30</v>
      </c>
      <c r="E419" s="3" t="s">
        <v>15</v>
      </c>
      <c r="F419" s="34"/>
      <c r="G419" s="19">
        <v>20000</v>
      </c>
      <c r="H419" s="11">
        <f t="shared" si="8"/>
        <v>0</v>
      </c>
      <c r="I419" s="6"/>
    </row>
    <row r="420" spans="3:9" hidden="1" x14ac:dyDescent="0.25">
      <c r="C420" s="5">
        <v>16</v>
      </c>
      <c r="D420" s="4" t="s">
        <v>31</v>
      </c>
      <c r="E420" s="3" t="s">
        <v>15</v>
      </c>
      <c r="F420" s="34"/>
      <c r="G420" s="19">
        <v>18823.53</v>
      </c>
      <c r="H420" s="11">
        <f t="shared" si="8"/>
        <v>0</v>
      </c>
      <c r="I420" s="6"/>
    </row>
    <row r="421" spans="3:9" hidden="1" x14ac:dyDescent="0.25">
      <c r="C421" s="5">
        <v>17</v>
      </c>
      <c r="D421" s="4" t="s">
        <v>32</v>
      </c>
      <c r="E421" s="3" t="s">
        <v>25</v>
      </c>
      <c r="F421" s="34"/>
      <c r="G421" s="19">
        <v>14117.65</v>
      </c>
      <c r="H421" s="11">
        <f t="shared" si="8"/>
        <v>0</v>
      </c>
      <c r="I421" s="6"/>
    </row>
    <row r="422" spans="3:9" hidden="1" x14ac:dyDescent="0.25">
      <c r="C422" s="5">
        <v>18</v>
      </c>
      <c r="D422" s="4" t="s">
        <v>33</v>
      </c>
      <c r="E422" s="3" t="s">
        <v>13</v>
      </c>
      <c r="F422" s="34"/>
      <c r="G422" s="19">
        <v>5882.35</v>
      </c>
      <c r="H422" s="11">
        <f t="shared" si="8"/>
        <v>0</v>
      </c>
      <c r="I422" s="6"/>
    </row>
    <row r="423" spans="3:9" hidden="1" x14ac:dyDescent="0.25">
      <c r="C423" s="5">
        <v>19</v>
      </c>
      <c r="D423" s="4" t="s">
        <v>34</v>
      </c>
      <c r="E423" s="3" t="s">
        <v>15</v>
      </c>
      <c r="F423" s="34"/>
      <c r="G423" s="19">
        <v>15882.35</v>
      </c>
      <c r="H423" s="11">
        <f t="shared" si="8"/>
        <v>0</v>
      </c>
      <c r="I423" s="6"/>
    </row>
    <row r="424" spans="3:9" hidden="1" x14ac:dyDescent="0.25">
      <c r="C424" s="5">
        <v>20</v>
      </c>
      <c r="D424" s="4" t="s">
        <v>35</v>
      </c>
      <c r="E424" s="3" t="s">
        <v>25</v>
      </c>
      <c r="F424" s="34"/>
      <c r="G424" s="19">
        <v>15882.35</v>
      </c>
      <c r="H424" s="11">
        <f t="shared" si="8"/>
        <v>0</v>
      </c>
      <c r="I424" s="6"/>
    </row>
    <row r="425" spans="3:9" hidden="1" x14ac:dyDescent="0.25">
      <c r="C425" s="5">
        <v>21</v>
      </c>
      <c r="D425" s="4" t="s">
        <v>36</v>
      </c>
      <c r="E425" s="3" t="s">
        <v>25</v>
      </c>
      <c r="F425" s="34"/>
      <c r="G425" s="19">
        <v>15882.94</v>
      </c>
      <c r="H425" s="11">
        <f t="shared" si="8"/>
        <v>0</v>
      </c>
      <c r="I425" s="6"/>
    </row>
    <row r="426" spans="3:9" hidden="1" x14ac:dyDescent="0.25">
      <c r="C426" s="5">
        <v>22</v>
      </c>
      <c r="D426" s="4" t="s">
        <v>37</v>
      </c>
      <c r="E426" s="3" t="s">
        <v>15</v>
      </c>
      <c r="F426" s="34"/>
      <c r="G426" s="19">
        <v>15883.53</v>
      </c>
      <c r="H426" s="11">
        <f t="shared" si="8"/>
        <v>0</v>
      </c>
      <c r="I426" s="6"/>
    </row>
    <row r="427" spans="3:9" hidden="1" x14ac:dyDescent="0.25">
      <c r="C427" s="5">
        <v>23</v>
      </c>
      <c r="D427" s="4" t="s">
        <v>38</v>
      </c>
      <c r="E427" s="3" t="s">
        <v>15</v>
      </c>
      <c r="F427" s="34"/>
      <c r="G427" s="19">
        <v>15884.12</v>
      </c>
      <c r="H427" s="11">
        <f t="shared" si="8"/>
        <v>0</v>
      </c>
      <c r="I427" s="6"/>
    </row>
    <row r="428" spans="3:9" hidden="1" x14ac:dyDescent="0.25">
      <c r="C428" s="5">
        <v>24</v>
      </c>
      <c r="D428" s="4" t="s">
        <v>39</v>
      </c>
      <c r="E428" s="3" t="s">
        <v>25</v>
      </c>
      <c r="F428" s="34"/>
      <c r="G428" s="19">
        <v>12352.94</v>
      </c>
      <c r="H428" s="11">
        <f t="shared" si="8"/>
        <v>0</v>
      </c>
      <c r="I428" s="6"/>
    </row>
    <row r="429" spans="3:9" hidden="1" x14ac:dyDescent="0.25">
      <c r="C429" s="5">
        <v>25</v>
      </c>
      <c r="D429" s="4" t="s">
        <v>40</v>
      </c>
      <c r="E429" s="3" t="s">
        <v>15</v>
      </c>
      <c r="F429" s="34"/>
      <c r="G429" s="19">
        <v>15882.35</v>
      </c>
      <c r="H429" s="11">
        <f t="shared" si="8"/>
        <v>0</v>
      </c>
      <c r="I429" s="6"/>
    </row>
    <row r="430" spans="3:9" hidden="1" x14ac:dyDescent="0.25">
      <c r="C430" s="5">
        <v>26</v>
      </c>
      <c r="D430" s="4" t="s">
        <v>41</v>
      </c>
      <c r="E430" s="3" t="s">
        <v>15</v>
      </c>
      <c r="F430" s="34"/>
      <c r="G430" s="19">
        <v>15882.94</v>
      </c>
      <c r="H430" s="11">
        <f t="shared" si="8"/>
        <v>0</v>
      </c>
      <c r="I430" s="6"/>
    </row>
    <row r="431" spans="3:9" hidden="1" x14ac:dyDescent="0.25">
      <c r="C431" s="5">
        <v>27</v>
      </c>
      <c r="D431" s="4" t="s">
        <v>42</v>
      </c>
      <c r="E431" s="3" t="s">
        <v>15</v>
      </c>
      <c r="F431" s="34"/>
      <c r="G431" s="19">
        <v>38235.29</v>
      </c>
      <c r="H431" s="11">
        <f t="shared" si="8"/>
        <v>0</v>
      </c>
      <c r="I431" s="6"/>
    </row>
    <row r="432" spans="3:9" hidden="1" x14ac:dyDescent="0.25">
      <c r="C432" s="5">
        <v>28</v>
      </c>
      <c r="D432" s="4" t="s">
        <v>43</v>
      </c>
      <c r="E432" s="3" t="s">
        <v>15</v>
      </c>
      <c r="F432" s="34"/>
      <c r="G432" s="19">
        <v>31764.71</v>
      </c>
      <c r="H432" s="11">
        <f t="shared" si="8"/>
        <v>0</v>
      </c>
      <c r="I432" s="6"/>
    </row>
    <row r="433" spans="3:9" hidden="1" x14ac:dyDescent="0.25">
      <c r="C433" s="5">
        <v>29</v>
      </c>
      <c r="D433" s="4" t="s">
        <v>44</v>
      </c>
      <c r="E433" s="3" t="s">
        <v>15</v>
      </c>
      <c r="F433" s="34"/>
      <c r="G433" s="19">
        <v>4705.88</v>
      </c>
      <c r="H433" s="11">
        <f t="shared" si="8"/>
        <v>0</v>
      </c>
      <c r="I433" s="6"/>
    </row>
    <row r="434" spans="3:9" hidden="1" x14ac:dyDescent="0.25">
      <c r="C434" s="5">
        <v>30</v>
      </c>
      <c r="D434" s="4" t="s">
        <v>44</v>
      </c>
      <c r="E434" s="3" t="s">
        <v>25</v>
      </c>
      <c r="F434" s="34"/>
      <c r="G434" s="19">
        <v>4117.6499999999996</v>
      </c>
      <c r="H434" s="11">
        <f t="shared" si="8"/>
        <v>0</v>
      </c>
      <c r="I434" s="6"/>
    </row>
    <row r="435" spans="3:9" hidden="1" x14ac:dyDescent="0.25">
      <c r="C435" s="5">
        <v>31</v>
      </c>
      <c r="D435" s="4" t="s">
        <v>45</v>
      </c>
      <c r="E435" s="3" t="s">
        <v>15</v>
      </c>
      <c r="F435" s="34"/>
      <c r="G435" s="19">
        <v>13529.41</v>
      </c>
      <c r="H435" s="11">
        <f t="shared" si="8"/>
        <v>0</v>
      </c>
      <c r="I435" s="6"/>
    </row>
    <row r="436" spans="3:9" hidden="1" x14ac:dyDescent="0.25">
      <c r="C436" s="5">
        <v>32</v>
      </c>
      <c r="D436" s="4" t="s">
        <v>45</v>
      </c>
      <c r="E436" s="3" t="s">
        <v>25</v>
      </c>
      <c r="F436" s="34"/>
      <c r="G436" s="19">
        <v>11176.47</v>
      </c>
      <c r="H436" s="11">
        <f t="shared" si="8"/>
        <v>0</v>
      </c>
      <c r="I436" s="6"/>
    </row>
    <row r="437" spans="3:9" hidden="1" x14ac:dyDescent="0.25">
      <c r="C437" s="5">
        <v>33</v>
      </c>
      <c r="D437" s="4" t="s">
        <v>46</v>
      </c>
      <c r="E437" s="3" t="s">
        <v>15</v>
      </c>
      <c r="F437" s="34"/>
      <c r="G437" s="19">
        <v>11764.71</v>
      </c>
      <c r="H437" s="11">
        <f t="shared" si="8"/>
        <v>0</v>
      </c>
      <c r="I437" s="6"/>
    </row>
    <row r="438" spans="3:9" hidden="1" x14ac:dyDescent="0.25">
      <c r="C438" s="5">
        <v>34</v>
      </c>
      <c r="D438" s="4" t="s">
        <v>46</v>
      </c>
      <c r="E438" s="3" t="s">
        <v>25</v>
      </c>
      <c r="F438" s="34"/>
      <c r="G438" s="19">
        <v>9411.76</v>
      </c>
      <c r="H438" s="11">
        <f t="shared" si="8"/>
        <v>0</v>
      </c>
      <c r="I438" s="6"/>
    </row>
    <row r="439" spans="3:9" hidden="1" x14ac:dyDescent="0.25">
      <c r="C439" s="5">
        <v>35</v>
      </c>
      <c r="D439" s="4" t="s">
        <v>47</v>
      </c>
      <c r="E439" s="3" t="s">
        <v>15</v>
      </c>
      <c r="F439" s="34"/>
      <c r="G439" s="19">
        <v>11176.47</v>
      </c>
      <c r="H439" s="11">
        <f t="shared" si="8"/>
        <v>0</v>
      </c>
      <c r="I439" s="6"/>
    </row>
    <row r="440" spans="3:9" hidden="1" x14ac:dyDescent="0.25">
      <c r="C440" s="5">
        <v>36</v>
      </c>
      <c r="D440" s="4" t="s">
        <v>48</v>
      </c>
      <c r="E440" s="3" t="s">
        <v>15</v>
      </c>
      <c r="F440" s="34"/>
      <c r="G440" s="20">
        <v>11176.47</v>
      </c>
      <c r="H440" s="11">
        <f t="shared" si="8"/>
        <v>0</v>
      </c>
      <c r="I440" s="6"/>
    </row>
    <row r="441" spans="3:9" hidden="1" x14ac:dyDescent="0.25">
      <c r="C441" s="5">
        <v>37</v>
      </c>
      <c r="D441" s="4" t="s">
        <v>49</v>
      </c>
      <c r="E441" s="3" t="s">
        <v>15</v>
      </c>
      <c r="F441" s="34"/>
      <c r="G441" s="19">
        <v>2941.18</v>
      </c>
      <c r="H441" s="11">
        <f t="shared" si="8"/>
        <v>0</v>
      </c>
      <c r="I441" s="6"/>
    </row>
    <row r="442" spans="3:9" hidden="1" x14ac:dyDescent="0.25">
      <c r="C442" s="5">
        <v>38</v>
      </c>
      <c r="D442" s="4" t="s">
        <v>50</v>
      </c>
      <c r="E442" s="3" t="s">
        <v>25</v>
      </c>
      <c r="F442" s="34"/>
      <c r="G442" s="19">
        <v>2941.76</v>
      </c>
      <c r="H442" s="11">
        <f t="shared" si="8"/>
        <v>0</v>
      </c>
      <c r="I442" s="6"/>
    </row>
    <row r="443" spans="3:9" hidden="1" x14ac:dyDescent="0.25">
      <c r="C443" s="5">
        <v>39</v>
      </c>
      <c r="D443" s="4" t="s">
        <v>51</v>
      </c>
      <c r="E443" s="3" t="s">
        <v>22</v>
      </c>
      <c r="F443" s="34"/>
      <c r="G443" s="19">
        <v>9411.76</v>
      </c>
      <c r="H443" s="11">
        <f t="shared" si="8"/>
        <v>0</v>
      </c>
      <c r="I443" s="6"/>
    </row>
    <row r="444" spans="3:9" hidden="1" x14ac:dyDescent="0.25">
      <c r="C444" s="5">
        <v>40</v>
      </c>
      <c r="D444" s="4" t="s">
        <v>52</v>
      </c>
      <c r="E444" s="3" t="s">
        <v>22</v>
      </c>
      <c r="F444" s="34"/>
      <c r="G444" s="19">
        <v>10000</v>
      </c>
      <c r="H444" s="11">
        <f t="shared" si="8"/>
        <v>0</v>
      </c>
      <c r="I444" s="6"/>
    </row>
    <row r="445" spans="3:9" hidden="1" x14ac:dyDescent="0.25">
      <c r="C445" s="5">
        <v>41</v>
      </c>
      <c r="D445" s="4" t="s">
        <v>53</v>
      </c>
      <c r="E445" s="3" t="s">
        <v>22</v>
      </c>
      <c r="F445" s="34"/>
      <c r="G445" s="19">
        <v>10000</v>
      </c>
      <c r="H445" s="11">
        <f t="shared" si="8"/>
        <v>0</v>
      </c>
      <c r="I445" s="6"/>
    </row>
    <row r="446" spans="3:9" hidden="1" x14ac:dyDescent="0.25">
      <c r="C446" s="5">
        <v>42</v>
      </c>
      <c r="D446" s="4" t="s">
        <v>54</v>
      </c>
      <c r="E446" s="3" t="s">
        <v>22</v>
      </c>
      <c r="F446" s="34"/>
      <c r="G446" s="19">
        <v>3529.41</v>
      </c>
      <c r="H446" s="11">
        <f t="shared" si="8"/>
        <v>0</v>
      </c>
      <c r="I446" s="6"/>
    </row>
    <row r="447" spans="3:9" hidden="1" x14ac:dyDescent="0.25">
      <c r="C447" s="5">
        <v>43</v>
      </c>
      <c r="D447" s="4" t="s">
        <v>55</v>
      </c>
      <c r="E447" s="3" t="s">
        <v>22</v>
      </c>
      <c r="F447" s="34"/>
      <c r="G447" s="19">
        <v>5882.35</v>
      </c>
      <c r="H447" s="11">
        <f t="shared" si="8"/>
        <v>0</v>
      </c>
      <c r="I447" s="6"/>
    </row>
    <row r="448" spans="3:9" hidden="1" x14ac:dyDescent="0.25">
      <c r="C448" s="5">
        <v>44</v>
      </c>
      <c r="D448" s="4" t="s">
        <v>56</v>
      </c>
      <c r="E448" s="3" t="s">
        <v>22</v>
      </c>
      <c r="F448" s="34"/>
      <c r="G448" s="19">
        <v>5882.94</v>
      </c>
      <c r="H448" s="11">
        <f t="shared" si="8"/>
        <v>0</v>
      </c>
      <c r="I448" s="6"/>
    </row>
    <row r="449" spans="3:9" ht="15.75" hidden="1" thickBot="1" x14ac:dyDescent="0.3">
      <c r="C449" s="7">
        <v>45</v>
      </c>
      <c r="D449" s="8" t="s">
        <v>57</v>
      </c>
      <c r="E449" s="9" t="s">
        <v>25</v>
      </c>
      <c r="F449" s="35"/>
      <c r="G449" s="29">
        <v>10588.24</v>
      </c>
      <c r="H449" s="12">
        <f t="shared" si="8"/>
        <v>0</v>
      </c>
      <c r="I449" s="10"/>
    </row>
    <row r="450" spans="3:9" ht="15.75" thickBot="1" x14ac:dyDescent="0.3">
      <c r="C450" s="124" t="s">
        <v>70</v>
      </c>
      <c r="D450" s="125"/>
      <c r="E450" s="125"/>
      <c r="F450" s="125"/>
      <c r="G450" s="126"/>
      <c r="H450" s="18">
        <f>SUM(H405:H449)</f>
        <v>38823.532000000007</v>
      </c>
      <c r="I450" s="18">
        <f>+H450*1.19</f>
        <v>46200.003080000002</v>
      </c>
    </row>
    <row r="451" spans="3:9" ht="15.75" thickBot="1" x14ac:dyDescent="0.3"/>
    <row r="452" spans="3:9" ht="15.75" thickBot="1" x14ac:dyDescent="0.3">
      <c r="C452" s="118" t="s">
        <v>61</v>
      </c>
      <c r="D452" s="119"/>
      <c r="E452" s="120"/>
      <c r="F452" s="121" t="s">
        <v>78</v>
      </c>
      <c r="G452" s="122"/>
      <c r="H452" s="122"/>
      <c r="I452" s="123"/>
    </row>
    <row r="453" spans="3:9" ht="15.75" thickBot="1" x14ac:dyDescent="0.3">
      <c r="C453" s="118" t="s">
        <v>63</v>
      </c>
      <c r="D453" s="119"/>
      <c r="E453" s="120"/>
      <c r="F453" s="121" t="s">
        <v>67</v>
      </c>
      <c r="G453" s="122"/>
      <c r="H453" s="122"/>
      <c r="I453" s="123"/>
    </row>
    <row r="454" spans="3:9" ht="60" x14ac:dyDescent="0.25">
      <c r="C454" s="21" t="s">
        <v>8</v>
      </c>
      <c r="D454" s="22" t="s">
        <v>9</v>
      </c>
      <c r="E454" s="22" t="s">
        <v>10</v>
      </c>
      <c r="F454" s="32" t="s">
        <v>11</v>
      </c>
      <c r="G454" s="22" t="s">
        <v>69</v>
      </c>
      <c r="H454" s="22" t="s">
        <v>58</v>
      </c>
      <c r="I454" s="23" t="s">
        <v>62</v>
      </c>
    </row>
    <row r="455" spans="3:9" hidden="1" x14ac:dyDescent="0.25">
      <c r="C455" s="24">
        <v>1</v>
      </c>
      <c r="D455" s="25" t="s">
        <v>12</v>
      </c>
      <c r="E455" s="26" t="s">
        <v>13</v>
      </c>
      <c r="F455" s="33"/>
      <c r="G455" s="27">
        <v>7058.82</v>
      </c>
      <c r="H455" s="27">
        <f>+F455*G455</f>
        <v>0</v>
      </c>
      <c r="I455" s="28"/>
    </row>
    <row r="456" spans="3:9" hidden="1" x14ac:dyDescent="0.25">
      <c r="C456" s="5">
        <v>2</v>
      </c>
      <c r="D456" s="4" t="s">
        <v>14</v>
      </c>
      <c r="E456" s="3" t="s">
        <v>15</v>
      </c>
      <c r="F456" s="34"/>
      <c r="G456" s="19">
        <v>9411.76</v>
      </c>
      <c r="H456" s="11">
        <f t="shared" ref="H456:H499" si="9">+F456*G456</f>
        <v>0</v>
      </c>
      <c r="I456" s="6"/>
    </row>
    <row r="457" spans="3:9" hidden="1" x14ac:dyDescent="0.25">
      <c r="C457" s="5">
        <v>3</v>
      </c>
      <c r="D457" s="4" t="s">
        <v>16</v>
      </c>
      <c r="E457" s="3" t="s">
        <v>15</v>
      </c>
      <c r="F457" s="34"/>
      <c r="G457" s="19">
        <v>8235.2900000000009</v>
      </c>
      <c r="H457" s="11">
        <f t="shared" si="9"/>
        <v>0</v>
      </c>
      <c r="I457" s="6"/>
    </row>
    <row r="458" spans="3:9" hidden="1" x14ac:dyDescent="0.25">
      <c r="C458" s="5">
        <v>4</v>
      </c>
      <c r="D458" s="4" t="s">
        <v>17</v>
      </c>
      <c r="E458" s="3" t="s">
        <v>15</v>
      </c>
      <c r="F458" s="34"/>
      <c r="G458" s="19">
        <v>7058.82</v>
      </c>
      <c r="H458" s="11">
        <f t="shared" si="9"/>
        <v>0</v>
      </c>
      <c r="I458" s="6"/>
    </row>
    <row r="459" spans="3:9" hidden="1" x14ac:dyDescent="0.25">
      <c r="C459" s="5">
        <v>5</v>
      </c>
      <c r="D459" s="4" t="s">
        <v>18</v>
      </c>
      <c r="E459" s="3" t="s">
        <v>15</v>
      </c>
      <c r="F459" s="34"/>
      <c r="G459" s="19">
        <v>6470.59</v>
      </c>
      <c r="H459" s="11">
        <f t="shared" si="9"/>
        <v>0</v>
      </c>
      <c r="I459" s="6"/>
    </row>
    <row r="460" spans="3:9" hidden="1" x14ac:dyDescent="0.25">
      <c r="C460" s="5">
        <v>6</v>
      </c>
      <c r="D460" s="4" t="s">
        <v>19</v>
      </c>
      <c r="E460" s="3" t="s">
        <v>15</v>
      </c>
      <c r="F460" s="34"/>
      <c r="G460" s="19">
        <v>2941.18</v>
      </c>
      <c r="H460" s="11">
        <f t="shared" si="9"/>
        <v>0</v>
      </c>
      <c r="I460" s="6"/>
    </row>
    <row r="461" spans="3:9" hidden="1" x14ac:dyDescent="0.25">
      <c r="C461" s="5">
        <v>7</v>
      </c>
      <c r="D461" s="4" t="s">
        <v>20</v>
      </c>
      <c r="E461" s="3" t="s">
        <v>15</v>
      </c>
      <c r="F461" s="34"/>
      <c r="G461" s="19">
        <v>3529.41</v>
      </c>
      <c r="H461" s="11">
        <f t="shared" si="9"/>
        <v>0</v>
      </c>
      <c r="I461" s="6"/>
    </row>
    <row r="462" spans="3:9" hidden="1" x14ac:dyDescent="0.25">
      <c r="C462" s="5">
        <v>8</v>
      </c>
      <c r="D462" s="4" t="s">
        <v>21</v>
      </c>
      <c r="E462" s="3" t="s">
        <v>22</v>
      </c>
      <c r="F462" s="34"/>
      <c r="G462" s="19">
        <v>2941.18</v>
      </c>
      <c r="H462" s="11">
        <f t="shared" si="9"/>
        <v>0</v>
      </c>
      <c r="I462" s="6"/>
    </row>
    <row r="463" spans="3:9" hidden="1" x14ac:dyDescent="0.25">
      <c r="C463" s="5">
        <v>9</v>
      </c>
      <c r="D463" s="4" t="s">
        <v>23</v>
      </c>
      <c r="E463" s="3" t="s">
        <v>22</v>
      </c>
      <c r="F463" s="34"/>
      <c r="G463" s="19">
        <v>4117.6499999999996</v>
      </c>
      <c r="H463" s="11">
        <f t="shared" si="9"/>
        <v>0</v>
      </c>
      <c r="I463" s="6"/>
    </row>
    <row r="464" spans="3:9" hidden="1" x14ac:dyDescent="0.25">
      <c r="C464" s="5">
        <v>10</v>
      </c>
      <c r="D464" s="4" t="s">
        <v>24</v>
      </c>
      <c r="E464" s="3" t="s">
        <v>25</v>
      </c>
      <c r="F464" s="34"/>
      <c r="G464" s="19">
        <v>12352.94</v>
      </c>
      <c r="H464" s="11">
        <f t="shared" si="9"/>
        <v>0</v>
      </c>
      <c r="I464" s="6"/>
    </row>
    <row r="465" spans="3:9" hidden="1" x14ac:dyDescent="0.25">
      <c r="C465" s="5">
        <v>11</v>
      </c>
      <c r="D465" s="4" t="s">
        <v>26</v>
      </c>
      <c r="E465" s="3" t="s">
        <v>15</v>
      </c>
      <c r="F465" s="34"/>
      <c r="G465" s="19">
        <v>17647.060000000001</v>
      </c>
      <c r="H465" s="11">
        <f t="shared" si="9"/>
        <v>0</v>
      </c>
      <c r="I465" s="6"/>
    </row>
    <row r="466" spans="3:9" hidden="1" x14ac:dyDescent="0.25">
      <c r="C466" s="5">
        <v>12</v>
      </c>
      <c r="D466" s="4" t="s">
        <v>27</v>
      </c>
      <c r="E466" s="3" t="s">
        <v>15</v>
      </c>
      <c r="F466" s="34"/>
      <c r="G466" s="19">
        <v>18235.29</v>
      </c>
      <c r="H466" s="11">
        <f t="shared" si="9"/>
        <v>0</v>
      </c>
      <c r="I466" s="6"/>
    </row>
    <row r="467" spans="3:9" hidden="1" x14ac:dyDescent="0.25">
      <c r="C467" s="5">
        <v>13</v>
      </c>
      <c r="D467" s="4" t="s">
        <v>28</v>
      </c>
      <c r="E467" s="3" t="s">
        <v>15</v>
      </c>
      <c r="F467" s="34"/>
      <c r="G467" s="19">
        <v>10000</v>
      </c>
      <c r="H467" s="11">
        <f t="shared" si="9"/>
        <v>0</v>
      </c>
      <c r="I467" s="6"/>
    </row>
    <row r="468" spans="3:9" ht="255.75" customHeight="1" x14ac:dyDescent="0.25">
      <c r="C468" s="5">
        <v>14</v>
      </c>
      <c r="D468" s="4" t="s">
        <v>29</v>
      </c>
      <c r="E468" s="3" t="s">
        <v>25</v>
      </c>
      <c r="F468" s="34">
        <v>80</v>
      </c>
      <c r="G468" s="54">
        <v>18823.53</v>
      </c>
      <c r="H468" s="55">
        <f t="shared" si="9"/>
        <v>1505882.4</v>
      </c>
      <c r="I468" s="6"/>
    </row>
    <row r="469" spans="3:9" hidden="1" x14ac:dyDescent="0.25">
      <c r="C469" s="5">
        <v>15</v>
      </c>
      <c r="D469" s="4" t="s">
        <v>30</v>
      </c>
      <c r="E469" s="3" t="s">
        <v>15</v>
      </c>
      <c r="F469" s="34"/>
      <c r="G469" s="19">
        <v>20000</v>
      </c>
      <c r="H469" s="11">
        <f t="shared" si="9"/>
        <v>0</v>
      </c>
      <c r="I469" s="6"/>
    </row>
    <row r="470" spans="3:9" hidden="1" x14ac:dyDescent="0.25">
      <c r="C470" s="5">
        <v>16</v>
      </c>
      <c r="D470" s="4" t="s">
        <v>31</v>
      </c>
      <c r="E470" s="3" t="s">
        <v>15</v>
      </c>
      <c r="F470" s="34"/>
      <c r="G470" s="19">
        <v>18823.53</v>
      </c>
      <c r="H470" s="11">
        <f t="shared" si="9"/>
        <v>0</v>
      </c>
      <c r="I470" s="6"/>
    </row>
    <row r="471" spans="3:9" hidden="1" x14ac:dyDescent="0.25">
      <c r="C471" s="5">
        <v>17</v>
      </c>
      <c r="D471" s="4" t="s">
        <v>32</v>
      </c>
      <c r="E471" s="3" t="s">
        <v>25</v>
      </c>
      <c r="F471" s="34"/>
      <c r="G471" s="19">
        <v>14117.65</v>
      </c>
      <c r="H471" s="11">
        <f t="shared" si="9"/>
        <v>0</v>
      </c>
      <c r="I471" s="6"/>
    </row>
    <row r="472" spans="3:9" hidden="1" x14ac:dyDescent="0.25">
      <c r="C472" s="5">
        <v>18</v>
      </c>
      <c r="D472" s="4" t="s">
        <v>33</v>
      </c>
      <c r="E472" s="3" t="s">
        <v>13</v>
      </c>
      <c r="F472" s="34"/>
      <c r="G472" s="19">
        <v>5882.35</v>
      </c>
      <c r="H472" s="11">
        <f t="shared" si="9"/>
        <v>0</v>
      </c>
      <c r="I472" s="6"/>
    </row>
    <row r="473" spans="3:9" hidden="1" x14ac:dyDescent="0.25">
      <c r="C473" s="5">
        <v>19</v>
      </c>
      <c r="D473" s="4" t="s">
        <v>34</v>
      </c>
      <c r="E473" s="3" t="s">
        <v>15</v>
      </c>
      <c r="F473" s="34"/>
      <c r="G473" s="19">
        <v>15882.35</v>
      </c>
      <c r="H473" s="11">
        <f t="shared" si="9"/>
        <v>0</v>
      </c>
      <c r="I473" s="6"/>
    </row>
    <row r="474" spans="3:9" hidden="1" x14ac:dyDescent="0.25">
      <c r="C474" s="5">
        <v>20</v>
      </c>
      <c r="D474" s="4" t="s">
        <v>35</v>
      </c>
      <c r="E474" s="3" t="s">
        <v>25</v>
      </c>
      <c r="F474" s="34"/>
      <c r="G474" s="19">
        <v>15882.35</v>
      </c>
      <c r="H474" s="11">
        <f t="shared" si="9"/>
        <v>0</v>
      </c>
      <c r="I474" s="6"/>
    </row>
    <row r="475" spans="3:9" hidden="1" x14ac:dyDescent="0.25">
      <c r="C475" s="5">
        <v>21</v>
      </c>
      <c r="D475" s="4" t="s">
        <v>36</v>
      </c>
      <c r="E475" s="3" t="s">
        <v>25</v>
      </c>
      <c r="F475" s="34"/>
      <c r="G475" s="19">
        <v>15882.94</v>
      </c>
      <c r="H475" s="11">
        <f t="shared" si="9"/>
        <v>0</v>
      </c>
      <c r="I475" s="6"/>
    </row>
    <row r="476" spans="3:9" hidden="1" x14ac:dyDescent="0.25">
      <c r="C476" s="5">
        <v>22</v>
      </c>
      <c r="D476" s="4" t="s">
        <v>37</v>
      </c>
      <c r="E476" s="3" t="s">
        <v>15</v>
      </c>
      <c r="F476" s="34"/>
      <c r="G476" s="19">
        <v>15883.53</v>
      </c>
      <c r="H476" s="11">
        <f t="shared" si="9"/>
        <v>0</v>
      </c>
      <c r="I476" s="6"/>
    </row>
    <row r="477" spans="3:9" hidden="1" x14ac:dyDescent="0.25">
      <c r="C477" s="5">
        <v>23</v>
      </c>
      <c r="D477" s="4" t="s">
        <v>38</v>
      </c>
      <c r="E477" s="3" t="s">
        <v>15</v>
      </c>
      <c r="F477" s="34"/>
      <c r="G477" s="19">
        <v>15884.12</v>
      </c>
      <c r="H477" s="11">
        <f t="shared" si="9"/>
        <v>0</v>
      </c>
      <c r="I477" s="6"/>
    </row>
    <row r="478" spans="3:9" hidden="1" x14ac:dyDescent="0.25">
      <c r="C478" s="5">
        <v>24</v>
      </c>
      <c r="D478" s="4" t="s">
        <v>39</v>
      </c>
      <c r="E478" s="3" t="s">
        <v>25</v>
      </c>
      <c r="F478" s="34"/>
      <c r="G478" s="19">
        <v>12352.94</v>
      </c>
      <c r="H478" s="11">
        <f t="shared" si="9"/>
        <v>0</v>
      </c>
      <c r="I478" s="6"/>
    </row>
    <row r="479" spans="3:9" hidden="1" x14ac:dyDescent="0.25">
      <c r="C479" s="5">
        <v>25</v>
      </c>
      <c r="D479" s="4" t="s">
        <v>40</v>
      </c>
      <c r="E479" s="3" t="s">
        <v>15</v>
      </c>
      <c r="F479" s="34"/>
      <c r="G479" s="19">
        <v>15882.35</v>
      </c>
      <c r="H479" s="11">
        <f t="shared" si="9"/>
        <v>0</v>
      </c>
      <c r="I479" s="6"/>
    </row>
    <row r="480" spans="3:9" hidden="1" x14ac:dyDescent="0.25">
      <c r="C480" s="5">
        <v>26</v>
      </c>
      <c r="D480" s="4" t="s">
        <v>41</v>
      </c>
      <c r="E480" s="3" t="s">
        <v>15</v>
      </c>
      <c r="F480" s="34"/>
      <c r="G480" s="19">
        <v>15882.94</v>
      </c>
      <c r="H480" s="11">
        <f t="shared" si="9"/>
        <v>0</v>
      </c>
      <c r="I480" s="6"/>
    </row>
    <row r="481" spans="3:9" hidden="1" x14ac:dyDescent="0.25">
      <c r="C481" s="5">
        <v>27</v>
      </c>
      <c r="D481" s="4" t="s">
        <v>42</v>
      </c>
      <c r="E481" s="3" t="s">
        <v>15</v>
      </c>
      <c r="F481" s="34"/>
      <c r="G481" s="19">
        <v>38235.29</v>
      </c>
      <c r="H481" s="11">
        <f t="shared" si="9"/>
        <v>0</v>
      </c>
      <c r="I481" s="6"/>
    </row>
    <row r="482" spans="3:9" hidden="1" x14ac:dyDescent="0.25">
      <c r="C482" s="5">
        <v>28</v>
      </c>
      <c r="D482" s="4" t="s">
        <v>43</v>
      </c>
      <c r="E482" s="3" t="s">
        <v>15</v>
      </c>
      <c r="F482" s="34"/>
      <c r="G482" s="19">
        <v>31764.71</v>
      </c>
      <c r="H482" s="11">
        <f t="shared" si="9"/>
        <v>0</v>
      </c>
      <c r="I482" s="6"/>
    </row>
    <row r="483" spans="3:9" hidden="1" x14ac:dyDescent="0.25">
      <c r="C483" s="5">
        <v>29</v>
      </c>
      <c r="D483" s="4" t="s">
        <v>44</v>
      </c>
      <c r="E483" s="3" t="s">
        <v>15</v>
      </c>
      <c r="F483" s="34"/>
      <c r="G483" s="19">
        <v>4705.88</v>
      </c>
      <c r="H483" s="11">
        <f t="shared" si="9"/>
        <v>0</v>
      </c>
      <c r="I483" s="6"/>
    </row>
    <row r="484" spans="3:9" hidden="1" x14ac:dyDescent="0.25">
      <c r="C484" s="5">
        <v>30</v>
      </c>
      <c r="D484" s="4" t="s">
        <v>44</v>
      </c>
      <c r="E484" s="3" t="s">
        <v>25</v>
      </c>
      <c r="F484" s="34"/>
      <c r="G484" s="19">
        <v>4117.6499999999996</v>
      </c>
      <c r="H484" s="11">
        <f t="shared" si="9"/>
        <v>0</v>
      </c>
      <c r="I484" s="6"/>
    </row>
    <row r="485" spans="3:9" hidden="1" x14ac:dyDescent="0.25">
      <c r="C485" s="5">
        <v>31</v>
      </c>
      <c r="D485" s="4" t="s">
        <v>45</v>
      </c>
      <c r="E485" s="3" t="s">
        <v>15</v>
      </c>
      <c r="F485" s="34"/>
      <c r="G485" s="19">
        <v>13529.41</v>
      </c>
      <c r="H485" s="11">
        <f t="shared" si="9"/>
        <v>0</v>
      </c>
      <c r="I485" s="6"/>
    </row>
    <row r="486" spans="3:9" hidden="1" x14ac:dyDescent="0.25">
      <c r="C486" s="5">
        <v>32</v>
      </c>
      <c r="D486" s="4" t="s">
        <v>45</v>
      </c>
      <c r="E486" s="3" t="s">
        <v>25</v>
      </c>
      <c r="F486" s="34"/>
      <c r="G486" s="19">
        <v>11176.47</v>
      </c>
      <c r="H486" s="11">
        <f t="shared" si="9"/>
        <v>0</v>
      </c>
      <c r="I486" s="6"/>
    </row>
    <row r="487" spans="3:9" hidden="1" x14ac:dyDescent="0.25">
      <c r="C487" s="5">
        <v>33</v>
      </c>
      <c r="D487" s="4" t="s">
        <v>46</v>
      </c>
      <c r="E487" s="3" t="s">
        <v>15</v>
      </c>
      <c r="F487" s="34"/>
      <c r="G487" s="19">
        <v>11764.71</v>
      </c>
      <c r="H487" s="11">
        <f t="shared" si="9"/>
        <v>0</v>
      </c>
      <c r="I487" s="6"/>
    </row>
    <row r="488" spans="3:9" hidden="1" x14ac:dyDescent="0.25">
      <c r="C488" s="5">
        <v>34</v>
      </c>
      <c r="D488" s="4" t="s">
        <v>46</v>
      </c>
      <c r="E488" s="3" t="s">
        <v>25</v>
      </c>
      <c r="F488" s="34"/>
      <c r="G488" s="19">
        <v>9411.76</v>
      </c>
      <c r="H488" s="11">
        <f t="shared" si="9"/>
        <v>0</v>
      </c>
      <c r="I488" s="6"/>
    </row>
    <row r="489" spans="3:9" hidden="1" x14ac:dyDescent="0.25">
      <c r="C489" s="5">
        <v>35</v>
      </c>
      <c r="D489" s="4" t="s">
        <v>47</v>
      </c>
      <c r="E489" s="3" t="s">
        <v>15</v>
      </c>
      <c r="F489" s="34"/>
      <c r="G489" s="19">
        <v>11176.47</v>
      </c>
      <c r="H489" s="11">
        <f t="shared" si="9"/>
        <v>0</v>
      </c>
      <c r="I489" s="6"/>
    </row>
    <row r="490" spans="3:9" hidden="1" x14ac:dyDescent="0.25">
      <c r="C490" s="5">
        <v>36</v>
      </c>
      <c r="D490" s="4" t="s">
        <v>48</v>
      </c>
      <c r="E490" s="3" t="s">
        <v>15</v>
      </c>
      <c r="F490" s="34"/>
      <c r="G490" s="20">
        <v>11176.47</v>
      </c>
      <c r="H490" s="11">
        <f t="shared" si="9"/>
        <v>0</v>
      </c>
      <c r="I490" s="6"/>
    </row>
    <row r="491" spans="3:9" hidden="1" x14ac:dyDescent="0.25">
      <c r="C491" s="5">
        <v>37</v>
      </c>
      <c r="D491" s="4" t="s">
        <v>49</v>
      </c>
      <c r="E491" s="3" t="s">
        <v>15</v>
      </c>
      <c r="F491" s="34"/>
      <c r="G491" s="19">
        <v>2941.18</v>
      </c>
      <c r="H491" s="11">
        <f t="shared" si="9"/>
        <v>0</v>
      </c>
      <c r="I491" s="6"/>
    </row>
    <row r="492" spans="3:9" hidden="1" x14ac:dyDescent="0.25">
      <c r="C492" s="5">
        <v>38</v>
      </c>
      <c r="D492" s="4" t="s">
        <v>50</v>
      </c>
      <c r="E492" s="3" t="s">
        <v>25</v>
      </c>
      <c r="F492" s="34"/>
      <c r="G492" s="19">
        <v>2941.76</v>
      </c>
      <c r="H492" s="11">
        <f t="shared" si="9"/>
        <v>0</v>
      </c>
      <c r="I492" s="6"/>
    </row>
    <row r="493" spans="3:9" hidden="1" x14ac:dyDescent="0.25">
      <c r="C493" s="5">
        <v>39</v>
      </c>
      <c r="D493" s="4" t="s">
        <v>51</v>
      </c>
      <c r="E493" s="3" t="s">
        <v>22</v>
      </c>
      <c r="F493" s="34"/>
      <c r="G493" s="19">
        <v>9411.76</v>
      </c>
      <c r="H493" s="11">
        <f t="shared" si="9"/>
        <v>0</v>
      </c>
      <c r="I493" s="6"/>
    </row>
    <row r="494" spans="3:9" hidden="1" x14ac:dyDescent="0.25">
      <c r="C494" s="5">
        <v>40</v>
      </c>
      <c r="D494" s="4" t="s">
        <v>52</v>
      </c>
      <c r="E494" s="3" t="s">
        <v>22</v>
      </c>
      <c r="F494" s="34"/>
      <c r="G494" s="19">
        <v>10000</v>
      </c>
      <c r="H494" s="11">
        <f t="shared" si="9"/>
        <v>0</v>
      </c>
      <c r="I494" s="6"/>
    </row>
    <row r="495" spans="3:9" hidden="1" x14ac:dyDescent="0.25">
      <c r="C495" s="5">
        <v>41</v>
      </c>
      <c r="D495" s="4" t="s">
        <v>53</v>
      </c>
      <c r="E495" s="3" t="s">
        <v>22</v>
      </c>
      <c r="F495" s="34"/>
      <c r="G495" s="19">
        <v>10000</v>
      </c>
      <c r="H495" s="11">
        <f t="shared" si="9"/>
        <v>0</v>
      </c>
      <c r="I495" s="6"/>
    </row>
    <row r="496" spans="3:9" hidden="1" x14ac:dyDescent="0.25">
      <c r="C496" s="5">
        <v>42</v>
      </c>
      <c r="D496" s="4" t="s">
        <v>54</v>
      </c>
      <c r="E496" s="3" t="s">
        <v>22</v>
      </c>
      <c r="F496" s="34"/>
      <c r="G496" s="19">
        <v>3529.41</v>
      </c>
      <c r="H496" s="11">
        <f t="shared" si="9"/>
        <v>0</v>
      </c>
      <c r="I496" s="6"/>
    </row>
    <row r="497" spans="3:17" hidden="1" x14ac:dyDescent="0.25">
      <c r="C497" s="5">
        <v>43</v>
      </c>
      <c r="D497" s="4" t="s">
        <v>55</v>
      </c>
      <c r="E497" s="3" t="s">
        <v>22</v>
      </c>
      <c r="F497" s="34"/>
      <c r="G497" s="19">
        <v>5882.35</v>
      </c>
      <c r="H497" s="11">
        <f t="shared" si="9"/>
        <v>0</v>
      </c>
      <c r="I497" s="6"/>
    </row>
    <row r="498" spans="3:17" hidden="1" x14ac:dyDescent="0.25">
      <c r="C498" s="5">
        <v>44</v>
      </c>
      <c r="D498" s="4" t="s">
        <v>56</v>
      </c>
      <c r="E498" s="3" t="s">
        <v>22</v>
      </c>
      <c r="F498" s="34"/>
      <c r="G498" s="19">
        <v>5882.94</v>
      </c>
      <c r="H498" s="11">
        <f t="shared" si="9"/>
        <v>0</v>
      </c>
      <c r="I498" s="6"/>
    </row>
    <row r="499" spans="3:17" ht="27" hidden="1" customHeight="1" thickBot="1" x14ac:dyDescent="0.3">
      <c r="C499" s="7">
        <v>45</v>
      </c>
      <c r="D499" s="8" t="s">
        <v>57</v>
      </c>
      <c r="E499" s="9" t="s">
        <v>25</v>
      </c>
      <c r="F499" s="35"/>
      <c r="G499" s="56">
        <v>10588.24</v>
      </c>
      <c r="H499" s="57">
        <f t="shared" si="9"/>
        <v>0</v>
      </c>
      <c r="I499" s="10"/>
    </row>
    <row r="500" spans="3:17" ht="15.75" thickBot="1" x14ac:dyDescent="0.3">
      <c r="C500" s="124" t="s">
        <v>70</v>
      </c>
      <c r="D500" s="125"/>
      <c r="E500" s="125"/>
      <c r="F500" s="125"/>
      <c r="G500" s="126"/>
      <c r="H500" s="18">
        <f>SUM(H455:H499)</f>
        <v>1505882.4</v>
      </c>
      <c r="I500" s="18">
        <f>+H500*1.19</f>
        <v>1792000.0559999999</v>
      </c>
    </row>
    <row r="501" spans="3:17" ht="15.75" thickBot="1" x14ac:dyDescent="0.3"/>
    <row r="502" spans="3:17" ht="15.75" thickBot="1" x14ac:dyDescent="0.3">
      <c r="C502" s="118" t="s">
        <v>61</v>
      </c>
      <c r="D502" s="119"/>
      <c r="E502" s="120"/>
      <c r="F502" s="121" t="s">
        <v>79</v>
      </c>
      <c r="G502" s="122"/>
      <c r="H502" s="122"/>
      <c r="I502" s="123"/>
      <c r="Q502" s="15"/>
    </row>
    <row r="503" spans="3:17" ht="15.75" thickBot="1" x14ac:dyDescent="0.3">
      <c r="C503" s="118" t="s">
        <v>63</v>
      </c>
      <c r="D503" s="119"/>
      <c r="E503" s="120"/>
      <c r="F503" s="121" t="s">
        <v>67</v>
      </c>
      <c r="G503" s="122"/>
      <c r="H503" s="122"/>
      <c r="I503" s="123"/>
    </row>
    <row r="504" spans="3:17" ht="60" x14ac:dyDescent="0.25">
      <c r="C504" s="21" t="s">
        <v>8</v>
      </c>
      <c r="D504" s="22" t="s">
        <v>9</v>
      </c>
      <c r="E504" s="22" t="s">
        <v>10</v>
      </c>
      <c r="F504" s="32" t="s">
        <v>11</v>
      </c>
      <c r="G504" s="22" t="s">
        <v>69</v>
      </c>
      <c r="H504" s="22" t="s">
        <v>58</v>
      </c>
      <c r="I504" s="23" t="s">
        <v>62</v>
      </c>
    </row>
    <row r="505" spans="3:17" hidden="1" x14ac:dyDescent="0.25">
      <c r="C505" s="24">
        <v>1</v>
      </c>
      <c r="D505" s="25" t="s">
        <v>12</v>
      </c>
      <c r="E505" s="26" t="s">
        <v>13</v>
      </c>
      <c r="F505" s="33"/>
      <c r="G505" s="27">
        <v>7058.82</v>
      </c>
      <c r="H505" s="27">
        <f>+F505*G505</f>
        <v>0</v>
      </c>
      <c r="I505" s="28"/>
    </row>
    <row r="506" spans="3:17" ht="18" hidden="1" customHeight="1" x14ac:dyDescent="0.25">
      <c r="C506" s="5">
        <v>2</v>
      </c>
      <c r="D506" s="4" t="s">
        <v>14</v>
      </c>
      <c r="E506" s="3" t="s">
        <v>15</v>
      </c>
      <c r="F506" s="34"/>
      <c r="G506" s="19">
        <v>9411.76</v>
      </c>
      <c r="H506" s="11">
        <f t="shared" ref="H506:H549" si="10">+F506*G506</f>
        <v>0</v>
      </c>
      <c r="I506" s="6"/>
    </row>
    <row r="507" spans="3:17" hidden="1" x14ac:dyDescent="0.25">
      <c r="C507" s="5">
        <v>3</v>
      </c>
      <c r="D507" s="4" t="s">
        <v>16</v>
      </c>
      <c r="E507" s="3" t="s">
        <v>15</v>
      </c>
      <c r="F507" s="34"/>
      <c r="G507" s="19">
        <v>8235.2900000000009</v>
      </c>
      <c r="H507" s="11">
        <f t="shared" si="10"/>
        <v>0</v>
      </c>
      <c r="I507" s="6"/>
    </row>
    <row r="508" spans="3:17" hidden="1" x14ac:dyDescent="0.25">
      <c r="C508" s="5">
        <v>4</v>
      </c>
      <c r="D508" s="4" t="s">
        <v>17</v>
      </c>
      <c r="E508" s="3" t="s">
        <v>15</v>
      </c>
      <c r="F508" s="34"/>
      <c r="G508" s="19">
        <v>7058.82</v>
      </c>
      <c r="H508" s="11">
        <f t="shared" si="10"/>
        <v>0</v>
      </c>
      <c r="I508" s="6"/>
    </row>
    <row r="509" spans="3:17" hidden="1" x14ac:dyDescent="0.25">
      <c r="C509" s="5">
        <v>5</v>
      </c>
      <c r="D509" s="4" t="s">
        <v>18</v>
      </c>
      <c r="E509" s="3" t="s">
        <v>15</v>
      </c>
      <c r="F509" s="34"/>
      <c r="G509" s="19">
        <v>6470.59</v>
      </c>
      <c r="H509" s="11">
        <f t="shared" si="10"/>
        <v>0</v>
      </c>
      <c r="I509" s="6"/>
    </row>
    <row r="510" spans="3:17" hidden="1" x14ac:dyDescent="0.25">
      <c r="C510" s="5">
        <v>6</v>
      </c>
      <c r="D510" s="4" t="s">
        <v>19</v>
      </c>
      <c r="E510" s="3" t="s">
        <v>15</v>
      </c>
      <c r="F510" s="34"/>
      <c r="G510" s="19">
        <v>2941.18</v>
      </c>
      <c r="H510" s="11">
        <f t="shared" si="10"/>
        <v>0</v>
      </c>
      <c r="I510" s="6"/>
    </row>
    <row r="511" spans="3:17" hidden="1" x14ac:dyDescent="0.25">
      <c r="C511" s="5">
        <v>7</v>
      </c>
      <c r="D511" s="4" t="s">
        <v>20</v>
      </c>
      <c r="E511" s="3" t="s">
        <v>15</v>
      </c>
      <c r="F511" s="34"/>
      <c r="G511" s="19">
        <v>3529.41</v>
      </c>
      <c r="H511" s="11">
        <f t="shared" si="10"/>
        <v>0</v>
      </c>
      <c r="I511" s="6"/>
    </row>
    <row r="512" spans="3:17" hidden="1" x14ac:dyDescent="0.25">
      <c r="C512" s="5">
        <v>8</v>
      </c>
      <c r="D512" s="4" t="s">
        <v>21</v>
      </c>
      <c r="E512" s="3" t="s">
        <v>22</v>
      </c>
      <c r="F512" s="34"/>
      <c r="G512" s="19">
        <v>2941.18</v>
      </c>
      <c r="H512" s="11">
        <f t="shared" si="10"/>
        <v>0</v>
      </c>
      <c r="I512" s="6"/>
    </row>
    <row r="513" spans="3:9" hidden="1" x14ac:dyDescent="0.25">
      <c r="C513" s="5">
        <v>9</v>
      </c>
      <c r="D513" s="4" t="s">
        <v>23</v>
      </c>
      <c r="E513" s="3" t="s">
        <v>22</v>
      </c>
      <c r="F513" s="34"/>
      <c r="G513" s="19">
        <v>4117.6499999999996</v>
      </c>
      <c r="H513" s="11">
        <f t="shared" si="10"/>
        <v>0</v>
      </c>
      <c r="I513" s="6"/>
    </row>
    <row r="514" spans="3:9" hidden="1" x14ac:dyDescent="0.25">
      <c r="C514" s="5">
        <v>10</v>
      </c>
      <c r="D514" s="4" t="s">
        <v>24</v>
      </c>
      <c r="E514" s="3" t="s">
        <v>25</v>
      </c>
      <c r="F514" s="34"/>
      <c r="G514" s="19">
        <v>12352.94</v>
      </c>
      <c r="H514" s="11">
        <f t="shared" si="10"/>
        <v>0</v>
      </c>
      <c r="I514" s="6"/>
    </row>
    <row r="515" spans="3:9" ht="152.25" customHeight="1" x14ac:dyDescent="0.25">
      <c r="C515" s="5">
        <v>11</v>
      </c>
      <c r="D515" s="4" t="s">
        <v>26</v>
      </c>
      <c r="E515" s="3" t="s">
        <v>15</v>
      </c>
      <c r="F515" s="34">
        <v>16</v>
      </c>
      <c r="G515" s="54">
        <v>17647.060000000001</v>
      </c>
      <c r="H515" s="55">
        <f t="shared" si="10"/>
        <v>282352.96000000002</v>
      </c>
      <c r="I515" s="6"/>
    </row>
    <row r="516" spans="3:9" hidden="1" x14ac:dyDescent="0.25">
      <c r="C516" s="5">
        <v>12</v>
      </c>
      <c r="D516" s="4" t="s">
        <v>27</v>
      </c>
      <c r="E516" s="3" t="s">
        <v>15</v>
      </c>
      <c r="F516" s="34"/>
      <c r="G516" s="19">
        <v>18235.29</v>
      </c>
      <c r="H516" s="11">
        <f t="shared" si="10"/>
        <v>0</v>
      </c>
      <c r="I516" s="6"/>
    </row>
    <row r="517" spans="3:9" hidden="1" x14ac:dyDescent="0.25">
      <c r="C517" s="5">
        <v>13</v>
      </c>
      <c r="D517" s="4" t="s">
        <v>28</v>
      </c>
      <c r="E517" s="3" t="s">
        <v>15</v>
      </c>
      <c r="F517" s="34"/>
      <c r="G517" s="19">
        <v>10000</v>
      </c>
      <c r="H517" s="11">
        <f t="shared" si="10"/>
        <v>0</v>
      </c>
      <c r="I517" s="6"/>
    </row>
    <row r="518" spans="3:9" hidden="1" x14ac:dyDescent="0.25">
      <c r="C518" s="5">
        <v>14</v>
      </c>
      <c r="D518" s="4" t="s">
        <v>29</v>
      </c>
      <c r="E518" s="3" t="s">
        <v>25</v>
      </c>
      <c r="F518" s="34"/>
      <c r="G518" s="19">
        <v>18823.53</v>
      </c>
      <c r="H518" s="11">
        <f t="shared" si="10"/>
        <v>0</v>
      </c>
      <c r="I518" s="6"/>
    </row>
    <row r="519" spans="3:9" hidden="1" x14ac:dyDescent="0.25">
      <c r="C519" s="5">
        <v>15</v>
      </c>
      <c r="D519" s="4" t="s">
        <v>30</v>
      </c>
      <c r="E519" s="3" t="s">
        <v>15</v>
      </c>
      <c r="F519" s="34"/>
      <c r="G519" s="19">
        <v>20000</v>
      </c>
      <c r="H519" s="11">
        <f t="shared" si="10"/>
        <v>0</v>
      </c>
      <c r="I519" s="6"/>
    </row>
    <row r="520" spans="3:9" hidden="1" x14ac:dyDescent="0.25">
      <c r="C520" s="5">
        <v>16</v>
      </c>
      <c r="D520" s="4" t="s">
        <v>31</v>
      </c>
      <c r="E520" s="3" t="s">
        <v>15</v>
      </c>
      <c r="F520" s="34"/>
      <c r="G520" s="19">
        <v>18823.53</v>
      </c>
      <c r="H520" s="11">
        <f t="shared" si="10"/>
        <v>0</v>
      </c>
      <c r="I520" s="6"/>
    </row>
    <row r="521" spans="3:9" ht="292.5" customHeight="1" x14ac:dyDescent="0.25">
      <c r="C521" s="5">
        <v>17</v>
      </c>
      <c r="D521" s="4" t="s">
        <v>32</v>
      </c>
      <c r="E521" s="3" t="s">
        <v>25</v>
      </c>
      <c r="F521" s="34">
        <v>5</v>
      </c>
      <c r="G521" s="54">
        <v>14117.65</v>
      </c>
      <c r="H521" s="55">
        <f t="shared" si="10"/>
        <v>70588.25</v>
      </c>
      <c r="I521" s="6"/>
    </row>
    <row r="522" spans="3:9" hidden="1" x14ac:dyDescent="0.25">
      <c r="C522" s="5">
        <v>18</v>
      </c>
      <c r="D522" s="4" t="s">
        <v>33</v>
      </c>
      <c r="E522" s="3" t="s">
        <v>13</v>
      </c>
      <c r="F522" s="34"/>
      <c r="G522" s="19">
        <v>5882.35</v>
      </c>
      <c r="H522" s="11">
        <f t="shared" si="10"/>
        <v>0</v>
      </c>
      <c r="I522" s="6"/>
    </row>
    <row r="523" spans="3:9" ht="17.25" hidden="1" customHeight="1" x14ac:dyDescent="0.25">
      <c r="C523" s="5">
        <v>19</v>
      </c>
      <c r="D523" s="4" t="s">
        <v>34</v>
      </c>
      <c r="E523" s="3" t="s">
        <v>15</v>
      </c>
      <c r="F523" s="34"/>
      <c r="G523" s="19">
        <v>15882.35</v>
      </c>
      <c r="H523" s="11">
        <f t="shared" si="10"/>
        <v>0</v>
      </c>
      <c r="I523" s="6"/>
    </row>
    <row r="524" spans="3:9" hidden="1" x14ac:dyDescent="0.25">
      <c r="C524" s="5">
        <v>20</v>
      </c>
      <c r="D524" s="4" t="s">
        <v>35</v>
      </c>
      <c r="E524" s="3" t="s">
        <v>25</v>
      </c>
      <c r="F524" s="34"/>
      <c r="G524" s="19">
        <v>15882.35</v>
      </c>
      <c r="H524" s="11">
        <f t="shared" si="10"/>
        <v>0</v>
      </c>
      <c r="I524" s="6"/>
    </row>
    <row r="525" spans="3:9" hidden="1" x14ac:dyDescent="0.25">
      <c r="C525" s="5">
        <v>21</v>
      </c>
      <c r="D525" s="4" t="s">
        <v>36</v>
      </c>
      <c r="E525" s="3" t="s">
        <v>25</v>
      </c>
      <c r="F525" s="34"/>
      <c r="G525" s="19">
        <v>15882.94</v>
      </c>
      <c r="H525" s="11">
        <f t="shared" si="10"/>
        <v>0</v>
      </c>
      <c r="I525" s="6"/>
    </row>
    <row r="526" spans="3:9" ht="19.5" hidden="1" customHeight="1" x14ac:dyDescent="0.25">
      <c r="C526" s="5">
        <v>22</v>
      </c>
      <c r="D526" s="4" t="s">
        <v>37</v>
      </c>
      <c r="E526" s="3" t="s">
        <v>15</v>
      </c>
      <c r="F526" s="34"/>
      <c r="G526" s="19">
        <v>15883.53</v>
      </c>
      <c r="H526" s="11">
        <f t="shared" si="10"/>
        <v>0</v>
      </c>
      <c r="I526" s="6"/>
    </row>
    <row r="527" spans="3:9" hidden="1" x14ac:dyDescent="0.25">
      <c r="C527" s="5">
        <v>23</v>
      </c>
      <c r="D527" s="4" t="s">
        <v>38</v>
      </c>
      <c r="E527" s="3" t="s">
        <v>15</v>
      </c>
      <c r="F527" s="34"/>
      <c r="G527" s="19">
        <v>15884.12</v>
      </c>
      <c r="H527" s="11">
        <f t="shared" si="10"/>
        <v>0</v>
      </c>
      <c r="I527" s="6"/>
    </row>
    <row r="528" spans="3:9" hidden="1" x14ac:dyDescent="0.25">
      <c r="C528" s="5">
        <v>24</v>
      </c>
      <c r="D528" s="4" t="s">
        <v>39</v>
      </c>
      <c r="E528" s="3" t="s">
        <v>25</v>
      </c>
      <c r="F528" s="34"/>
      <c r="G528" s="19">
        <v>12352.94</v>
      </c>
      <c r="H528" s="11">
        <f t="shared" si="10"/>
        <v>0</v>
      </c>
      <c r="I528" s="6"/>
    </row>
    <row r="529" spans="3:9" hidden="1" x14ac:dyDescent="0.25">
      <c r="C529" s="5">
        <v>25</v>
      </c>
      <c r="D529" s="4" t="s">
        <v>40</v>
      </c>
      <c r="E529" s="3" t="s">
        <v>15</v>
      </c>
      <c r="F529" s="34"/>
      <c r="G529" s="19">
        <v>15882.35</v>
      </c>
      <c r="H529" s="11">
        <f t="shared" si="10"/>
        <v>0</v>
      </c>
      <c r="I529" s="6"/>
    </row>
    <row r="530" spans="3:9" hidden="1" x14ac:dyDescent="0.25">
      <c r="C530" s="5">
        <v>26</v>
      </c>
      <c r="D530" s="4" t="s">
        <v>41</v>
      </c>
      <c r="E530" s="3" t="s">
        <v>15</v>
      </c>
      <c r="F530" s="34"/>
      <c r="G530" s="19">
        <v>15882.94</v>
      </c>
      <c r="H530" s="11">
        <f t="shared" si="10"/>
        <v>0</v>
      </c>
      <c r="I530" s="6"/>
    </row>
    <row r="531" spans="3:9" hidden="1" x14ac:dyDescent="0.25">
      <c r="C531" s="5">
        <v>27</v>
      </c>
      <c r="D531" s="4" t="s">
        <v>42</v>
      </c>
      <c r="E531" s="3" t="s">
        <v>15</v>
      </c>
      <c r="F531" s="34"/>
      <c r="G531" s="19">
        <v>38235.29</v>
      </c>
      <c r="H531" s="11">
        <f t="shared" si="10"/>
        <v>0</v>
      </c>
      <c r="I531" s="6"/>
    </row>
    <row r="532" spans="3:9" hidden="1" x14ac:dyDescent="0.25">
      <c r="C532" s="5">
        <v>28</v>
      </c>
      <c r="D532" s="4" t="s">
        <v>43</v>
      </c>
      <c r="E532" s="3" t="s">
        <v>15</v>
      </c>
      <c r="F532" s="34"/>
      <c r="G532" s="19">
        <v>31764.71</v>
      </c>
      <c r="H532" s="11">
        <f t="shared" si="10"/>
        <v>0</v>
      </c>
      <c r="I532" s="6"/>
    </row>
    <row r="533" spans="3:9" hidden="1" x14ac:dyDescent="0.25">
      <c r="C533" s="5">
        <v>29</v>
      </c>
      <c r="D533" s="4" t="s">
        <v>44</v>
      </c>
      <c r="E533" s="3" t="s">
        <v>15</v>
      </c>
      <c r="F533" s="34"/>
      <c r="G533" s="19">
        <v>4705.88</v>
      </c>
      <c r="H533" s="11">
        <f t="shared" si="10"/>
        <v>0</v>
      </c>
      <c r="I533" s="6"/>
    </row>
    <row r="534" spans="3:9" hidden="1" x14ac:dyDescent="0.25">
      <c r="C534" s="5">
        <v>30</v>
      </c>
      <c r="D534" s="4" t="s">
        <v>44</v>
      </c>
      <c r="E534" s="3" t="s">
        <v>25</v>
      </c>
      <c r="F534" s="34"/>
      <c r="G534" s="19">
        <v>4117.6499999999996</v>
      </c>
      <c r="H534" s="11">
        <f t="shared" si="10"/>
        <v>0</v>
      </c>
      <c r="I534" s="6"/>
    </row>
    <row r="535" spans="3:9" hidden="1" x14ac:dyDescent="0.25">
      <c r="C535" s="5">
        <v>31</v>
      </c>
      <c r="D535" s="4" t="s">
        <v>45</v>
      </c>
      <c r="E535" s="3" t="s">
        <v>15</v>
      </c>
      <c r="F535" s="34"/>
      <c r="G535" s="19">
        <v>13529.41</v>
      </c>
      <c r="H535" s="11">
        <f t="shared" si="10"/>
        <v>0</v>
      </c>
      <c r="I535" s="6"/>
    </row>
    <row r="536" spans="3:9" hidden="1" x14ac:dyDescent="0.25">
      <c r="C536" s="5">
        <v>32</v>
      </c>
      <c r="D536" s="4" t="s">
        <v>45</v>
      </c>
      <c r="E536" s="3" t="s">
        <v>25</v>
      </c>
      <c r="F536" s="34"/>
      <c r="G536" s="19">
        <v>11176.47</v>
      </c>
      <c r="H536" s="11">
        <f t="shared" si="10"/>
        <v>0</v>
      </c>
      <c r="I536" s="6"/>
    </row>
    <row r="537" spans="3:9" ht="20.25" hidden="1" customHeight="1" x14ac:dyDescent="0.25">
      <c r="C537" s="5">
        <v>33</v>
      </c>
      <c r="D537" s="4" t="s">
        <v>46</v>
      </c>
      <c r="E537" s="3" t="s">
        <v>15</v>
      </c>
      <c r="F537" s="34"/>
      <c r="G537" s="19">
        <v>11764.71</v>
      </c>
      <c r="H537" s="11">
        <f t="shared" si="10"/>
        <v>0</v>
      </c>
      <c r="I537" s="6"/>
    </row>
    <row r="538" spans="3:9" hidden="1" x14ac:dyDescent="0.25">
      <c r="C538" s="5">
        <v>34</v>
      </c>
      <c r="D538" s="4" t="s">
        <v>46</v>
      </c>
      <c r="E538" s="3" t="s">
        <v>25</v>
      </c>
      <c r="F538" s="34"/>
      <c r="G538" s="19">
        <v>9411.76</v>
      </c>
      <c r="H538" s="11">
        <f t="shared" si="10"/>
        <v>0</v>
      </c>
      <c r="I538" s="6"/>
    </row>
    <row r="539" spans="3:9" ht="19.5" hidden="1" customHeight="1" x14ac:dyDescent="0.25">
      <c r="C539" s="5">
        <v>35</v>
      </c>
      <c r="D539" s="4" t="s">
        <v>47</v>
      </c>
      <c r="E539" s="3" t="s">
        <v>15</v>
      </c>
      <c r="F539" s="34"/>
      <c r="G539" s="19">
        <v>11176.47</v>
      </c>
      <c r="H539" s="11">
        <f t="shared" si="10"/>
        <v>0</v>
      </c>
      <c r="I539" s="6"/>
    </row>
    <row r="540" spans="3:9" hidden="1" x14ac:dyDescent="0.25">
      <c r="C540" s="5">
        <v>36</v>
      </c>
      <c r="D540" s="4" t="s">
        <v>48</v>
      </c>
      <c r="E540" s="3" t="s">
        <v>15</v>
      </c>
      <c r="F540" s="34"/>
      <c r="G540" s="20">
        <v>11176.47</v>
      </c>
      <c r="H540" s="11">
        <f t="shared" si="10"/>
        <v>0</v>
      </c>
      <c r="I540" s="6"/>
    </row>
    <row r="541" spans="3:9" hidden="1" x14ac:dyDescent="0.25">
      <c r="C541" s="5">
        <v>37</v>
      </c>
      <c r="D541" s="4" t="s">
        <v>49</v>
      </c>
      <c r="E541" s="3" t="s">
        <v>15</v>
      </c>
      <c r="F541" s="34"/>
      <c r="G541" s="19">
        <v>2941.18</v>
      </c>
      <c r="H541" s="11">
        <f t="shared" si="10"/>
        <v>0</v>
      </c>
      <c r="I541" s="6"/>
    </row>
    <row r="542" spans="3:9" hidden="1" x14ac:dyDescent="0.25">
      <c r="C542" s="5">
        <v>38</v>
      </c>
      <c r="D542" s="4" t="s">
        <v>50</v>
      </c>
      <c r="E542" s="3" t="s">
        <v>25</v>
      </c>
      <c r="F542" s="34"/>
      <c r="G542" s="19">
        <v>2941.76</v>
      </c>
      <c r="H542" s="11">
        <f t="shared" si="10"/>
        <v>0</v>
      </c>
      <c r="I542" s="6"/>
    </row>
    <row r="543" spans="3:9" hidden="1" x14ac:dyDescent="0.25">
      <c r="C543" s="5">
        <v>39</v>
      </c>
      <c r="D543" s="4" t="s">
        <v>51</v>
      </c>
      <c r="E543" s="3" t="s">
        <v>22</v>
      </c>
      <c r="F543" s="34"/>
      <c r="G543" s="19">
        <v>9411.76</v>
      </c>
      <c r="H543" s="11">
        <f t="shared" si="10"/>
        <v>0</v>
      </c>
      <c r="I543" s="6"/>
    </row>
    <row r="544" spans="3:9" hidden="1" x14ac:dyDescent="0.25">
      <c r="C544" s="5">
        <v>40</v>
      </c>
      <c r="D544" s="4" t="s">
        <v>52</v>
      </c>
      <c r="E544" s="3" t="s">
        <v>22</v>
      </c>
      <c r="F544" s="34"/>
      <c r="G544" s="19">
        <v>10000</v>
      </c>
      <c r="H544" s="11">
        <f t="shared" si="10"/>
        <v>0</v>
      </c>
      <c r="I544" s="6"/>
    </row>
    <row r="545" spans="3:17" hidden="1" x14ac:dyDescent="0.25">
      <c r="C545" s="5">
        <v>41</v>
      </c>
      <c r="D545" s="4" t="s">
        <v>53</v>
      </c>
      <c r="E545" s="3" t="s">
        <v>22</v>
      </c>
      <c r="F545" s="34"/>
      <c r="G545" s="19">
        <v>10000</v>
      </c>
      <c r="H545" s="11">
        <f t="shared" si="10"/>
        <v>0</v>
      </c>
      <c r="I545" s="6"/>
    </row>
    <row r="546" spans="3:17" hidden="1" x14ac:dyDescent="0.25">
      <c r="C546" s="5">
        <v>42</v>
      </c>
      <c r="D546" s="4" t="s">
        <v>54</v>
      </c>
      <c r="E546" s="3" t="s">
        <v>22</v>
      </c>
      <c r="F546" s="34"/>
      <c r="G546" s="19">
        <v>3529.41</v>
      </c>
      <c r="H546" s="11">
        <f t="shared" si="10"/>
        <v>0</v>
      </c>
      <c r="I546" s="6"/>
    </row>
    <row r="547" spans="3:17" hidden="1" x14ac:dyDescent="0.25">
      <c r="C547" s="5">
        <v>43</v>
      </c>
      <c r="D547" s="4" t="s">
        <v>55</v>
      </c>
      <c r="E547" s="3" t="s">
        <v>22</v>
      </c>
      <c r="F547" s="34"/>
      <c r="G547" s="19">
        <v>5882.35</v>
      </c>
      <c r="H547" s="11">
        <f t="shared" si="10"/>
        <v>0</v>
      </c>
      <c r="I547" s="6"/>
    </row>
    <row r="548" spans="3:17" ht="18.75" hidden="1" customHeight="1" x14ac:dyDescent="0.25">
      <c r="C548" s="5">
        <v>44</v>
      </c>
      <c r="D548" s="4" t="s">
        <v>56</v>
      </c>
      <c r="E548" s="3" t="s">
        <v>22</v>
      </c>
      <c r="F548" s="34"/>
      <c r="G548" s="19">
        <v>5882.94</v>
      </c>
      <c r="H548" s="11">
        <f t="shared" si="10"/>
        <v>0</v>
      </c>
      <c r="I548" s="6"/>
    </row>
    <row r="549" spans="3:17" ht="15.75" hidden="1" thickBot="1" x14ac:dyDescent="0.3">
      <c r="C549" s="7">
        <v>45</v>
      </c>
      <c r="D549" s="8" t="s">
        <v>57</v>
      </c>
      <c r="E549" s="9" t="s">
        <v>25</v>
      </c>
      <c r="F549" s="35"/>
      <c r="G549" s="29">
        <v>10588.24</v>
      </c>
      <c r="H549" s="12">
        <f t="shared" si="10"/>
        <v>0</v>
      </c>
      <c r="I549" s="10"/>
    </row>
    <row r="550" spans="3:17" ht="15.75" thickBot="1" x14ac:dyDescent="0.3">
      <c r="C550" s="124" t="s">
        <v>70</v>
      </c>
      <c r="D550" s="125"/>
      <c r="E550" s="125"/>
      <c r="F550" s="125"/>
      <c r="G550" s="126"/>
      <c r="H550" s="18">
        <f>SUM(H505:H549)</f>
        <v>352941.21</v>
      </c>
      <c r="I550" s="18">
        <f>+H550*1.19</f>
        <v>420000.03990000003</v>
      </c>
    </row>
    <row r="551" spans="3:17" ht="15.75" thickBot="1" x14ac:dyDescent="0.3"/>
    <row r="552" spans="3:17" ht="15.75" thickBot="1" x14ac:dyDescent="0.3">
      <c r="C552" s="118" t="s">
        <v>61</v>
      </c>
      <c r="D552" s="119"/>
      <c r="E552" s="120"/>
      <c r="F552" s="121" t="s">
        <v>81</v>
      </c>
      <c r="G552" s="122"/>
      <c r="H552" s="122"/>
      <c r="I552" s="123"/>
      <c r="Q552" s="15"/>
    </row>
    <row r="553" spans="3:17" ht="15.75" thickBot="1" x14ac:dyDescent="0.3">
      <c r="C553" s="118" t="s">
        <v>63</v>
      </c>
      <c r="D553" s="119"/>
      <c r="E553" s="120"/>
      <c r="F553" s="121" t="s">
        <v>67</v>
      </c>
      <c r="G553" s="122"/>
      <c r="H553" s="122"/>
      <c r="I553" s="123"/>
    </row>
    <row r="554" spans="3:17" ht="60" x14ac:dyDescent="0.25">
      <c r="C554" s="21" t="s">
        <v>8</v>
      </c>
      <c r="D554" s="22" t="s">
        <v>9</v>
      </c>
      <c r="E554" s="22" t="s">
        <v>10</v>
      </c>
      <c r="F554" s="32" t="s">
        <v>11</v>
      </c>
      <c r="G554" s="22" t="s">
        <v>69</v>
      </c>
      <c r="H554" s="22" t="s">
        <v>58</v>
      </c>
      <c r="I554" s="23" t="s">
        <v>62</v>
      </c>
    </row>
    <row r="555" spans="3:17" hidden="1" x14ac:dyDescent="0.25">
      <c r="C555" s="24">
        <v>1</v>
      </c>
      <c r="D555" s="25" t="s">
        <v>12</v>
      </c>
      <c r="E555" s="26" t="s">
        <v>13</v>
      </c>
      <c r="F555" s="33"/>
      <c r="G555" s="27">
        <v>7058.82</v>
      </c>
      <c r="H555" s="27">
        <f>+F555*G555</f>
        <v>0</v>
      </c>
      <c r="I555" s="28"/>
    </row>
    <row r="556" spans="3:17" ht="18" hidden="1" customHeight="1" x14ac:dyDescent="0.25">
      <c r="C556" s="5">
        <v>2</v>
      </c>
      <c r="D556" s="4" t="s">
        <v>14</v>
      </c>
      <c r="E556" s="3" t="s">
        <v>15</v>
      </c>
      <c r="F556" s="34"/>
      <c r="G556" s="19">
        <v>9411.76</v>
      </c>
      <c r="H556" s="11">
        <f t="shared" ref="H556:H599" si="11">+F556*G556</f>
        <v>0</v>
      </c>
      <c r="I556" s="6"/>
    </row>
    <row r="557" spans="3:17" hidden="1" x14ac:dyDescent="0.25">
      <c r="C557" s="5">
        <v>3</v>
      </c>
      <c r="D557" s="4" t="s">
        <v>16</v>
      </c>
      <c r="E557" s="3" t="s">
        <v>15</v>
      </c>
      <c r="F557" s="34"/>
      <c r="G557" s="19">
        <v>8235.2900000000009</v>
      </c>
      <c r="H557" s="11">
        <f t="shared" si="11"/>
        <v>0</v>
      </c>
      <c r="I557" s="6"/>
    </row>
    <row r="558" spans="3:17" hidden="1" x14ac:dyDescent="0.25">
      <c r="C558" s="5">
        <v>4</v>
      </c>
      <c r="D558" s="4" t="s">
        <v>17</v>
      </c>
      <c r="E558" s="3" t="s">
        <v>15</v>
      </c>
      <c r="F558" s="34"/>
      <c r="G558" s="19">
        <v>7058.82</v>
      </c>
      <c r="H558" s="11">
        <f t="shared" si="11"/>
        <v>0</v>
      </c>
      <c r="I558" s="6"/>
    </row>
    <row r="559" spans="3:17" hidden="1" x14ac:dyDescent="0.25">
      <c r="C559" s="5">
        <v>5</v>
      </c>
      <c r="D559" s="4" t="s">
        <v>18</v>
      </c>
      <c r="E559" s="3" t="s">
        <v>15</v>
      </c>
      <c r="F559" s="34"/>
      <c r="G559" s="19">
        <v>6470.59</v>
      </c>
      <c r="H559" s="11">
        <f t="shared" si="11"/>
        <v>0</v>
      </c>
      <c r="I559" s="6"/>
    </row>
    <row r="560" spans="3:17" hidden="1" x14ac:dyDescent="0.25">
      <c r="C560" s="5">
        <v>6</v>
      </c>
      <c r="D560" s="4" t="s">
        <v>19</v>
      </c>
      <c r="E560" s="3" t="s">
        <v>15</v>
      </c>
      <c r="F560" s="34"/>
      <c r="G560" s="19">
        <v>2941.18</v>
      </c>
      <c r="H560" s="11">
        <f t="shared" si="11"/>
        <v>0</v>
      </c>
      <c r="I560" s="6"/>
    </row>
    <row r="561" spans="3:9" hidden="1" x14ac:dyDescent="0.25">
      <c r="C561" s="5">
        <v>7</v>
      </c>
      <c r="D561" s="4" t="s">
        <v>20</v>
      </c>
      <c r="E561" s="3" t="s">
        <v>15</v>
      </c>
      <c r="F561" s="34"/>
      <c r="G561" s="19">
        <v>3529.41</v>
      </c>
      <c r="H561" s="11">
        <f t="shared" si="11"/>
        <v>0</v>
      </c>
      <c r="I561" s="6"/>
    </row>
    <row r="562" spans="3:9" hidden="1" x14ac:dyDescent="0.25">
      <c r="C562" s="5">
        <v>8</v>
      </c>
      <c r="D562" s="4" t="s">
        <v>21</v>
      </c>
      <c r="E562" s="3" t="s">
        <v>22</v>
      </c>
      <c r="F562" s="34"/>
      <c r="G562" s="19">
        <v>2941.18</v>
      </c>
      <c r="H562" s="11">
        <f t="shared" si="11"/>
        <v>0</v>
      </c>
      <c r="I562" s="6"/>
    </row>
    <row r="563" spans="3:9" hidden="1" x14ac:dyDescent="0.25">
      <c r="C563" s="5">
        <v>9</v>
      </c>
      <c r="D563" s="4" t="s">
        <v>23</v>
      </c>
      <c r="E563" s="3" t="s">
        <v>22</v>
      </c>
      <c r="F563" s="34"/>
      <c r="G563" s="19">
        <v>4117.6499999999996</v>
      </c>
      <c r="H563" s="11">
        <f t="shared" si="11"/>
        <v>0</v>
      </c>
      <c r="I563" s="6"/>
    </row>
    <row r="564" spans="3:9" hidden="1" x14ac:dyDescent="0.25">
      <c r="C564" s="5">
        <v>10</v>
      </c>
      <c r="D564" s="4" t="s">
        <v>24</v>
      </c>
      <c r="E564" s="3" t="s">
        <v>25</v>
      </c>
      <c r="F564" s="34"/>
      <c r="G564" s="19">
        <v>12352.94</v>
      </c>
      <c r="H564" s="11">
        <f t="shared" si="11"/>
        <v>0</v>
      </c>
      <c r="I564" s="6"/>
    </row>
    <row r="565" spans="3:9" ht="302.25" customHeight="1" x14ac:dyDescent="0.25">
      <c r="C565" s="5">
        <v>11</v>
      </c>
      <c r="D565" s="4" t="s">
        <v>26</v>
      </c>
      <c r="E565" s="3" t="s">
        <v>15</v>
      </c>
      <c r="F565" s="34">
        <v>3</v>
      </c>
      <c r="G565" s="54">
        <v>17647.060000000001</v>
      </c>
      <c r="H565" s="55">
        <f t="shared" si="11"/>
        <v>52941.180000000008</v>
      </c>
      <c r="I565" s="6"/>
    </row>
    <row r="566" spans="3:9" hidden="1" x14ac:dyDescent="0.25">
      <c r="C566" s="5">
        <v>12</v>
      </c>
      <c r="D566" s="4" t="s">
        <v>27</v>
      </c>
      <c r="E566" s="3" t="s">
        <v>15</v>
      </c>
      <c r="F566" s="34"/>
      <c r="G566" s="19">
        <v>18235.29</v>
      </c>
      <c r="H566" s="11">
        <f t="shared" si="11"/>
        <v>0</v>
      </c>
      <c r="I566" s="6"/>
    </row>
    <row r="567" spans="3:9" hidden="1" x14ac:dyDescent="0.25">
      <c r="C567" s="5">
        <v>13</v>
      </c>
      <c r="D567" s="4" t="s">
        <v>28</v>
      </c>
      <c r="E567" s="3" t="s">
        <v>15</v>
      </c>
      <c r="F567" s="34"/>
      <c r="G567" s="19">
        <v>10000</v>
      </c>
      <c r="H567" s="11">
        <f t="shared" si="11"/>
        <v>0</v>
      </c>
      <c r="I567" s="6"/>
    </row>
    <row r="568" spans="3:9" ht="18" hidden="1" customHeight="1" x14ac:dyDescent="0.25">
      <c r="C568" s="5">
        <v>14</v>
      </c>
      <c r="D568" s="4" t="s">
        <v>29</v>
      </c>
      <c r="E568" s="3" t="s">
        <v>25</v>
      </c>
      <c r="F568" s="34"/>
      <c r="G568" s="54">
        <v>18823.53</v>
      </c>
      <c r="H568" s="55">
        <f t="shared" si="11"/>
        <v>0</v>
      </c>
      <c r="I568" s="6"/>
    </row>
    <row r="569" spans="3:9" hidden="1" x14ac:dyDescent="0.25">
      <c r="C569" s="5">
        <v>15</v>
      </c>
      <c r="D569" s="4" t="s">
        <v>30</v>
      </c>
      <c r="E569" s="3" t="s">
        <v>15</v>
      </c>
      <c r="F569" s="34"/>
      <c r="G569" s="19">
        <v>20000</v>
      </c>
      <c r="H569" s="11">
        <f t="shared" si="11"/>
        <v>0</v>
      </c>
      <c r="I569" s="6"/>
    </row>
    <row r="570" spans="3:9" hidden="1" x14ac:dyDescent="0.25">
      <c r="C570" s="5">
        <v>16</v>
      </c>
      <c r="D570" s="4" t="s">
        <v>31</v>
      </c>
      <c r="E570" s="3" t="s">
        <v>15</v>
      </c>
      <c r="F570" s="34"/>
      <c r="G570" s="19">
        <v>18823.53</v>
      </c>
      <c r="H570" s="11">
        <f t="shared" si="11"/>
        <v>0</v>
      </c>
      <c r="I570" s="6"/>
    </row>
    <row r="571" spans="3:9" ht="21.75" hidden="1" customHeight="1" x14ac:dyDescent="0.25">
      <c r="C571" s="5">
        <v>17</v>
      </c>
      <c r="D571" s="4" t="s">
        <v>32</v>
      </c>
      <c r="E571" s="3" t="s">
        <v>25</v>
      </c>
      <c r="F571" s="34"/>
      <c r="G571" s="54">
        <v>14117.65</v>
      </c>
      <c r="H571" s="55">
        <f t="shared" si="11"/>
        <v>0</v>
      </c>
      <c r="I571" s="6"/>
    </row>
    <row r="572" spans="3:9" hidden="1" x14ac:dyDescent="0.25">
      <c r="C572" s="5">
        <v>18</v>
      </c>
      <c r="D572" s="4" t="s">
        <v>33</v>
      </c>
      <c r="E572" s="3" t="s">
        <v>13</v>
      </c>
      <c r="F572" s="34"/>
      <c r="G572" s="19">
        <v>5882.35</v>
      </c>
      <c r="H572" s="11">
        <f t="shared" si="11"/>
        <v>0</v>
      </c>
      <c r="I572" s="6"/>
    </row>
    <row r="573" spans="3:9" ht="17.25" hidden="1" customHeight="1" x14ac:dyDescent="0.25">
      <c r="C573" s="5">
        <v>19</v>
      </c>
      <c r="D573" s="4" t="s">
        <v>34</v>
      </c>
      <c r="E573" s="3" t="s">
        <v>15</v>
      </c>
      <c r="F573" s="34"/>
      <c r="G573" s="19">
        <v>15882.35</v>
      </c>
      <c r="H573" s="11">
        <f t="shared" si="11"/>
        <v>0</v>
      </c>
      <c r="I573" s="6"/>
    </row>
    <row r="574" spans="3:9" hidden="1" x14ac:dyDescent="0.25">
      <c r="C574" s="5">
        <v>20</v>
      </c>
      <c r="D574" s="4" t="s">
        <v>35</v>
      </c>
      <c r="E574" s="3" t="s">
        <v>25</v>
      </c>
      <c r="F574" s="34"/>
      <c r="G574" s="19">
        <v>15882.35</v>
      </c>
      <c r="H574" s="11">
        <f t="shared" si="11"/>
        <v>0</v>
      </c>
      <c r="I574" s="6"/>
    </row>
    <row r="575" spans="3:9" hidden="1" x14ac:dyDescent="0.25">
      <c r="C575" s="5">
        <v>21</v>
      </c>
      <c r="D575" s="4" t="s">
        <v>36</v>
      </c>
      <c r="E575" s="3" t="s">
        <v>25</v>
      </c>
      <c r="F575" s="34"/>
      <c r="G575" s="19">
        <v>15882.94</v>
      </c>
      <c r="H575" s="11">
        <f t="shared" si="11"/>
        <v>0</v>
      </c>
      <c r="I575" s="6"/>
    </row>
    <row r="576" spans="3:9" ht="19.5" hidden="1" customHeight="1" x14ac:dyDescent="0.25">
      <c r="C576" s="5">
        <v>22</v>
      </c>
      <c r="D576" s="4" t="s">
        <v>37</v>
      </c>
      <c r="E576" s="3" t="s">
        <v>15</v>
      </c>
      <c r="F576" s="34"/>
      <c r="G576" s="19">
        <v>15883.53</v>
      </c>
      <c r="H576" s="11">
        <f t="shared" si="11"/>
        <v>0</v>
      </c>
      <c r="I576" s="6"/>
    </row>
    <row r="577" spans="3:9" hidden="1" x14ac:dyDescent="0.25">
      <c r="C577" s="5">
        <v>23</v>
      </c>
      <c r="D577" s="4" t="s">
        <v>38</v>
      </c>
      <c r="E577" s="3" t="s">
        <v>15</v>
      </c>
      <c r="F577" s="34"/>
      <c r="G577" s="19">
        <v>15884.12</v>
      </c>
      <c r="H577" s="11">
        <f t="shared" si="11"/>
        <v>0</v>
      </c>
      <c r="I577" s="6"/>
    </row>
    <row r="578" spans="3:9" hidden="1" x14ac:dyDescent="0.25">
      <c r="C578" s="5">
        <v>24</v>
      </c>
      <c r="D578" s="4" t="s">
        <v>39</v>
      </c>
      <c r="E578" s="3" t="s">
        <v>25</v>
      </c>
      <c r="F578" s="34"/>
      <c r="G578" s="19">
        <v>12352.94</v>
      </c>
      <c r="H578" s="11">
        <f t="shared" si="11"/>
        <v>0</v>
      </c>
      <c r="I578" s="6"/>
    </row>
    <row r="579" spans="3:9" hidden="1" x14ac:dyDescent="0.25">
      <c r="C579" s="5">
        <v>25</v>
      </c>
      <c r="D579" s="4" t="s">
        <v>40</v>
      </c>
      <c r="E579" s="3" t="s">
        <v>15</v>
      </c>
      <c r="F579" s="34"/>
      <c r="G579" s="19">
        <v>15882.35</v>
      </c>
      <c r="H579" s="11">
        <f t="shared" si="11"/>
        <v>0</v>
      </c>
      <c r="I579" s="6"/>
    </row>
    <row r="580" spans="3:9" hidden="1" x14ac:dyDescent="0.25">
      <c r="C580" s="5">
        <v>26</v>
      </c>
      <c r="D580" s="4" t="s">
        <v>41</v>
      </c>
      <c r="E580" s="3" t="s">
        <v>15</v>
      </c>
      <c r="F580" s="34"/>
      <c r="G580" s="19">
        <v>15882.94</v>
      </c>
      <c r="H580" s="11">
        <f t="shared" si="11"/>
        <v>0</v>
      </c>
      <c r="I580" s="6"/>
    </row>
    <row r="581" spans="3:9" hidden="1" x14ac:dyDescent="0.25">
      <c r="C581" s="5">
        <v>27</v>
      </c>
      <c r="D581" s="4" t="s">
        <v>42</v>
      </c>
      <c r="E581" s="3" t="s">
        <v>15</v>
      </c>
      <c r="F581" s="34"/>
      <c r="G581" s="19">
        <v>38235.29</v>
      </c>
      <c r="H581" s="11">
        <f t="shared" si="11"/>
        <v>0</v>
      </c>
      <c r="I581" s="6"/>
    </row>
    <row r="582" spans="3:9" hidden="1" x14ac:dyDescent="0.25">
      <c r="C582" s="5">
        <v>28</v>
      </c>
      <c r="D582" s="4" t="s">
        <v>43</v>
      </c>
      <c r="E582" s="3" t="s">
        <v>15</v>
      </c>
      <c r="F582" s="34"/>
      <c r="G582" s="19">
        <v>31764.71</v>
      </c>
      <c r="H582" s="11">
        <f t="shared" si="11"/>
        <v>0</v>
      </c>
      <c r="I582" s="6"/>
    </row>
    <row r="583" spans="3:9" hidden="1" x14ac:dyDescent="0.25">
      <c r="C583" s="5">
        <v>29</v>
      </c>
      <c r="D583" s="4" t="s">
        <v>44</v>
      </c>
      <c r="E583" s="3" t="s">
        <v>15</v>
      </c>
      <c r="F583" s="34"/>
      <c r="G583" s="19">
        <v>4705.88</v>
      </c>
      <c r="H583" s="11">
        <f t="shared" si="11"/>
        <v>0</v>
      </c>
      <c r="I583" s="6"/>
    </row>
    <row r="584" spans="3:9" hidden="1" x14ac:dyDescent="0.25">
      <c r="C584" s="5">
        <v>30</v>
      </c>
      <c r="D584" s="4" t="s">
        <v>44</v>
      </c>
      <c r="E584" s="3" t="s">
        <v>25</v>
      </c>
      <c r="F584" s="34"/>
      <c r="G584" s="19">
        <v>4117.6499999999996</v>
      </c>
      <c r="H584" s="11">
        <f t="shared" si="11"/>
        <v>0</v>
      </c>
      <c r="I584" s="6"/>
    </row>
    <row r="585" spans="3:9" hidden="1" x14ac:dyDescent="0.25">
      <c r="C585" s="5">
        <v>31</v>
      </c>
      <c r="D585" s="4" t="s">
        <v>45</v>
      </c>
      <c r="E585" s="3" t="s">
        <v>15</v>
      </c>
      <c r="F585" s="34"/>
      <c r="G585" s="19">
        <v>13529.41</v>
      </c>
      <c r="H585" s="11">
        <f t="shared" si="11"/>
        <v>0</v>
      </c>
      <c r="I585" s="6"/>
    </row>
    <row r="586" spans="3:9" hidden="1" x14ac:dyDescent="0.25">
      <c r="C586" s="5">
        <v>32</v>
      </c>
      <c r="D586" s="4" t="s">
        <v>45</v>
      </c>
      <c r="E586" s="3" t="s">
        <v>25</v>
      </c>
      <c r="F586" s="34"/>
      <c r="G586" s="19">
        <v>11176.47</v>
      </c>
      <c r="H586" s="11">
        <f t="shared" si="11"/>
        <v>0</v>
      </c>
      <c r="I586" s="6"/>
    </row>
    <row r="587" spans="3:9" ht="20.25" hidden="1" customHeight="1" x14ac:dyDescent="0.25">
      <c r="C587" s="5">
        <v>33</v>
      </c>
      <c r="D587" s="4" t="s">
        <v>46</v>
      </c>
      <c r="E587" s="3" t="s">
        <v>15</v>
      </c>
      <c r="F587" s="34"/>
      <c r="G587" s="19">
        <v>11764.71</v>
      </c>
      <c r="H587" s="11">
        <f t="shared" si="11"/>
        <v>0</v>
      </c>
      <c r="I587" s="6"/>
    </row>
    <row r="588" spans="3:9" hidden="1" x14ac:dyDescent="0.25">
      <c r="C588" s="5">
        <v>34</v>
      </c>
      <c r="D588" s="4" t="s">
        <v>46</v>
      </c>
      <c r="E588" s="3" t="s">
        <v>25</v>
      </c>
      <c r="F588" s="34"/>
      <c r="G588" s="19">
        <v>9411.76</v>
      </c>
      <c r="H588" s="11">
        <f t="shared" si="11"/>
        <v>0</v>
      </c>
      <c r="I588" s="6"/>
    </row>
    <row r="589" spans="3:9" ht="19.5" hidden="1" customHeight="1" x14ac:dyDescent="0.25">
      <c r="C589" s="5">
        <v>35</v>
      </c>
      <c r="D589" s="4" t="s">
        <v>47</v>
      </c>
      <c r="E589" s="3" t="s">
        <v>15</v>
      </c>
      <c r="F589" s="34"/>
      <c r="G589" s="19">
        <v>11176.47</v>
      </c>
      <c r="H589" s="11">
        <f t="shared" si="11"/>
        <v>0</v>
      </c>
      <c r="I589" s="6"/>
    </row>
    <row r="590" spans="3:9" hidden="1" x14ac:dyDescent="0.25">
      <c r="C590" s="5">
        <v>36</v>
      </c>
      <c r="D590" s="4" t="s">
        <v>48</v>
      </c>
      <c r="E590" s="3" t="s">
        <v>15</v>
      </c>
      <c r="F590" s="34"/>
      <c r="G590" s="20">
        <v>11176.47</v>
      </c>
      <c r="H590" s="11">
        <f t="shared" si="11"/>
        <v>0</v>
      </c>
      <c r="I590" s="6"/>
    </row>
    <row r="591" spans="3:9" hidden="1" x14ac:dyDescent="0.25">
      <c r="C591" s="5">
        <v>37</v>
      </c>
      <c r="D591" s="4" t="s">
        <v>49</v>
      </c>
      <c r="E591" s="3" t="s">
        <v>15</v>
      </c>
      <c r="F591" s="34"/>
      <c r="G591" s="19">
        <v>2941.18</v>
      </c>
      <c r="H591" s="11">
        <f t="shared" si="11"/>
        <v>0</v>
      </c>
      <c r="I591" s="6"/>
    </row>
    <row r="592" spans="3:9" hidden="1" x14ac:dyDescent="0.25">
      <c r="C592" s="5">
        <v>38</v>
      </c>
      <c r="D592" s="4" t="s">
        <v>50</v>
      </c>
      <c r="E592" s="3" t="s">
        <v>25</v>
      </c>
      <c r="F592" s="34"/>
      <c r="G592" s="19">
        <v>2941.76</v>
      </c>
      <c r="H592" s="11">
        <f t="shared" si="11"/>
        <v>0</v>
      </c>
      <c r="I592" s="6"/>
    </row>
    <row r="593" spans="3:17" hidden="1" x14ac:dyDescent="0.25">
      <c r="C593" s="5">
        <v>39</v>
      </c>
      <c r="D593" s="4" t="s">
        <v>51</v>
      </c>
      <c r="E593" s="3" t="s">
        <v>22</v>
      </c>
      <c r="F593" s="34"/>
      <c r="G593" s="19">
        <v>9411.76</v>
      </c>
      <c r="H593" s="11">
        <f t="shared" si="11"/>
        <v>0</v>
      </c>
      <c r="I593" s="6"/>
    </row>
    <row r="594" spans="3:17" hidden="1" x14ac:dyDescent="0.25">
      <c r="C594" s="5">
        <v>40</v>
      </c>
      <c r="D594" s="4" t="s">
        <v>52</v>
      </c>
      <c r="E594" s="3" t="s">
        <v>22</v>
      </c>
      <c r="F594" s="34"/>
      <c r="G594" s="19">
        <v>10000</v>
      </c>
      <c r="H594" s="11">
        <f t="shared" si="11"/>
        <v>0</v>
      </c>
      <c r="I594" s="6"/>
    </row>
    <row r="595" spans="3:17" hidden="1" x14ac:dyDescent="0.25">
      <c r="C595" s="5">
        <v>41</v>
      </c>
      <c r="D595" s="4" t="s">
        <v>53</v>
      </c>
      <c r="E595" s="3" t="s">
        <v>22</v>
      </c>
      <c r="F595" s="34"/>
      <c r="G595" s="19">
        <v>10000</v>
      </c>
      <c r="H595" s="11">
        <f t="shared" si="11"/>
        <v>0</v>
      </c>
      <c r="I595" s="6"/>
    </row>
    <row r="596" spans="3:17" hidden="1" x14ac:dyDescent="0.25">
      <c r="C596" s="5">
        <v>42</v>
      </c>
      <c r="D596" s="4" t="s">
        <v>54</v>
      </c>
      <c r="E596" s="3" t="s">
        <v>22</v>
      </c>
      <c r="F596" s="34"/>
      <c r="G596" s="19">
        <v>3529.41</v>
      </c>
      <c r="H596" s="11">
        <f t="shared" si="11"/>
        <v>0</v>
      </c>
      <c r="I596" s="6"/>
    </row>
    <row r="597" spans="3:17" hidden="1" x14ac:dyDescent="0.25">
      <c r="C597" s="5">
        <v>43</v>
      </c>
      <c r="D597" s="4" t="s">
        <v>55</v>
      </c>
      <c r="E597" s="3" t="s">
        <v>22</v>
      </c>
      <c r="F597" s="34"/>
      <c r="G597" s="19">
        <v>5882.35</v>
      </c>
      <c r="H597" s="11">
        <f t="shared" si="11"/>
        <v>0</v>
      </c>
      <c r="I597" s="6"/>
    </row>
    <row r="598" spans="3:17" ht="18.75" hidden="1" customHeight="1" x14ac:dyDescent="0.25">
      <c r="C598" s="5">
        <v>44</v>
      </c>
      <c r="D598" s="4" t="s">
        <v>56</v>
      </c>
      <c r="E598" s="3" t="s">
        <v>22</v>
      </c>
      <c r="F598" s="34"/>
      <c r="G598" s="19">
        <v>5882.94</v>
      </c>
      <c r="H598" s="11">
        <f t="shared" si="11"/>
        <v>0</v>
      </c>
      <c r="I598" s="6"/>
    </row>
    <row r="599" spans="3:17" ht="15.75" hidden="1" thickBot="1" x14ac:dyDescent="0.3">
      <c r="C599" s="7">
        <v>45</v>
      </c>
      <c r="D599" s="8" t="s">
        <v>57</v>
      </c>
      <c r="E599" s="9" t="s">
        <v>25</v>
      </c>
      <c r="F599" s="35"/>
      <c r="G599" s="29">
        <v>10588.24</v>
      </c>
      <c r="H599" s="12">
        <f t="shared" si="11"/>
        <v>0</v>
      </c>
      <c r="I599" s="10"/>
    </row>
    <row r="600" spans="3:17" ht="15.75" thickBot="1" x14ac:dyDescent="0.3">
      <c r="C600" s="124" t="s">
        <v>70</v>
      </c>
      <c r="D600" s="125"/>
      <c r="E600" s="125"/>
      <c r="F600" s="125"/>
      <c r="G600" s="126"/>
      <c r="H600" s="18">
        <f>SUM(H555:H599)</f>
        <v>52941.180000000008</v>
      </c>
      <c r="I600" s="18">
        <f>+H600*1.19</f>
        <v>63000.004200000003</v>
      </c>
    </row>
    <row r="601" spans="3:17" ht="15.75" thickBot="1" x14ac:dyDescent="0.3"/>
    <row r="602" spans="3:17" ht="15.75" thickBot="1" x14ac:dyDescent="0.3">
      <c r="C602" s="118" t="s">
        <v>61</v>
      </c>
      <c r="D602" s="119"/>
      <c r="E602" s="120"/>
      <c r="F602" s="121" t="s">
        <v>82</v>
      </c>
      <c r="G602" s="122"/>
      <c r="H602" s="122"/>
      <c r="I602" s="123"/>
      <c r="Q602" s="15"/>
    </row>
    <row r="603" spans="3:17" ht="15.75" thickBot="1" x14ac:dyDescent="0.3">
      <c r="C603" s="118" t="s">
        <v>63</v>
      </c>
      <c r="D603" s="119"/>
      <c r="E603" s="120"/>
      <c r="F603" s="121" t="s">
        <v>67</v>
      </c>
      <c r="G603" s="122"/>
      <c r="H603" s="122"/>
      <c r="I603" s="123"/>
    </row>
    <row r="604" spans="3:17" ht="60" x14ac:dyDescent="0.25">
      <c r="C604" s="21" t="s">
        <v>8</v>
      </c>
      <c r="D604" s="22" t="s">
        <v>9</v>
      </c>
      <c r="E604" s="22" t="s">
        <v>10</v>
      </c>
      <c r="F604" s="32" t="s">
        <v>11</v>
      </c>
      <c r="G604" s="22" t="s">
        <v>69</v>
      </c>
      <c r="H604" s="22" t="s">
        <v>58</v>
      </c>
      <c r="I604" s="23" t="s">
        <v>62</v>
      </c>
    </row>
    <row r="605" spans="3:17" hidden="1" x14ac:dyDescent="0.25">
      <c r="C605" s="24">
        <v>1</v>
      </c>
      <c r="D605" s="25" t="s">
        <v>12</v>
      </c>
      <c r="E605" s="26" t="s">
        <v>13</v>
      </c>
      <c r="F605" s="33"/>
      <c r="G605" s="27">
        <v>7058.82</v>
      </c>
      <c r="H605" s="27">
        <f>+F605*G605</f>
        <v>0</v>
      </c>
      <c r="I605" s="28"/>
    </row>
    <row r="606" spans="3:17" ht="18" hidden="1" customHeight="1" x14ac:dyDescent="0.25">
      <c r="C606" s="5">
        <v>2</v>
      </c>
      <c r="D606" s="4" t="s">
        <v>14</v>
      </c>
      <c r="E606" s="3" t="s">
        <v>15</v>
      </c>
      <c r="F606" s="34"/>
      <c r="G606" s="19">
        <v>9411.76</v>
      </c>
      <c r="H606" s="11">
        <f t="shared" ref="H606:H649" si="12">+F606*G606</f>
        <v>0</v>
      </c>
      <c r="I606" s="6"/>
    </row>
    <row r="607" spans="3:17" hidden="1" x14ac:dyDescent="0.25">
      <c r="C607" s="5">
        <v>3</v>
      </c>
      <c r="D607" s="4" t="s">
        <v>16</v>
      </c>
      <c r="E607" s="3" t="s">
        <v>15</v>
      </c>
      <c r="F607" s="34"/>
      <c r="G607" s="19">
        <v>8235.2900000000009</v>
      </c>
      <c r="H607" s="11">
        <f t="shared" si="12"/>
        <v>0</v>
      </c>
      <c r="I607" s="6"/>
    </row>
    <row r="608" spans="3:17" hidden="1" x14ac:dyDescent="0.25">
      <c r="C608" s="5">
        <v>4</v>
      </c>
      <c r="D608" s="4" t="s">
        <v>17</v>
      </c>
      <c r="E608" s="3" t="s">
        <v>15</v>
      </c>
      <c r="F608" s="34"/>
      <c r="G608" s="19">
        <v>7058.82</v>
      </c>
      <c r="H608" s="11">
        <f t="shared" si="12"/>
        <v>0</v>
      </c>
      <c r="I608" s="6"/>
    </row>
    <row r="609" spans="3:9" hidden="1" x14ac:dyDescent="0.25">
      <c r="C609" s="5">
        <v>5</v>
      </c>
      <c r="D609" s="4" t="s">
        <v>18</v>
      </c>
      <c r="E609" s="3" t="s">
        <v>15</v>
      </c>
      <c r="F609" s="34"/>
      <c r="G609" s="19">
        <v>6470.59</v>
      </c>
      <c r="H609" s="11">
        <f t="shared" si="12"/>
        <v>0</v>
      </c>
      <c r="I609" s="6"/>
    </row>
    <row r="610" spans="3:9" hidden="1" x14ac:dyDescent="0.25">
      <c r="C610" s="5">
        <v>6</v>
      </c>
      <c r="D610" s="4" t="s">
        <v>19</v>
      </c>
      <c r="E610" s="3" t="s">
        <v>15</v>
      </c>
      <c r="F610" s="34"/>
      <c r="G610" s="19">
        <v>2941.18</v>
      </c>
      <c r="H610" s="11">
        <f t="shared" si="12"/>
        <v>0</v>
      </c>
      <c r="I610" s="6"/>
    </row>
    <row r="611" spans="3:9" hidden="1" x14ac:dyDescent="0.25">
      <c r="C611" s="5">
        <v>7</v>
      </c>
      <c r="D611" s="4" t="s">
        <v>20</v>
      </c>
      <c r="E611" s="3" t="s">
        <v>15</v>
      </c>
      <c r="F611" s="34"/>
      <c r="G611" s="19">
        <v>3529.41</v>
      </c>
      <c r="H611" s="11">
        <f t="shared" si="12"/>
        <v>0</v>
      </c>
      <c r="I611" s="6"/>
    </row>
    <row r="612" spans="3:9" hidden="1" x14ac:dyDescent="0.25">
      <c r="C612" s="5">
        <v>8</v>
      </c>
      <c r="D612" s="4" t="s">
        <v>21</v>
      </c>
      <c r="E612" s="3" t="s">
        <v>22</v>
      </c>
      <c r="F612" s="34"/>
      <c r="G612" s="19">
        <v>2941.18</v>
      </c>
      <c r="H612" s="11">
        <f t="shared" si="12"/>
        <v>0</v>
      </c>
      <c r="I612" s="6"/>
    </row>
    <row r="613" spans="3:9" hidden="1" x14ac:dyDescent="0.25">
      <c r="C613" s="5">
        <v>9</v>
      </c>
      <c r="D613" s="4" t="s">
        <v>23</v>
      </c>
      <c r="E613" s="3" t="s">
        <v>22</v>
      </c>
      <c r="F613" s="34"/>
      <c r="G613" s="19">
        <v>4117.6499999999996</v>
      </c>
      <c r="H613" s="11">
        <f t="shared" si="12"/>
        <v>0</v>
      </c>
      <c r="I613" s="6"/>
    </row>
    <row r="614" spans="3:9" hidden="1" x14ac:dyDescent="0.25">
      <c r="C614" s="5">
        <v>10</v>
      </c>
      <c r="D614" s="4" t="s">
        <v>24</v>
      </c>
      <c r="E614" s="3" t="s">
        <v>25</v>
      </c>
      <c r="F614" s="34"/>
      <c r="G614" s="19">
        <v>12352.94</v>
      </c>
      <c r="H614" s="11">
        <f t="shared" si="12"/>
        <v>0</v>
      </c>
      <c r="I614" s="6"/>
    </row>
    <row r="615" spans="3:9" ht="21" hidden="1" customHeight="1" x14ac:dyDescent="0.25">
      <c r="C615" s="5">
        <v>11</v>
      </c>
      <c r="D615" s="4" t="s">
        <v>26</v>
      </c>
      <c r="E615" s="3" t="s">
        <v>15</v>
      </c>
      <c r="F615" s="34"/>
      <c r="G615" s="54">
        <v>17647.060000000001</v>
      </c>
      <c r="H615" s="55">
        <f t="shared" si="12"/>
        <v>0</v>
      </c>
      <c r="I615" s="6"/>
    </row>
    <row r="616" spans="3:9" hidden="1" x14ac:dyDescent="0.25">
      <c r="C616" s="5">
        <v>12</v>
      </c>
      <c r="D616" s="4" t="s">
        <v>27</v>
      </c>
      <c r="E616" s="3" t="s">
        <v>15</v>
      </c>
      <c r="F616" s="34"/>
      <c r="G616" s="19">
        <v>18235.29</v>
      </c>
      <c r="H616" s="11">
        <f t="shared" si="12"/>
        <v>0</v>
      </c>
      <c r="I616" s="6"/>
    </row>
    <row r="617" spans="3:9" hidden="1" x14ac:dyDescent="0.25">
      <c r="C617" s="5">
        <v>13</v>
      </c>
      <c r="D617" s="4" t="s">
        <v>28</v>
      </c>
      <c r="E617" s="3" t="s">
        <v>15</v>
      </c>
      <c r="F617" s="34"/>
      <c r="G617" s="19">
        <v>10000</v>
      </c>
      <c r="H617" s="11">
        <f t="shared" si="12"/>
        <v>0</v>
      </c>
      <c r="I617" s="6"/>
    </row>
    <row r="618" spans="3:9" ht="259.5" customHeight="1" x14ac:dyDescent="0.25">
      <c r="C618" s="5">
        <v>14</v>
      </c>
      <c r="D618" s="4" t="s">
        <v>29</v>
      </c>
      <c r="E618" s="3" t="s">
        <v>25</v>
      </c>
      <c r="F618" s="34">
        <v>22</v>
      </c>
      <c r="G618" s="54">
        <v>18823.53</v>
      </c>
      <c r="H618" s="55">
        <f t="shared" si="12"/>
        <v>414117.66</v>
      </c>
      <c r="I618" s="6"/>
    </row>
    <row r="619" spans="3:9" hidden="1" x14ac:dyDescent="0.25">
      <c r="C619" s="5">
        <v>15</v>
      </c>
      <c r="D619" s="4" t="s">
        <v>30</v>
      </c>
      <c r="E619" s="3" t="s">
        <v>15</v>
      </c>
      <c r="F619" s="34"/>
      <c r="G619" s="19">
        <v>20000</v>
      </c>
      <c r="H619" s="11">
        <f t="shared" si="12"/>
        <v>0</v>
      </c>
      <c r="I619" s="6"/>
    </row>
    <row r="620" spans="3:9" hidden="1" x14ac:dyDescent="0.25">
      <c r="C620" s="5">
        <v>16</v>
      </c>
      <c r="D620" s="4" t="s">
        <v>31</v>
      </c>
      <c r="E620" s="3" t="s">
        <v>15</v>
      </c>
      <c r="F620" s="34"/>
      <c r="G620" s="19">
        <v>18823.53</v>
      </c>
      <c r="H620" s="11">
        <f t="shared" si="12"/>
        <v>0</v>
      </c>
      <c r="I620" s="6"/>
    </row>
    <row r="621" spans="3:9" ht="234" customHeight="1" x14ac:dyDescent="0.25">
      <c r="C621" s="5">
        <v>17</v>
      </c>
      <c r="D621" s="4" t="s">
        <v>32</v>
      </c>
      <c r="E621" s="3" t="s">
        <v>25</v>
      </c>
      <c r="F621" s="34">
        <v>7</v>
      </c>
      <c r="G621" s="54">
        <v>14117.65</v>
      </c>
      <c r="H621" s="55">
        <f t="shared" si="12"/>
        <v>98823.55</v>
      </c>
      <c r="I621" s="6"/>
    </row>
    <row r="622" spans="3:9" hidden="1" x14ac:dyDescent="0.25">
      <c r="C622" s="5">
        <v>18</v>
      </c>
      <c r="D622" s="4" t="s">
        <v>33</v>
      </c>
      <c r="E622" s="3" t="s">
        <v>13</v>
      </c>
      <c r="F622" s="34"/>
      <c r="G622" s="19">
        <v>5882.35</v>
      </c>
      <c r="H622" s="11">
        <f t="shared" si="12"/>
        <v>0</v>
      </c>
      <c r="I622" s="6"/>
    </row>
    <row r="623" spans="3:9" ht="17.25" hidden="1" customHeight="1" x14ac:dyDescent="0.25">
      <c r="C623" s="5">
        <v>19</v>
      </c>
      <c r="D623" s="4" t="s">
        <v>34</v>
      </c>
      <c r="E623" s="3" t="s">
        <v>15</v>
      </c>
      <c r="F623" s="34"/>
      <c r="G623" s="19">
        <v>15882.35</v>
      </c>
      <c r="H623" s="11">
        <f t="shared" si="12"/>
        <v>0</v>
      </c>
      <c r="I623" s="6"/>
    </row>
    <row r="624" spans="3:9" hidden="1" x14ac:dyDescent="0.25">
      <c r="C624" s="5">
        <v>20</v>
      </c>
      <c r="D624" s="4" t="s">
        <v>35</v>
      </c>
      <c r="E624" s="3" t="s">
        <v>25</v>
      </c>
      <c r="F624" s="34"/>
      <c r="G624" s="19">
        <v>15882.35</v>
      </c>
      <c r="H624" s="11">
        <f t="shared" si="12"/>
        <v>0</v>
      </c>
      <c r="I624" s="6"/>
    </row>
    <row r="625" spans="3:9" hidden="1" x14ac:dyDescent="0.25">
      <c r="C625" s="5">
        <v>21</v>
      </c>
      <c r="D625" s="4" t="s">
        <v>36</v>
      </c>
      <c r="E625" s="3" t="s">
        <v>25</v>
      </c>
      <c r="F625" s="34"/>
      <c r="G625" s="19">
        <v>15882.94</v>
      </c>
      <c r="H625" s="11">
        <f t="shared" si="12"/>
        <v>0</v>
      </c>
      <c r="I625" s="6"/>
    </row>
    <row r="626" spans="3:9" ht="19.5" hidden="1" customHeight="1" x14ac:dyDescent="0.25">
      <c r="C626" s="5">
        <v>22</v>
      </c>
      <c r="D626" s="4" t="s">
        <v>37</v>
      </c>
      <c r="E626" s="3" t="s">
        <v>15</v>
      </c>
      <c r="F626" s="34"/>
      <c r="G626" s="19">
        <v>15883.53</v>
      </c>
      <c r="H626" s="11">
        <f t="shared" si="12"/>
        <v>0</v>
      </c>
      <c r="I626" s="6"/>
    </row>
    <row r="627" spans="3:9" hidden="1" x14ac:dyDescent="0.25">
      <c r="C627" s="5">
        <v>23</v>
      </c>
      <c r="D627" s="4" t="s">
        <v>38</v>
      </c>
      <c r="E627" s="3" t="s">
        <v>15</v>
      </c>
      <c r="F627" s="34"/>
      <c r="G627" s="19">
        <v>15884.12</v>
      </c>
      <c r="H627" s="11">
        <f t="shared" si="12"/>
        <v>0</v>
      </c>
      <c r="I627" s="6"/>
    </row>
    <row r="628" spans="3:9" hidden="1" x14ac:dyDescent="0.25">
      <c r="C628" s="5">
        <v>24</v>
      </c>
      <c r="D628" s="4" t="s">
        <v>39</v>
      </c>
      <c r="E628" s="3" t="s">
        <v>25</v>
      </c>
      <c r="F628" s="34"/>
      <c r="G628" s="19">
        <v>12352.94</v>
      </c>
      <c r="H628" s="11">
        <f t="shared" si="12"/>
        <v>0</v>
      </c>
      <c r="I628" s="6"/>
    </row>
    <row r="629" spans="3:9" hidden="1" x14ac:dyDescent="0.25">
      <c r="C629" s="5">
        <v>25</v>
      </c>
      <c r="D629" s="4" t="s">
        <v>40</v>
      </c>
      <c r="E629" s="3" t="s">
        <v>15</v>
      </c>
      <c r="F629" s="34"/>
      <c r="G629" s="19">
        <v>15882.35</v>
      </c>
      <c r="H629" s="11">
        <f t="shared" si="12"/>
        <v>0</v>
      </c>
      <c r="I629" s="6"/>
    </row>
    <row r="630" spans="3:9" hidden="1" x14ac:dyDescent="0.25">
      <c r="C630" s="5">
        <v>26</v>
      </c>
      <c r="D630" s="4" t="s">
        <v>41</v>
      </c>
      <c r="E630" s="3" t="s">
        <v>15</v>
      </c>
      <c r="F630" s="34"/>
      <c r="G630" s="19">
        <v>15882.94</v>
      </c>
      <c r="H630" s="11">
        <f t="shared" si="12"/>
        <v>0</v>
      </c>
      <c r="I630" s="6"/>
    </row>
    <row r="631" spans="3:9" hidden="1" x14ac:dyDescent="0.25">
      <c r="C631" s="5">
        <v>27</v>
      </c>
      <c r="D631" s="4" t="s">
        <v>42</v>
      </c>
      <c r="E631" s="3" t="s">
        <v>15</v>
      </c>
      <c r="F631" s="34"/>
      <c r="G631" s="19">
        <v>38235.29</v>
      </c>
      <c r="H631" s="11">
        <f t="shared" si="12"/>
        <v>0</v>
      </c>
      <c r="I631" s="6"/>
    </row>
    <row r="632" spans="3:9" hidden="1" x14ac:dyDescent="0.25">
      <c r="C632" s="5">
        <v>28</v>
      </c>
      <c r="D632" s="4" t="s">
        <v>43</v>
      </c>
      <c r="E632" s="3" t="s">
        <v>15</v>
      </c>
      <c r="F632" s="34"/>
      <c r="G632" s="19">
        <v>31764.71</v>
      </c>
      <c r="H632" s="11">
        <f t="shared" si="12"/>
        <v>0</v>
      </c>
      <c r="I632" s="6"/>
    </row>
    <row r="633" spans="3:9" hidden="1" x14ac:dyDescent="0.25">
      <c r="C633" s="5">
        <v>29</v>
      </c>
      <c r="D633" s="4" t="s">
        <v>44</v>
      </c>
      <c r="E633" s="3" t="s">
        <v>15</v>
      </c>
      <c r="F633" s="34"/>
      <c r="G633" s="19">
        <v>4705.88</v>
      </c>
      <c r="H633" s="11">
        <f t="shared" si="12"/>
        <v>0</v>
      </c>
      <c r="I633" s="6"/>
    </row>
    <row r="634" spans="3:9" hidden="1" x14ac:dyDescent="0.25">
      <c r="C634" s="5">
        <v>30</v>
      </c>
      <c r="D634" s="4" t="s">
        <v>44</v>
      </c>
      <c r="E634" s="3" t="s">
        <v>25</v>
      </c>
      <c r="F634" s="34"/>
      <c r="G634" s="19">
        <v>4117.6499999999996</v>
      </c>
      <c r="H634" s="11">
        <f t="shared" si="12"/>
        <v>0</v>
      </c>
      <c r="I634" s="6"/>
    </row>
    <row r="635" spans="3:9" hidden="1" x14ac:dyDescent="0.25">
      <c r="C635" s="5">
        <v>31</v>
      </c>
      <c r="D635" s="4" t="s">
        <v>45</v>
      </c>
      <c r="E635" s="3" t="s">
        <v>15</v>
      </c>
      <c r="F635" s="34"/>
      <c r="G635" s="19">
        <v>13529.41</v>
      </c>
      <c r="H635" s="11">
        <f t="shared" si="12"/>
        <v>0</v>
      </c>
      <c r="I635" s="6"/>
    </row>
    <row r="636" spans="3:9" hidden="1" x14ac:dyDescent="0.25">
      <c r="C636" s="5">
        <v>32</v>
      </c>
      <c r="D636" s="4" t="s">
        <v>45</v>
      </c>
      <c r="E636" s="3" t="s">
        <v>25</v>
      </c>
      <c r="F636" s="34"/>
      <c r="G636" s="19">
        <v>11176.47</v>
      </c>
      <c r="H636" s="11">
        <f t="shared" si="12"/>
        <v>0</v>
      </c>
      <c r="I636" s="6"/>
    </row>
    <row r="637" spans="3:9" ht="20.25" hidden="1" customHeight="1" x14ac:dyDescent="0.25">
      <c r="C637" s="5">
        <v>33</v>
      </c>
      <c r="D637" s="4" t="s">
        <v>46</v>
      </c>
      <c r="E637" s="3" t="s">
        <v>15</v>
      </c>
      <c r="F637" s="34"/>
      <c r="G637" s="19">
        <v>11764.71</v>
      </c>
      <c r="H637" s="11">
        <f t="shared" si="12"/>
        <v>0</v>
      </c>
      <c r="I637" s="6"/>
    </row>
    <row r="638" spans="3:9" hidden="1" x14ac:dyDescent="0.25">
      <c r="C638" s="5">
        <v>34</v>
      </c>
      <c r="D638" s="4" t="s">
        <v>46</v>
      </c>
      <c r="E638" s="3" t="s">
        <v>25</v>
      </c>
      <c r="F638" s="34"/>
      <c r="G638" s="19">
        <v>9411.76</v>
      </c>
      <c r="H638" s="11">
        <f t="shared" si="12"/>
        <v>0</v>
      </c>
      <c r="I638" s="6"/>
    </row>
    <row r="639" spans="3:9" ht="19.5" hidden="1" customHeight="1" x14ac:dyDescent="0.25">
      <c r="C639" s="5">
        <v>35</v>
      </c>
      <c r="D639" s="4" t="s">
        <v>47</v>
      </c>
      <c r="E639" s="3" t="s">
        <v>15</v>
      </c>
      <c r="F639" s="34"/>
      <c r="G639" s="19">
        <v>11176.47</v>
      </c>
      <c r="H639" s="11">
        <f t="shared" si="12"/>
        <v>0</v>
      </c>
      <c r="I639" s="6"/>
    </row>
    <row r="640" spans="3:9" hidden="1" x14ac:dyDescent="0.25">
      <c r="C640" s="5">
        <v>36</v>
      </c>
      <c r="D640" s="4" t="s">
        <v>48</v>
      </c>
      <c r="E640" s="3" t="s">
        <v>15</v>
      </c>
      <c r="F640" s="34"/>
      <c r="G640" s="20">
        <v>11176.47</v>
      </c>
      <c r="H640" s="11">
        <f t="shared" si="12"/>
        <v>0</v>
      </c>
      <c r="I640" s="6"/>
    </row>
    <row r="641" spans="3:17" hidden="1" x14ac:dyDescent="0.25">
      <c r="C641" s="5">
        <v>37</v>
      </c>
      <c r="D641" s="4" t="s">
        <v>49</v>
      </c>
      <c r="E641" s="3" t="s">
        <v>15</v>
      </c>
      <c r="F641" s="34"/>
      <c r="G641" s="19">
        <v>2941.18</v>
      </c>
      <c r="H641" s="11">
        <f t="shared" si="12"/>
        <v>0</v>
      </c>
      <c r="I641" s="6"/>
    </row>
    <row r="642" spans="3:17" hidden="1" x14ac:dyDescent="0.25">
      <c r="C642" s="5">
        <v>38</v>
      </c>
      <c r="D642" s="4" t="s">
        <v>50</v>
      </c>
      <c r="E642" s="3" t="s">
        <v>25</v>
      </c>
      <c r="F642" s="34"/>
      <c r="G642" s="19">
        <v>2941.76</v>
      </c>
      <c r="H642" s="11">
        <f t="shared" si="12"/>
        <v>0</v>
      </c>
      <c r="I642" s="6"/>
    </row>
    <row r="643" spans="3:17" hidden="1" x14ac:dyDescent="0.25">
      <c r="C643" s="5">
        <v>39</v>
      </c>
      <c r="D643" s="4" t="s">
        <v>51</v>
      </c>
      <c r="E643" s="3" t="s">
        <v>22</v>
      </c>
      <c r="F643" s="34"/>
      <c r="G643" s="19">
        <v>9411.76</v>
      </c>
      <c r="H643" s="11">
        <f t="shared" si="12"/>
        <v>0</v>
      </c>
      <c r="I643" s="6"/>
    </row>
    <row r="644" spans="3:17" hidden="1" x14ac:dyDescent="0.25">
      <c r="C644" s="5">
        <v>40</v>
      </c>
      <c r="D644" s="4" t="s">
        <v>52</v>
      </c>
      <c r="E644" s="3" t="s">
        <v>22</v>
      </c>
      <c r="F644" s="34"/>
      <c r="G644" s="19">
        <v>10000</v>
      </c>
      <c r="H644" s="11">
        <f t="shared" si="12"/>
        <v>0</v>
      </c>
      <c r="I644" s="6"/>
    </row>
    <row r="645" spans="3:17" hidden="1" x14ac:dyDescent="0.25">
      <c r="C645" s="5">
        <v>41</v>
      </c>
      <c r="D645" s="4" t="s">
        <v>53</v>
      </c>
      <c r="E645" s="3" t="s">
        <v>22</v>
      </c>
      <c r="F645" s="34"/>
      <c r="G645" s="19">
        <v>10000</v>
      </c>
      <c r="H645" s="11">
        <f t="shared" si="12"/>
        <v>0</v>
      </c>
      <c r="I645" s="6"/>
    </row>
    <row r="646" spans="3:17" hidden="1" x14ac:dyDescent="0.25">
      <c r="C646" s="5">
        <v>42</v>
      </c>
      <c r="D646" s="4" t="s">
        <v>54</v>
      </c>
      <c r="E646" s="3" t="s">
        <v>22</v>
      </c>
      <c r="F646" s="34"/>
      <c r="G646" s="19">
        <v>3529.41</v>
      </c>
      <c r="H646" s="11">
        <f t="shared" si="12"/>
        <v>0</v>
      </c>
      <c r="I646" s="6"/>
    </row>
    <row r="647" spans="3:17" hidden="1" x14ac:dyDescent="0.25">
      <c r="C647" s="5">
        <v>43</v>
      </c>
      <c r="D647" s="4" t="s">
        <v>55</v>
      </c>
      <c r="E647" s="3" t="s">
        <v>22</v>
      </c>
      <c r="F647" s="34"/>
      <c r="G647" s="19">
        <v>5882.35</v>
      </c>
      <c r="H647" s="11">
        <f t="shared" si="12"/>
        <v>0</v>
      </c>
      <c r="I647" s="6"/>
    </row>
    <row r="648" spans="3:17" ht="18.75" hidden="1" customHeight="1" x14ac:dyDescent="0.25">
      <c r="C648" s="5">
        <v>44</v>
      </c>
      <c r="D648" s="4" t="s">
        <v>56</v>
      </c>
      <c r="E648" s="3" t="s">
        <v>22</v>
      </c>
      <c r="F648" s="34"/>
      <c r="G648" s="19">
        <v>5882.94</v>
      </c>
      <c r="H648" s="11">
        <f t="shared" si="12"/>
        <v>0</v>
      </c>
      <c r="I648" s="6"/>
    </row>
    <row r="649" spans="3:17" ht="15.75" hidden="1" thickBot="1" x14ac:dyDescent="0.3">
      <c r="C649" s="7">
        <v>45</v>
      </c>
      <c r="D649" s="8" t="s">
        <v>57</v>
      </c>
      <c r="E649" s="9" t="s">
        <v>25</v>
      </c>
      <c r="F649" s="35"/>
      <c r="G649" s="29">
        <v>10588.24</v>
      </c>
      <c r="H649" s="12">
        <f t="shared" si="12"/>
        <v>0</v>
      </c>
      <c r="I649" s="10"/>
    </row>
    <row r="650" spans="3:17" ht="15.75" thickBot="1" x14ac:dyDescent="0.3">
      <c r="C650" s="124" t="s">
        <v>70</v>
      </c>
      <c r="D650" s="125"/>
      <c r="E650" s="125"/>
      <c r="F650" s="125"/>
      <c r="G650" s="126"/>
      <c r="H650" s="18">
        <f>SUM(H605:H649)</f>
        <v>512941.20999999996</v>
      </c>
      <c r="I650" s="18">
        <f>+H650*1.19</f>
        <v>610400.03989999997</v>
      </c>
    </row>
    <row r="651" spans="3:17" ht="15.75" thickBot="1" x14ac:dyDescent="0.3"/>
    <row r="652" spans="3:17" ht="15.75" thickBot="1" x14ac:dyDescent="0.3">
      <c r="C652" s="118" t="s">
        <v>61</v>
      </c>
      <c r="D652" s="119"/>
      <c r="E652" s="120"/>
      <c r="F652" s="121" t="s">
        <v>83</v>
      </c>
      <c r="G652" s="122"/>
      <c r="H652" s="122"/>
      <c r="I652" s="123"/>
      <c r="Q652" s="15"/>
    </row>
    <row r="653" spans="3:17" ht="15.75" thickBot="1" x14ac:dyDescent="0.3">
      <c r="C653" s="118" t="s">
        <v>63</v>
      </c>
      <c r="D653" s="119"/>
      <c r="E653" s="120"/>
      <c r="F653" s="121" t="s">
        <v>67</v>
      </c>
      <c r="G653" s="122"/>
      <c r="H653" s="122"/>
      <c r="I653" s="123"/>
    </row>
    <row r="654" spans="3:17" ht="60" x14ac:dyDescent="0.25">
      <c r="C654" s="21" t="s">
        <v>8</v>
      </c>
      <c r="D654" s="22" t="s">
        <v>9</v>
      </c>
      <c r="E654" s="22" t="s">
        <v>10</v>
      </c>
      <c r="F654" s="32" t="s">
        <v>11</v>
      </c>
      <c r="G654" s="22" t="s">
        <v>69</v>
      </c>
      <c r="H654" s="22" t="s">
        <v>58</v>
      </c>
      <c r="I654" s="23" t="s">
        <v>62</v>
      </c>
    </row>
    <row r="655" spans="3:17" hidden="1" x14ac:dyDescent="0.25">
      <c r="C655" s="24">
        <v>1</v>
      </c>
      <c r="D655" s="25" t="s">
        <v>12</v>
      </c>
      <c r="E655" s="26" t="s">
        <v>13</v>
      </c>
      <c r="F655" s="33"/>
      <c r="G655" s="27">
        <v>7058.82</v>
      </c>
      <c r="H655" s="27">
        <f>+F655*G655</f>
        <v>0</v>
      </c>
      <c r="I655" s="28"/>
    </row>
    <row r="656" spans="3:17" ht="18" hidden="1" customHeight="1" x14ac:dyDescent="0.25">
      <c r="C656" s="5">
        <v>2</v>
      </c>
      <c r="D656" s="4" t="s">
        <v>14</v>
      </c>
      <c r="E656" s="3" t="s">
        <v>15</v>
      </c>
      <c r="F656" s="34"/>
      <c r="G656" s="19">
        <v>9411.76</v>
      </c>
      <c r="H656" s="11">
        <f t="shared" ref="H656:H699" si="13">+F656*G656</f>
        <v>0</v>
      </c>
      <c r="I656" s="6"/>
    </row>
    <row r="657" spans="3:9" hidden="1" x14ac:dyDescent="0.25">
      <c r="C657" s="5">
        <v>3</v>
      </c>
      <c r="D657" s="4" t="s">
        <v>16</v>
      </c>
      <c r="E657" s="3" t="s">
        <v>15</v>
      </c>
      <c r="F657" s="34"/>
      <c r="G657" s="19">
        <v>8235.2900000000009</v>
      </c>
      <c r="H657" s="11">
        <f t="shared" si="13"/>
        <v>0</v>
      </c>
      <c r="I657" s="6"/>
    </row>
    <row r="658" spans="3:9" hidden="1" x14ac:dyDescent="0.25">
      <c r="C658" s="5">
        <v>4</v>
      </c>
      <c r="D658" s="4" t="s">
        <v>17</v>
      </c>
      <c r="E658" s="3" t="s">
        <v>15</v>
      </c>
      <c r="F658" s="34"/>
      <c r="G658" s="19">
        <v>7058.82</v>
      </c>
      <c r="H658" s="11">
        <f t="shared" si="13"/>
        <v>0</v>
      </c>
      <c r="I658" s="6"/>
    </row>
    <row r="659" spans="3:9" hidden="1" x14ac:dyDescent="0.25">
      <c r="C659" s="5">
        <v>5</v>
      </c>
      <c r="D659" s="4" t="s">
        <v>18</v>
      </c>
      <c r="E659" s="3" t="s">
        <v>15</v>
      </c>
      <c r="F659" s="34"/>
      <c r="G659" s="19">
        <v>6470.59</v>
      </c>
      <c r="H659" s="11">
        <f t="shared" si="13"/>
        <v>0</v>
      </c>
      <c r="I659" s="6"/>
    </row>
    <row r="660" spans="3:9" hidden="1" x14ac:dyDescent="0.25">
      <c r="C660" s="5">
        <v>6</v>
      </c>
      <c r="D660" s="4" t="s">
        <v>19</v>
      </c>
      <c r="E660" s="3" t="s">
        <v>15</v>
      </c>
      <c r="F660" s="34"/>
      <c r="G660" s="19">
        <v>2941.18</v>
      </c>
      <c r="H660" s="11">
        <f t="shared" si="13"/>
        <v>0</v>
      </c>
      <c r="I660" s="6"/>
    </row>
    <row r="661" spans="3:9" hidden="1" x14ac:dyDescent="0.25">
      <c r="C661" s="5">
        <v>7</v>
      </c>
      <c r="D661" s="4" t="s">
        <v>20</v>
      </c>
      <c r="E661" s="3" t="s">
        <v>15</v>
      </c>
      <c r="F661" s="34"/>
      <c r="G661" s="19">
        <v>3529.41</v>
      </c>
      <c r="H661" s="11">
        <f t="shared" si="13"/>
        <v>0</v>
      </c>
      <c r="I661" s="6"/>
    </row>
    <row r="662" spans="3:9" hidden="1" x14ac:dyDescent="0.25">
      <c r="C662" s="5">
        <v>8</v>
      </c>
      <c r="D662" s="4" t="s">
        <v>21</v>
      </c>
      <c r="E662" s="3" t="s">
        <v>22</v>
      </c>
      <c r="F662" s="34"/>
      <c r="G662" s="19">
        <v>2941.18</v>
      </c>
      <c r="H662" s="11">
        <f t="shared" si="13"/>
        <v>0</v>
      </c>
      <c r="I662" s="6"/>
    </row>
    <row r="663" spans="3:9" hidden="1" x14ac:dyDescent="0.25">
      <c r="C663" s="5">
        <v>9</v>
      </c>
      <c r="D663" s="4" t="s">
        <v>23</v>
      </c>
      <c r="E663" s="3" t="s">
        <v>22</v>
      </c>
      <c r="F663" s="34"/>
      <c r="G663" s="19">
        <v>4117.6499999999996</v>
      </c>
      <c r="H663" s="11">
        <f t="shared" si="13"/>
        <v>0</v>
      </c>
      <c r="I663" s="6"/>
    </row>
    <row r="664" spans="3:9" hidden="1" x14ac:dyDescent="0.25">
      <c r="C664" s="5">
        <v>10</v>
      </c>
      <c r="D664" s="4" t="s">
        <v>24</v>
      </c>
      <c r="E664" s="3" t="s">
        <v>25</v>
      </c>
      <c r="F664" s="34"/>
      <c r="G664" s="19">
        <v>12352.94</v>
      </c>
      <c r="H664" s="11">
        <f t="shared" si="13"/>
        <v>0</v>
      </c>
      <c r="I664" s="6"/>
    </row>
    <row r="665" spans="3:9" ht="21" hidden="1" customHeight="1" x14ac:dyDescent="0.25">
      <c r="C665" s="5">
        <v>11</v>
      </c>
      <c r="D665" s="4" t="s">
        <v>26</v>
      </c>
      <c r="E665" s="3" t="s">
        <v>15</v>
      </c>
      <c r="F665" s="34"/>
      <c r="G665" s="54">
        <v>17647.060000000001</v>
      </c>
      <c r="H665" s="55">
        <f t="shared" si="13"/>
        <v>0</v>
      </c>
      <c r="I665" s="6"/>
    </row>
    <row r="666" spans="3:9" hidden="1" x14ac:dyDescent="0.25">
      <c r="C666" s="5">
        <v>12</v>
      </c>
      <c r="D666" s="4" t="s">
        <v>27</v>
      </c>
      <c r="E666" s="3" t="s">
        <v>15</v>
      </c>
      <c r="F666" s="34"/>
      <c r="G666" s="19">
        <v>18235.29</v>
      </c>
      <c r="H666" s="11">
        <f t="shared" si="13"/>
        <v>0</v>
      </c>
      <c r="I666" s="6"/>
    </row>
    <row r="667" spans="3:9" hidden="1" x14ac:dyDescent="0.25">
      <c r="C667" s="5">
        <v>13</v>
      </c>
      <c r="D667" s="4" t="s">
        <v>28</v>
      </c>
      <c r="E667" s="3" t="s">
        <v>15</v>
      </c>
      <c r="F667" s="34"/>
      <c r="G667" s="19">
        <v>10000</v>
      </c>
      <c r="H667" s="11">
        <f t="shared" si="13"/>
        <v>0</v>
      </c>
      <c r="I667" s="6"/>
    </row>
    <row r="668" spans="3:9" s="96" customFormat="1" ht="150" customHeight="1" x14ac:dyDescent="0.25">
      <c r="C668" s="97">
        <v>14</v>
      </c>
      <c r="D668" s="98" t="s">
        <v>29</v>
      </c>
      <c r="E668" s="99" t="s">
        <v>25</v>
      </c>
      <c r="F668" s="100">
        <v>34</v>
      </c>
      <c r="G668" s="101">
        <v>18823.53</v>
      </c>
      <c r="H668" s="102">
        <f t="shared" si="13"/>
        <v>640000.02</v>
      </c>
      <c r="I668" s="103"/>
    </row>
    <row r="669" spans="3:9" hidden="1" x14ac:dyDescent="0.25">
      <c r="C669" s="5">
        <v>15</v>
      </c>
      <c r="D669" s="4" t="s">
        <v>30</v>
      </c>
      <c r="E669" s="3" t="s">
        <v>15</v>
      </c>
      <c r="F669" s="34"/>
      <c r="G669" s="19">
        <v>20000</v>
      </c>
      <c r="H669" s="11">
        <f t="shared" si="13"/>
        <v>0</v>
      </c>
      <c r="I669" s="6"/>
    </row>
    <row r="670" spans="3:9" hidden="1" x14ac:dyDescent="0.25">
      <c r="C670" s="5">
        <v>16</v>
      </c>
      <c r="D670" s="4" t="s">
        <v>31</v>
      </c>
      <c r="E670" s="3" t="s">
        <v>15</v>
      </c>
      <c r="F670" s="34"/>
      <c r="G670" s="19">
        <v>18823.53</v>
      </c>
      <c r="H670" s="11">
        <f t="shared" si="13"/>
        <v>0</v>
      </c>
      <c r="I670" s="6"/>
    </row>
    <row r="671" spans="3:9" ht="23.25" hidden="1" customHeight="1" x14ac:dyDescent="0.25">
      <c r="C671" s="5">
        <v>17</v>
      </c>
      <c r="D671" s="4" t="s">
        <v>32</v>
      </c>
      <c r="E671" s="3" t="s">
        <v>25</v>
      </c>
      <c r="F671" s="34"/>
      <c r="G671" s="54">
        <v>14117.65</v>
      </c>
      <c r="H671" s="55">
        <f t="shared" si="13"/>
        <v>0</v>
      </c>
      <c r="I671" s="6"/>
    </row>
    <row r="672" spans="3:9" hidden="1" x14ac:dyDescent="0.25">
      <c r="C672" s="5">
        <v>18</v>
      </c>
      <c r="D672" s="4" t="s">
        <v>33</v>
      </c>
      <c r="E672" s="3" t="s">
        <v>13</v>
      </c>
      <c r="F672" s="34"/>
      <c r="G672" s="19">
        <v>5882.35</v>
      </c>
      <c r="H672" s="11">
        <f t="shared" si="13"/>
        <v>0</v>
      </c>
      <c r="I672" s="6"/>
    </row>
    <row r="673" spans="3:9" ht="17.25" hidden="1" customHeight="1" x14ac:dyDescent="0.25">
      <c r="C673" s="5">
        <v>19</v>
      </c>
      <c r="D673" s="4" t="s">
        <v>34</v>
      </c>
      <c r="E673" s="3" t="s">
        <v>15</v>
      </c>
      <c r="F673" s="34"/>
      <c r="G673" s="19">
        <v>15882.35</v>
      </c>
      <c r="H673" s="11">
        <f t="shared" si="13"/>
        <v>0</v>
      </c>
      <c r="I673" s="6"/>
    </row>
    <row r="674" spans="3:9" hidden="1" x14ac:dyDescent="0.25">
      <c r="C674" s="5">
        <v>20</v>
      </c>
      <c r="D674" s="4" t="s">
        <v>35</v>
      </c>
      <c r="E674" s="3" t="s">
        <v>25</v>
      </c>
      <c r="F674" s="34"/>
      <c r="G674" s="19">
        <v>15882.35</v>
      </c>
      <c r="H674" s="11">
        <f t="shared" si="13"/>
        <v>0</v>
      </c>
      <c r="I674" s="6"/>
    </row>
    <row r="675" spans="3:9" hidden="1" x14ac:dyDescent="0.25">
      <c r="C675" s="5">
        <v>21</v>
      </c>
      <c r="D675" s="4" t="s">
        <v>36</v>
      </c>
      <c r="E675" s="3" t="s">
        <v>25</v>
      </c>
      <c r="F675" s="34"/>
      <c r="G675" s="19">
        <v>15882.94</v>
      </c>
      <c r="H675" s="11">
        <f t="shared" si="13"/>
        <v>0</v>
      </c>
      <c r="I675" s="6"/>
    </row>
    <row r="676" spans="3:9" ht="19.5" hidden="1" customHeight="1" x14ac:dyDescent="0.25">
      <c r="C676" s="5">
        <v>22</v>
      </c>
      <c r="D676" s="4" t="s">
        <v>37</v>
      </c>
      <c r="E676" s="3" t="s">
        <v>15</v>
      </c>
      <c r="F676" s="34"/>
      <c r="G676" s="19">
        <v>15883.53</v>
      </c>
      <c r="H676" s="11">
        <f t="shared" si="13"/>
        <v>0</v>
      </c>
      <c r="I676" s="6"/>
    </row>
    <row r="677" spans="3:9" hidden="1" x14ac:dyDescent="0.25">
      <c r="C677" s="5">
        <v>23</v>
      </c>
      <c r="D677" s="4" t="s">
        <v>38</v>
      </c>
      <c r="E677" s="3" t="s">
        <v>15</v>
      </c>
      <c r="F677" s="34"/>
      <c r="G677" s="19">
        <v>15884.12</v>
      </c>
      <c r="H677" s="11">
        <f t="shared" si="13"/>
        <v>0</v>
      </c>
      <c r="I677" s="6"/>
    </row>
    <row r="678" spans="3:9" hidden="1" x14ac:dyDescent="0.25">
      <c r="C678" s="5">
        <v>24</v>
      </c>
      <c r="D678" s="4" t="s">
        <v>39</v>
      </c>
      <c r="E678" s="3" t="s">
        <v>25</v>
      </c>
      <c r="F678" s="34"/>
      <c r="G678" s="19">
        <v>12352.94</v>
      </c>
      <c r="H678" s="11">
        <f t="shared" si="13"/>
        <v>0</v>
      </c>
      <c r="I678" s="6"/>
    </row>
    <row r="679" spans="3:9" hidden="1" x14ac:dyDescent="0.25">
      <c r="C679" s="5">
        <v>25</v>
      </c>
      <c r="D679" s="4" t="s">
        <v>40</v>
      </c>
      <c r="E679" s="3" t="s">
        <v>15</v>
      </c>
      <c r="F679" s="34"/>
      <c r="G679" s="19">
        <v>15882.35</v>
      </c>
      <c r="H679" s="11">
        <f t="shared" si="13"/>
        <v>0</v>
      </c>
      <c r="I679" s="6"/>
    </row>
    <row r="680" spans="3:9" hidden="1" x14ac:dyDescent="0.25">
      <c r="C680" s="5">
        <v>26</v>
      </c>
      <c r="D680" s="4" t="s">
        <v>41</v>
      </c>
      <c r="E680" s="3" t="s">
        <v>15</v>
      </c>
      <c r="F680" s="34"/>
      <c r="G680" s="19">
        <v>15882.94</v>
      </c>
      <c r="H680" s="11">
        <f t="shared" si="13"/>
        <v>0</v>
      </c>
      <c r="I680" s="6"/>
    </row>
    <row r="681" spans="3:9" hidden="1" x14ac:dyDescent="0.25">
      <c r="C681" s="5">
        <v>27</v>
      </c>
      <c r="D681" s="4" t="s">
        <v>42</v>
      </c>
      <c r="E681" s="3" t="s">
        <v>15</v>
      </c>
      <c r="F681" s="34"/>
      <c r="G681" s="19">
        <v>38235.29</v>
      </c>
      <c r="H681" s="11">
        <f t="shared" si="13"/>
        <v>0</v>
      </c>
      <c r="I681" s="6"/>
    </row>
    <row r="682" spans="3:9" hidden="1" x14ac:dyDescent="0.25">
      <c r="C682" s="5">
        <v>28</v>
      </c>
      <c r="D682" s="4" t="s">
        <v>43</v>
      </c>
      <c r="E682" s="3" t="s">
        <v>15</v>
      </c>
      <c r="F682" s="34"/>
      <c r="G682" s="19">
        <v>31764.71</v>
      </c>
      <c r="H682" s="11">
        <f t="shared" si="13"/>
        <v>0</v>
      </c>
      <c r="I682" s="6"/>
    </row>
    <row r="683" spans="3:9" hidden="1" x14ac:dyDescent="0.25">
      <c r="C683" s="5">
        <v>29</v>
      </c>
      <c r="D683" s="4" t="s">
        <v>44</v>
      </c>
      <c r="E683" s="3" t="s">
        <v>15</v>
      </c>
      <c r="F683" s="34"/>
      <c r="G683" s="19">
        <v>4705.88</v>
      </c>
      <c r="H683" s="11">
        <f t="shared" si="13"/>
        <v>0</v>
      </c>
      <c r="I683" s="6"/>
    </row>
    <row r="684" spans="3:9" hidden="1" x14ac:dyDescent="0.25">
      <c r="C684" s="5">
        <v>30</v>
      </c>
      <c r="D684" s="4" t="s">
        <v>44</v>
      </c>
      <c r="E684" s="3" t="s">
        <v>25</v>
      </c>
      <c r="F684" s="34"/>
      <c r="G684" s="19">
        <v>4117.6499999999996</v>
      </c>
      <c r="H684" s="11">
        <f t="shared" si="13"/>
        <v>0</v>
      </c>
      <c r="I684" s="6"/>
    </row>
    <row r="685" spans="3:9" hidden="1" x14ac:dyDescent="0.25">
      <c r="C685" s="5">
        <v>31</v>
      </c>
      <c r="D685" s="4" t="s">
        <v>45</v>
      </c>
      <c r="E685" s="3" t="s">
        <v>15</v>
      </c>
      <c r="F685" s="34"/>
      <c r="G685" s="19">
        <v>13529.41</v>
      </c>
      <c r="H685" s="11">
        <f t="shared" si="13"/>
        <v>0</v>
      </c>
      <c r="I685" s="6"/>
    </row>
    <row r="686" spans="3:9" hidden="1" x14ac:dyDescent="0.25">
      <c r="C686" s="5">
        <v>32</v>
      </c>
      <c r="D686" s="4" t="s">
        <v>45</v>
      </c>
      <c r="E686" s="3" t="s">
        <v>25</v>
      </c>
      <c r="F686" s="34"/>
      <c r="G686" s="19">
        <v>11176.47</v>
      </c>
      <c r="H686" s="11">
        <f t="shared" si="13"/>
        <v>0</v>
      </c>
      <c r="I686" s="6"/>
    </row>
    <row r="687" spans="3:9" ht="20.25" hidden="1" customHeight="1" x14ac:dyDescent="0.25">
      <c r="C687" s="5">
        <v>33</v>
      </c>
      <c r="D687" s="4" t="s">
        <v>46</v>
      </c>
      <c r="E687" s="3" t="s">
        <v>15</v>
      </c>
      <c r="F687" s="34"/>
      <c r="G687" s="19">
        <v>11764.71</v>
      </c>
      <c r="H687" s="11">
        <f t="shared" si="13"/>
        <v>0</v>
      </c>
      <c r="I687" s="6"/>
    </row>
    <row r="688" spans="3:9" hidden="1" x14ac:dyDescent="0.25">
      <c r="C688" s="5">
        <v>34</v>
      </c>
      <c r="D688" s="4" t="s">
        <v>46</v>
      </c>
      <c r="E688" s="3" t="s">
        <v>25</v>
      </c>
      <c r="F688" s="34"/>
      <c r="G688" s="19">
        <v>9411.76</v>
      </c>
      <c r="H688" s="11">
        <f t="shared" si="13"/>
        <v>0</v>
      </c>
      <c r="I688" s="6"/>
    </row>
    <row r="689" spans="3:17" ht="19.5" hidden="1" customHeight="1" x14ac:dyDescent="0.25">
      <c r="C689" s="5">
        <v>35</v>
      </c>
      <c r="D689" s="4" t="s">
        <v>47</v>
      </c>
      <c r="E689" s="3" t="s">
        <v>15</v>
      </c>
      <c r="F689" s="34"/>
      <c r="G689" s="19">
        <v>11176.47</v>
      </c>
      <c r="H689" s="11">
        <f t="shared" si="13"/>
        <v>0</v>
      </c>
      <c r="I689" s="6"/>
    </row>
    <row r="690" spans="3:17" hidden="1" x14ac:dyDescent="0.25">
      <c r="C690" s="5">
        <v>36</v>
      </c>
      <c r="D690" s="4" t="s">
        <v>48</v>
      </c>
      <c r="E690" s="3" t="s">
        <v>15</v>
      </c>
      <c r="F690" s="34"/>
      <c r="G690" s="20">
        <v>11176.47</v>
      </c>
      <c r="H690" s="11">
        <f t="shared" si="13"/>
        <v>0</v>
      </c>
      <c r="I690" s="6"/>
    </row>
    <row r="691" spans="3:17" hidden="1" x14ac:dyDescent="0.25">
      <c r="C691" s="5">
        <v>37</v>
      </c>
      <c r="D691" s="4" t="s">
        <v>49</v>
      </c>
      <c r="E691" s="3" t="s">
        <v>15</v>
      </c>
      <c r="F691" s="34"/>
      <c r="G691" s="19">
        <v>2941.18</v>
      </c>
      <c r="H691" s="11">
        <f t="shared" si="13"/>
        <v>0</v>
      </c>
      <c r="I691" s="6"/>
    </row>
    <row r="692" spans="3:17" hidden="1" x14ac:dyDescent="0.25">
      <c r="C692" s="5">
        <v>38</v>
      </c>
      <c r="D692" s="4" t="s">
        <v>50</v>
      </c>
      <c r="E692" s="3" t="s">
        <v>25</v>
      </c>
      <c r="F692" s="34"/>
      <c r="G692" s="19">
        <v>2941.76</v>
      </c>
      <c r="H692" s="11">
        <f t="shared" si="13"/>
        <v>0</v>
      </c>
      <c r="I692" s="6"/>
    </row>
    <row r="693" spans="3:17" hidden="1" x14ac:dyDescent="0.25">
      <c r="C693" s="5">
        <v>39</v>
      </c>
      <c r="D693" s="4" t="s">
        <v>51</v>
      </c>
      <c r="E693" s="3" t="s">
        <v>22</v>
      </c>
      <c r="F693" s="34"/>
      <c r="G693" s="19">
        <v>9411.76</v>
      </c>
      <c r="H693" s="11">
        <f t="shared" si="13"/>
        <v>0</v>
      </c>
      <c r="I693" s="6"/>
    </row>
    <row r="694" spans="3:17" hidden="1" x14ac:dyDescent="0.25">
      <c r="C694" s="5">
        <v>40</v>
      </c>
      <c r="D694" s="4" t="s">
        <v>52</v>
      </c>
      <c r="E694" s="3" t="s">
        <v>22</v>
      </c>
      <c r="F694" s="34"/>
      <c r="G694" s="19">
        <v>10000</v>
      </c>
      <c r="H694" s="11">
        <f t="shared" si="13"/>
        <v>0</v>
      </c>
      <c r="I694" s="6"/>
    </row>
    <row r="695" spans="3:17" hidden="1" x14ac:dyDescent="0.25">
      <c r="C695" s="5">
        <v>41</v>
      </c>
      <c r="D695" s="4" t="s">
        <v>53</v>
      </c>
      <c r="E695" s="3" t="s">
        <v>22</v>
      </c>
      <c r="F695" s="34"/>
      <c r="G695" s="19">
        <v>10000</v>
      </c>
      <c r="H695" s="11">
        <f t="shared" si="13"/>
        <v>0</v>
      </c>
      <c r="I695" s="6"/>
    </row>
    <row r="696" spans="3:17" hidden="1" x14ac:dyDescent="0.25">
      <c r="C696" s="5">
        <v>42</v>
      </c>
      <c r="D696" s="4" t="s">
        <v>54</v>
      </c>
      <c r="E696" s="3" t="s">
        <v>22</v>
      </c>
      <c r="F696" s="34"/>
      <c r="G696" s="19">
        <v>3529.41</v>
      </c>
      <c r="H696" s="11">
        <f t="shared" si="13"/>
        <v>0</v>
      </c>
      <c r="I696" s="6"/>
    </row>
    <row r="697" spans="3:17" hidden="1" x14ac:dyDescent="0.25">
      <c r="C697" s="5">
        <v>43</v>
      </c>
      <c r="D697" s="4" t="s">
        <v>55</v>
      </c>
      <c r="E697" s="3" t="s">
        <v>22</v>
      </c>
      <c r="F697" s="34"/>
      <c r="G697" s="19">
        <v>5882.35</v>
      </c>
      <c r="H697" s="11">
        <f t="shared" si="13"/>
        <v>0</v>
      </c>
      <c r="I697" s="6"/>
    </row>
    <row r="698" spans="3:17" ht="18.75" hidden="1" customHeight="1" x14ac:dyDescent="0.25">
      <c r="C698" s="5">
        <v>44</v>
      </c>
      <c r="D698" s="4" t="s">
        <v>56</v>
      </c>
      <c r="E698" s="3" t="s">
        <v>22</v>
      </c>
      <c r="F698" s="34"/>
      <c r="G698" s="19">
        <v>5882.94</v>
      </c>
      <c r="H698" s="11">
        <f t="shared" si="13"/>
        <v>0</v>
      </c>
      <c r="I698" s="6"/>
    </row>
    <row r="699" spans="3:17" ht="15.75" hidden="1" thickBot="1" x14ac:dyDescent="0.3">
      <c r="C699" s="7">
        <v>45</v>
      </c>
      <c r="D699" s="8" t="s">
        <v>57</v>
      </c>
      <c r="E699" s="9" t="s">
        <v>25</v>
      </c>
      <c r="F699" s="35"/>
      <c r="G699" s="29">
        <v>10588.24</v>
      </c>
      <c r="H699" s="12">
        <f t="shared" si="13"/>
        <v>0</v>
      </c>
      <c r="I699" s="10"/>
    </row>
    <row r="700" spans="3:17" ht="15.75" thickBot="1" x14ac:dyDescent="0.3">
      <c r="C700" s="124" t="s">
        <v>70</v>
      </c>
      <c r="D700" s="125"/>
      <c r="E700" s="125"/>
      <c r="F700" s="125"/>
      <c r="G700" s="126"/>
      <c r="H700" s="18">
        <f>SUM(H655:H699)</f>
        <v>640000.02</v>
      </c>
      <c r="I700" s="18">
        <f>+H700*1.19</f>
        <v>761600.02379999997</v>
      </c>
    </row>
    <row r="701" spans="3:17" ht="15.75" thickBot="1" x14ac:dyDescent="0.3"/>
    <row r="702" spans="3:17" ht="15.75" thickBot="1" x14ac:dyDescent="0.3">
      <c r="C702" s="118" t="s">
        <v>61</v>
      </c>
      <c r="D702" s="119"/>
      <c r="E702" s="120"/>
      <c r="F702" s="121" t="s">
        <v>84</v>
      </c>
      <c r="G702" s="122"/>
      <c r="H702" s="122"/>
      <c r="I702" s="123"/>
      <c r="Q702" s="15"/>
    </row>
    <row r="703" spans="3:17" ht="15.75" thickBot="1" x14ac:dyDescent="0.3">
      <c r="C703" s="118" t="s">
        <v>63</v>
      </c>
      <c r="D703" s="119"/>
      <c r="E703" s="120"/>
      <c r="F703" s="121" t="s">
        <v>67</v>
      </c>
      <c r="G703" s="122"/>
      <c r="H703" s="122"/>
      <c r="I703" s="123"/>
    </row>
    <row r="704" spans="3:17" ht="60" x14ac:dyDescent="0.25">
      <c r="C704" s="21" t="s">
        <v>8</v>
      </c>
      <c r="D704" s="22" t="s">
        <v>9</v>
      </c>
      <c r="E704" s="22" t="s">
        <v>10</v>
      </c>
      <c r="F704" s="32" t="s">
        <v>11</v>
      </c>
      <c r="G704" s="22" t="s">
        <v>69</v>
      </c>
      <c r="H704" s="22" t="s">
        <v>58</v>
      </c>
      <c r="I704" s="23" t="s">
        <v>62</v>
      </c>
    </row>
    <row r="705" spans="3:9" hidden="1" x14ac:dyDescent="0.25">
      <c r="C705" s="24">
        <v>1</v>
      </c>
      <c r="D705" s="25" t="s">
        <v>12</v>
      </c>
      <c r="E705" s="26" t="s">
        <v>13</v>
      </c>
      <c r="F705" s="33"/>
      <c r="G705" s="27">
        <v>7058.82</v>
      </c>
      <c r="H705" s="27">
        <f>+F705*G705</f>
        <v>0</v>
      </c>
      <c r="I705" s="28"/>
    </row>
    <row r="706" spans="3:9" ht="18" hidden="1" customHeight="1" x14ac:dyDescent="0.25">
      <c r="C706" s="5">
        <v>2</v>
      </c>
      <c r="D706" s="4" t="s">
        <v>14</v>
      </c>
      <c r="E706" s="3" t="s">
        <v>15</v>
      </c>
      <c r="F706" s="34"/>
      <c r="G706" s="19">
        <v>9411.76</v>
      </c>
      <c r="H706" s="11">
        <f t="shared" ref="H706:H749" si="14">+F706*G706</f>
        <v>0</v>
      </c>
      <c r="I706" s="6"/>
    </row>
    <row r="707" spans="3:9" hidden="1" x14ac:dyDescent="0.25">
      <c r="C707" s="5">
        <v>3</v>
      </c>
      <c r="D707" s="4" t="s">
        <v>16</v>
      </c>
      <c r="E707" s="3" t="s">
        <v>15</v>
      </c>
      <c r="F707" s="34"/>
      <c r="G707" s="19">
        <v>8235.2900000000009</v>
      </c>
      <c r="H707" s="11">
        <f t="shared" si="14"/>
        <v>0</v>
      </c>
      <c r="I707" s="6"/>
    </row>
    <row r="708" spans="3:9" hidden="1" x14ac:dyDescent="0.25">
      <c r="C708" s="5">
        <v>4</v>
      </c>
      <c r="D708" s="4" t="s">
        <v>17</v>
      </c>
      <c r="E708" s="3" t="s">
        <v>15</v>
      </c>
      <c r="F708" s="34"/>
      <c r="G708" s="19">
        <v>7058.82</v>
      </c>
      <c r="H708" s="11">
        <f t="shared" si="14"/>
        <v>0</v>
      </c>
      <c r="I708" s="6"/>
    </row>
    <row r="709" spans="3:9" hidden="1" x14ac:dyDescent="0.25">
      <c r="C709" s="5">
        <v>5</v>
      </c>
      <c r="D709" s="4" t="s">
        <v>18</v>
      </c>
      <c r="E709" s="3" t="s">
        <v>15</v>
      </c>
      <c r="F709" s="34"/>
      <c r="G709" s="19">
        <v>6470.59</v>
      </c>
      <c r="H709" s="11">
        <f t="shared" si="14"/>
        <v>0</v>
      </c>
      <c r="I709" s="6"/>
    </row>
    <row r="710" spans="3:9" hidden="1" x14ac:dyDescent="0.25">
      <c r="C710" s="5">
        <v>6</v>
      </c>
      <c r="D710" s="4" t="s">
        <v>19</v>
      </c>
      <c r="E710" s="3" t="s">
        <v>15</v>
      </c>
      <c r="F710" s="34"/>
      <c r="G710" s="19">
        <v>2941.18</v>
      </c>
      <c r="H710" s="11">
        <f t="shared" si="14"/>
        <v>0</v>
      </c>
      <c r="I710" s="6"/>
    </row>
    <row r="711" spans="3:9" hidden="1" x14ac:dyDescent="0.25">
      <c r="C711" s="5">
        <v>7</v>
      </c>
      <c r="D711" s="4" t="s">
        <v>20</v>
      </c>
      <c r="E711" s="3" t="s">
        <v>15</v>
      </c>
      <c r="F711" s="34"/>
      <c r="G711" s="19">
        <v>3529.41</v>
      </c>
      <c r="H711" s="11">
        <f t="shared" si="14"/>
        <v>0</v>
      </c>
      <c r="I711" s="6"/>
    </row>
    <row r="712" spans="3:9" hidden="1" x14ac:dyDescent="0.25">
      <c r="C712" s="5">
        <v>8</v>
      </c>
      <c r="D712" s="4" t="s">
        <v>21</v>
      </c>
      <c r="E712" s="3" t="s">
        <v>22</v>
      </c>
      <c r="F712" s="34"/>
      <c r="G712" s="19">
        <v>2941.18</v>
      </c>
      <c r="H712" s="11">
        <f t="shared" si="14"/>
        <v>0</v>
      </c>
      <c r="I712" s="6"/>
    </row>
    <row r="713" spans="3:9" hidden="1" x14ac:dyDescent="0.25">
      <c r="C713" s="5">
        <v>9</v>
      </c>
      <c r="D713" s="4" t="s">
        <v>23</v>
      </c>
      <c r="E713" s="3" t="s">
        <v>22</v>
      </c>
      <c r="F713" s="34"/>
      <c r="G713" s="19">
        <v>4117.6499999999996</v>
      </c>
      <c r="H713" s="11">
        <f t="shared" si="14"/>
        <v>0</v>
      </c>
      <c r="I713" s="6"/>
    </row>
    <row r="714" spans="3:9" hidden="1" x14ac:dyDescent="0.25">
      <c r="C714" s="5">
        <v>10</v>
      </c>
      <c r="D714" s="4" t="s">
        <v>24</v>
      </c>
      <c r="E714" s="3" t="s">
        <v>25</v>
      </c>
      <c r="F714" s="34"/>
      <c r="G714" s="19">
        <v>12352.94</v>
      </c>
      <c r="H714" s="11">
        <f t="shared" si="14"/>
        <v>0</v>
      </c>
      <c r="I714" s="6"/>
    </row>
    <row r="715" spans="3:9" ht="21" hidden="1" customHeight="1" x14ac:dyDescent="0.25">
      <c r="C715" s="5">
        <v>11</v>
      </c>
      <c r="D715" s="4" t="s">
        <v>26</v>
      </c>
      <c r="E715" s="3" t="s">
        <v>15</v>
      </c>
      <c r="F715" s="34"/>
      <c r="G715" s="54">
        <v>17647.060000000001</v>
      </c>
      <c r="H715" s="55">
        <f t="shared" si="14"/>
        <v>0</v>
      </c>
      <c r="I715" s="6"/>
    </row>
    <row r="716" spans="3:9" hidden="1" x14ac:dyDescent="0.25">
      <c r="C716" s="5">
        <v>12</v>
      </c>
      <c r="D716" s="4" t="s">
        <v>27</v>
      </c>
      <c r="E716" s="3" t="s">
        <v>15</v>
      </c>
      <c r="F716" s="34"/>
      <c r="G716" s="19">
        <v>18235.29</v>
      </c>
      <c r="H716" s="11">
        <f t="shared" si="14"/>
        <v>0</v>
      </c>
      <c r="I716" s="6"/>
    </row>
    <row r="717" spans="3:9" hidden="1" x14ac:dyDescent="0.25">
      <c r="C717" s="5">
        <v>13</v>
      </c>
      <c r="D717" s="4" t="s">
        <v>28</v>
      </c>
      <c r="E717" s="3" t="s">
        <v>15</v>
      </c>
      <c r="F717" s="34"/>
      <c r="G717" s="19">
        <v>10000</v>
      </c>
      <c r="H717" s="11">
        <f t="shared" si="14"/>
        <v>0</v>
      </c>
      <c r="I717" s="6"/>
    </row>
    <row r="718" spans="3:9" ht="150" hidden="1" customHeight="1" x14ac:dyDescent="0.25">
      <c r="C718" s="5">
        <v>14</v>
      </c>
      <c r="D718" s="4" t="s">
        <v>29</v>
      </c>
      <c r="E718" s="3" t="s">
        <v>25</v>
      </c>
      <c r="F718" s="34"/>
      <c r="G718" s="54">
        <v>18823.53</v>
      </c>
      <c r="H718" s="55">
        <f t="shared" si="14"/>
        <v>0</v>
      </c>
      <c r="I718" s="6"/>
    </row>
    <row r="719" spans="3:9" hidden="1" x14ac:dyDescent="0.25">
      <c r="C719" s="5">
        <v>15</v>
      </c>
      <c r="D719" s="4" t="s">
        <v>30</v>
      </c>
      <c r="E719" s="3" t="s">
        <v>15</v>
      </c>
      <c r="F719" s="34"/>
      <c r="G719" s="19">
        <v>20000</v>
      </c>
      <c r="H719" s="11">
        <f t="shared" si="14"/>
        <v>0</v>
      </c>
      <c r="I719" s="6"/>
    </row>
    <row r="720" spans="3:9" hidden="1" x14ac:dyDescent="0.25">
      <c r="C720" s="5">
        <v>16</v>
      </c>
      <c r="D720" s="4" t="s">
        <v>31</v>
      </c>
      <c r="E720" s="3" t="s">
        <v>15</v>
      </c>
      <c r="F720" s="34"/>
      <c r="G720" s="19">
        <v>18823.53</v>
      </c>
      <c r="H720" s="11">
        <f t="shared" si="14"/>
        <v>0</v>
      </c>
      <c r="I720" s="6"/>
    </row>
    <row r="721" spans="3:9" ht="23.25" hidden="1" customHeight="1" x14ac:dyDescent="0.25">
      <c r="C721" s="5">
        <v>17</v>
      </c>
      <c r="D721" s="4" t="s">
        <v>32</v>
      </c>
      <c r="E721" s="3" t="s">
        <v>25</v>
      </c>
      <c r="F721" s="34"/>
      <c r="G721" s="54">
        <v>14117.65</v>
      </c>
      <c r="H721" s="55">
        <f t="shared" si="14"/>
        <v>0</v>
      </c>
      <c r="I721" s="6"/>
    </row>
    <row r="722" spans="3:9" hidden="1" x14ac:dyDescent="0.25">
      <c r="C722" s="5">
        <v>18</v>
      </c>
      <c r="D722" s="4" t="s">
        <v>33</v>
      </c>
      <c r="E722" s="3" t="s">
        <v>13</v>
      </c>
      <c r="F722" s="34"/>
      <c r="G722" s="19">
        <v>5882.35</v>
      </c>
      <c r="H722" s="11">
        <f t="shared" si="14"/>
        <v>0</v>
      </c>
      <c r="I722" s="6"/>
    </row>
    <row r="723" spans="3:9" ht="17.25" hidden="1" customHeight="1" x14ac:dyDescent="0.25">
      <c r="C723" s="5">
        <v>19</v>
      </c>
      <c r="D723" s="4" t="s">
        <v>34</v>
      </c>
      <c r="E723" s="3" t="s">
        <v>15</v>
      </c>
      <c r="F723" s="34"/>
      <c r="G723" s="19">
        <v>15882.35</v>
      </c>
      <c r="H723" s="11">
        <f t="shared" si="14"/>
        <v>0</v>
      </c>
      <c r="I723" s="6"/>
    </row>
    <row r="724" spans="3:9" hidden="1" x14ac:dyDescent="0.25">
      <c r="C724" s="5">
        <v>20</v>
      </c>
      <c r="D724" s="4" t="s">
        <v>35</v>
      </c>
      <c r="E724" s="3" t="s">
        <v>25</v>
      </c>
      <c r="F724" s="34"/>
      <c r="G724" s="19">
        <v>15882.35</v>
      </c>
      <c r="H724" s="11">
        <f t="shared" si="14"/>
        <v>0</v>
      </c>
      <c r="I724" s="6"/>
    </row>
    <row r="725" spans="3:9" hidden="1" x14ac:dyDescent="0.25">
      <c r="C725" s="5">
        <v>21</v>
      </c>
      <c r="D725" s="4" t="s">
        <v>36</v>
      </c>
      <c r="E725" s="3" t="s">
        <v>25</v>
      </c>
      <c r="F725" s="34"/>
      <c r="G725" s="19">
        <v>15882.94</v>
      </c>
      <c r="H725" s="11">
        <f t="shared" si="14"/>
        <v>0</v>
      </c>
      <c r="I725" s="6"/>
    </row>
    <row r="726" spans="3:9" ht="19.5" hidden="1" customHeight="1" x14ac:dyDescent="0.25">
      <c r="C726" s="5">
        <v>22</v>
      </c>
      <c r="D726" s="4" t="s">
        <v>37</v>
      </c>
      <c r="E726" s="3" t="s">
        <v>15</v>
      </c>
      <c r="F726" s="34"/>
      <c r="G726" s="19">
        <v>15883.53</v>
      </c>
      <c r="H726" s="11">
        <f t="shared" si="14"/>
        <v>0</v>
      </c>
      <c r="I726" s="6"/>
    </row>
    <row r="727" spans="3:9" hidden="1" x14ac:dyDescent="0.25">
      <c r="C727" s="5">
        <v>23</v>
      </c>
      <c r="D727" s="4" t="s">
        <v>38</v>
      </c>
      <c r="E727" s="3" t="s">
        <v>15</v>
      </c>
      <c r="F727" s="34"/>
      <c r="G727" s="19">
        <v>15884.12</v>
      </c>
      <c r="H727" s="11">
        <f t="shared" si="14"/>
        <v>0</v>
      </c>
      <c r="I727" s="6"/>
    </row>
    <row r="728" spans="3:9" hidden="1" x14ac:dyDescent="0.25">
      <c r="C728" s="5">
        <v>24</v>
      </c>
      <c r="D728" s="4" t="s">
        <v>39</v>
      </c>
      <c r="E728" s="3" t="s">
        <v>25</v>
      </c>
      <c r="F728" s="34"/>
      <c r="G728" s="19">
        <v>12352.94</v>
      </c>
      <c r="H728" s="11">
        <f t="shared" si="14"/>
        <v>0</v>
      </c>
      <c r="I728" s="6"/>
    </row>
    <row r="729" spans="3:9" hidden="1" x14ac:dyDescent="0.25">
      <c r="C729" s="5">
        <v>25</v>
      </c>
      <c r="D729" s="4" t="s">
        <v>40</v>
      </c>
      <c r="E729" s="3" t="s">
        <v>15</v>
      </c>
      <c r="F729" s="34"/>
      <c r="G729" s="19">
        <v>15882.35</v>
      </c>
      <c r="H729" s="11">
        <f t="shared" si="14"/>
        <v>0</v>
      </c>
      <c r="I729" s="6"/>
    </row>
    <row r="730" spans="3:9" hidden="1" x14ac:dyDescent="0.25">
      <c r="C730" s="5">
        <v>26</v>
      </c>
      <c r="D730" s="4" t="s">
        <v>41</v>
      </c>
      <c r="E730" s="3" t="s">
        <v>15</v>
      </c>
      <c r="F730" s="34"/>
      <c r="G730" s="19">
        <v>15882.94</v>
      </c>
      <c r="H730" s="11">
        <f t="shared" si="14"/>
        <v>0</v>
      </c>
      <c r="I730" s="6"/>
    </row>
    <row r="731" spans="3:9" hidden="1" x14ac:dyDescent="0.25">
      <c r="C731" s="5">
        <v>27</v>
      </c>
      <c r="D731" s="4" t="s">
        <v>42</v>
      </c>
      <c r="E731" s="3" t="s">
        <v>15</v>
      </c>
      <c r="F731" s="34"/>
      <c r="G731" s="19">
        <v>38235.29</v>
      </c>
      <c r="H731" s="11">
        <f t="shared" si="14"/>
        <v>0</v>
      </c>
      <c r="I731" s="6"/>
    </row>
    <row r="732" spans="3:9" hidden="1" x14ac:dyDescent="0.25">
      <c r="C732" s="5">
        <v>28</v>
      </c>
      <c r="D732" s="4" t="s">
        <v>43</v>
      </c>
      <c r="E732" s="3" t="s">
        <v>15</v>
      </c>
      <c r="F732" s="34"/>
      <c r="G732" s="19">
        <v>31764.71</v>
      </c>
      <c r="H732" s="11">
        <f t="shared" si="14"/>
        <v>0</v>
      </c>
      <c r="I732" s="6"/>
    </row>
    <row r="733" spans="3:9" hidden="1" x14ac:dyDescent="0.25">
      <c r="C733" s="5">
        <v>29</v>
      </c>
      <c r="D733" s="4" t="s">
        <v>44</v>
      </c>
      <c r="E733" s="3" t="s">
        <v>15</v>
      </c>
      <c r="F733" s="34"/>
      <c r="G733" s="19">
        <v>4705.88</v>
      </c>
      <c r="H733" s="11">
        <f t="shared" si="14"/>
        <v>0</v>
      </c>
      <c r="I733" s="6"/>
    </row>
    <row r="734" spans="3:9" hidden="1" x14ac:dyDescent="0.25">
      <c r="C734" s="5">
        <v>30</v>
      </c>
      <c r="D734" s="4" t="s">
        <v>44</v>
      </c>
      <c r="E734" s="3" t="s">
        <v>25</v>
      </c>
      <c r="F734" s="34"/>
      <c r="G734" s="19">
        <v>4117.6499999999996</v>
      </c>
      <c r="H734" s="11">
        <f t="shared" si="14"/>
        <v>0</v>
      </c>
      <c r="I734" s="6"/>
    </row>
    <row r="735" spans="3:9" hidden="1" x14ac:dyDescent="0.25">
      <c r="C735" s="5">
        <v>31</v>
      </c>
      <c r="D735" s="4" t="s">
        <v>45</v>
      </c>
      <c r="E735" s="3" t="s">
        <v>15</v>
      </c>
      <c r="F735" s="34"/>
      <c r="G735" s="19">
        <v>13529.41</v>
      </c>
      <c r="H735" s="11">
        <f t="shared" si="14"/>
        <v>0</v>
      </c>
      <c r="I735" s="6"/>
    </row>
    <row r="736" spans="3:9" hidden="1" x14ac:dyDescent="0.25">
      <c r="C736" s="5">
        <v>32</v>
      </c>
      <c r="D736" s="4" t="s">
        <v>45</v>
      </c>
      <c r="E736" s="3" t="s">
        <v>25</v>
      </c>
      <c r="F736" s="34"/>
      <c r="G736" s="19">
        <v>11176.47</v>
      </c>
      <c r="H736" s="11">
        <f t="shared" si="14"/>
        <v>0</v>
      </c>
      <c r="I736" s="6"/>
    </row>
    <row r="737" spans="3:17" ht="20.25" hidden="1" customHeight="1" x14ac:dyDescent="0.25">
      <c r="C737" s="5">
        <v>33</v>
      </c>
      <c r="D737" s="4" t="s">
        <v>46</v>
      </c>
      <c r="E737" s="3" t="s">
        <v>15</v>
      </c>
      <c r="F737" s="34"/>
      <c r="G737" s="19">
        <v>11764.71</v>
      </c>
      <c r="H737" s="11">
        <f t="shared" si="14"/>
        <v>0</v>
      </c>
      <c r="I737" s="6"/>
    </row>
    <row r="738" spans="3:17" hidden="1" x14ac:dyDescent="0.25">
      <c r="C738" s="5">
        <v>34</v>
      </c>
      <c r="D738" s="4" t="s">
        <v>46</v>
      </c>
      <c r="E738" s="3" t="s">
        <v>25</v>
      </c>
      <c r="F738" s="34"/>
      <c r="G738" s="19">
        <v>9411.76</v>
      </c>
      <c r="H738" s="11">
        <f t="shared" si="14"/>
        <v>0</v>
      </c>
      <c r="I738" s="6"/>
    </row>
    <row r="739" spans="3:17" ht="19.5" hidden="1" customHeight="1" x14ac:dyDescent="0.25">
      <c r="C739" s="5">
        <v>35</v>
      </c>
      <c r="D739" s="4" t="s">
        <v>47</v>
      </c>
      <c r="E739" s="3" t="s">
        <v>15</v>
      </c>
      <c r="F739" s="34"/>
      <c r="G739" s="19">
        <v>11176.47</v>
      </c>
      <c r="H739" s="11">
        <f t="shared" si="14"/>
        <v>0</v>
      </c>
      <c r="I739" s="6"/>
    </row>
    <row r="740" spans="3:17" hidden="1" x14ac:dyDescent="0.25">
      <c r="C740" s="5">
        <v>36</v>
      </c>
      <c r="D740" s="4" t="s">
        <v>48</v>
      </c>
      <c r="E740" s="3" t="s">
        <v>15</v>
      </c>
      <c r="F740" s="34"/>
      <c r="G740" s="20">
        <v>11176.47</v>
      </c>
      <c r="H740" s="11">
        <f t="shared" si="14"/>
        <v>0</v>
      </c>
      <c r="I740" s="6"/>
    </row>
    <row r="741" spans="3:17" hidden="1" x14ac:dyDescent="0.25">
      <c r="C741" s="5">
        <v>37</v>
      </c>
      <c r="D741" s="4" t="s">
        <v>49</v>
      </c>
      <c r="E741" s="3" t="s">
        <v>15</v>
      </c>
      <c r="F741" s="34"/>
      <c r="G741" s="19">
        <v>2941.18</v>
      </c>
      <c r="H741" s="11">
        <f t="shared" si="14"/>
        <v>0</v>
      </c>
      <c r="I741" s="6"/>
    </row>
    <row r="742" spans="3:17" hidden="1" x14ac:dyDescent="0.25">
      <c r="C742" s="5">
        <v>38</v>
      </c>
      <c r="D742" s="4" t="s">
        <v>50</v>
      </c>
      <c r="E742" s="3" t="s">
        <v>25</v>
      </c>
      <c r="F742" s="34"/>
      <c r="G742" s="19">
        <v>2941.76</v>
      </c>
      <c r="H742" s="11">
        <f t="shared" si="14"/>
        <v>0</v>
      </c>
      <c r="I742" s="6"/>
    </row>
    <row r="743" spans="3:17" hidden="1" x14ac:dyDescent="0.25">
      <c r="C743" s="5">
        <v>39</v>
      </c>
      <c r="D743" s="4" t="s">
        <v>51</v>
      </c>
      <c r="E743" s="3" t="s">
        <v>22</v>
      </c>
      <c r="F743" s="34"/>
      <c r="G743" s="19">
        <v>9411.76</v>
      </c>
      <c r="H743" s="11">
        <f t="shared" si="14"/>
        <v>0</v>
      </c>
      <c r="I743" s="6"/>
    </row>
    <row r="744" spans="3:17" hidden="1" x14ac:dyDescent="0.25">
      <c r="C744" s="5">
        <v>40</v>
      </c>
      <c r="D744" s="4" t="s">
        <v>52</v>
      </c>
      <c r="E744" s="3" t="s">
        <v>22</v>
      </c>
      <c r="F744" s="34"/>
      <c r="G744" s="19">
        <v>10000</v>
      </c>
      <c r="H744" s="11">
        <f t="shared" si="14"/>
        <v>0</v>
      </c>
      <c r="I744" s="6"/>
    </row>
    <row r="745" spans="3:17" hidden="1" x14ac:dyDescent="0.25">
      <c r="C745" s="5">
        <v>41</v>
      </c>
      <c r="D745" s="4" t="s">
        <v>53</v>
      </c>
      <c r="E745" s="3" t="s">
        <v>22</v>
      </c>
      <c r="F745" s="34"/>
      <c r="G745" s="19">
        <v>10000</v>
      </c>
      <c r="H745" s="11">
        <f t="shared" si="14"/>
        <v>0</v>
      </c>
      <c r="I745" s="6"/>
    </row>
    <row r="746" spans="3:17" hidden="1" x14ac:dyDescent="0.25">
      <c r="C746" s="5">
        <v>42</v>
      </c>
      <c r="D746" s="4" t="s">
        <v>54</v>
      </c>
      <c r="E746" s="3" t="s">
        <v>22</v>
      </c>
      <c r="F746" s="34"/>
      <c r="G746" s="19">
        <v>3529.41</v>
      </c>
      <c r="H746" s="11">
        <f t="shared" si="14"/>
        <v>0</v>
      </c>
      <c r="I746" s="6"/>
    </row>
    <row r="747" spans="3:17" ht="273" customHeight="1" x14ac:dyDescent="0.25">
      <c r="C747" s="5">
        <v>43</v>
      </c>
      <c r="D747" s="4" t="s">
        <v>55</v>
      </c>
      <c r="E747" s="3" t="s">
        <v>22</v>
      </c>
      <c r="F747" s="34">
        <v>1</v>
      </c>
      <c r="G747" s="54">
        <v>5882.35</v>
      </c>
      <c r="H747" s="55">
        <f t="shared" si="14"/>
        <v>5882.35</v>
      </c>
      <c r="I747" s="6"/>
    </row>
    <row r="748" spans="3:17" ht="177" customHeight="1" x14ac:dyDescent="0.25">
      <c r="C748" s="5">
        <v>44</v>
      </c>
      <c r="D748" s="4" t="s">
        <v>56</v>
      </c>
      <c r="E748" s="3" t="s">
        <v>22</v>
      </c>
      <c r="F748" s="34">
        <v>1</v>
      </c>
      <c r="G748" s="54">
        <v>5882.94</v>
      </c>
      <c r="H748" s="55">
        <f t="shared" si="14"/>
        <v>5882.94</v>
      </c>
      <c r="I748" s="6"/>
    </row>
    <row r="749" spans="3:17" ht="15.75" hidden="1" thickBot="1" x14ac:dyDescent="0.3">
      <c r="C749" s="7">
        <v>45</v>
      </c>
      <c r="D749" s="8" t="s">
        <v>57</v>
      </c>
      <c r="E749" s="9" t="s">
        <v>25</v>
      </c>
      <c r="F749" s="35"/>
      <c r="G749" s="29">
        <v>10588.24</v>
      </c>
      <c r="H749" s="12">
        <f t="shared" si="14"/>
        <v>0</v>
      </c>
      <c r="I749" s="10"/>
    </row>
    <row r="750" spans="3:17" ht="15.75" thickBot="1" x14ac:dyDescent="0.3">
      <c r="C750" s="124" t="s">
        <v>70</v>
      </c>
      <c r="D750" s="125"/>
      <c r="E750" s="125"/>
      <c r="F750" s="125"/>
      <c r="G750" s="126"/>
      <c r="H750" s="18">
        <f>SUM(H705:H749)</f>
        <v>11765.29</v>
      </c>
      <c r="I750" s="18">
        <f>+H750*1.19</f>
        <v>14000.695100000001</v>
      </c>
    </row>
    <row r="751" spans="3:17" ht="15.75" thickBot="1" x14ac:dyDescent="0.3"/>
    <row r="752" spans="3:17" ht="15.75" thickBot="1" x14ac:dyDescent="0.3">
      <c r="C752" s="118" t="s">
        <v>61</v>
      </c>
      <c r="D752" s="119"/>
      <c r="E752" s="120"/>
      <c r="F752" s="121" t="s">
        <v>85</v>
      </c>
      <c r="G752" s="122"/>
      <c r="H752" s="122"/>
      <c r="I752" s="123"/>
      <c r="Q752" s="15"/>
    </row>
    <row r="753" spans="3:9" ht="15.75" thickBot="1" x14ac:dyDescent="0.3">
      <c r="C753" s="118" t="s">
        <v>63</v>
      </c>
      <c r="D753" s="119"/>
      <c r="E753" s="120"/>
      <c r="F753" s="121" t="s">
        <v>67</v>
      </c>
      <c r="G753" s="122"/>
      <c r="H753" s="122"/>
      <c r="I753" s="123"/>
    </row>
    <row r="754" spans="3:9" ht="60" x14ac:dyDescent="0.25">
      <c r="C754" s="21" t="s">
        <v>8</v>
      </c>
      <c r="D754" s="22" t="s">
        <v>9</v>
      </c>
      <c r="E754" s="22" t="s">
        <v>10</v>
      </c>
      <c r="F754" s="32" t="s">
        <v>11</v>
      </c>
      <c r="G754" s="22" t="s">
        <v>69</v>
      </c>
      <c r="H754" s="22" t="s">
        <v>58</v>
      </c>
      <c r="I754" s="23" t="s">
        <v>62</v>
      </c>
    </row>
    <row r="755" spans="3:9" hidden="1" x14ac:dyDescent="0.25">
      <c r="C755" s="24">
        <v>1</v>
      </c>
      <c r="D755" s="25" t="s">
        <v>12</v>
      </c>
      <c r="E755" s="26" t="s">
        <v>13</v>
      </c>
      <c r="F755" s="33"/>
      <c r="G755" s="27">
        <v>7058.82</v>
      </c>
      <c r="H755" s="27">
        <f>+F755*G755</f>
        <v>0</v>
      </c>
      <c r="I755" s="28"/>
    </row>
    <row r="756" spans="3:9" ht="18" hidden="1" customHeight="1" x14ac:dyDescent="0.25">
      <c r="C756" s="5">
        <v>2</v>
      </c>
      <c r="D756" s="4" t="s">
        <v>14</v>
      </c>
      <c r="E756" s="3" t="s">
        <v>15</v>
      </c>
      <c r="F756" s="34"/>
      <c r="G756" s="19">
        <v>9411.76</v>
      </c>
      <c r="H756" s="11">
        <f t="shared" ref="H756:H799" si="15">+F756*G756</f>
        <v>0</v>
      </c>
      <c r="I756" s="6"/>
    </row>
    <row r="757" spans="3:9" hidden="1" x14ac:dyDescent="0.25">
      <c r="C757" s="5">
        <v>3</v>
      </c>
      <c r="D757" s="4" t="s">
        <v>16</v>
      </c>
      <c r="E757" s="3" t="s">
        <v>15</v>
      </c>
      <c r="F757" s="34"/>
      <c r="G757" s="19">
        <v>8235.2900000000009</v>
      </c>
      <c r="H757" s="11">
        <f t="shared" si="15"/>
        <v>0</v>
      </c>
      <c r="I757" s="6"/>
    </row>
    <row r="758" spans="3:9" hidden="1" x14ac:dyDescent="0.25">
      <c r="C758" s="5">
        <v>4</v>
      </c>
      <c r="D758" s="4" t="s">
        <v>17</v>
      </c>
      <c r="E758" s="3" t="s">
        <v>15</v>
      </c>
      <c r="F758" s="34"/>
      <c r="G758" s="19">
        <v>7058.82</v>
      </c>
      <c r="H758" s="11">
        <f t="shared" si="15"/>
        <v>0</v>
      </c>
      <c r="I758" s="6"/>
    </row>
    <row r="759" spans="3:9" hidden="1" x14ac:dyDescent="0.25">
      <c r="C759" s="5">
        <v>5</v>
      </c>
      <c r="D759" s="4" t="s">
        <v>18</v>
      </c>
      <c r="E759" s="3" t="s">
        <v>15</v>
      </c>
      <c r="F759" s="34"/>
      <c r="G759" s="19">
        <v>6470.59</v>
      </c>
      <c r="H759" s="11">
        <f t="shared" si="15"/>
        <v>0</v>
      </c>
      <c r="I759" s="6"/>
    </row>
    <row r="760" spans="3:9" hidden="1" x14ac:dyDescent="0.25">
      <c r="C760" s="5">
        <v>6</v>
      </c>
      <c r="D760" s="4" t="s">
        <v>19</v>
      </c>
      <c r="E760" s="3" t="s">
        <v>15</v>
      </c>
      <c r="F760" s="34"/>
      <c r="G760" s="19">
        <v>2941.18</v>
      </c>
      <c r="H760" s="11">
        <f t="shared" si="15"/>
        <v>0</v>
      </c>
      <c r="I760" s="6"/>
    </row>
    <row r="761" spans="3:9" hidden="1" x14ac:dyDescent="0.25">
      <c r="C761" s="5">
        <v>7</v>
      </c>
      <c r="D761" s="4" t="s">
        <v>20</v>
      </c>
      <c r="E761" s="3" t="s">
        <v>15</v>
      </c>
      <c r="F761" s="34"/>
      <c r="G761" s="19">
        <v>3529.41</v>
      </c>
      <c r="H761" s="11">
        <f t="shared" si="15"/>
        <v>0</v>
      </c>
      <c r="I761" s="6"/>
    </row>
    <row r="762" spans="3:9" hidden="1" x14ac:dyDescent="0.25">
      <c r="C762" s="5">
        <v>8</v>
      </c>
      <c r="D762" s="4" t="s">
        <v>21</v>
      </c>
      <c r="E762" s="3" t="s">
        <v>22</v>
      </c>
      <c r="F762" s="34"/>
      <c r="G762" s="19">
        <v>2941.18</v>
      </c>
      <c r="H762" s="11">
        <f t="shared" si="15"/>
        <v>0</v>
      </c>
      <c r="I762" s="6"/>
    </row>
    <row r="763" spans="3:9" hidden="1" x14ac:dyDescent="0.25">
      <c r="C763" s="5">
        <v>9</v>
      </c>
      <c r="D763" s="4" t="s">
        <v>23</v>
      </c>
      <c r="E763" s="3" t="s">
        <v>22</v>
      </c>
      <c r="F763" s="34"/>
      <c r="G763" s="19">
        <v>4117.6499999999996</v>
      </c>
      <c r="H763" s="11">
        <f t="shared" si="15"/>
        <v>0</v>
      </c>
      <c r="I763" s="6"/>
    </row>
    <row r="764" spans="3:9" hidden="1" x14ac:dyDescent="0.25">
      <c r="C764" s="5">
        <v>10</v>
      </c>
      <c r="D764" s="4" t="s">
        <v>24</v>
      </c>
      <c r="E764" s="3" t="s">
        <v>25</v>
      </c>
      <c r="F764" s="34"/>
      <c r="G764" s="19">
        <v>12352.94</v>
      </c>
      <c r="H764" s="11">
        <f t="shared" si="15"/>
        <v>0</v>
      </c>
      <c r="I764" s="6"/>
    </row>
    <row r="765" spans="3:9" ht="21" hidden="1" customHeight="1" x14ac:dyDescent="0.25">
      <c r="C765" s="5">
        <v>11</v>
      </c>
      <c r="D765" s="4" t="s">
        <v>26</v>
      </c>
      <c r="E765" s="3" t="s">
        <v>15</v>
      </c>
      <c r="F765" s="34"/>
      <c r="G765" s="54">
        <v>17647.060000000001</v>
      </c>
      <c r="H765" s="55">
        <f t="shared" si="15"/>
        <v>0</v>
      </c>
      <c r="I765" s="6"/>
    </row>
    <row r="766" spans="3:9" hidden="1" x14ac:dyDescent="0.25">
      <c r="C766" s="5">
        <v>12</v>
      </c>
      <c r="D766" s="4" t="s">
        <v>27</v>
      </c>
      <c r="E766" s="3" t="s">
        <v>15</v>
      </c>
      <c r="F766" s="34"/>
      <c r="G766" s="19">
        <v>18235.29</v>
      </c>
      <c r="H766" s="11">
        <f t="shared" si="15"/>
        <v>0</v>
      </c>
      <c r="I766" s="6"/>
    </row>
    <row r="767" spans="3:9" hidden="1" x14ac:dyDescent="0.25">
      <c r="C767" s="5">
        <v>13</v>
      </c>
      <c r="D767" s="4" t="s">
        <v>28</v>
      </c>
      <c r="E767" s="3" t="s">
        <v>15</v>
      </c>
      <c r="F767" s="34"/>
      <c r="G767" s="19">
        <v>10000</v>
      </c>
      <c r="H767" s="11">
        <f t="shared" si="15"/>
        <v>0</v>
      </c>
      <c r="I767" s="6"/>
    </row>
    <row r="768" spans="3:9" ht="22.5" hidden="1" customHeight="1" x14ac:dyDescent="0.25">
      <c r="C768" s="5">
        <v>14</v>
      </c>
      <c r="D768" s="4" t="s">
        <v>29</v>
      </c>
      <c r="E768" s="3" t="s">
        <v>25</v>
      </c>
      <c r="F768" s="34"/>
      <c r="G768" s="54">
        <v>18823.53</v>
      </c>
      <c r="H768" s="55">
        <f t="shared" si="15"/>
        <v>0</v>
      </c>
      <c r="I768" s="6"/>
    </row>
    <row r="769" spans="3:9" hidden="1" x14ac:dyDescent="0.25">
      <c r="C769" s="5">
        <v>15</v>
      </c>
      <c r="D769" s="4" t="s">
        <v>30</v>
      </c>
      <c r="E769" s="3" t="s">
        <v>15</v>
      </c>
      <c r="F769" s="34"/>
      <c r="G769" s="19">
        <v>20000</v>
      </c>
      <c r="H769" s="11">
        <f t="shared" si="15"/>
        <v>0</v>
      </c>
      <c r="I769" s="6"/>
    </row>
    <row r="770" spans="3:9" hidden="1" x14ac:dyDescent="0.25">
      <c r="C770" s="5">
        <v>16</v>
      </c>
      <c r="D770" s="4" t="s">
        <v>31</v>
      </c>
      <c r="E770" s="3" t="s">
        <v>15</v>
      </c>
      <c r="F770" s="34"/>
      <c r="G770" s="19">
        <v>18823.53</v>
      </c>
      <c r="H770" s="11">
        <f t="shared" si="15"/>
        <v>0</v>
      </c>
      <c r="I770" s="6"/>
    </row>
    <row r="771" spans="3:9" ht="359.25" customHeight="1" x14ac:dyDescent="0.25">
      <c r="C771" s="5">
        <v>17</v>
      </c>
      <c r="D771" s="4" t="s">
        <v>32</v>
      </c>
      <c r="E771" s="3" t="s">
        <v>25</v>
      </c>
      <c r="F771" s="34">
        <v>42</v>
      </c>
      <c r="G771" s="54">
        <v>14117.65</v>
      </c>
      <c r="H771" s="55">
        <f t="shared" si="15"/>
        <v>592941.29999999993</v>
      </c>
      <c r="I771" s="6"/>
    </row>
    <row r="772" spans="3:9" hidden="1" x14ac:dyDescent="0.25">
      <c r="C772" s="5">
        <v>18</v>
      </c>
      <c r="D772" s="4" t="s">
        <v>33</v>
      </c>
      <c r="E772" s="3" t="s">
        <v>13</v>
      </c>
      <c r="F772" s="34"/>
      <c r="G772" s="19">
        <v>5882.35</v>
      </c>
      <c r="H772" s="11">
        <f t="shared" si="15"/>
        <v>0</v>
      </c>
      <c r="I772" s="6"/>
    </row>
    <row r="773" spans="3:9" ht="17.25" hidden="1" customHeight="1" x14ac:dyDescent="0.25">
      <c r="C773" s="5">
        <v>19</v>
      </c>
      <c r="D773" s="4" t="s">
        <v>34</v>
      </c>
      <c r="E773" s="3" t="s">
        <v>15</v>
      </c>
      <c r="F773" s="34"/>
      <c r="G773" s="19">
        <v>15882.35</v>
      </c>
      <c r="H773" s="11">
        <f t="shared" si="15"/>
        <v>0</v>
      </c>
      <c r="I773" s="6"/>
    </row>
    <row r="774" spans="3:9" hidden="1" x14ac:dyDescent="0.25">
      <c r="C774" s="5">
        <v>20</v>
      </c>
      <c r="D774" s="4" t="s">
        <v>35</v>
      </c>
      <c r="E774" s="3" t="s">
        <v>25</v>
      </c>
      <c r="F774" s="34"/>
      <c r="G774" s="19">
        <v>15882.35</v>
      </c>
      <c r="H774" s="11">
        <f t="shared" si="15"/>
        <v>0</v>
      </c>
      <c r="I774" s="6"/>
    </row>
    <row r="775" spans="3:9" hidden="1" x14ac:dyDescent="0.25">
      <c r="C775" s="5">
        <v>21</v>
      </c>
      <c r="D775" s="4" t="s">
        <v>36</v>
      </c>
      <c r="E775" s="3" t="s">
        <v>25</v>
      </c>
      <c r="F775" s="34"/>
      <c r="G775" s="19">
        <v>15882.94</v>
      </c>
      <c r="H775" s="11">
        <f t="shared" si="15"/>
        <v>0</v>
      </c>
      <c r="I775" s="6"/>
    </row>
    <row r="776" spans="3:9" ht="19.5" hidden="1" customHeight="1" x14ac:dyDescent="0.25">
      <c r="C776" s="5">
        <v>22</v>
      </c>
      <c r="D776" s="4" t="s">
        <v>37</v>
      </c>
      <c r="E776" s="3" t="s">
        <v>15</v>
      </c>
      <c r="F776" s="34"/>
      <c r="G776" s="19">
        <v>15883.53</v>
      </c>
      <c r="H776" s="11">
        <f t="shared" si="15"/>
        <v>0</v>
      </c>
      <c r="I776" s="6"/>
    </row>
    <row r="777" spans="3:9" hidden="1" x14ac:dyDescent="0.25">
      <c r="C777" s="5">
        <v>23</v>
      </c>
      <c r="D777" s="4" t="s">
        <v>38</v>
      </c>
      <c r="E777" s="3" t="s">
        <v>15</v>
      </c>
      <c r="F777" s="34"/>
      <c r="G777" s="19">
        <v>15884.12</v>
      </c>
      <c r="H777" s="11">
        <f t="shared" si="15"/>
        <v>0</v>
      </c>
      <c r="I777" s="6"/>
    </row>
    <row r="778" spans="3:9" hidden="1" x14ac:dyDescent="0.25">
      <c r="C778" s="5">
        <v>24</v>
      </c>
      <c r="D778" s="4" t="s">
        <v>39</v>
      </c>
      <c r="E778" s="3" t="s">
        <v>25</v>
      </c>
      <c r="F778" s="34"/>
      <c r="G778" s="19">
        <v>12352.94</v>
      </c>
      <c r="H778" s="11">
        <f t="shared" si="15"/>
        <v>0</v>
      </c>
      <c r="I778" s="6"/>
    </row>
    <row r="779" spans="3:9" hidden="1" x14ac:dyDescent="0.25">
      <c r="C779" s="5">
        <v>25</v>
      </c>
      <c r="D779" s="4" t="s">
        <v>40</v>
      </c>
      <c r="E779" s="3" t="s">
        <v>15</v>
      </c>
      <c r="F779" s="34"/>
      <c r="G779" s="19">
        <v>15882.35</v>
      </c>
      <c r="H779" s="11">
        <f t="shared" si="15"/>
        <v>0</v>
      </c>
      <c r="I779" s="6"/>
    </row>
    <row r="780" spans="3:9" hidden="1" x14ac:dyDescent="0.25">
      <c r="C780" s="5">
        <v>26</v>
      </c>
      <c r="D780" s="4" t="s">
        <v>41</v>
      </c>
      <c r="E780" s="3" t="s">
        <v>15</v>
      </c>
      <c r="F780" s="34"/>
      <c r="G780" s="19">
        <v>15882.94</v>
      </c>
      <c r="H780" s="11">
        <f t="shared" si="15"/>
        <v>0</v>
      </c>
      <c r="I780" s="6"/>
    </row>
    <row r="781" spans="3:9" hidden="1" x14ac:dyDescent="0.25">
      <c r="C781" s="5">
        <v>27</v>
      </c>
      <c r="D781" s="4" t="s">
        <v>42</v>
      </c>
      <c r="E781" s="3" t="s">
        <v>15</v>
      </c>
      <c r="F781" s="34"/>
      <c r="G781" s="19">
        <v>38235.29</v>
      </c>
      <c r="H781" s="11">
        <f t="shared" si="15"/>
        <v>0</v>
      </c>
      <c r="I781" s="6"/>
    </row>
    <row r="782" spans="3:9" hidden="1" x14ac:dyDescent="0.25">
      <c r="C782" s="5">
        <v>28</v>
      </c>
      <c r="D782" s="4" t="s">
        <v>43</v>
      </c>
      <c r="E782" s="3" t="s">
        <v>15</v>
      </c>
      <c r="F782" s="34"/>
      <c r="G782" s="19">
        <v>31764.71</v>
      </c>
      <c r="H782" s="11">
        <f t="shared" si="15"/>
        <v>0</v>
      </c>
      <c r="I782" s="6"/>
    </row>
    <row r="783" spans="3:9" hidden="1" x14ac:dyDescent="0.25">
      <c r="C783" s="5">
        <v>29</v>
      </c>
      <c r="D783" s="4" t="s">
        <v>44</v>
      </c>
      <c r="E783" s="3" t="s">
        <v>15</v>
      </c>
      <c r="F783" s="34"/>
      <c r="G783" s="19">
        <v>4705.88</v>
      </c>
      <c r="H783" s="11">
        <f t="shared" si="15"/>
        <v>0</v>
      </c>
      <c r="I783" s="6"/>
    </row>
    <row r="784" spans="3:9" hidden="1" x14ac:dyDescent="0.25">
      <c r="C784" s="5">
        <v>30</v>
      </c>
      <c r="D784" s="4" t="s">
        <v>44</v>
      </c>
      <c r="E784" s="3" t="s">
        <v>25</v>
      </c>
      <c r="F784" s="34"/>
      <c r="G784" s="19">
        <v>4117.6499999999996</v>
      </c>
      <c r="H784" s="11">
        <f t="shared" si="15"/>
        <v>0</v>
      </c>
      <c r="I784" s="6"/>
    </row>
    <row r="785" spans="3:9" hidden="1" x14ac:dyDescent="0.25">
      <c r="C785" s="5">
        <v>31</v>
      </c>
      <c r="D785" s="4" t="s">
        <v>45</v>
      </c>
      <c r="E785" s="3" t="s">
        <v>15</v>
      </c>
      <c r="F785" s="34"/>
      <c r="G785" s="19">
        <v>13529.41</v>
      </c>
      <c r="H785" s="11">
        <f t="shared" si="15"/>
        <v>0</v>
      </c>
      <c r="I785" s="6"/>
    </row>
    <row r="786" spans="3:9" hidden="1" x14ac:dyDescent="0.25">
      <c r="C786" s="5">
        <v>32</v>
      </c>
      <c r="D786" s="4" t="s">
        <v>45</v>
      </c>
      <c r="E786" s="3" t="s">
        <v>25</v>
      </c>
      <c r="F786" s="34"/>
      <c r="G786" s="19">
        <v>11176.47</v>
      </c>
      <c r="H786" s="11">
        <f t="shared" si="15"/>
        <v>0</v>
      </c>
      <c r="I786" s="6"/>
    </row>
    <row r="787" spans="3:9" ht="20.25" hidden="1" customHeight="1" x14ac:dyDescent="0.25">
      <c r="C787" s="5">
        <v>33</v>
      </c>
      <c r="D787" s="4" t="s">
        <v>46</v>
      </c>
      <c r="E787" s="3" t="s">
        <v>15</v>
      </c>
      <c r="F787" s="34"/>
      <c r="G787" s="19">
        <v>11764.71</v>
      </c>
      <c r="H787" s="11">
        <f t="shared" si="15"/>
        <v>0</v>
      </c>
      <c r="I787" s="6"/>
    </row>
    <row r="788" spans="3:9" hidden="1" x14ac:dyDescent="0.25">
      <c r="C788" s="5">
        <v>34</v>
      </c>
      <c r="D788" s="4" t="s">
        <v>46</v>
      </c>
      <c r="E788" s="3" t="s">
        <v>25</v>
      </c>
      <c r="F788" s="34"/>
      <c r="G788" s="19">
        <v>9411.76</v>
      </c>
      <c r="H788" s="11">
        <f t="shared" si="15"/>
        <v>0</v>
      </c>
      <c r="I788" s="6"/>
    </row>
    <row r="789" spans="3:9" ht="19.5" hidden="1" customHeight="1" x14ac:dyDescent="0.25">
      <c r="C789" s="5">
        <v>35</v>
      </c>
      <c r="D789" s="4" t="s">
        <v>47</v>
      </c>
      <c r="E789" s="3" t="s">
        <v>15</v>
      </c>
      <c r="F789" s="34"/>
      <c r="G789" s="19">
        <v>11176.47</v>
      </c>
      <c r="H789" s="11">
        <f t="shared" si="15"/>
        <v>0</v>
      </c>
      <c r="I789" s="6"/>
    </row>
    <row r="790" spans="3:9" hidden="1" x14ac:dyDescent="0.25">
      <c r="C790" s="5">
        <v>36</v>
      </c>
      <c r="D790" s="4" t="s">
        <v>48</v>
      </c>
      <c r="E790" s="3" t="s">
        <v>15</v>
      </c>
      <c r="F790" s="34"/>
      <c r="G790" s="20">
        <v>11176.47</v>
      </c>
      <c r="H790" s="11">
        <f t="shared" si="15"/>
        <v>0</v>
      </c>
      <c r="I790" s="6"/>
    </row>
    <row r="791" spans="3:9" hidden="1" x14ac:dyDescent="0.25">
      <c r="C791" s="5">
        <v>37</v>
      </c>
      <c r="D791" s="4" t="s">
        <v>49</v>
      </c>
      <c r="E791" s="3" t="s">
        <v>15</v>
      </c>
      <c r="F791" s="34"/>
      <c r="G791" s="19">
        <v>2941.18</v>
      </c>
      <c r="H791" s="11">
        <f t="shared" si="15"/>
        <v>0</v>
      </c>
      <c r="I791" s="6"/>
    </row>
    <row r="792" spans="3:9" hidden="1" x14ac:dyDescent="0.25">
      <c r="C792" s="5">
        <v>38</v>
      </c>
      <c r="D792" s="4" t="s">
        <v>50</v>
      </c>
      <c r="E792" s="3" t="s">
        <v>25</v>
      </c>
      <c r="F792" s="34"/>
      <c r="G792" s="19">
        <v>2941.76</v>
      </c>
      <c r="H792" s="11">
        <f t="shared" si="15"/>
        <v>0</v>
      </c>
      <c r="I792" s="6"/>
    </row>
    <row r="793" spans="3:9" hidden="1" x14ac:dyDescent="0.25">
      <c r="C793" s="5">
        <v>39</v>
      </c>
      <c r="D793" s="4" t="s">
        <v>51</v>
      </c>
      <c r="E793" s="3" t="s">
        <v>22</v>
      </c>
      <c r="F793" s="34"/>
      <c r="G793" s="19">
        <v>9411.76</v>
      </c>
      <c r="H793" s="11">
        <f t="shared" si="15"/>
        <v>0</v>
      </c>
      <c r="I793" s="6"/>
    </row>
    <row r="794" spans="3:9" hidden="1" x14ac:dyDescent="0.25">
      <c r="C794" s="5">
        <v>40</v>
      </c>
      <c r="D794" s="4" t="s">
        <v>52</v>
      </c>
      <c r="E794" s="3" t="s">
        <v>22</v>
      </c>
      <c r="F794" s="34"/>
      <c r="G794" s="19">
        <v>10000</v>
      </c>
      <c r="H794" s="11">
        <f t="shared" si="15"/>
        <v>0</v>
      </c>
      <c r="I794" s="6"/>
    </row>
    <row r="795" spans="3:9" hidden="1" x14ac:dyDescent="0.25">
      <c r="C795" s="5">
        <v>41</v>
      </c>
      <c r="D795" s="4" t="s">
        <v>53</v>
      </c>
      <c r="E795" s="3" t="s">
        <v>22</v>
      </c>
      <c r="F795" s="34"/>
      <c r="G795" s="19">
        <v>10000</v>
      </c>
      <c r="H795" s="11">
        <f t="shared" si="15"/>
        <v>0</v>
      </c>
      <c r="I795" s="6"/>
    </row>
    <row r="796" spans="3:9" hidden="1" x14ac:dyDescent="0.25">
      <c r="C796" s="5">
        <v>42</v>
      </c>
      <c r="D796" s="4" t="s">
        <v>54</v>
      </c>
      <c r="E796" s="3" t="s">
        <v>22</v>
      </c>
      <c r="F796" s="34"/>
      <c r="G796" s="19">
        <v>3529.41</v>
      </c>
      <c r="H796" s="11">
        <f t="shared" si="15"/>
        <v>0</v>
      </c>
      <c r="I796" s="6"/>
    </row>
    <row r="797" spans="3:9" ht="21.75" hidden="1" customHeight="1" x14ac:dyDescent="0.25">
      <c r="C797" s="5">
        <v>43</v>
      </c>
      <c r="D797" s="4" t="s">
        <v>55</v>
      </c>
      <c r="E797" s="3" t="s">
        <v>22</v>
      </c>
      <c r="F797" s="34"/>
      <c r="G797" s="54">
        <v>5882.35</v>
      </c>
      <c r="H797" s="55">
        <f t="shared" si="15"/>
        <v>0</v>
      </c>
      <c r="I797" s="6"/>
    </row>
    <row r="798" spans="3:9" ht="20.25" hidden="1" customHeight="1" x14ac:dyDescent="0.25">
      <c r="C798" s="5">
        <v>44</v>
      </c>
      <c r="D798" s="4" t="s">
        <v>56</v>
      </c>
      <c r="E798" s="3" t="s">
        <v>22</v>
      </c>
      <c r="F798" s="34"/>
      <c r="G798" s="54">
        <v>5882.94</v>
      </c>
      <c r="H798" s="55">
        <f t="shared" si="15"/>
        <v>0</v>
      </c>
      <c r="I798" s="6"/>
    </row>
    <row r="799" spans="3:9" ht="15.75" hidden="1" thickBot="1" x14ac:dyDescent="0.3">
      <c r="C799" s="7">
        <v>45</v>
      </c>
      <c r="D799" s="8" t="s">
        <v>57</v>
      </c>
      <c r="E799" s="9" t="s">
        <v>25</v>
      </c>
      <c r="F799" s="35"/>
      <c r="G799" s="29">
        <v>10588.24</v>
      </c>
      <c r="H799" s="12">
        <f t="shared" si="15"/>
        <v>0</v>
      </c>
      <c r="I799" s="10"/>
    </row>
    <row r="800" spans="3:9" ht="15.75" thickBot="1" x14ac:dyDescent="0.3">
      <c r="C800" s="124" t="s">
        <v>70</v>
      </c>
      <c r="D800" s="125"/>
      <c r="E800" s="125"/>
      <c r="F800" s="125"/>
      <c r="G800" s="126"/>
      <c r="H800" s="18">
        <f>SUM(H755:H799)</f>
        <v>592941.29999999993</v>
      </c>
      <c r="I800" s="18">
        <f>+H800*1.19</f>
        <v>705600.14699999988</v>
      </c>
    </row>
    <row r="801" spans="3:17" ht="15.75" thickBot="1" x14ac:dyDescent="0.3"/>
    <row r="802" spans="3:17" ht="15.75" thickBot="1" x14ac:dyDescent="0.3">
      <c r="C802" s="118" t="s">
        <v>61</v>
      </c>
      <c r="D802" s="119"/>
      <c r="E802" s="120"/>
      <c r="F802" s="121" t="s">
        <v>86</v>
      </c>
      <c r="G802" s="122"/>
      <c r="H802" s="122"/>
      <c r="I802" s="123"/>
      <c r="Q802" s="15"/>
    </row>
    <row r="803" spans="3:17" ht="15.75" thickBot="1" x14ac:dyDescent="0.3">
      <c r="C803" s="118" t="s">
        <v>63</v>
      </c>
      <c r="D803" s="119"/>
      <c r="E803" s="120"/>
      <c r="F803" s="121" t="s">
        <v>67</v>
      </c>
      <c r="G803" s="122"/>
      <c r="H803" s="122"/>
      <c r="I803" s="123"/>
    </row>
    <row r="804" spans="3:17" ht="60" x14ac:dyDescent="0.25">
      <c r="C804" s="21" t="s">
        <v>8</v>
      </c>
      <c r="D804" s="22" t="s">
        <v>9</v>
      </c>
      <c r="E804" s="22" t="s">
        <v>10</v>
      </c>
      <c r="F804" s="32" t="s">
        <v>11</v>
      </c>
      <c r="G804" s="22" t="s">
        <v>69</v>
      </c>
      <c r="H804" s="22" t="s">
        <v>58</v>
      </c>
      <c r="I804" s="23" t="s">
        <v>62</v>
      </c>
    </row>
    <row r="805" spans="3:17" hidden="1" x14ac:dyDescent="0.25">
      <c r="C805" s="24">
        <v>1</v>
      </c>
      <c r="D805" s="25" t="s">
        <v>12</v>
      </c>
      <c r="E805" s="26" t="s">
        <v>13</v>
      </c>
      <c r="F805" s="33"/>
      <c r="G805" s="27">
        <v>7058.82</v>
      </c>
      <c r="H805" s="27">
        <f>+F805*G805</f>
        <v>0</v>
      </c>
      <c r="I805" s="28"/>
    </row>
    <row r="806" spans="3:17" ht="18" hidden="1" customHeight="1" x14ac:dyDescent="0.25">
      <c r="C806" s="5">
        <v>2</v>
      </c>
      <c r="D806" s="4" t="s">
        <v>14</v>
      </c>
      <c r="E806" s="3" t="s">
        <v>15</v>
      </c>
      <c r="F806" s="34"/>
      <c r="G806" s="19">
        <v>9411.76</v>
      </c>
      <c r="H806" s="11">
        <f t="shared" ref="H806:H849" si="16">+F806*G806</f>
        <v>0</v>
      </c>
      <c r="I806" s="6"/>
    </row>
    <row r="807" spans="3:17" hidden="1" x14ac:dyDescent="0.25">
      <c r="C807" s="5">
        <v>3</v>
      </c>
      <c r="D807" s="4" t="s">
        <v>16</v>
      </c>
      <c r="E807" s="3" t="s">
        <v>15</v>
      </c>
      <c r="F807" s="34"/>
      <c r="G807" s="19">
        <v>8235.2900000000009</v>
      </c>
      <c r="H807" s="11">
        <f t="shared" si="16"/>
        <v>0</v>
      </c>
      <c r="I807" s="6"/>
    </row>
    <row r="808" spans="3:17" hidden="1" x14ac:dyDescent="0.25">
      <c r="C808" s="5">
        <v>4</v>
      </c>
      <c r="D808" s="4" t="s">
        <v>17</v>
      </c>
      <c r="E808" s="3" t="s">
        <v>15</v>
      </c>
      <c r="F808" s="34"/>
      <c r="G808" s="19">
        <v>7058.82</v>
      </c>
      <c r="H808" s="11">
        <f t="shared" si="16"/>
        <v>0</v>
      </c>
      <c r="I808" s="6"/>
    </row>
    <row r="809" spans="3:17" hidden="1" x14ac:dyDescent="0.25">
      <c r="C809" s="5">
        <v>5</v>
      </c>
      <c r="D809" s="4" t="s">
        <v>18</v>
      </c>
      <c r="E809" s="3" t="s">
        <v>15</v>
      </c>
      <c r="F809" s="34"/>
      <c r="G809" s="19">
        <v>6470.59</v>
      </c>
      <c r="H809" s="11">
        <f t="shared" si="16"/>
        <v>0</v>
      </c>
      <c r="I809" s="6"/>
    </row>
    <row r="810" spans="3:17" hidden="1" x14ac:dyDescent="0.25">
      <c r="C810" s="5">
        <v>6</v>
      </c>
      <c r="D810" s="4" t="s">
        <v>19</v>
      </c>
      <c r="E810" s="3" t="s">
        <v>15</v>
      </c>
      <c r="F810" s="34"/>
      <c r="G810" s="19">
        <v>2941.18</v>
      </c>
      <c r="H810" s="11">
        <f t="shared" si="16"/>
        <v>0</v>
      </c>
      <c r="I810" s="6"/>
    </row>
    <row r="811" spans="3:17" hidden="1" x14ac:dyDescent="0.25">
      <c r="C811" s="5">
        <v>7</v>
      </c>
      <c r="D811" s="4" t="s">
        <v>20</v>
      </c>
      <c r="E811" s="3" t="s">
        <v>15</v>
      </c>
      <c r="F811" s="34"/>
      <c r="G811" s="19">
        <v>3529.41</v>
      </c>
      <c r="H811" s="11">
        <f t="shared" si="16"/>
        <v>0</v>
      </c>
      <c r="I811" s="6"/>
    </row>
    <row r="812" spans="3:17" hidden="1" x14ac:dyDescent="0.25">
      <c r="C812" s="5">
        <v>8</v>
      </c>
      <c r="D812" s="4" t="s">
        <v>21</v>
      </c>
      <c r="E812" s="3" t="s">
        <v>22</v>
      </c>
      <c r="F812" s="34"/>
      <c r="G812" s="19">
        <v>2941.18</v>
      </c>
      <c r="H812" s="11">
        <f t="shared" si="16"/>
        <v>0</v>
      </c>
      <c r="I812" s="6"/>
    </row>
    <row r="813" spans="3:17" hidden="1" x14ac:dyDescent="0.25">
      <c r="C813" s="5">
        <v>9</v>
      </c>
      <c r="D813" s="4" t="s">
        <v>23</v>
      </c>
      <c r="E813" s="3" t="s">
        <v>22</v>
      </c>
      <c r="F813" s="34"/>
      <c r="G813" s="19">
        <v>4117.6499999999996</v>
      </c>
      <c r="H813" s="11">
        <f t="shared" si="16"/>
        <v>0</v>
      </c>
      <c r="I813" s="6"/>
    </row>
    <row r="814" spans="3:17" hidden="1" x14ac:dyDescent="0.25">
      <c r="C814" s="5">
        <v>10</v>
      </c>
      <c r="D814" s="4" t="s">
        <v>24</v>
      </c>
      <c r="E814" s="3" t="s">
        <v>25</v>
      </c>
      <c r="F814" s="34"/>
      <c r="G814" s="19">
        <v>12352.94</v>
      </c>
      <c r="H814" s="11">
        <f t="shared" si="16"/>
        <v>0</v>
      </c>
      <c r="I814" s="6"/>
    </row>
    <row r="815" spans="3:17" ht="21" hidden="1" customHeight="1" x14ac:dyDescent="0.25">
      <c r="C815" s="5">
        <v>11</v>
      </c>
      <c r="D815" s="4" t="s">
        <v>26</v>
      </c>
      <c r="E815" s="3" t="s">
        <v>15</v>
      </c>
      <c r="F815" s="34"/>
      <c r="G815" s="54">
        <v>17647.060000000001</v>
      </c>
      <c r="H815" s="55">
        <f t="shared" si="16"/>
        <v>0</v>
      </c>
      <c r="I815" s="6"/>
    </row>
    <row r="816" spans="3:17" hidden="1" x14ac:dyDescent="0.25">
      <c r="C816" s="5">
        <v>12</v>
      </c>
      <c r="D816" s="4" t="s">
        <v>27</v>
      </c>
      <c r="E816" s="3" t="s">
        <v>15</v>
      </c>
      <c r="F816" s="34"/>
      <c r="G816" s="19">
        <v>18235.29</v>
      </c>
      <c r="H816" s="11">
        <f t="shared" si="16"/>
        <v>0</v>
      </c>
      <c r="I816" s="6"/>
    </row>
    <row r="817" spans="3:9" hidden="1" x14ac:dyDescent="0.25">
      <c r="C817" s="5">
        <v>13</v>
      </c>
      <c r="D817" s="4" t="s">
        <v>28</v>
      </c>
      <c r="E817" s="3" t="s">
        <v>15</v>
      </c>
      <c r="F817" s="34"/>
      <c r="G817" s="19">
        <v>10000</v>
      </c>
      <c r="H817" s="11">
        <f t="shared" si="16"/>
        <v>0</v>
      </c>
      <c r="I817" s="6"/>
    </row>
    <row r="818" spans="3:9" ht="22.5" hidden="1" customHeight="1" x14ac:dyDescent="0.25">
      <c r="C818" s="5">
        <v>14</v>
      </c>
      <c r="D818" s="4" t="s">
        <v>29</v>
      </c>
      <c r="E818" s="3" t="s">
        <v>25</v>
      </c>
      <c r="F818" s="34"/>
      <c r="G818" s="54">
        <v>18823.53</v>
      </c>
      <c r="H818" s="55">
        <f t="shared" si="16"/>
        <v>0</v>
      </c>
      <c r="I818" s="6"/>
    </row>
    <row r="819" spans="3:9" hidden="1" x14ac:dyDescent="0.25">
      <c r="C819" s="5">
        <v>15</v>
      </c>
      <c r="D819" s="4" t="s">
        <v>30</v>
      </c>
      <c r="E819" s="3" t="s">
        <v>15</v>
      </c>
      <c r="F819" s="34"/>
      <c r="G819" s="19">
        <v>20000</v>
      </c>
      <c r="H819" s="11">
        <f t="shared" si="16"/>
        <v>0</v>
      </c>
      <c r="I819" s="6"/>
    </row>
    <row r="820" spans="3:9" ht="219" customHeight="1" x14ac:dyDescent="0.25">
      <c r="C820" s="5">
        <v>16</v>
      </c>
      <c r="D820" s="4" t="s">
        <v>31</v>
      </c>
      <c r="E820" s="3" t="s">
        <v>15</v>
      </c>
      <c r="F820" s="34">
        <v>2</v>
      </c>
      <c r="G820" s="54">
        <v>18823.53</v>
      </c>
      <c r="H820" s="55">
        <f t="shared" si="16"/>
        <v>37647.06</v>
      </c>
      <c r="I820" s="6"/>
    </row>
    <row r="821" spans="3:9" ht="264" customHeight="1" x14ac:dyDescent="0.25">
      <c r="C821" s="5">
        <v>17</v>
      </c>
      <c r="D821" s="4" t="s">
        <v>32</v>
      </c>
      <c r="E821" s="3" t="s">
        <v>25</v>
      </c>
      <c r="F821" s="34">
        <v>9</v>
      </c>
      <c r="G821" s="54">
        <v>14117.65</v>
      </c>
      <c r="H821" s="55">
        <f t="shared" si="16"/>
        <v>127058.84999999999</v>
      </c>
      <c r="I821" s="6"/>
    </row>
    <row r="822" spans="3:9" hidden="1" x14ac:dyDescent="0.25">
      <c r="C822" s="5">
        <v>18</v>
      </c>
      <c r="D822" s="4" t="s">
        <v>33</v>
      </c>
      <c r="E822" s="3" t="s">
        <v>13</v>
      </c>
      <c r="F822" s="34"/>
      <c r="G822" s="19">
        <v>5882.35</v>
      </c>
      <c r="H822" s="11">
        <f t="shared" si="16"/>
        <v>0</v>
      </c>
      <c r="I822" s="6"/>
    </row>
    <row r="823" spans="3:9" ht="17.25" hidden="1" customHeight="1" x14ac:dyDescent="0.25">
      <c r="C823" s="5">
        <v>19</v>
      </c>
      <c r="D823" s="4" t="s">
        <v>34</v>
      </c>
      <c r="E823" s="3" t="s">
        <v>15</v>
      </c>
      <c r="F823" s="34"/>
      <c r="G823" s="19">
        <v>15882.35</v>
      </c>
      <c r="H823" s="11">
        <f t="shared" si="16"/>
        <v>0</v>
      </c>
      <c r="I823" s="6"/>
    </row>
    <row r="824" spans="3:9" hidden="1" x14ac:dyDescent="0.25">
      <c r="C824" s="5">
        <v>20</v>
      </c>
      <c r="D824" s="4" t="s">
        <v>35</v>
      </c>
      <c r="E824" s="3" t="s">
        <v>25</v>
      </c>
      <c r="F824" s="34"/>
      <c r="G824" s="19">
        <v>15882.35</v>
      </c>
      <c r="H824" s="11">
        <f t="shared" si="16"/>
        <v>0</v>
      </c>
      <c r="I824" s="6"/>
    </row>
    <row r="825" spans="3:9" hidden="1" x14ac:dyDescent="0.25">
      <c r="C825" s="5">
        <v>21</v>
      </c>
      <c r="D825" s="4" t="s">
        <v>36</v>
      </c>
      <c r="E825" s="3" t="s">
        <v>25</v>
      </c>
      <c r="F825" s="34"/>
      <c r="G825" s="19">
        <v>15882.94</v>
      </c>
      <c r="H825" s="11">
        <f t="shared" si="16"/>
        <v>0</v>
      </c>
      <c r="I825" s="6"/>
    </row>
    <row r="826" spans="3:9" ht="19.5" hidden="1" customHeight="1" x14ac:dyDescent="0.25">
      <c r="C826" s="5">
        <v>22</v>
      </c>
      <c r="D826" s="4" t="s">
        <v>37</v>
      </c>
      <c r="E826" s="3" t="s">
        <v>15</v>
      </c>
      <c r="F826" s="34"/>
      <c r="G826" s="19">
        <v>15883.53</v>
      </c>
      <c r="H826" s="11">
        <f t="shared" si="16"/>
        <v>0</v>
      </c>
      <c r="I826" s="6"/>
    </row>
    <row r="827" spans="3:9" hidden="1" x14ac:dyDescent="0.25">
      <c r="C827" s="5">
        <v>23</v>
      </c>
      <c r="D827" s="4" t="s">
        <v>38</v>
      </c>
      <c r="E827" s="3" t="s">
        <v>15</v>
      </c>
      <c r="F827" s="34"/>
      <c r="G827" s="19">
        <v>15884.12</v>
      </c>
      <c r="H827" s="11">
        <f t="shared" si="16"/>
        <v>0</v>
      </c>
      <c r="I827" s="6"/>
    </row>
    <row r="828" spans="3:9" hidden="1" x14ac:dyDescent="0.25">
      <c r="C828" s="5">
        <v>24</v>
      </c>
      <c r="D828" s="4" t="s">
        <v>39</v>
      </c>
      <c r="E828" s="3" t="s">
        <v>25</v>
      </c>
      <c r="F828" s="34"/>
      <c r="G828" s="19">
        <v>12352.94</v>
      </c>
      <c r="H828" s="11">
        <f t="shared" si="16"/>
        <v>0</v>
      </c>
      <c r="I828" s="6"/>
    </row>
    <row r="829" spans="3:9" hidden="1" x14ac:dyDescent="0.25">
      <c r="C829" s="5">
        <v>25</v>
      </c>
      <c r="D829" s="4" t="s">
        <v>40</v>
      </c>
      <c r="E829" s="3" t="s">
        <v>15</v>
      </c>
      <c r="F829" s="34"/>
      <c r="G829" s="19">
        <v>15882.35</v>
      </c>
      <c r="H829" s="11">
        <f t="shared" si="16"/>
        <v>0</v>
      </c>
      <c r="I829" s="6"/>
    </row>
    <row r="830" spans="3:9" hidden="1" x14ac:dyDescent="0.25">
      <c r="C830" s="5">
        <v>26</v>
      </c>
      <c r="D830" s="4" t="s">
        <v>41</v>
      </c>
      <c r="E830" s="3" t="s">
        <v>15</v>
      </c>
      <c r="F830" s="34"/>
      <c r="G830" s="19">
        <v>15882.94</v>
      </c>
      <c r="H830" s="11">
        <f t="shared" si="16"/>
        <v>0</v>
      </c>
      <c r="I830" s="6"/>
    </row>
    <row r="831" spans="3:9" hidden="1" x14ac:dyDescent="0.25">
      <c r="C831" s="5">
        <v>27</v>
      </c>
      <c r="D831" s="4" t="s">
        <v>42</v>
      </c>
      <c r="E831" s="3" t="s">
        <v>15</v>
      </c>
      <c r="F831" s="34"/>
      <c r="G831" s="19">
        <v>38235.29</v>
      </c>
      <c r="H831" s="11">
        <f t="shared" si="16"/>
        <v>0</v>
      </c>
      <c r="I831" s="6"/>
    </row>
    <row r="832" spans="3:9" hidden="1" x14ac:dyDescent="0.25">
      <c r="C832" s="5">
        <v>28</v>
      </c>
      <c r="D832" s="4" t="s">
        <v>43</v>
      </c>
      <c r="E832" s="3" t="s">
        <v>15</v>
      </c>
      <c r="F832" s="34"/>
      <c r="G832" s="19">
        <v>31764.71</v>
      </c>
      <c r="H832" s="11">
        <f t="shared" si="16"/>
        <v>0</v>
      </c>
      <c r="I832" s="6"/>
    </row>
    <row r="833" spans="3:9" hidden="1" x14ac:dyDescent="0.25">
      <c r="C833" s="5">
        <v>29</v>
      </c>
      <c r="D833" s="4" t="s">
        <v>44</v>
      </c>
      <c r="E833" s="3" t="s">
        <v>15</v>
      </c>
      <c r="F833" s="34"/>
      <c r="G833" s="19">
        <v>4705.88</v>
      </c>
      <c r="H833" s="11">
        <f t="shared" si="16"/>
        <v>0</v>
      </c>
      <c r="I833" s="6"/>
    </row>
    <row r="834" spans="3:9" hidden="1" x14ac:dyDescent="0.25">
      <c r="C834" s="5">
        <v>30</v>
      </c>
      <c r="D834" s="4" t="s">
        <v>44</v>
      </c>
      <c r="E834" s="3" t="s">
        <v>25</v>
      </c>
      <c r="F834" s="34"/>
      <c r="G834" s="19">
        <v>4117.6499999999996</v>
      </c>
      <c r="H834" s="11">
        <f t="shared" si="16"/>
        <v>0</v>
      </c>
      <c r="I834" s="6"/>
    </row>
    <row r="835" spans="3:9" hidden="1" x14ac:dyDescent="0.25">
      <c r="C835" s="5">
        <v>31</v>
      </c>
      <c r="D835" s="4" t="s">
        <v>45</v>
      </c>
      <c r="E835" s="3" t="s">
        <v>15</v>
      </c>
      <c r="F835" s="34"/>
      <c r="G835" s="19">
        <v>13529.41</v>
      </c>
      <c r="H835" s="11">
        <f t="shared" si="16"/>
        <v>0</v>
      </c>
      <c r="I835" s="6"/>
    </row>
    <row r="836" spans="3:9" hidden="1" x14ac:dyDescent="0.25">
      <c r="C836" s="5">
        <v>32</v>
      </c>
      <c r="D836" s="4" t="s">
        <v>45</v>
      </c>
      <c r="E836" s="3" t="s">
        <v>25</v>
      </c>
      <c r="F836" s="34"/>
      <c r="G836" s="19">
        <v>11176.47</v>
      </c>
      <c r="H836" s="11">
        <f t="shared" si="16"/>
        <v>0</v>
      </c>
      <c r="I836" s="6"/>
    </row>
    <row r="837" spans="3:9" ht="20.25" hidden="1" customHeight="1" x14ac:dyDescent="0.25">
      <c r="C837" s="5">
        <v>33</v>
      </c>
      <c r="D837" s="4" t="s">
        <v>46</v>
      </c>
      <c r="E837" s="3" t="s">
        <v>15</v>
      </c>
      <c r="F837" s="34"/>
      <c r="G837" s="19">
        <v>11764.71</v>
      </c>
      <c r="H837" s="11">
        <f t="shared" si="16"/>
        <v>0</v>
      </c>
      <c r="I837" s="6"/>
    </row>
    <row r="838" spans="3:9" hidden="1" x14ac:dyDescent="0.25">
      <c r="C838" s="5">
        <v>34</v>
      </c>
      <c r="D838" s="4" t="s">
        <v>46</v>
      </c>
      <c r="E838" s="3" t="s">
        <v>25</v>
      </c>
      <c r="F838" s="34"/>
      <c r="G838" s="19">
        <v>9411.76</v>
      </c>
      <c r="H838" s="11">
        <f t="shared" si="16"/>
        <v>0</v>
      </c>
      <c r="I838" s="6"/>
    </row>
    <row r="839" spans="3:9" ht="19.5" hidden="1" customHeight="1" x14ac:dyDescent="0.25">
      <c r="C839" s="5">
        <v>35</v>
      </c>
      <c r="D839" s="4" t="s">
        <v>47</v>
      </c>
      <c r="E839" s="3" t="s">
        <v>15</v>
      </c>
      <c r="F839" s="34"/>
      <c r="G839" s="19">
        <v>11176.47</v>
      </c>
      <c r="H839" s="11">
        <f t="shared" si="16"/>
        <v>0</v>
      </c>
      <c r="I839" s="6"/>
    </row>
    <row r="840" spans="3:9" hidden="1" x14ac:dyDescent="0.25">
      <c r="C840" s="5">
        <v>36</v>
      </c>
      <c r="D840" s="4" t="s">
        <v>48</v>
      </c>
      <c r="E840" s="3" t="s">
        <v>15</v>
      </c>
      <c r="F840" s="34"/>
      <c r="G840" s="20">
        <v>11176.47</v>
      </c>
      <c r="H840" s="11">
        <f t="shared" si="16"/>
        <v>0</v>
      </c>
      <c r="I840" s="6"/>
    </row>
    <row r="841" spans="3:9" hidden="1" x14ac:dyDescent="0.25">
      <c r="C841" s="5">
        <v>37</v>
      </c>
      <c r="D841" s="4" t="s">
        <v>49</v>
      </c>
      <c r="E841" s="3" t="s">
        <v>15</v>
      </c>
      <c r="F841" s="34"/>
      <c r="G841" s="19">
        <v>2941.18</v>
      </c>
      <c r="H841" s="11">
        <f t="shared" si="16"/>
        <v>0</v>
      </c>
      <c r="I841" s="6"/>
    </row>
    <row r="842" spans="3:9" hidden="1" x14ac:dyDescent="0.25">
      <c r="C842" s="5">
        <v>38</v>
      </c>
      <c r="D842" s="4" t="s">
        <v>50</v>
      </c>
      <c r="E842" s="3" t="s">
        <v>25</v>
      </c>
      <c r="F842" s="34"/>
      <c r="G842" s="19">
        <v>2941.76</v>
      </c>
      <c r="H842" s="11">
        <f t="shared" si="16"/>
        <v>0</v>
      </c>
      <c r="I842" s="6"/>
    </row>
    <row r="843" spans="3:9" hidden="1" x14ac:dyDescent="0.25">
      <c r="C843" s="5">
        <v>39</v>
      </c>
      <c r="D843" s="4" t="s">
        <v>51</v>
      </c>
      <c r="E843" s="3" t="s">
        <v>22</v>
      </c>
      <c r="F843" s="34"/>
      <c r="G843" s="19">
        <v>9411.76</v>
      </c>
      <c r="H843" s="11">
        <f t="shared" si="16"/>
        <v>0</v>
      </c>
      <c r="I843" s="6"/>
    </row>
    <row r="844" spans="3:9" hidden="1" x14ac:dyDescent="0.25">
      <c r="C844" s="5">
        <v>40</v>
      </c>
      <c r="D844" s="4" t="s">
        <v>52</v>
      </c>
      <c r="E844" s="3" t="s">
        <v>22</v>
      </c>
      <c r="F844" s="34"/>
      <c r="G844" s="19">
        <v>10000</v>
      </c>
      <c r="H844" s="11">
        <f t="shared" si="16"/>
        <v>0</v>
      </c>
      <c r="I844" s="6"/>
    </row>
    <row r="845" spans="3:9" hidden="1" x14ac:dyDescent="0.25">
      <c r="C845" s="5">
        <v>41</v>
      </c>
      <c r="D845" s="4" t="s">
        <v>53</v>
      </c>
      <c r="E845" s="3" t="s">
        <v>22</v>
      </c>
      <c r="F845" s="34"/>
      <c r="G845" s="19">
        <v>10000</v>
      </c>
      <c r="H845" s="11">
        <f t="shared" si="16"/>
        <v>0</v>
      </c>
      <c r="I845" s="6"/>
    </row>
    <row r="846" spans="3:9" hidden="1" x14ac:dyDescent="0.25">
      <c r="C846" s="5">
        <v>42</v>
      </c>
      <c r="D846" s="4" t="s">
        <v>54</v>
      </c>
      <c r="E846" s="3" t="s">
        <v>22</v>
      </c>
      <c r="F846" s="34"/>
      <c r="G846" s="19">
        <v>3529.41</v>
      </c>
      <c r="H846" s="11">
        <f t="shared" si="16"/>
        <v>0</v>
      </c>
      <c r="I846" s="6"/>
    </row>
    <row r="847" spans="3:9" ht="21.75" hidden="1" customHeight="1" x14ac:dyDescent="0.25">
      <c r="C847" s="5">
        <v>43</v>
      </c>
      <c r="D847" s="4" t="s">
        <v>55</v>
      </c>
      <c r="E847" s="3" t="s">
        <v>22</v>
      </c>
      <c r="F847" s="34"/>
      <c r="G847" s="54">
        <v>5882.35</v>
      </c>
      <c r="H847" s="55">
        <f t="shared" si="16"/>
        <v>0</v>
      </c>
      <c r="I847" s="6"/>
    </row>
    <row r="848" spans="3:9" ht="20.25" hidden="1" customHeight="1" x14ac:dyDescent="0.25">
      <c r="C848" s="5">
        <v>44</v>
      </c>
      <c r="D848" s="4" t="s">
        <v>56</v>
      </c>
      <c r="E848" s="3" t="s">
        <v>22</v>
      </c>
      <c r="F848" s="34"/>
      <c r="G848" s="54">
        <v>5882.94</v>
      </c>
      <c r="H848" s="55">
        <f t="shared" si="16"/>
        <v>0</v>
      </c>
      <c r="I848" s="6"/>
    </row>
    <row r="849" spans="3:17" ht="15.75" hidden="1" thickBot="1" x14ac:dyDescent="0.3">
      <c r="C849" s="7">
        <v>45</v>
      </c>
      <c r="D849" s="8" t="s">
        <v>57</v>
      </c>
      <c r="E849" s="9" t="s">
        <v>25</v>
      </c>
      <c r="F849" s="35"/>
      <c r="G849" s="29">
        <v>10588.24</v>
      </c>
      <c r="H849" s="12">
        <f t="shared" si="16"/>
        <v>0</v>
      </c>
      <c r="I849" s="10"/>
    </row>
    <row r="850" spans="3:17" ht="15.75" thickBot="1" x14ac:dyDescent="0.3">
      <c r="C850" s="124" t="s">
        <v>70</v>
      </c>
      <c r="D850" s="125"/>
      <c r="E850" s="125"/>
      <c r="F850" s="125"/>
      <c r="G850" s="126"/>
      <c r="H850" s="18">
        <f>SUM(H805:H849)</f>
        <v>164705.90999999997</v>
      </c>
      <c r="I850" s="18">
        <f>+H850*1.19</f>
        <v>196000.03289999996</v>
      </c>
    </row>
    <row r="851" spans="3:17" ht="15.75" thickBot="1" x14ac:dyDescent="0.3"/>
    <row r="852" spans="3:17" ht="15.75" thickBot="1" x14ac:dyDescent="0.3">
      <c r="C852" s="118" t="s">
        <v>61</v>
      </c>
      <c r="D852" s="119"/>
      <c r="E852" s="120"/>
      <c r="F852" s="121" t="s">
        <v>87</v>
      </c>
      <c r="G852" s="122"/>
      <c r="H852" s="122"/>
      <c r="I852" s="123"/>
      <c r="Q852" s="15"/>
    </row>
    <row r="853" spans="3:17" ht="15.75" thickBot="1" x14ac:dyDescent="0.3">
      <c r="C853" s="118" t="s">
        <v>63</v>
      </c>
      <c r="D853" s="119"/>
      <c r="E853" s="120"/>
      <c r="F853" s="121" t="s">
        <v>67</v>
      </c>
      <c r="G853" s="122"/>
      <c r="H853" s="122"/>
      <c r="I853" s="123"/>
    </row>
    <row r="854" spans="3:17" ht="60" x14ac:dyDescent="0.25">
      <c r="C854" s="21" t="s">
        <v>8</v>
      </c>
      <c r="D854" s="22" t="s">
        <v>9</v>
      </c>
      <c r="E854" s="22" t="s">
        <v>10</v>
      </c>
      <c r="F854" s="32" t="s">
        <v>11</v>
      </c>
      <c r="G854" s="22" t="s">
        <v>69</v>
      </c>
      <c r="H854" s="22" t="s">
        <v>58</v>
      </c>
      <c r="I854" s="23" t="s">
        <v>62</v>
      </c>
    </row>
    <row r="855" spans="3:17" hidden="1" x14ac:dyDescent="0.25">
      <c r="C855" s="24">
        <v>1</v>
      </c>
      <c r="D855" s="25" t="s">
        <v>12</v>
      </c>
      <c r="E855" s="26" t="s">
        <v>13</v>
      </c>
      <c r="F855" s="33"/>
      <c r="G855" s="27">
        <v>7058.82</v>
      </c>
      <c r="H855" s="27">
        <f>+F855*G855</f>
        <v>0</v>
      </c>
      <c r="I855" s="28"/>
    </row>
    <row r="856" spans="3:17" ht="18" hidden="1" customHeight="1" x14ac:dyDescent="0.25">
      <c r="C856" s="5">
        <v>2</v>
      </c>
      <c r="D856" s="4" t="s">
        <v>14</v>
      </c>
      <c r="E856" s="3" t="s">
        <v>15</v>
      </c>
      <c r="F856" s="34"/>
      <c r="G856" s="19">
        <v>9411.76</v>
      </c>
      <c r="H856" s="11">
        <f t="shared" ref="H856:H899" si="17">+F856*G856</f>
        <v>0</v>
      </c>
      <c r="I856" s="6"/>
    </row>
    <row r="857" spans="3:17" hidden="1" x14ac:dyDescent="0.25">
      <c r="C857" s="5">
        <v>3</v>
      </c>
      <c r="D857" s="4" t="s">
        <v>16</v>
      </c>
      <c r="E857" s="3" t="s">
        <v>15</v>
      </c>
      <c r="F857" s="34"/>
      <c r="G857" s="19">
        <v>8235.2900000000009</v>
      </c>
      <c r="H857" s="11">
        <f t="shared" si="17"/>
        <v>0</v>
      </c>
      <c r="I857" s="6"/>
    </row>
    <row r="858" spans="3:17" hidden="1" x14ac:dyDescent="0.25">
      <c r="C858" s="5">
        <v>4</v>
      </c>
      <c r="D858" s="4" t="s">
        <v>17</v>
      </c>
      <c r="E858" s="3" t="s">
        <v>15</v>
      </c>
      <c r="F858" s="34"/>
      <c r="G858" s="19">
        <v>7058.82</v>
      </c>
      <c r="H858" s="11">
        <f t="shared" si="17"/>
        <v>0</v>
      </c>
      <c r="I858" s="6"/>
    </row>
    <row r="859" spans="3:17" hidden="1" x14ac:dyDescent="0.25">
      <c r="C859" s="5">
        <v>5</v>
      </c>
      <c r="D859" s="4" t="s">
        <v>18</v>
      </c>
      <c r="E859" s="3" t="s">
        <v>15</v>
      </c>
      <c r="F859" s="34"/>
      <c r="G859" s="19">
        <v>6470.59</v>
      </c>
      <c r="H859" s="11">
        <f t="shared" si="17"/>
        <v>0</v>
      </c>
      <c r="I859" s="6"/>
    </row>
    <row r="860" spans="3:17" hidden="1" x14ac:dyDescent="0.25">
      <c r="C860" s="5">
        <v>6</v>
      </c>
      <c r="D860" s="4" t="s">
        <v>19</v>
      </c>
      <c r="E860" s="3" t="s">
        <v>15</v>
      </c>
      <c r="F860" s="34"/>
      <c r="G860" s="19">
        <v>2941.18</v>
      </c>
      <c r="H860" s="11">
        <f t="shared" si="17"/>
        <v>0</v>
      </c>
      <c r="I860" s="6"/>
    </row>
    <row r="861" spans="3:17" hidden="1" x14ac:dyDescent="0.25">
      <c r="C861" s="5">
        <v>7</v>
      </c>
      <c r="D861" s="4" t="s">
        <v>20</v>
      </c>
      <c r="E861" s="3" t="s">
        <v>15</v>
      </c>
      <c r="F861" s="34"/>
      <c r="G861" s="19">
        <v>3529.41</v>
      </c>
      <c r="H861" s="11">
        <f t="shared" si="17"/>
        <v>0</v>
      </c>
      <c r="I861" s="6"/>
    </row>
    <row r="862" spans="3:17" hidden="1" x14ac:dyDescent="0.25">
      <c r="C862" s="5">
        <v>8</v>
      </c>
      <c r="D862" s="4" t="s">
        <v>21</v>
      </c>
      <c r="E862" s="3" t="s">
        <v>22</v>
      </c>
      <c r="F862" s="34"/>
      <c r="G862" s="19">
        <v>2941.18</v>
      </c>
      <c r="H862" s="11">
        <f t="shared" si="17"/>
        <v>0</v>
      </c>
      <c r="I862" s="6"/>
    </row>
    <row r="863" spans="3:17" hidden="1" x14ac:dyDescent="0.25">
      <c r="C863" s="5">
        <v>9</v>
      </c>
      <c r="D863" s="4" t="s">
        <v>23</v>
      </c>
      <c r="E863" s="3" t="s">
        <v>22</v>
      </c>
      <c r="F863" s="34"/>
      <c r="G863" s="19">
        <v>4117.6499999999996</v>
      </c>
      <c r="H863" s="11">
        <f t="shared" si="17"/>
        <v>0</v>
      </c>
      <c r="I863" s="6"/>
    </row>
    <row r="864" spans="3:17" hidden="1" x14ac:dyDescent="0.25">
      <c r="C864" s="5">
        <v>10</v>
      </c>
      <c r="D864" s="4" t="s">
        <v>24</v>
      </c>
      <c r="E864" s="3" t="s">
        <v>25</v>
      </c>
      <c r="F864" s="34"/>
      <c r="G864" s="19">
        <v>12352.94</v>
      </c>
      <c r="H864" s="11">
        <f t="shared" si="17"/>
        <v>0</v>
      </c>
      <c r="I864" s="6"/>
    </row>
    <row r="865" spans="3:9" ht="21" hidden="1" customHeight="1" x14ac:dyDescent="0.25">
      <c r="C865" s="5">
        <v>11</v>
      </c>
      <c r="D865" s="4" t="s">
        <v>26</v>
      </c>
      <c r="E865" s="3" t="s">
        <v>15</v>
      </c>
      <c r="F865" s="34"/>
      <c r="G865" s="54">
        <v>17647.060000000001</v>
      </c>
      <c r="H865" s="55">
        <f t="shared" si="17"/>
        <v>0</v>
      </c>
      <c r="I865" s="6"/>
    </row>
    <row r="866" spans="3:9" hidden="1" x14ac:dyDescent="0.25">
      <c r="C866" s="5">
        <v>12</v>
      </c>
      <c r="D866" s="4" t="s">
        <v>27</v>
      </c>
      <c r="E866" s="3" t="s">
        <v>15</v>
      </c>
      <c r="F866" s="34"/>
      <c r="G866" s="19">
        <v>18235.29</v>
      </c>
      <c r="H866" s="11">
        <f t="shared" si="17"/>
        <v>0</v>
      </c>
      <c r="I866" s="6"/>
    </row>
    <row r="867" spans="3:9" hidden="1" x14ac:dyDescent="0.25">
      <c r="C867" s="5">
        <v>13</v>
      </c>
      <c r="D867" s="4" t="s">
        <v>28</v>
      </c>
      <c r="E867" s="3" t="s">
        <v>15</v>
      </c>
      <c r="F867" s="34"/>
      <c r="G867" s="19">
        <v>10000</v>
      </c>
      <c r="H867" s="11">
        <f t="shared" si="17"/>
        <v>0</v>
      </c>
      <c r="I867" s="6"/>
    </row>
    <row r="868" spans="3:9" ht="153" customHeight="1" x14ac:dyDescent="0.25">
      <c r="C868" s="5">
        <v>14</v>
      </c>
      <c r="D868" s="4" t="s">
        <v>29</v>
      </c>
      <c r="E868" s="3" t="s">
        <v>25</v>
      </c>
      <c r="F868" s="34">
        <v>15</v>
      </c>
      <c r="G868" s="54">
        <v>18823.53</v>
      </c>
      <c r="H868" s="55">
        <f t="shared" si="17"/>
        <v>282352.94999999995</v>
      </c>
      <c r="I868" s="6"/>
    </row>
    <row r="869" spans="3:9" hidden="1" x14ac:dyDescent="0.25">
      <c r="C869" s="5">
        <v>15</v>
      </c>
      <c r="D869" s="4" t="s">
        <v>30</v>
      </c>
      <c r="E869" s="3" t="s">
        <v>15</v>
      </c>
      <c r="F869" s="34"/>
      <c r="G869" s="19">
        <v>20000</v>
      </c>
      <c r="H869" s="11">
        <f t="shared" si="17"/>
        <v>0</v>
      </c>
      <c r="I869" s="6"/>
    </row>
    <row r="870" spans="3:9" ht="24.75" hidden="1" customHeight="1" x14ac:dyDescent="0.25">
      <c r="C870" s="5">
        <v>16</v>
      </c>
      <c r="D870" s="4" t="s">
        <v>31</v>
      </c>
      <c r="E870" s="3" t="s">
        <v>15</v>
      </c>
      <c r="F870" s="34"/>
      <c r="G870" s="54">
        <v>18823.53</v>
      </c>
      <c r="H870" s="55">
        <f t="shared" si="17"/>
        <v>0</v>
      </c>
      <c r="I870" s="6"/>
    </row>
    <row r="871" spans="3:9" ht="24.75" hidden="1" customHeight="1" x14ac:dyDescent="0.25">
      <c r="C871" s="5">
        <v>17</v>
      </c>
      <c r="D871" s="4" t="s">
        <v>32</v>
      </c>
      <c r="E871" s="3" t="s">
        <v>25</v>
      </c>
      <c r="F871" s="34"/>
      <c r="G871" s="54">
        <v>14117.65</v>
      </c>
      <c r="H871" s="55">
        <f t="shared" si="17"/>
        <v>0</v>
      </c>
      <c r="I871" s="6"/>
    </row>
    <row r="872" spans="3:9" hidden="1" x14ac:dyDescent="0.25">
      <c r="C872" s="5">
        <v>18</v>
      </c>
      <c r="D872" s="4" t="s">
        <v>33</v>
      </c>
      <c r="E872" s="3" t="s">
        <v>13</v>
      </c>
      <c r="F872" s="34"/>
      <c r="G872" s="19">
        <v>5882.35</v>
      </c>
      <c r="H872" s="11">
        <f t="shared" si="17"/>
        <v>0</v>
      </c>
      <c r="I872" s="6"/>
    </row>
    <row r="873" spans="3:9" ht="17.25" hidden="1" customHeight="1" x14ac:dyDescent="0.25">
      <c r="C873" s="5">
        <v>19</v>
      </c>
      <c r="D873" s="4" t="s">
        <v>34</v>
      </c>
      <c r="E873" s="3" t="s">
        <v>15</v>
      </c>
      <c r="F873" s="34"/>
      <c r="G873" s="19">
        <v>15882.35</v>
      </c>
      <c r="H873" s="11">
        <f t="shared" si="17"/>
        <v>0</v>
      </c>
      <c r="I873" s="6"/>
    </row>
    <row r="874" spans="3:9" hidden="1" x14ac:dyDescent="0.25">
      <c r="C874" s="5">
        <v>20</v>
      </c>
      <c r="D874" s="4" t="s">
        <v>35</v>
      </c>
      <c r="E874" s="3" t="s">
        <v>25</v>
      </c>
      <c r="F874" s="34"/>
      <c r="G874" s="19">
        <v>15882.35</v>
      </c>
      <c r="H874" s="11">
        <f t="shared" si="17"/>
        <v>0</v>
      </c>
      <c r="I874" s="6"/>
    </row>
    <row r="875" spans="3:9" hidden="1" x14ac:dyDescent="0.25">
      <c r="C875" s="5">
        <v>21</v>
      </c>
      <c r="D875" s="4" t="s">
        <v>36</v>
      </c>
      <c r="E875" s="3" t="s">
        <v>25</v>
      </c>
      <c r="F875" s="34"/>
      <c r="G875" s="19">
        <v>15882.94</v>
      </c>
      <c r="H875" s="11">
        <f t="shared" si="17"/>
        <v>0</v>
      </c>
      <c r="I875" s="6"/>
    </row>
    <row r="876" spans="3:9" ht="19.5" hidden="1" customHeight="1" x14ac:dyDescent="0.25">
      <c r="C876" s="5">
        <v>22</v>
      </c>
      <c r="D876" s="4" t="s">
        <v>37</v>
      </c>
      <c r="E876" s="3" t="s">
        <v>15</v>
      </c>
      <c r="F876" s="34"/>
      <c r="G876" s="19">
        <v>15883.53</v>
      </c>
      <c r="H876" s="11">
        <f t="shared" si="17"/>
        <v>0</v>
      </c>
      <c r="I876" s="6"/>
    </row>
    <row r="877" spans="3:9" hidden="1" x14ac:dyDescent="0.25">
      <c r="C877" s="5">
        <v>23</v>
      </c>
      <c r="D877" s="4" t="s">
        <v>38</v>
      </c>
      <c r="E877" s="3" t="s">
        <v>15</v>
      </c>
      <c r="F877" s="34"/>
      <c r="G877" s="19">
        <v>15884.12</v>
      </c>
      <c r="H877" s="11">
        <f t="shared" si="17"/>
        <v>0</v>
      </c>
      <c r="I877" s="6"/>
    </row>
    <row r="878" spans="3:9" hidden="1" x14ac:dyDescent="0.25">
      <c r="C878" s="5">
        <v>24</v>
      </c>
      <c r="D878" s="4" t="s">
        <v>39</v>
      </c>
      <c r="E878" s="3" t="s">
        <v>25</v>
      </c>
      <c r="F878" s="34"/>
      <c r="G878" s="19">
        <v>12352.94</v>
      </c>
      <c r="H878" s="11">
        <f t="shared" si="17"/>
        <v>0</v>
      </c>
      <c r="I878" s="6"/>
    </row>
    <row r="879" spans="3:9" hidden="1" x14ac:dyDescent="0.25">
      <c r="C879" s="5">
        <v>25</v>
      </c>
      <c r="D879" s="4" t="s">
        <v>40</v>
      </c>
      <c r="E879" s="3" t="s">
        <v>15</v>
      </c>
      <c r="F879" s="34"/>
      <c r="G879" s="19">
        <v>15882.35</v>
      </c>
      <c r="H879" s="11">
        <f t="shared" si="17"/>
        <v>0</v>
      </c>
      <c r="I879" s="6"/>
    </row>
    <row r="880" spans="3:9" hidden="1" x14ac:dyDescent="0.25">
      <c r="C880" s="5">
        <v>26</v>
      </c>
      <c r="D880" s="4" t="s">
        <v>41</v>
      </c>
      <c r="E880" s="3" t="s">
        <v>15</v>
      </c>
      <c r="F880" s="34"/>
      <c r="G880" s="19">
        <v>15882.94</v>
      </c>
      <c r="H880" s="11">
        <f t="shared" si="17"/>
        <v>0</v>
      </c>
      <c r="I880" s="6"/>
    </row>
    <row r="881" spans="3:9" hidden="1" x14ac:dyDescent="0.25">
      <c r="C881" s="5">
        <v>27</v>
      </c>
      <c r="D881" s="4" t="s">
        <v>42</v>
      </c>
      <c r="E881" s="3" t="s">
        <v>15</v>
      </c>
      <c r="F881" s="34"/>
      <c r="G881" s="19">
        <v>38235.29</v>
      </c>
      <c r="H881" s="11">
        <f t="shared" si="17"/>
        <v>0</v>
      </c>
      <c r="I881" s="6"/>
    </row>
    <row r="882" spans="3:9" hidden="1" x14ac:dyDescent="0.25">
      <c r="C882" s="5">
        <v>28</v>
      </c>
      <c r="D882" s="4" t="s">
        <v>43</v>
      </c>
      <c r="E882" s="3" t="s">
        <v>15</v>
      </c>
      <c r="F882" s="34"/>
      <c r="G882" s="19">
        <v>31764.71</v>
      </c>
      <c r="H882" s="11">
        <f t="shared" si="17"/>
        <v>0</v>
      </c>
      <c r="I882" s="6"/>
    </row>
    <row r="883" spans="3:9" hidden="1" x14ac:dyDescent="0.25">
      <c r="C883" s="5">
        <v>29</v>
      </c>
      <c r="D883" s="4" t="s">
        <v>44</v>
      </c>
      <c r="E883" s="3" t="s">
        <v>15</v>
      </c>
      <c r="F883" s="34"/>
      <c r="G883" s="19">
        <v>4705.88</v>
      </c>
      <c r="H883" s="11">
        <f t="shared" si="17"/>
        <v>0</v>
      </c>
      <c r="I883" s="6"/>
    </row>
    <row r="884" spans="3:9" hidden="1" x14ac:dyDescent="0.25">
      <c r="C884" s="5">
        <v>30</v>
      </c>
      <c r="D884" s="4" t="s">
        <v>44</v>
      </c>
      <c r="E884" s="3" t="s">
        <v>25</v>
      </c>
      <c r="F884" s="34"/>
      <c r="G884" s="19">
        <v>4117.6499999999996</v>
      </c>
      <c r="H884" s="11">
        <f t="shared" si="17"/>
        <v>0</v>
      </c>
      <c r="I884" s="6"/>
    </row>
    <row r="885" spans="3:9" hidden="1" x14ac:dyDescent="0.25">
      <c r="C885" s="5">
        <v>31</v>
      </c>
      <c r="D885" s="4" t="s">
        <v>45</v>
      </c>
      <c r="E885" s="3" t="s">
        <v>15</v>
      </c>
      <c r="F885" s="34"/>
      <c r="G885" s="19">
        <v>13529.41</v>
      </c>
      <c r="H885" s="11">
        <f t="shared" si="17"/>
        <v>0</v>
      </c>
      <c r="I885" s="6"/>
    </row>
    <row r="886" spans="3:9" hidden="1" x14ac:dyDescent="0.25">
      <c r="C886" s="5">
        <v>32</v>
      </c>
      <c r="D886" s="4" t="s">
        <v>45</v>
      </c>
      <c r="E886" s="3" t="s">
        <v>25</v>
      </c>
      <c r="F886" s="34"/>
      <c r="G886" s="19">
        <v>11176.47</v>
      </c>
      <c r="H886" s="11">
        <f t="shared" si="17"/>
        <v>0</v>
      </c>
      <c r="I886" s="6"/>
    </row>
    <row r="887" spans="3:9" ht="20.25" hidden="1" customHeight="1" x14ac:dyDescent="0.25">
      <c r="C887" s="5">
        <v>33</v>
      </c>
      <c r="D887" s="4" t="s">
        <v>46</v>
      </c>
      <c r="E887" s="3" t="s">
        <v>15</v>
      </c>
      <c r="F887" s="34"/>
      <c r="G887" s="19">
        <v>11764.71</v>
      </c>
      <c r="H887" s="11">
        <f t="shared" si="17"/>
        <v>0</v>
      </c>
      <c r="I887" s="6"/>
    </row>
    <row r="888" spans="3:9" hidden="1" x14ac:dyDescent="0.25">
      <c r="C888" s="5">
        <v>34</v>
      </c>
      <c r="D888" s="4" t="s">
        <v>46</v>
      </c>
      <c r="E888" s="3" t="s">
        <v>25</v>
      </c>
      <c r="F888" s="34"/>
      <c r="G888" s="19">
        <v>9411.76</v>
      </c>
      <c r="H888" s="11">
        <f t="shared" si="17"/>
        <v>0</v>
      </c>
      <c r="I888" s="6"/>
    </row>
    <row r="889" spans="3:9" ht="19.5" hidden="1" customHeight="1" x14ac:dyDescent="0.25">
      <c r="C889" s="5">
        <v>35</v>
      </c>
      <c r="D889" s="4" t="s">
        <v>47</v>
      </c>
      <c r="E889" s="3" t="s">
        <v>15</v>
      </c>
      <c r="F889" s="34"/>
      <c r="G889" s="19">
        <v>11176.47</v>
      </c>
      <c r="H889" s="11">
        <f t="shared" si="17"/>
        <v>0</v>
      </c>
      <c r="I889" s="6"/>
    </row>
    <row r="890" spans="3:9" hidden="1" x14ac:dyDescent="0.25">
      <c r="C890" s="5">
        <v>36</v>
      </c>
      <c r="D890" s="4" t="s">
        <v>48</v>
      </c>
      <c r="E890" s="3" t="s">
        <v>15</v>
      </c>
      <c r="F890" s="34"/>
      <c r="G890" s="20">
        <v>11176.47</v>
      </c>
      <c r="H890" s="11">
        <f t="shared" si="17"/>
        <v>0</v>
      </c>
      <c r="I890" s="6"/>
    </row>
    <row r="891" spans="3:9" hidden="1" x14ac:dyDescent="0.25">
      <c r="C891" s="5">
        <v>37</v>
      </c>
      <c r="D891" s="4" t="s">
        <v>49</v>
      </c>
      <c r="E891" s="3" t="s">
        <v>15</v>
      </c>
      <c r="F891" s="34"/>
      <c r="G891" s="19">
        <v>2941.18</v>
      </c>
      <c r="H891" s="11">
        <f t="shared" si="17"/>
        <v>0</v>
      </c>
      <c r="I891" s="6"/>
    </row>
    <row r="892" spans="3:9" ht="231.75" customHeight="1" x14ac:dyDescent="0.25">
      <c r="C892" s="5">
        <v>38</v>
      </c>
      <c r="D892" s="4" t="s">
        <v>50</v>
      </c>
      <c r="E892" s="3" t="s">
        <v>25</v>
      </c>
      <c r="F892" s="34">
        <v>6</v>
      </c>
      <c r="G892" s="54">
        <v>2941.76</v>
      </c>
      <c r="H892" s="55">
        <f t="shared" si="17"/>
        <v>17650.560000000001</v>
      </c>
      <c r="I892" s="6"/>
    </row>
    <row r="893" spans="3:9" hidden="1" x14ac:dyDescent="0.25">
      <c r="C893" s="5">
        <v>39</v>
      </c>
      <c r="D893" s="4" t="s">
        <v>51</v>
      </c>
      <c r="E893" s="3" t="s">
        <v>22</v>
      </c>
      <c r="F893" s="34"/>
      <c r="G893" s="19">
        <v>9411.76</v>
      </c>
      <c r="H893" s="11">
        <f t="shared" si="17"/>
        <v>0</v>
      </c>
      <c r="I893" s="6"/>
    </row>
    <row r="894" spans="3:9" hidden="1" x14ac:dyDescent="0.25">
      <c r="C894" s="5">
        <v>40</v>
      </c>
      <c r="D894" s="4" t="s">
        <v>52</v>
      </c>
      <c r="E894" s="3" t="s">
        <v>22</v>
      </c>
      <c r="F894" s="34"/>
      <c r="G894" s="19">
        <v>10000</v>
      </c>
      <c r="H894" s="11">
        <f t="shared" si="17"/>
        <v>0</v>
      </c>
      <c r="I894" s="6"/>
    </row>
    <row r="895" spans="3:9" hidden="1" x14ac:dyDescent="0.25">
      <c r="C895" s="5">
        <v>41</v>
      </c>
      <c r="D895" s="4" t="s">
        <v>53</v>
      </c>
      <c r="E895" s="3" t="s">
        <v>22</v>
      </c>
      <c r="F895" s="34"/>
      <c r="G895" s="19">
        <v>10000</v>
      </c>
      <c r="H895" s="11">
        <f t="shared" si="17"/>
        <v>0</v>
      </c>
      <c r="I895" s="6"/>
    </row>
    <row r="896" spans="3:9" hidden="1" x14ac:dyDescent="0.25">
      <c r="C896" s="5">
        <v>42</v>
      </c>
      <c r="D896" s="4" t="s">
        <v>54</v>
      </c>
      <c r="E896" s="3" t="s">
        <v>22</v>
      </c>
      <c r="F896" s="34"/>
      <c r="G896" s="19">
        <v>3529.41</v>
      </c>
      <c r="H896" s="11">
        <f t="shared" si="17"/>
        <v>0</v>
      </c>
      <c r="I896" s="6"/>
    </row>
    <row r="897" spans="3:17" ht="21.75" hidden="1" customHeight="1" x14ac:dyDescent="0.25">
      <c r="C897" s="5">
        <v>43</v>
      </c>
      <c r="D897" s="4" t="s">
        <v>55</v>
      </c>
      <c r="E897" s="3" t="s">
        <v>22</v>
      </c>
      <c r="F897" s="34"/>
      <c r="G897" s="54">
        <v>5882.35</v>
      </c>
      <c r="H897" s="55">
        <f t="shared" si="17"/>
        <v>0</v>
      </c>
      <c r="I897" s="6"/>
    </row>
    <row r="898" spans="3:17" ht="20.25" hidden="1" customHeight="1" x14ac:dyDescent="0.25">
      <c r="C898" s="5">
        <v>44</v>
      </c>
      <c r="D898" s="4" t="s">
        <v>56</v>
      </c>
      <c r="E898" s="3" t="s">
        <v>22</v>
      </c>
      <c r="F898" s="34"/>
      <c r="G898" s="54">
        <v>5882.94</v>
      </c>
      <c r="H898" s="55">
        <f t="shared" si="17"/>
        <v>0</v>
      </c>
      <c r="I898" s="6"/>
    </row>
    <row r="899" spans="3:17" ht="15.75" hidden="1" thickBot="1" x14ac:dyDescent="0.3">
      <c r="C899" s="7">
        <v>45</v>
      </c>
      <c r="D899" s="8" t="s">
        <v>57</v>
      </c>
      <c r="E899" s="9" t="s">
        <v>25</v>
      </c>
      <c r="F899" s="35"/>
      <c r="G899" s="29">
        <v>10588.24</v>
      </c>
      <c r="H899" s="12">
        <f t="shared" si="17"/>
        <v>0</v>
      </c>
      <c r="I899" s="10"/>
    </row>
    <row r="900" spans="3:17" ht="15.75" thickBot="1" x14ac:dyDescent="0.3">
      <c r="C900" s="124" t="s">
        <v>70</v>
      </c>
      <c r="D900" s="125"/>
      <c r="E900" s="125"/>
      <c r="F900" s="125"/>
      <c r="G900" s="126"/>
      <c r="H900" s="18">
        <f>SUM(H855:H899)</f>
        <v>300003.50999999995</v>
      </c>
      <c r="I900" s="18">
        <f>+H900*1.19</f>
        <v>357004.1768999999</v>
      </c>
    </row>
    <row r="901" spans="3:17" ht="15.75" thickBot="1" x14ac:dyDescent="0.3"/>
    <row r="902" spans="3:17" ht="15.75" thickBot="1" x14ac:dyDescent="0.3">
      <c r="C902" s="118" t="s">
        <v>61</v>
      </c>
      <c r="D902" s="119"/>
      <c r="E902" s="120"/>
      <c r="F902" s="121" t="s">
        <v>88</v>
      </c>
      <c r="G902" s="122"/>
      <c r="H902" s="122"/>
      <c r="I902" s="123"/>
      <c r="Q902" s="15"/>
    </row>
    <row r="903" spans="3:17" ht="15.75" thickBot="1" x14ac:dyDescent="0.3">
      <c r="C903" s="118" t="s">
        <v>63</v>
      </c>
      <c r="D903" s="119"/>
      <c r="E903" s="120"/>
      <c r="F903" s="121" t="s">
        <v>67</v>
      </c>
      <c r="G903" s="122"/>
      <c r="H903" s="122"/>
      <c r="I903" s="123"/>
    </row>
    <row r="904" spans="3:17" ht="60" x14ac:dyDescent="0.25">
      <c r="C904" s="21" t="s">
        <v>8</v>
      </c>
      <c r="D904" s="22" t="s">
        <v>9</v>
      </c>
      <c r="E904" s="22" t="s">
        <v>10</v>
      </c>
      <c r="F904" s="32" t="s">
        <v>11</v>
      </c>
      <c r="G904" s="22" t="s">
        <v>69</v>
      </c>
      <c r="H904" s="22" t="s">
        <v>58</v>
      </c>
      <c r="I904" s="23" t="s">
        <v>62</v>
      </c>
    </row>
    <row r="905" spans="3:17" hidden="1" x14ac:dyDescent="0.25">
      <c r="C905" s="24">
        <v>1</v>
      </c>
      <c r="D905" s="25" t="s">
        <v>12</v>
      </c>
      <c r="E905" s="26" t="s">
        <v>13</v>
      </c>
      <c r="F905" s="33"/>
      <c r="G905" s="27">
        <v>7058.82</v>
      </c>
      <c r="H905" s="27">
        <f>+F905*G905</f>
        <v>0</v>
      </c>
      <c r="I905" s="28"/>
    </row>
    <row r="906" spans="3:17" ht="18" hidden="1" customHeight="1" x14ac:dyDescent="0.25">
      <c r="C906" s="5">
        <v>2</v>
      </c>
      <c r="D906" s="4" t="s">
        <v>14</v>
      </c>
      <c r="E906" s="3" t="s">
        <v>15</v>
      </c>
      <c r="F906" s="34"/>
      <c r="G906" s="19">
        <v>9411.76</v>
      </c>
      <c r="H906" s="11">
        <f t="shared" ref="H906:H949" si="18">+F906*G906</f>
        <v>0</v>
      </c>
      <c r="I906" s="6"/>
    </row>
    <row r="907" spans="3:17" hidden="1" x14ac:dyDescent="0.25">
      <c r="C907" s="5">
        <v>3</v>
      </c>
      <c r="D907" s="4" t="s">
        <v>16</v>
      </c>
      <c r="E907" s="3" t="s">
        <v>15</v>
      </c>
      <c r="F907" s="34"/>
      <c r="G907" s="19">
        <v>8235.2900000000009</v>
      </c>
      <c r="H907" s="11">
        <f t="shared" si="18"/>
        <v>0</v>
      </c>
      <c r="I907" s="6"/>
    </row>
    <row r="908" spans="3:17" hidden="1" x14ac:dyDescent="0.25">
      <c r="C908" s="5">
        <v>4</v>
      </c>
      <c r="D908" s="4" t="s">
        <v>17</v>
      </c>
      <c r="E908" s="3" t="s">
        <v>15</v>
      </c>
      <c r="F908" s="34"/>
      <c r="G908" s="19">
        <v>7058.82</v>
      </c>
      <c r="H908" s="11">
        <f t="shared" si="18"/>
        <v>0</v>
      </c>
      <c r="I908" s="6"/>
    </row>
    <row r="909" spans="3:17" hidden="1" x14ac:dyDescent="0.25">
      <c r="C909" s="5">
        <v>5</v>
      </c>
      <c r="D909" s="4" t="s">
        <v>18</v>
      </c>
      <c r="E909" s="3" t="s">
        <v>15</v>
      </c>
      <c r="F909" s="34"/>
      <c r="G909" s="19">
        <v>6470.59</v>
      </c>
      <c r="H909" s="11">
        <f t="shared" si="18"/>
        <v>0</v>
      </c>
      <c r="I909" s="6"/>
    </row>
    <row r="910" spans="3:17" hidden="1" x14ac:dyDescent="0.25">
      <c r="C910" s="5">
        <v>6</v>
      </c>
      <c r="D910" s="4" t="s">
        <v>19</v>
      </c>
      <c r="E910" s="3" t="s">
        <v>15</v>
      </c>
      <c r="F910" s="34"/>
      <c r="G910" s="19">
        <v>2941.18</v>
      </c>
      <c r="H910" s="11">
        <f t="shared" si="18"/>
        <v>0</v>
      </c>
      <c r="I910" s="6"/>
    </row>
    <row r="911" spans="3:17" hidden="1" x14ac:dyDescent="0.25">
      <c r="C911" s="5">
        <v>7</v>
      </c>
      <c r="D911" s="4" t="s">
        <v>20</v>
      </c>
      <c r="E911" s="3" t="s">
        <v>15</v>
      </c>
      <c r="F911" s="34"/>
      <c r="G911" s="19">
        <v>3529.41</v>
      </c>
      <c r="H911" s="11">
        <f t="shared" si="18"/>
        <v>0</v>
      </c>
      <c r="I911" s="6"/>
    </row>
    <row r="912" spans="3:17" hidden="1" x14ac:dyDescent="0.25">
      <c r="C912" s="5">
        <v>8</v>
      </c>
      <c r="D912" s="4" t="s">
        <v>21</v>
      </c>
      <c r="E912" s="3" t="s">
        <v>22</v>
      </c>
      <c r="F912" s="34"/>
      <c r="G912" s="19">
        <v>2941.18</v>
      </c>
      <c r="H912" s="11">
        <f t="shared" si="18"/>
        <v>0</v>
      </c>
      <c r="I912" s="6"/>
    </row>
    <row r="913" spans="3:9" hidden="1" x14ac:dyDescent="0.25">
      <c r="C913" s="5">
        <v>9</v>
      </c>
      <c r="D913" s="4" t="s">
        <v>23</v>
      </c>
      <c r="E913" s="3" t="s">
        <v>22</v>
      </c>
      <c r="F913" s="34"/>
      <c r="G913" s="19">
        <v>4117.6499999999996</v>
      </c>
      <c r="H913" s="11">
        <f t="shared" si="18"/>
        <v>0</v>
      </c>
      <c r="I913" s="6"/>
    </row>
    <row r="914" spans="3:9" hidden="1" x14ac:dyDescent="0.25">
      <c r="C914" s="5">
        <v>10</v>
      </c>
      <c r="D914" s="4" t="s">
        <v>24</v>
      </c>
      <c r="E914" s="3" t="s">
        <v>25</v>
      </c>
      <c r="F914" s="34"/>
      <c r="G914" s="19">
        <v>12352.94</v>
      </c>
      <c r="H914" s="11">
        <f t="shared" si="18"/>
        <v>0</v>
      </c>
      <c r="I914" s="6"/>
    </row>
    <row r="915" spans="3:9" ht="21" hidden="1" customHeight="1" x14ac:dyDescent="0.25">
      <c r="C915" s="5">
        <v>11</v>
      </c>
      <c r="D915" s="4" t="s">
        <v>26</v>
      </c>
      <c r="E915" s="3" t="s">
        <v>15</v>
      </c>
      <c r="F915" s="34"/>
      <c r="G915" s="54">
        <v>17647.060000000001</v>
      </c>
      <c r="H915" s="55">
        <f t="shared" si="18"/>
        <v>0</v>
      </c>
      <c r="I915" s="6"/>
    </row>
    <row r="916" spans="3:9" hidden="1" x14ac:dyDescent="0.25">
      <c r="C916" s="5">
        <v>12</v>
      </c>
      <c r="D916" s="4" t="s">
        <v>27</v>
      </c>
      <c r="E916" s="3" t="s">
        <v>15</v>
      </c>
      <c r="F916" s="34"/>
      <c r="G916" s="19">
        <v>18235.29</v>
      </c>
      <c r="H916" s="11">
        <f t="shared" si="18"/>
        <v>0</v>
      </c>
      <c r="I916" s="6"/>
    </row>
    <row r="917" spans="3:9" hidden="1" x14ac:dyDescent="0.25">
      <c r="C917" s="5">
        <v>13</v>
      </c>
      <c r="D917" s="4" t="s">
        <v>28</v>
      </c>
      <c r="E917" s="3" t="s">
        <v>15</v>
      </c>
      <c r="F917" s="34"/>
      <c r="G917" s="19">
        <v>10000</v>
      </c>
      <c r="H917" s="11">
        <f t="shared" si="18"/>
        <v>0</v>
      </c>
      <c r="I917" s="6"/>
    </row>
    <row r="918" spans="3:9" ht="21" hidden="1" customHeight="1" x14ac:dyDescent="0.25">
      <c r="C918" s="5">
        <v>14</v>
      </c>
      <c r="D918" s="4" t="s">
        <v>29</v>
      </c>
      <c r="E918" s="3" t="s">
        <v>25</v>
      </c>
      <c r="F918" s="34"/>
      <c r="G918" s="54">
        <v>18823.53</v>
      </c>
      <c r="H918" s="55">
        <f t="shared" si="18"/>
        <v>0</v>
      </c>
      <c r="I918" s="6"/>
    </row>
    <row r="919" spans="3:9" hidden="1" x14ac:dyDescent="0.25">
      <c r="C919" s="5">
        <v>15</v>
      </c>
      <c r="D919" s="4" t="s">
        <v>30</v>
      </c>
      <c r="E919" s="3" t="s">
        <v>15</v>
      </c>
      <c r="F919" s="34"/>
      <c r="G919" s="19">
        <v>20000</v>
      </c>
      <c r="H919" s="11">
        <f t="shared" si="18"/>
        <v>0</v>
      </c>
      <c r="I919" s="6"/>
    </row>
    <row r="920" spans="3:9" ht="24.75" hidden="1" customHeight="1" x14ac:dyDescent="0.25">
      <c r="C920" s="5">
        <v>16</v>
      </c>
      <c r="D920" s="4" t="s">
        <v>31</v>
      </c>
      <c r="E920" s="3" t="s">
        <v>15</v>
      </c>
      <c r="F920" s="34"/>
      <c r="G920" s="54">
        <v>18823.53</v>
      </c>
      <c r="H920" s="55">
        <f t="shared" si="18"/>
        <v>0</v>
      </c>
      <c r="I920" s="6"/>
    </row>
    <row r="921" spans="3:9" ht="24.75" hidden="1" customHeight="1" x14ac:dyDescent="0.25">
      <c r="C921" s="5">
        <v>17</v>
      </c>
      <c r="D921" s="4" t="s">
        <v>32</v>
      </c>
      <c r="E921" s="3" t="s">
        <v>25</v>
      </c>
      <c r="F921" s="34"/>
      <c r="G921" s="54">
        <v>14117.65</v>
      </c>
      <c r="H921" s="55">
        <f t="shared" si="18"/>
        <v>0</v>
      </c>
      <c r="I921" s="6"/>
    </row>
    <row r="922" spans="3:9" hidden="1" x14ac:dyDescent="0.25">
      <c r="C922" s="5">
        <v>18</v>
      </c>
      <c r="D922" s="4" t="s">
        <v>33</v>
      </c>
      <c r="E922" s="3" t="s">
        <v>13</v>
      </c>
      <c r="F922" s="34"/>
      <c r="G922" s="19">
        <v>5882.35</v>
      </c>
      <c r="H922" s="11">
        <f t="shared" si="18"/>
        <v>0</v>
      </c>
      <c r="I922" s="6"/>
    </row>
    <row r="923" spans="3:9" ht="17.25" hidden="1" customHeight="1" x14ac:dyDescent="0.25">
      <c r="C923" s="5">
        <v>19</v>
      </c>
      <c r="D923" s="4" t="s">
        <v>34</v>
      </c>
      <c r="E923" s="3" t="s">
        <v>15</v>
      </c>
      <c r="F923" s="34"/>
      <c r="G923" s="19">
        <v>15882.35</v>
      </c>
      <c r="H923" s="11">
        <f t="shared" si="18"/>
        <v>0</v>
      </c>
      <c r="I923" s="6"/>
    </row>
    <row r="924" spans="3:9" hidden="1" x14ac:dyDescent="0.25">
      <c r="C924" s="5">
        <v>20</v>
      </c>
      <c r="D924" s="4" t="s">
        <v>35</v>
      </c>
      <c r="E924" s="3" t="s">
        <v>25</v>
      </c>
      <c r="F924" s="34"/>
      <c r="G924" s="19">
        <v>15882.35</v>
      </c>
      <c r="H924" s="11">
        <f t="shared" si="18"/>
        <v>0</v>
      </c>
      <c r="I924" s="6"/>
    </row>
    <row r="925" spans="3:9" hidden="1" x14ac:dyDescent="0.25">
      <c r="C925" s="5">
        <v>21</v>
      </c>
      <c r="D925" s="4" t="s">
        <v>36</v>
      </c>
      <c r="E925" s="3" t="s">
        <v>25</v>
      </c>
      <c r="F925" s="34"/>
      <c r="G925" s="19">
        <v>15882.94</v>
      </c>
      <c r="H925" s="11">
        <f t="shared" si="18"/>
        <v>0</v>
      </c>
      <c r="I925" s="6"/>
    </row>
    <row r="926" spans="3:9" ht="19.5" hidden="1" customHeight="1" x14ac:dyDescent="0.25">
      <c r="C926" s="5">
        <v>22</v>
      </c>
      <c r="D926" s="4" t="s">
        <v>37</v>
      </c>
      <c r="E926" s="3" t="s">
        <v>15</v>
      </c>
      <c r="F926" s="34"/>
      <c r="G926" s="19">
        <v>15883.53</v>
      </c>
      <c r="H926" s="11">
        <f t="shared" si="18"/>
        <v>0</v>
      </c>
      <c r="I926" s="6"/>
    </row>
    <row r="927" spans="3:9" hidden="1" x14ac:dyDescent="0.25">
      <c r="C927" s="5">
        <v>23</v>
      </c>
      <c r="D927" s="4" t="s">
        <v>38</v>
      </c>
      <c r="E927" s="3" t="s">
        <v>15</v>
      </c>
      <c r="F927" s="34"/>
      <c r="G927" s="19">
        <v>15884.12</v>
      </c>
      <c r="H927" s="11">
        <f t="shared" si="18"/>
        <v>0</v>
      </c>
      <c r="I927" s="6"/>
    </row>
    <row r="928" spans="3:9" hidden="1" x14ac:dyDescent="0.25">
      <c r="C928" s="5">
        <v>24</v>
      </c>
      <c r="D928" s="4" t="s">
        <v>39</v>
      </c>
      <c r="E928" s="3" t="s">
        <v>25</v>
      </c>
      <c r="F928" s="34"/>
      <c r="G928" s="19">
        <v>12352.94</v>
      </c>
      <c r="H928" s="11">
        <f t="shared" si="18"/>
        <v>0</v>
      </c>
      <c r="I928" s="6"/>
    </row>
    <row r="929" spans="3:9" hidden="1" x14ac:dyDescent="0.25">
      <c r="C929" s="5">
        <v>25</v>
      </c>
      <c r="D929" s="4" t="s">
        <v>40</v>
      </c>
      <c r="E929" s="3" t="s">
        <v>15</v>
      </c>
      <c r="F929" s="34"/>
      <c r="G929" s="19">
        <v>15882.35</v>
      </c>
      <c r="H929" s="11">
        <f t="shared" si="18"/>
        <v>0</v>
      </c>
      <c r="I929" s="6"/>
    </row>
    <row r="930" spans="3:9" hidden="1" x14ac:dyDescent="0.25">
      <c r="C930" s="5">
        <v>26</v>
      </c>
      <c r="D930" s="4" t="s">
        <v>41</v>
      </c>
      <c r="E930" s="3" t="s">
        <v>15</v>
      </c>
      <c r="F930" s="34"/>
      <c r="G930" s="19">
        <v>15882.94</v>
      </c>
      <c r="H930" s="11">
        <f t="shared" si="18"/>
        <v>0</v>
      </c>
      <c r="I930" s="6"/>
    </row>
    <row r="931" spans="3:9" hidden="1" x14ac:dyDescent="0.25">
      <c r="C931" s="5">
        <v>27</v>
      </c>
      <c r="D931" s="4" t="s">
        <v>42</v>
      </c>
      <c r="E931" s="3" t="s">
        <v>15</v>
      </c>
      <c r="F931" s="34"/>
      <c r="G931" s="19">
        <v>38235.29</v>
      </c>
      <c r="H931" s="11">
        <f t="shared" si="18"/>
        <v>0</v>
      </c>
      <c r="I931" s="6"/>
    </row>
    <row r="932" spans="3:9" hidden="1" x14ac:dyDescent="0.25">
      <c r="C932" s="5">
        <v>28</v>
      </c>
      <c r="D932" s="4" t="s">
        <v>43</v>
      </c>
      <c r="E932" s="3" t="s">
        <v>15</v>
      </c>
      <c r="F932" s="34"/>
      <c r="G932" s="19">
        <v>31764.71</v>
      </c>
      <c r="H932" s="11">
        <f t="shared" si="18"/>
        <v>0</v>
      </c>
      <c r="I932" s="6"/>
    </row>
    <row r="933" spans="3:9" hidden="1" x14ac:dyDescent="0.25">
      <c r="C933" s="5">
        <v>29</v>
      </c>
      <c r="D933" s="4" t="s">
        <v>44</v>
      </c>
      <c r="E933" s="3" t="s">
        <v>15</v>
      </c>
      <c r="F933" s="34"/>
      <c r="G933" s="19">
        <v>4705.88</v>
      </c>
      <c r="H933" s="11">
        <f t="shared" si="18"/>
        <v>0</v>
      </c>
      <c r="I933" s="6"/>
    </row>
    <row r="934" spans="3:9" hidden="1" x14ac:dyDescent="0.25">
      <c r="C934" s="5">
        <v>30</v>
      </c>
      <c r="D934" s="4" t="s">
        <v>44</v>
      </c>
      <c r="E934" s="3" t="s">
        <v>25</v>
      </c>
      <c r="F934" s="34"/>
      <c r="G934" s="19">
        <v>4117.6499999999996</v>
      </c>
      <c r="H934" s="11">
        <f t="shared" si="18"/>
        <v>0</v>
      </c>
      <c r="I934" s="6"/>
    </row>
    <row r="935" spans="3:9" hidden="1" x14ac:dyDescent="0.25">
      <c r="C935" s="5">
        <v>31</v>
      </c>
      <c r="D935" s="4" t="s">
        <v>45</v>
      </c>
      <c r="E935" s="3" t="s">
        <v>15</v>
      </c>
      <c r="F935" s="34"/>
      <c r="G935" s="19">
        <v>13529.41</v>
      </c>
      <c r="H935" s="11">
        <f t="shared" si="18"/>
        <v>0</v>
      </c>
      <c r="I935" s="6"/>
    </row>
    <row r="936" spans="3:9" hidden="1" x14ac:dyDescent="0.25">
      <c r="C936" s="5">
        <v>32</v>
      </c>
      <c r="D936" s="4" t="s">
        <v>45</v>
      </c>
      <c r="E936" s="3" t="s">
        <v>25</v>
      </c>
      <c r="F936" s="34"/>
      <c r="G936" s="19">
        <v>11176.47</v>
      </c>
      <c r="H936" s="11">
        <f t="shared" si="18"/>
        <v>0</v>
      </c>
      <c r="I936" s="6"/>
    </row>
    <row r="937" spans="3:9" ht="169.5" customHeight="1" x14ac:dyDescent="0.25">
      <c r="C937" s="5">
        <v>33</v>
      </c>
      <c r="D937" s="4" t="s">
        <v>46</v>
      </c>
      <c r="E937" s="3" t="s">
        <v>15</v>
      </c>
      <c r="F937" s="34">
        <v>31</v>
      </c>
      <c r="G937" s="54">
        <v>11764.71</v>
      </c>
      <c r="H937" s="55">
        <f t="shared" si="18"/>
        <v>364706.00999999995</v>
      </c>
      <c r="I937" s="6"/>
    </row>
    <row r="938" spans="3:9" hidden="1" x14ac:dyDescent="0.25">
      <c r="C938" s="5">
        <v>34</v>
      </c>
      <c r="D938" s="4" t="s">
        <v>46</v>
      </c>
      <c r="E938" s="3" t="s">
        <v>25</v>
      </c>
      <c r="F938" s="34"/>
      <c r="G938" s="19">
        <v>9411.76</v>
      </c>
      <c r="H938" s="11">
        <f t="shared" si="18"/>
        <v>0</v>
      </c>
      <c r="I938" s="6"/>
    </row>
    <row r="939" spans="3:9" ht="19.5" hidden="1" customHeight="1" x14ac:dyDescent="0.25">
      <c r="C939" s="5">
        <v>35</v>
      </c>
      <c r="D939" s="4" t="s">
        <v>47</v>
      </c>
      <c r="E939" s="3" t="s">
        <v>15</v>
      </c>
      <c r="F939" s="34"/>
      <c r="G939" s="19">
        <v>11176.47</v>
      </c>
      <c r="H939" s="11">
        <f t="shared" si="18"/>
        <v>0</v>
      </c>
      <c r="I939" s="6"/>
    </row>
    <row r="940" spans="3:9" hidden="1" x14ac:dyDescent="0.25">
      <c r="C940" s="5">
        <v>36</v>
      </c>
      <c r="D940" s="4" t="s">
        <v>48</v>
      </c>
      <c r="E940" s="3" t="s">
        <v>15</v>
      </c>
      <c r="F940" s="34"/>
      <c r="G940" s="20">
        <v>11176.47</v>
      </c>
      <c r="H940" s="11">
        <f t="shared" si="18"/>
        <v>0</v>
      </c>
      <c r="I940" s="6"/>
    </row>
    <row r="941" spans="3:9" hidden="1" x14ac:dyDescent="0.25">
      <c r="C941" s="5">
        <v>37</v>
      </c>
      <c r="D941" s="4" t="s">
        <v>49</v>
      </c>
      <c r="E941" s="3" t="s">
        <v>15</v>
      </c>
      <c r="F941" s="34"/>
      <c r="G941" s="19">
        <v>2941.18</v>
      </c>
      <c r="H941" s="11">
        <f t="shared" si="18"/>
        <v>0</v>
      </c>
      <c r="I941" s="6"/>
    </row>
    <row r="942" spans="3:9" hidden="1" x14ac:dyDescent="0.25">
      <c r="C942" s="5">
        <v>38</v>
      </c>
      <c r="D942" s="4" t="s">
        <v>50</v>
      </c>
      <c r="E942" s="3" t="s">
        <v>25</v>
      </c>
      <c r="F942" s="34"/>
      <c r="G942" s="19">
        <v>2941.76</v>
      </c>
      <c r="H942" s="11">
        <f t="shared" si="18"/>
        <v>0</v>
      </c>
      <c r="I942" s="6"/>
    </row>
    <row r="943" spans="3:9" hidden="1" x14ac:dyDescent="0.25">
      <c r="C943" s="5">
        <v>39</v>
      </c>
      <c r="D943" s="4" t="s">
        <v>51</v>
      </c>
      <c r="E943" s="3" t="s">
        <v>22</v>
      </c>
      <c r="F943" s="34"/>
      <c r="G943" s="19">
        <v>9411.76</v>
      </c>
      <c r="H943" s="11">
        <f t="shared" si="18"/>
        <v>0</v>
      </c>
      <c r="I943" s="6"/>
    </row>
    <row r="944" spans="3:9" hidden="1" x14ac:dyDescent="0.25">
      <c r="C944" s="5">
        <v>40</v>
      </c>
      <c r="D944" s="4" t="s">
        <v>52</v>
      </c>
      <c r="E944" s="3" t="s">
        <v>22</v>
      </c>
      <c r="F944" s="34"/>
      <c r="G944" s="19">
        <v>10000</v>
      </c>
      <c r="H944" s="11">
        <f t="shared" si="18"/>
        <v>0</v>
      </c>
      <c r="I944" s="6"/>
    </row>
    <row r="945" spans="3:17" hidden="1" x14ac:dyDescent="0.25">
      <c r="C945" s="5">
        <v>41</v>
      </c>
      <c r="D945" s="4" t="s">
        <v>53</v>
      </c>
      <c r="E945" s="3" t="s">
        <v>22</v>
      </c>
      <c r="F945" s="34"/>
      <c r="G945" s="19">
        <v>10000</v>
      </c>
      <c r="H945" s="11">
        <f t="shared" si="18"/>
        <v>0</v>
      </c>
      <c r="I945" s="6"/>
    </row>
    <row r="946" spans="3:17" hidden="1" x14ac:dyDescent="0.25">
      <c r="C946" s="5">
        <v>42</v>
      </c>
      <c r="D946" s="4" t="s">
        <v>54</v>
      </c>
      <c r="E946" s="3" t="s">
        <v>22</v>
      </c>
      <c r="F946" s="34"/>
      <c r="G946" s="19">
        <v>3529.41</v>
      </c>
      <c r="H946" s="11">
        <f t="shared" si="18"/>
        <v>0</v>
      </c>
      <c r="I946" s="6"/>
    </row>
    <row r="947" spans="3:17" ht="21.75" hidden="1" customHeight="1" x14ac:dyDescent="0.25">
      <c r="C947" s="5">
        <v>43</v>
      </c>
      <c r="D947" s="4" t="s">
        <v>55</v>
      </c>
      <c r="E947" s="3" t="s">
        <v>22</v>
      </c>
      <c r="F947" s="34"/>
      <c r="G947" s="54">
        <v>5882.35</v>
      </c>
      <c r="H947" s="55">
        <f t="shared" si="18"/>
        <v>0</v>
      </c>
      <c r="I947" s="6"/>
    </row>
    <row r="948" spans="3:17" ht="20.25" hidden="1" customHeight="1" x14ac:dyDescent="0.25">
      <c r="C948" s="5">
        <v>44</v>
      </c>
      <c r="D948" s="4" t="s">
        <v>56</v>
      </c>
      <c r="E948" s="3" t="s">
        <v>22</v>
      </c>
      <c r="F948" s="34"/>
      <c r="G948" s="54">
        <v>5882.94</v>
      </c>
      <c r="H948" s="55">
        <f t="shared" si="18"/>
        <v>0</v>
      </c>
      <c r="I948" s="6"/>
    </row>
    <row r="949" spans="3:17" ht="15.75" hidden="1" thickBot="1" x14ac:dyDescent="0.3">
      <c r="C949" s="7">
        <v>45</v>
      </c>
      <c r="D949" s="8" t="s">
        <v>57</v>
      </c>
      <c r="E949" s="9" t="s">
        <v>25</v>
      </c>
      <c r="F949" s="35"/>
      <c r="G949" s="29">
        <v>10588.24</v>
      </c>
      <c r="H949" s="12">
        <f t="shared" si="18"/>
        <v>0</v>
      </c>
      <c r="I949" s="10"/>
    </row>
    <row r="950" spans="3:17" ht="15.75" thickBot="1" x14ac:dyDescent="0.3">
      <c r="C950" s="124" t="s">
        <v>70</v>
      </c>
      <c r="D950" s="125"/>
      <c r="E950" s="125"/>
      <c r="F950" s="125"/>
      <c r="G950" s="126"/>
      <c r="H950" s="18">
        <f>SUM(H905:H949)</f>
        <v>364706.00999999995</v>
      </c>
      <c r="I950" s="18">
        <f>+H950*1.19</f>
        <v>434000.15189999994</v>
      </c>
    </row>
    <row r="951" spans="3:17" ht="15.75" thickBot="1" x14ac:dyDescent="0.3"/>
    <row r="952" spans="3:17" ht="15.75" thickBot="1" x14ac:dyDescent="0.3">
      <c r="C952" s="118" t="s">
        <v>61</v>
      </c>
      <c r="D952" s="119"/>
      <c r="E952" s="120"/>
      <c r="F952" s="121" t="s">
        <v>89</v>
      </c>
      <c r="G952" s="122"/>
      <c r="H952" s="122"/>
      <c r="I952" s="123"/>
      <c r="Q952" s="15"/>
    </row>
    <row r="953" spans="3:17" ht="15.75" thickBot="1" x14ac:dyDescent="0.3">
      <c r="C953" s="118" t="s">
        <v>63</v>
      </c>
      <c r="D953" s="119"/>
      <c r="E953" s="120"/>
      <c r="F953" s="121" t="s">
        <v>67</v>
      </c>
      <c r="G953" s="122"/>
      <c r="H953" s="122"/>
      <c r="I953" s="123"/>
    </row>
    <row r="954" spans="3:17" ht="60" x14ac:dyDescent="0.25">
      <c r="C954" s="21" t="s">
        <v>8</v>
      </c>
      <c r="D954" s="22" t="s">
        <v>9</v>
      </c>
      <c r="E954" s="22" t="s">
        <v>10</v>
      </c>
      <c r="F954" s="32" t="s">
        <v>11</v>
      </c>
      <c r="G954" s="22" t="s">
        <v>69</v>
      </c>
      <c r="H954" s="22" t="s">
        <v>58</v>
      </c>
      <c r="I954" s="23" t="s">
        <v>62</v>
      </c>
    </row>
    <row r="955" spans="3:17" hidden="1" x14ac:dyDescent="0.25">
      <c r="C955" s="24">
        <v>1</v>
      </c>
      <c r="D955" s="25" t="s">
        <v>12</v>
      </c>
      <c r="E955" s="26" t="s">
        <v>13</v>
      </c>
      <c r="F955" s="33"/>
      <c r="G955" s="27">
        <v>7058.82</v>
      </c>
      <c r="H955" s="27">
        <f>+F955*G955</f>
        <v>0</v>
      </c>
      <c r="I955" s="28"/>
    </row>
    <row r="956" spans="3:17" ht="24.75" hidden="1" customHeight="1" x14ac:dyDescent="0.25">
      <c r="C956" s="5">
        <v>2</v>
      </c>
      <c r="D956" s="4" t="s">
        <v>14</v>
      </c>
      <c r="E956" s="3" t="s">
        <v>15</v>
      </c>
      <c r="F956" s="34"/>
      <c r="G956" s="19">
        <v>9411.76</v>
      </c>
      <c r="H956" s="11">
        <f t="shared" ref="H956:H999" si="19">+F956*G956</f>
        <v>0</v>
      </c>
      <c r="I956" s="6"/>
    </row>
    <row r="957" spans="3:17" hidden="1" x14ac:dyDescent="0.25">
      <c r="C957" s="5">
        <v>3</v>
      </c>
      <c r="D957" s="4" t="s">
        <v>16</v>
      </c>
      <c r="E957" s="3" t="s">
        <v>15</v>
      </c>
      <c r="F957" s="34"/>
      <c r="G957" s="19">
        <v>8235.2900000000009</v>
      </c>
      <c r="H957" s="11">
        <f t="shared" si="19"/>
        <v>0</v>
      </c>
      <c r="I957" s="6"/>
    </row>
    <row r="958" spans="3:17" hidden="1" x14ac:dyDescent="0.25">
      <c r="C958" s="5">
        <v>4</v>
      </c>
      <c r="D958" s="4" t="s">
        <v>17</v>
      </c>
      <c r="E958" s="3" t="s">
        <v>15</v>
      </c>
      <c r="F958" s="34"/>
      <c r="G958" s="19">
        <v>7058.82</v>
      </c>
      <c r="H958" s="11">
        <f t="shared" si="19"/>
        <v>0</v>
      </c>
      <c r="I958" s="6"/>
    </row>
    <row r="959" spans="3:17" hidden="1" x14ac:dyDescent="0.25">
      <c r="C959" s="5">
        <v>5</v>
      </c>
      <c r="D959" s="4" t="s">
        <v>18</v>
      </c>
      <c r="E959" s="3" t="s">
        <v>15</v>
      </c>
      <c r="F959" s="34"/>
      <c r="G959" s="19">
        <v>6470.59</v>
      </c>
      <c r="H959" s="11">
        <f t="shared" si="19"/>
        <v>0</v>
      </c>
      <c r="I959" s="6"/>
    </row>
    <row r="960" spans="3:17" hidden="1" x14ac:dyDescent="0.25">
      <c r="C960" s="5">
        <v>6</v>
      </c>
      <c r="D960" s="4" t="s">
        <v>19</v>
      </c>
      <c r="E960" s="3" t="s">
        <v>15</v>
      </c>
      <c r="F960" s="34"/>
      <c r="G960" s="19">
        <v>2941.18</v>
      </c>
      <c r="H960" s="11">
        <f t="shared" si="19"/>
        <v>0</v>
      </c>
      <c r="I960" s="6"/>
    </row>
    <row r="961" spans="3:9" hidden="1" x14ac:dyDescent="0.25">
      <c r="C961" s="5">
        <v>7</v>
      </c>
      <c r="D961" s="4" t="s">
        <v>20</v>
      </c>
      <c r="E961" s="3" t="s">
        <v>15</v>
      </c>
      <c r="F961" s="34"/>
      <c r="G961" s="19">
        <v>3529.41</v>
      </c>
      <c r="H961" s="11">
        <f t="shared" si="19"/>
        <v>0</v>
      </c>
      <c r="I961" s="6"/>
    </row>
    <row r="962" spans="3:9" hidden="1" x14ac:dyDescent="0.25">
      <c r="C962" s="5">
        <v>8</v>
      </c>
      <c r="D962" s="4" t="s">
        <v>21</v>
      </c>
      <c r="E962" s="3" t="s">
        <v>22</v>
      </c>
      <c r="F962" s="34"/>
      <c r="G962" s="19">
        <v>2941.18</v>
      </c>
      <c r="H962" s="11">
        <f t="shared" si="19"/>
        <v>0</v>
      </c>
      <c r="I962" s="6"/>
    </row>
    <row r="963" spans="3:9" hidden="1" x14ac:dyDescent="0.25">
      <c r="C963" s="5">
        <v>9</v>
      </c>
      <c r="D963" s="4" t="s">
        <v>23</v>
      </c>
      <c r="E963" s="3" t="s">
        <v>22</v>
      </c>
      <c r="F963" s="34"/>
      <c r="G963" s="19">
        <v>4117.6499999999996</v>
      </c>
      <c r="H963" s="11">
        <f t="shared" si="19"/>
        <v>0</v>
      </c>
      <c r="I963" s="6"/>
    </row>
    <row r="964" spans="3:9" hidden="1" x14ac:dyDescent="0.25">
      <c r="C964" s="5">
        <v>10</v>
      </c>
      <c r="D964" s="4" t="s">
        <v>24</v>
      </c>
      <c r="E964" s="3" t="s">
        <v>25</v>
      </c>
      <c r="F964" s="34"/>
      <c r="G964" s="19">
        <v>12352.94</v>
      </c>
      <c r="H964" s="11">
        <f t="shared" si="19"/>
        <v>0</v>
      </c>
      <c r="I964" s="6"/>
    </row>
    <row r="965" spans="3:9" ht="24.75" hidden="1" customHeight="1" x14ac:dyDescent="0.25">
      <c r="C965" s="5">
        <v>11</v>
      </c>
      <c r="D965" s="4" t="s">
        <v>26</v>
      </c>
      <c r="E965" s="3" t="s">
        <v>15</v>
      </c>
      <c r="F965" s="34"/>
      <c r="G965" s="54">
        <v>17647.060000000001</v>
      </c>
      <c r="H965" s="55">
        <f t="shared" si="19"/>
        <v>0</v>
      </c>
      <c r="I965" s="6"/>
    </row>
    <row r="966" spans="3:9" hidden="1" x14ac:dyDescent="0.25">
      <c r="C966" s="5">
        <v>12</v>
      </c>
      <c r="D966" s="4" t="s">
        <v>27</v>
      </c>
      <c r="E966" s="3" t="s">
        <v>15</v>
      </c>
      <c r="F966" s="34"/>
      <c r="G966" s="19">
        <v>18235.29</v>
      </c>
      <c r="H966" s="11">
        <f t="shared" si="19"/>
        <v>0</v>
      </c>
      <c r="I966" s="6"/>
    </row>
    <row r="967" spans="3:9" hidden="1" x14ac:dyDescent="0.25">
      <c r="C967" s="5">
        <v>13</v>
      </c>
      <c r="D967" s="4" t="s">
        <v>28</v>
      </c>
      <c r="E967" s="3" t="s">
        <v>15</v>
      </c>
      <c r="F967" s="34"/>
      <c r="G967" s="19">
        <v>10000</v>
      </c>
      <c r="H967" s="11">
        <f t="shared" si="19"/>
        <v>0</v>
      </c>
      <c r="I967" s="6"/>
    </row>
    <row r="968" spans="3:9" ht="24.75" hidden="1" customHeight="1" x14ac:dyDescent="0.25">
      <c r="C968" s="5">
        <v>14</v>
      </c>
      <c r="D968" s="4" t="s">
        <v>29</v>
      </c>
      <c r="E968" s="3" t="s">
        <v>25</v>
      </c>
      <c r="F968" s="34"/>
      <c r="G968" s="54">
        <v>18823.53</v>
      </c>
      <c r="H968" s="55">
        <f t="shared" si="19"/>
        <v>0</v>
      </c>
      <c r="I968" s="6"/>
    </row>
    <row r="969" spans="3:9" hidden="1" x14ac:dyDescent="0.25">
      <c r="C969" s="5">
        <v>15</v>
      </c>
      <c r="D969" s="4" t="s">
        <v>30</v>
      </c>
      <c r="E969" s="3" t="s">
        <v>15</v>
      </c>
      <c r="F969" s="34"/>
      <c r="G969" s="19">
        <v>20000</v>
      </c>
      <c r="H969" s="11">
        <f t="shared" si="19"/>
        <v>0</v>
      </c>
      <c r="I969" s="6"/>
    </row>
    <row r="970" spans="3:9" ht="24.75" hidden="1" customHeight="1" x14ac:dyDescent="0.25">
      <c r="C970" s="5">
        <v>16</v>
      </c>
      <c r="D970" s="4" t="s">
        <v>31</v>
      </c>
      <c r="E970" s="3" t="s">
        <v>15</v>
      </c>
      <c r="F970" s="34"/>
      <c r="G970" s="54">
        <v>18823.53</v>
      </c>
      <c r="H970" s="55">
        <f t="shared" si="19"/>
        <v>0</v>
      </c>
      <c r="I970" s="6"/>
    </row>
    <row r="971" spans="3:9" ht="27" hidden="1" customHeight="1" x14ac:dyDescent="0.25">
      <c r="C971" s="5">
        <v>17</v>
      </c>
      <c r="D971" s="4" t="s">
        <v>32</v>
      </c>
      <c r="E971" s="3" t="s">
        <v>25</v>
      </c>
      <c r="F971" s="34"/>
      <c r="G971" s="54">
        <v>14117.65</v>
      </c>
      <c r="H971" s="55">
        <f t="shared" si="19"/>
        <v>0</v>
      </c>
      <c r="I971" s="6"/>
    </row>
    <row r="972" spans="3:9" hidden="1" x14ac:dyDescent="0.25">
      <c r="C972" s="5">
        <v>18</v>
      </c>
      <c r="D972" s="4" t="s">
        <v>33</v>
      </c>
      <c r="E972" s="3" t="s">
        <v>13</v>
      </c>
      <c r="F972" s="34"/>
      <c r="G972" s="19">
        <v>5882.35</v>
      </c>
      <c r="H972" s="11">
        <f t="shared" si="19"/>
        <v>0</v>
      </c>
      <c r="I972" s="6"/>
    </row>
    <row r="973" spans="3:9" ht="24.75" hidden="1" customHeight="1" x14ac:dyDescent="0.25">
      <c r="C973" s="5">
        <v>19</v>
      </c>
      <c r="D973" s="4" t="s">
        <v>34</v>
      </c>
      <c r="E973" s="3" t="s">
        <v>15</v>
      </c>
      <c r="F973" s="34"/>
      <c r="G973" s="19">
        <v>15882.35</v>
      </c>
      <c r="H973" s="11">
        <f t="shared" si="19"/>
        <v>0</v>
      </c>
      <c r="I973" s="6"/>
    </row>
    <row r="974" spans="3:9" hidden="1" x14ac:dyDescent="0.25">
      <c r="C974" s="5">
        <v>20</v>
      </c>
      <c r="D974" s="4" t="s">
        <v>35</v>
      </c>
      <c r="E974" s="3" t="s">
        <v>25</v>
      </c>
      <c r="F974" s="34"/>
      <c r="G974" s="19">
        <v>15882.35</v>
      </c>
      <c r="H974" s="11">
        <f t="shared" si="19"/>
        <v>0</v>
      </c>
      <c r="I974" s="6"/>
    </row>
    <row r="975" spans="3:9" hidden="1" x14ac:dyDescent="0.25">
      <c r="C975" s="5">
        <v>21</v>
      </c>
      <c r="D975" s="4" t="s">
        <v>36</v>
      </c>
      <c r="E975" s="3" t="s">
        <v>25</v>
      </c>
      <c r="F975" s="34"/>
      <c r="G975" s="19">
        <v>15882.94</v>
      </c>
      <c r="H975" s="11">
        <f t="shared" si="19"/>
        <v>0</v>
      </c>
      <c r="I975" s="6"/>
    </row>
    <row r="976" spans="3:9" ht="24.75" hidden="1" customHeight="1" x14ac:dyDescent="0.25">
      <c r="C976" s="5">
        <v>22</v>
      </c>
      <c r="D976" s="4" t="s">
        <v>37</v>
      </c>
      <c r="E976" s="3" t="s">
        <v>15</v>
      </c>
      <c r="F976" s="34"/>
      <c r="G976" s="19">
        <v>15883.53</v>
      </c>
      <c r="H976" s="11">
        <f t="shared" si="19"/>
        <v>0</v>
      </c>
      <c r="I976" s="6"/>
    </row>
    <row r="977" spans="3:9" hidden="1" x14ac:dyDescent="0.25">
      <c r="C977" s="5">
        <v>23</v>
      </c>
      <c r="D977" s="4" t="s">
        <v>38</v>
      </c>
      <c r="E977" s="3" t="s">
        <v>15</v>
      </c>
      <c r="F977" s="34"/>
      <c r="G977" s="19">
        <v>15884.12</v>
      </c>
      <c r="H977" s="11">
        <f t="shared" si="19"/>
        <v>0</v>
      </c>
      <c r="I977" s="6"/>
    </row>
    <row r="978" spans="3:9" hidden="1" x14ac:dyDescent="0.25">
      <c r="C978" s="5">
        <v>24</v>
      </c>
      <c r="D978" s="4" t="s">
        <v>39</v>
      </c>
      <c r="E978" s="3" t="s">
        <v>25</v>
      </c>
      <c r="F978" s="34"/>
      <c r="G978" s="19">
        <v>12352.94</v>
      </c>
      <c r="H978" s="11">
        <f t="shared" si="19"/>
        <v>0</v>
      </c>
      <c r="I978" s="6"/>
    </row>
    <row r="979" spans="3:9" hidden="1" x14ac:dyDescent="0.25">
      <c r="C979" s="5">
        <v>25</v>
      </c>
      <c r="D979" s="4" t="s">
        <v>40</v>
      </c>
      <c r="E979" s="3" t="s">
        <v>15</v>
      </c>
      <c r="F979" s="34"/>
      <c r="G979" s="19">
        <v>15882.35</v>
      </c>
      <c r="H979" s="11">
        <f t="shared" si="19"/>
        <v>0</v>
      </c>
      <c r="I979" s="6"/>
    </row>
    <row r="980" spans="3:9" hidden="1" x14ac:dyDescent="0.25">
      <c r="C980" s="5">
        <v>26</v>
      </c>
      <c r="D980" s="4" t="s">
        <v>41</v>
      </c>
      <c r="E980" s="3" t="s">
        <v>15</v>
      </c>
      <c r="F980" s="34"/>
      <c r="G980" s="19">
        <v>15882.94</v>
      </c>
      <c r="H980" s="11">
        <f t="shared" si="19"/>
        <v>0</v>
      </c>
      <c r="I980" s="6"/>
    </row>
    <row r="981" spans="3:9" hidden="1" x14ac:dyDescent="0.25">
      <c r="C981" s="5">
        <v>27</v>
      </c>
      <c r="D981" s="4" t="s">
        <v>42</v>
      </c>
      <c r="E981" s="3" t="s">
        <v>15</v>
      </c>
      <c r="F981" s="34"/>
      <c r="G981" s="19">
        <v>38235.29</v>
      </c>
      <c r="H981" s="11">
        <f t="shared" si="19"/>
        <v>0</v>
      </c>
      <c r="I981" s="6"/>
    </row>
    <row r="982" spans="3:9" hidden="1" x14ac:dyDescent="0.25">
      <c r="C982" s="5">
        <v>28</v>
      </c>
      <c r="D982" s="4" t="s">
        <v>43</v>
      </c>
      <c r="E982" s="3" t="s">
        <v>15</v>
      </c>
      <c r="F982" s="34"/>
      <c r="G982" s="19">
        <v>31764.71</v>
      </c>
      <c r="H982" s="11">
        <f t="shared" si="19"/>
        <v>0</v>
      </c>
      <c r="I982" s="6"/>
    </row>
    <row r="983" spans="3:9" hidden="1" x14ac:dyDescent="0.25">
      <c r="C983" s="5">
        <v>29</v>
      </c>
      <c r="D983" s="4" t="s">
        <v>44</v>
      </c>
      <c r="E983" s="3" t="s">
        <v>15</v>
      </c>
      <c r="F983" s="34"/>
      <c r="G983" s="19">
        <v>4705.88</v>
      </c>
      <c r="H983" s="11">
        <f t="shared" si="19"/>
        <v>0</v>
      </c>
      <c r="I983" s="6"/>
    </row>
    <row r="984" spans="3:9" hidden="1" x14ac:dyDescent="0.25">
      <c r="C984" s="5">
        <v>30</v>
      </c>
      <c r="D984" s="4" t="s">
        <v>44</v>
      </c>
      <c r="E984" s="3" t="s">
        <v>25</v>
      </c>
      <c r="F984" s="34"/>
      <c r="G984" s="19">
        <v>4117.6499999999996</v>
      </c>
      <c r="H984" s="11">
        <f t="shared" si="19"/>
        <v>0</v>
      </c>
      <c r="I984" s="6"/>
    </row>
    <row r="985" spans="3:9" ht="214.5" customHeight="1" x14ac:dyDescent="0.25">
      <c r="C985" s="5">
        <v>31</v>
      </c>
      <c r="D985" s="4" t="s">
        <v>45</v>
      </c>
      <c r="E985" s="3" t="s">
        <v>15</v>
      </c>
      <c r="F985" s="34">
        <v>12</v>
      </c>
      <c r="G985" s="54">
        <v>13529.41</v>
      </c>
      <c r="H985" s="55">
        <f t="shared" si="19"/>
        <v>162352.91999999998</v>
      </c>
      <c r="I985" s="6"/>
    </row>
    <row r="986" spans="3:9" ht="170.25" customHeight="1" x14ac:dyDescent="0.25">
      <c r="C986" s="5">
        <v>32</v>
      </c>
      <c r="D986" s="4" t="s">
        <v>45</v>
      </c>
      <c r="E986" s="3" t="s">
        <v>25</v>
      </c>
      <c r="F986" s="34">
        <v>82</v>
      </c>
      <c r="G986" s="54">
        <v>11176.47</v>
      </c>
      <c r="H986" s="55">
        <f t="shared" si="19"/>
        <v>916470.53999999992</v>
      </c>
      <c r="I986" s="6"/>
    </row>
    <row r="987" spans="3:9" ht="173.25" customHeight="1" x14ac:dyDescent="0.25">
      <c r="C987" s="5">
        <v>33</v>
      </c>
      <c r="D987" s="4" t="s">
        <v>46</v>
      </c>
      <c r="E987" s="3" t="s">
        <v>15</v>
      </c>
      <c r="F987" s="34">
        <v>300</v>
      </c>
      <c r="G987" s="54">
        <v>11764.71</v>
      </c>
      <c r="H987" s="55">
        <f t="shared" si="19"/>
        <v>3529412.9999999995</v>
      </c>
      <c r="I987" s="6"/>
    </row>
    <row r="988" spans="3:9" ht="312" customHeight="1" x14ac:dyDescent="0.25">
      <c r="C988" s="5">
        <v>34</v>
      </c>
      <c r="D988" s="4" t="s">
        <v>46</v>
      </c>
      <c r="E988" s="3" t="s">
        <v>25</v>
      </c>
      <c r="F988" s="34">
        <v>261</v>
      </c>
      <c r="G988" s="54">
        <v>9411.76</v>
      </c>
      <c r="H988" s="55">
        <f t="shared" si="19"/>
        <v>2456469.36</v>
      </c>
      <c r="I988" s="6"/>
    </row>
    <row r="989" spans="3:9" ht="32.25" hidden="1" customHeight="1" x14ac:dyDescent="0.25">
      <c r="C989" s="5">
        <v>35</v>
      </c>
      <c r="D989" s="4" t="s">
        <v>47</v>
      </c>
      <c r="E989" s="3" t="s">
        <v>15</v>
      </c>
      <c r="F989" s="34"/>
      <c r="G989" s="19">
        <v>11176.47</v>
      </c>
      <c r="H989" s="11">
        <f t="shared" si="19"/>
        <v>0</v>
      </c>
      <c r="I989" s="6"/>
    </row>
    <row r="990" spans="3:9" hidden="1" x14ac:dyDescent="0.25">
      <c r="C990" s="5">
        <v>36</v>
      </c>
      <c r="D990" s="4" t="s">
        <v>48</v>
      </c>
      <c r="E990" s="3" t="s">
        <v>15</v>
      </c>
      <c r="F990" s="34"/>
      <c r="G990" s="20">
        <v>11176.47</v>
      </c>
      <c r="H990" s="11">
        <f t="shared" si="19"/>
        <v>0</v>
      </c>
      <c r="I990" s="6"/>
    </row>
    <row r="991" spans="3:9" hidden="1" x14ac:dyDescent="0.25">
      <c r="C991" s="5">
        <v>37</v>
      </c>
      <c r="D991" s="4" t="s">
        <v>49</v>
      </c>
      <c r="E991" s="3" t="s">
        <v>15</v>
      </c>
      <c r="F991" s="34"/>
      <c r="G991" s="19">
        <v>2941.18</v>
      </c>
      <c r="H991" s="11">
        <f t="shared" si="19"/>
        <v>0</v>
      </c>
      <c r="I991" s="6"/>
    </row>
    <row r="992" spans="3:9" ht="23.25" hidden="1" customHeight="1" x14ac:dyDescent="0.25">
      <c r="C992" s="5">
        <v>38</v>
      </c>
      <c r="D992" s="4" t="s">
        <v>50</v>
      </c>
      <c r="E992" s="3" t="s">
        <v>25</v>
      </c>
      <c r="F992" s="34"/>
      <c r="G992" s="54">
        <v>2941.76</v>
      </c>
      <c r="H992" s="55">
        <f t="shared" si="19"/>
        <v>0</v>
      </c>
      <c r="I992" s="6"/>
    </row>
    <row r="993" spans="3:17" hidden="1" x14ac:dyDescent="0.25">
      <c r="C993" s="5">
        <v>39</v>
      </c>
      <c r="D993" s="4" t="s">
        <v>51</v>
      </c>
      <c r="E993" s="3" t="s">
        <v>22</v>
      </c>
      <c r="F993" s="34"/>
      <c r="G993" s="19">
        <v>9411.76</v>
      </c>
      <c r="H993" s="11">
        <f t="shared" si="19"/>
        <v>0</v>
      </c>
      <c r="I993" s="6"/>
    </row>
    <row r="994" spans="3:17" hidden="1" x14ac:dyDescent="0.25">
      <c r="C994" s="5">
        <v>40</v>
      </c>
      <c r="D994" s="4" t="s">
        <v>52</v>
      </c>
      <c r="E994" s="3" t="s">
        <v>22</v>
      </c>
      <c r="F994" s="34"/>
      <c r="G994" s="19">
        <v>10000</v>
      </c>
      <c r="H994" s="11">
        <f t="shared" si="19"/>
        <v>0</v>
      </c>
      <c r="I994" s="6"/>
    </row>
    <row r="995" spans="3:17" hidden="1" x14ac:dyDescent="0.25">
      <c r="C995" s="5">
        <v>41</v>
      </c>
      <c r="D995" s="4" t="s">
        <v>53</v>
      </c>
      <c r="E995" s="3" t="s">
        <v>22</v>
      </c>
      <c r="F995" s="34"/>
      <c r="G995" s="19">
        <v>10000</v>
      </c>
      <c r="H995" s="11">
        <f t="shared" si="19"/>
        <v>0</v>
      </c>
      <c r="I995" s="6"/>
    </row>
    <row r="996" spans="3:17" hidden="1" x14ac:dyDescent="0.25">
      <c r="C996" s="5">
        <v>42</v>
      </c>
      <c r="D996" s="4" t="s">
        <v>54</v>
      </c>
      <c r="E996" s="3" t="s">
        <v>22</v>
      </c>
      <c r="F996" s="34"/>
      <c r="G996" s="19">
        <v>3529.41</v>
      </c>
      <c r="H996" s="11">
        <f t="shared" si="19"/>
        <v>0</v>
      </c>
      <c r="I996" s="6"/>
    </row>
    <row r="997" spans="3:17" ht="18" hidden="1" customHeight="1" x14ac:dyDescent="0.25">
      <c r="C997" s="5">
        <v>43</v>
      </c>
      <c r="D997" s="4" t="s">
        <v>55</v>
      </c>
      <c r="E997" s="3" t="s">
        <v>22</v>
      </c>
      <c r="F997" s="34"/>
      <c r="G997" s="54">
        <v>5882.35</v>
      </c>
      <c r="H997" s="55">
        <f t="shared" si="19"/>
        <v>0</v>
      </c>
      <c r="I997" s="6"/>
    </row>
    <row r="998" spans="3:17" ht="24.75" hidden="1" customHeight="1" x14ac:dyDescent="0.25">
      <c r="C998" s="5">
        <v>44</v>
      </c>
      <c r="D998" s="4" t="s">
        <v>56</v>
      </c>
      <c r="E998" s="3" t="s">
        <v>22</v>
      </c>
      <c r="F998" s="34"/>
      <c r="G998" s="54">
        <v>5882.94</v>
      </c>
      <c r="H998" s="55">
        <f t="shared" si="19"/>
        <v>0</v>
      </c>
      <c r="I998" s="6"/>
    </row>
    <row r="999" spans="3:17" ht="15.75" hidden="1" thickBot="1" x14ac:dyDescent="0.3">
      <c r="C999" s="7">
        <v>45</v>
      </c>
      <c r="D999" s="8" t="s">
        <v>57</v>
      </c>
      <c r="E999" s="9" t="s">
        <v>25</v>
      </c>
      <c r="F999" s="35"/>
      <c r="G999" s="29">
        <v>10588.24</v>
      </c>
      <c r="H999" s="12">
        <f t="shared" si="19"/>
        <v>0</v>
      </c>
      <c r="I999" s="10"/>
    </row>
    <row r="1000" spans="3:17" ht="15.75" thickBot="1" x14ac:dyDescent="0.3">
      <c r="C1000" s="124" t="s">
        <v>70</v>
      </c>
      <c r="D1000" s="125"/>
      <c r="E1000" s="125"/>
      <c r="F1000" s="125"/>
      <c r="G1000" s="126"/>
      <c r="H1000" s="18">
        <f>SUM(H955:H999)</f>
        <v>7064705.8199999984</v>
      </c>
      <c r="I1000" s="18">
        <f>+H1000*1.19</f>
        <v>8406999.9257999975</v>
      </c>
    </row>
    <row r="1001" spans="3:17" ht="15.75" thickBot="1" x14ac:dyDescent="0.3"/>
    <row r="1002" spans="3:17" ht="15.75" thickBot="1" x14ac:dyDescent="0.3">
      <c r="C1002" s="118" t="s">
        <v>61</v>
      </c>
      <c r="D1002" s="119"/>
      <c r="E1002" s="120"/>
      <c r="F1002" s="121" t="s">
        <v>90</v>
      </c>
      <c r="G1002" s="122"/>
      <c r="H1002" s="122"/>
      <c r="I1002" s="123"/>
      <c r="Q1002" s="15"/>
    </row>
    <row r="1003" spans="3:17" ht="15.75" thickBot="1" x14ac:dyDescent="0.3">
      <c r="C1003" s="118" t="s">
        <v>63</v>
      </c>
      <c r="D1003" s="119"/>
      <c r="E1003" s="120"/>
      <c r="F1003" s="121" t="s">
        <v>67</v>
      </c>
      <c r="G1003" s="122"/>
      <c r="H1003" s="122"/>
      <c r="I1003" s="123"/>
    </row>
    <row r="1004" spans="3:17" ht="60" x14ac:dyDescent="0.25">
      <c r="C1004" s="21" t="s">
        <v>8</v>
      </c>
      <c r="D1004" s="22" t="s">
        <v>9</v>
      </c>
      <c r="E1004" s="22" t="s">
        <v>10</v>
      </c>
      <c r="F1004" s="32" t="s">
        <v>11</v>
      </c>
      <c r="G1004" s="22" t="s">
        <v>69</v>
      </c>
      <c r="H1004" s="22" t="s">
        <v>58</v>
      </c>
      <c r="I1004" s="23" t="s">
        <v>62</v>
      </c>
    </row>
    <row r="1005" spans="3:17" hidden="1" x14ac:dyDescent="0.25">
      <c r="C1005" s="24">
        <v>1</v>
      </c>
      <c r="D1005" s="25" t="s">
        <v>12</v>
      </c>
      <c r="E1005" s="26" t="s">
        <v>13</v>
      </c>
      <c r="F1005" s="33"/>
      <c r="G1005" s="27">
        <v>7058.82</v>
      </c>
      <c r="H1005" s="27">
        <f>+F1005*G1005</f>
        <v>0</v>
      </c>
      <c r="I1005" s="28"/>
    </row>
    <row r="1006" spans="3:17" ht="24.75" hidden="1" customHeight="1" x14ac:dyDescent="0.25">
      <c r="C1006" s="5">
        <v>2</v>
      </c>
      <c r="D1006" s="4" t="s">
        <v>14</v>
      </c>
      <c r="E1006" s="3" t="s">
        <v>15</v>
      </c>
      <c r="F1006" s="34"/>
      <c r="G1006" s="19">
        <v>9411.76</v>
      </c>
      <c r="H1006" s="11">
        <f t="shared" ref="H1006:H1049" si="20">+F1006*G1006</f>
        <v>0</v>
      </c>
      <c r="I1006" s="6"/>
    </row>
    <row r="1007" spans="3:17" hidden="1" x14ac:dyDescent="0.25">
      <c r="C1007" s="5">
        <v>3</v>
      </c>
      <c r="D1007" s="4" t="s">
        <v>16</v>
      </c>
      <c r="E1007" s="3" t="s">
        <v>15</v>
      </c>
      <c r="F1007" s="34"/>
      <c r="G1007" s="19">
        <v>8235.2900000000009</v>
      </c>
      <c r="H1007" s="11">
        <f t="shared" si="20"/>
        <v>0</v>
      </c>
      <c r="I1007" s="6"/>
    </row>
    <row r="1008" spans="3:17" hidden="1" x14ac:dyDescent="0.25">
      <c r="C1008" s="5">
        <v>4</v>
      </c>
      <c r="D1008" s="4" t="s">
        <v>17</v>
      </c>
      <c r="E1008" s="3" t="s">
        <v>15</v>
      </c>
      <c r="F1008" s="34"/>
      <c r="G1008" s="19">
        <v>7058.82</v>
      </c>
      <c r="H1008" s="11">
        <f t="shared" si="20"/>
        <v>0</v>
      </c>
      <c r="I1008" s="6"/>
    </row>
    <row r="1009" spans="3:9" hidden="1" x14ac:dyDescent="0.25">
      <c r="C1009" s="5">
        <v>5</v>
      </c>
      <c r="D1009" s="4" t="s">
        <v>18</v>
      </c>
      <c r="E1009" s="3" t="s">
        <v>15</v>
      </c>
      <c r="F1009" s="34"/>
      <c r="G1009" s="19">
        <v>6470.59</v>
      </c>
      <c r="H1009" s="11">
        <f t="shared" si="20"/>
        <v>0</v>
      </c>
      <c r="I1009" s="6"/>
    </row>
    <row r="1010" spans="3:9" hidden="1" x14ac:dyDescent="0.25">
      <c r="C1010" s="5">
        <v>6</v>
      </c>
      <c r="D1010" s="4" t="s">
        <v>19</v>
      </c>
      <c r="E1010" s="3" t="s">
        <v>15</v>
      </c>
      <c r="F1010" s="34"/>
      <c r="G1010" s="19">
        <v>2941.18</v>
      </c>
      <c r="H1010" s="11">
        <f t="shared" si="20"/>
        <v>0</v>
      </c>
      <c r="I1010" s="6"/>
    </row>
    <row r="1011" spans="3:9" hidden="1" x14ac:dyDescent="0.25">
      <c r="C1011" s="5">
        <v>7</v>
      </c>
      <c r="D1011" s="4" t="s">
        <v>20</v>
      </c>
      <c r="E1011" s="3" t="s">
        <v>15</v>
      </c>
      <c r="F1011" s="34"/>
      <c r="G1011" s="19">
        <v>3529.41</v>
      </c>
      <c r="H1011" s="11">
        <f t="shared" si="20"/>
        <v>0</v>
      </c>
      <c r="I1011" s="6"/>
    </row>
    <row r="1012" spans="3:9" hidden="1" x14ac:dyDescent="0.25">
      <c r="C1012" s="5">
        <v>8</v>
      </c>
      <c r="D1012" s="4" t="s">
        <v>21</v>
      </c>
      <c r="E1012" s="3" t="s">
        <v>22</v>
      </c>
      <c r="F1012" s="34"/>
      <c r="G1012" s="19">
        <v>2941.18</v>
      </c>
      <c r="H1012" s="11">
        <f t="shared" si="20"/>
        <v>0</v>
      </c>
      <c r="I1012" s="6"/>
    </row>
    <row r="1013" spans="3:9" hidden="1" x14ac:dyDescent="0.25">
      <c r="C1013" s="5">
        <v>9</v>
      </c>
      <c r="D1013" s="4" t="s">
        <v>23</v>
      </c>
      <c r="E1013" s="3" t="s">
        <v>22</v>
      </c>
      <c r="F1013" s="34"/>
      <c r="G1013" s="19">
        <v>4117.6499999999996</v>
      </c>
      <c r="H1013" s="11">
        <f t="shared" si="20"/>
        <v>0</v>
      </c>
      <c r="I1013" s="6"/>
    </row>
    <row r="1014" spans="3:9" hidden="1" x14ac:dyDescent="0.25">
      <c r="C1014" s="5">
        <v>10</v>
      </c>
      <c r="D1014" s="4" t="s">
        <v>24</v>
      </c>
      <c r="E1014" s="3" t="s">
        <v>25</v>
      </c>
      <c r="F1014" s="34"/>
      <c r="G1014" s="19">
        <v>12352.94</v>
      </c>
      <c r="H1014" s="11">
        <f t="shared" si="20"/>
        <v>0</v>
      </c>
      <c r="I1014" s="6"/>
    </row>
    <row r="1015" spans="3:9" ht="24.75" hidden="1" customHeight="1" x14ac:dyDescent="0.25">
      <c r="C1015" s="5">
        <v>11</v>
      </c>
      <c r="D1015" s="4" t="s">
        <v>26</v>
      </c>
      <c r="E1015" s="3" t="s">
        <v>15</v>
      </c>
      <c r="F1015" s="34"/>
      <c r="G1015" s="54">
        <v>17647.060000000001</v>
      </c>
      <c r="H1015" s="55">
        <f t="shared" si="20"/>
        <v>0</v>
      </c>
      <c r="I1015" s="6"/>
    </row>
    <row r="1016" spans="3:9" hidden="1" x14ac:dyDescent="0.25">
      <c r="C1016" s="5">
        <v>12</v>
      </c>
      <c r="D1016" s="4" t="s">
        <v>27</v>
      </c>
      <c r="E1016" s="3" t="s">
        <v>15</v>
      </c>
      <c r="F1016" s="34"/>
      <c r="G1016" s="19">
        <v>18235.29</v>
      </c>
      <c r="H1016" s="11">
        <f t="shared" si="20"/>
        <v>0</v>
      </c>
      <c r="I1016" s="6"/>
    </row>
    <row r="1017" spans="3:9" hidden="1" x14ac:dyDescent="0.25">
      <c r="C1017" s="5">
        <v>13</v>
      </c>
      <c r="D1017" s="4" t="s">
        <v>28</v>
      </c>
      <c r="E1017" s="3" t="s">
        <v>15</v>
      </c>
      <c r="F1017" s="34"/>
      <c r="G1017" s="19">
        <v>10000</v>
      </c>
      <c r="H1017" s="11">
        <f t="shared" si="20"/>
        <v>0</v>
      </c>
      <c r="I1017" s="6"/>
    </row>
    <row r="1018" spans="3:9" ht="24.75" hidden="1" customHeight="1" x14ac:dyDescent="0.25">
      <c r="C1018" s="5">
        <v>14</v>
      </c>
      <c r="D1018" s="4" t="s">
        <v>29</v>
      </c>
      <c r="E1018" s="3" t="s">
        <v>25</v>
      </c>
      <c r="F1018" s="34"/>
      <c r="G1018" s="54">
        <v>18823.53</v>
      </c>
      <c r="H1018" s="55">
        <f t="shared" si="20"/>
        <v>0</v>
      </c>
      <c r="I1018" s="6"/>
    </row>
    <row r="1019" spans="3:9" hidden="1" x14ac:dyDescent="0.25">
      <c r="C1019" s="5">
        <v>15</v>
      </c>
      <c r="D1019" s="4" t="s">
        <v>30</v>
      </c>
      <c r="E1019" s="3" t="s">
        <v>15</v>
      </c>
      <c r="F1019" s="34"/>
      <c r="G1019" s="19">
        <v>20000</v>
      </c>
      <c r="H1019" s="11">
        <f t="shared" si="20"/>
        <v>0</v>
      </c>
      <c r="I1019" s="6"/>
    </row>
    <row r="1020" spans="3:9" ht="24.75" hidden="1" customHeight="1" x14ac:dyDescent="0.25">
      <c r="C1020" s="5">
        <v>16</v>
      </c>
      <c r="D1020" s="4" t="s">
        <v>31</v>
      </c>
      <c r="E1020" s="3" t="s">
        <v>15</v>
      </c>
      <c r="F1020" s="34"/>
      <c r="G1020" s="54">
        <v>18823.53</v>
      </c>
      <c r="H1020" s="55">
        <f t="shared" si="20"/>
        <v>0</v>
      </c>
      <c r="I1020" s="6"/>
    </row>
    <row r="1021" spans="3:9" ht="27" hidden="1" customHeight="1" x14ac:dyDescent="0.25">
      <c r="C1021" s="5">
        <v>17</v>
      </c>
      <c r="D1021" s="4" t="s">
        <v>32</v>
      </c>
      <c r="E1021" s="3" t="s">
        <v>25</v>
      </c>
      <c r="F1021" s="34"/>
      <c r="G1021" s="54">
        <v>14117.65</v>
      </c>
      <c r="H1021" s="55">
        <f t="shared" si="20"/>
        <v>0</v>
      </c>
      <c r="I1021" s="6"/>
    </row>
    <row r="1022" spans="3:9" hidden="1" x14ac:dyDescent="0.25">
      <c r="C1022" s="5">
        <v>18</v>
      </c>
      <c r="D1022" s="4" t="s">
        <v>33</v>
      </c>
      <c r="E1022" s="3" t="s">
        <v>13</v>
      </c>
      <c r="F1022" s="34"/>
      <c r="G1022" s="19">
        <v>5882.35</v>
      </c>
      <c r="H1022" s="11">
        <f t="shared" si="20"/>
        <v>0</v>
      </c>
      <c r="I1022" s="6"/>
    </row>
    <row r="1023" spans="3:9" ht="24.75" hidden="1" customHeight="1" x14ac:dyDescent="0.25">
      <c r="C1023" s="5">
        <v>19</v>
      </c>
      <c r="D1023" s="4" t="s">
        <v>34</v>
      </c>
      <c r="E1023" s="3" t="s">
        <v>15</v>
      </c>
      <c r="F1023" s="34"/>
      <c r="G1023" s="19">
        <v>15882.35</v>
      </c>
      <c r="H1023" s="11">
        <f t="shared" si="20"/>
        <v>0</v>
      </c>
      <c r="I1023" s="6"/>
    </row>
    <row r="1024" spans="3:9" hidden="1" x14ac:dyDescent="0.25">
      <c r="C1024" s="5">
        <v>20</v>
      </c>
      <c r="D1024" s="4" t="s">
        <v>35</v>
      </c>
      <c r="E1024" s="3" t="s">
        <v>25</v>
      </c>
      <c r="F1024" s="34"/>
      <c r="G1024" s="19">
        <v>15882.35</v>
      </c>
      <c r="H1024" s="11">
        <f t="shared" si="20"/>
        <v>0</v>
      </c>
      <c r="I1024" s="6"/>
    </row>
    <row r="1025" spans="3:9" hidden="1" x14ac:dyDescent="0.25">
      <c r="C1025" s="5">
        <v>21</v>
      </c>
      <c r="D1025" s="4" t="s">
        <v>36</v>
      </c>
      <c r="E1025" s="3" t="s">
        <v>25</v>
      </c>
      <c r="F1025" s="34"/>
      <c r="G1025" s="19">
        <v>15882.94</v>
      </c>
      <c r="H1025" s="11">
        <f t="shared" si="20"/>
        <v>0</v>
      </c>
      <c r="I1025" s="6"/>
    </row>
    <row r="1026" spans="3:9" ht="24.75" hidden="1" customHeight="1" x14ac:dyDescent="0.25">
      <c r="C1026" s="5">
        <v>22</v>
      </c>
      <c r="D1026" s="4" t="s">
        <v>37</v>
      </c>
      <c r="E1026" s="3" t="s">
        <v>15</v>
      </c>
      <c r="F1026" s="34"/>
      <c r="G1026" s="19">
        <v>15883.53</v>
      </c>
      <c r="H1026" s="11">
        <f t="shared" si="20"/>
        <v>0</v>
      </c>
      <c r="I1026" s="6"/>
    </row>
    <row r="1027" spans="3:9" hidden="1" x14ac:dyDescent="0.25">
      <c r="C1027" s="5">
        <v>23</v>
      </c>
      <c r="D1027" s="4" t="s">
        <v>38</v>
      </c>
      <c r="E1027" s="3" t="s">
        <v>15</v>
      </c>
      <c r="F1027" s="34"/>
      <c r="G1027" s="19">
        <v>15884.12</v>
      </c>
      <c r="H1027" s="11">
        <f t="shared" si="20"/>
        <v>0</v>
      </c>
      <c r="I1027" s="6"/>
    </row>
    <row r="1028" spans="3:9" hidden="1" x14ac:dyDescent="0.25">
      <c r="C1028" s="5">
        <v>24</v>
      </c>
      <c r="D1028" s="4" t="s">
        <v>39</v>
      </c>
      <c r="E1028" s="3" t="s">
        <v>25</v>
      </c>
      <c r="F1028" s="34"/>
      <c r="G1028" s="19">
        <v>12352.94</v>
      </c>
      <c r="H1028" s="11">
        <f t="shared" si="20"/>
        <v>0</v>
      </c>
      <c r="I1028" s="6"/>
    </row>
    <row r="1029" spans="3:9" hidden="1" x14ac:dyDescent="0.25">
      <c r="C1029" s="5">
        <v>25</v>
      </c>
      <c r="D1029" s="4" t="s">
        <v>40</v>
      </c>
      <c r="E1029" s="3" t="s">
        <v>15</v>
      </c>
      <c r="F1029" s="34"/>
      <c r="G1029" s="19">
        <v>15882.35</v>
      </c>
      <c r="H1029" s="11">
        <f t="shared" si="20"/>
        <v>0</v>
      </c>
      <c r="I1029" s="6"/>
    </row>
    <row r="1030" spans="3:9" hidden="1" x14ac:dyDescent="0.25">
      <c r="C1030" s="5">
        <v>26</v>
      </c>
      <c r="D1030" s="4" t="s">
        <v>41</v>
      </c>
      <c r="E1030" s="3" t="s">
        <v>15</v>
      </c>
      <c r="F1030" s="34"/>
      <c r="G1030" s="19">
        <v>15882.94</v>
      </c>
      <c r="H1030" s="11">
        <f t="shared" si="20"/>
        <v>0</v>
      </c>
      <c r="I1030" s="6"/>
    </row>
    <row r="1031" spans="3:9" hidden="1" x14ac:dyDescent="0.25">
      <c r="C1031" s="5">
        <v>27</v>
      </c>
      <c r="D1031" s="4" t="s">
        <v>42</v>
      </c>
      <c r="E1031" s="3" t="s">
        <v>15</v>
      </c>
      <c r="F1031" s="34"/>
      <c r="G1031" s="19">
        <v>38235.29</v>
      </c>
      <c r="H1031" s="11">
        <f t="shared" si="20"/>
        <v>0</v>
      </c>
      <c r="I1031" s="6"/>
    </row>
    <row r="1032" spans="3:9" hidden="1" x14ac:dyDescent="0.25">
      <c r="C1032" s="5">
        <v>28</v>
      </c>
      <c r="D1032" s="4" t="s">
        <v>43</v>
      </c>
      <c r="E1032" s="3" t="s">
        <v>15</v>
      </c>
      <c r="F1032" s="34"/>
      <c r="G1032" s="19">
        <v>31764.71</v>
      </c>
      <c r="H1032" s="11">
        <f t="shared" si="20"/>
        <v>0</v>
      </c>
      <c r="I1032" s="6"/>
    </row>
    <row r="1033" spans="3:9" hidden="1" x14ac:dyDescent="0.25">
      <c r="C1033" s="5">
        <v>29</v>
      </c>
      <c r="D1033" s="4" t="s">
        <v>44</v>
      </c>
      <c r="E1033" s="3" t="s">
        <v>15</v>
      </c>
      <c r="F1033" s="34"/>
      <c r="G1033" s="19">
        <v>4705.88</v>
      </c>
      <c r="H1033" s="11">
        <f t="shared" si="20"/>
        <v>0</v>
      </c>
      <c r="I1033" s="6"/>
    </row>
    <row r="1034" spans="3:9" hidden="1" x14ac:dyDescent="0.25">
      <c r="C1034" s="5">
        <v>30</v>
      </c>
      <c r="D1034" s="4" t="s">
        <v>44</v>
      </c>
      <c r="E1034" s="3" t="s">
        <v>25</v>
      </c>
      <c r="F1034" s="34"/>
      <c r="G1034" s="19">
        <v>4117.6499999999996</v>
      </c>
      <c r="H1034" s="11">
        <f t="shared" si="20"/>
        <v>0</v>
      </c>
      <c r="I1034" s="6"/>
    </row>
    <row r="1035" spans="3:9" ht="24.75" hidden="1" customHeight="1" x14ac:dyDescent="0.25">
      <c r="C1035" s="5">
        <v>31</v>
      </c>
      <c r="D1035" s="4" t="s">
        <v>45</v>
      </c>
      <c r="E1035" s="3" t="s">
        <v>15</v>
      </c>
      <c r="F1035" s="34"/>
      <c r="G1035" s="54">
        <v>13529.41</v>
      </c>
      <c r="H1035" s="55">
        <f t="shared" si="20"/>
        <v>0</v>
      </c>
      <c r="I1035" s="6"/>
    </row>
    <row r="1036" spans="3:9" ht="20.25" hidden="1" customHeight="1" x14ac:dyDescent="0.25">
      <c r="C1036" s="5">
        <v>32</v>
      </c>
      <c r="D1036" s="4" t="s">
        <v>45</v>
      </c>
      <c r="E1036" s="3" t="s">
        <v>25</v>
      </c>
      <c r="F1036" s="34"/>
      <c r="G1036" s="54">
        <v>11176.47</v>
      </c>
      <c r="H1036" s="55">
        <f t="shared" si="20"/>
        <v>0</v>
      </c>
      <c r="I1036" s="6"/>
    </row>
    <row r="1037" spans="3:9" ht="234.75" customHeight="1" x14ac:dyDescent="0.25">
      <c r="C1037" s="5">
        <v>33</v>
      </c>
      <c r="D1037" s="4" t="s">
        <v>46</v>
      </c>
      <c r="E1037" s="3" t="s">
        <v>15</v>
      </c>
      <c r="F1037" s="34">
        <v>46</v>
      </c>
      <c r="G1037" s="54">
        <v>11764.71</v>
      </c>
      <c r="H1037" s="55">
        <f t="shared" si="20"/>
        <v>541176.65999999992</v>
      </c>
      <c r="I1037" s="6"/>
    </row>
    <row r="1038" spans="3:9" ht="21.75" hidden="1" customHeight="1" x14ac:dyDescent="0.25">
      <c r="C1038" s="5">
        <v>34</v>
      </c>
      <c r="D1038" s="4" t="s">
        <v>46</v>
      </c>
      <c r="E1038" s="3" t="s">
        <v>25</v>
      </c>
      <c r="F1038" s="34"/>
      <c r="G1038" s="54">
        <v>9411.76</v>
      </c>
      <c r="H1038" s="55">
        <f t="shared" si="20"/>
        <v>0</v>
      </c>
      <c r="I1038" s="6"/>
    </row>
    <row r="1039" spans="3:9" ht="21" hidden="1" customHeight="1" x14ac:dyDescent="0.25">
      <c r="C1039" s="5">
        <v>35</v>
      </c>
      <c r="D1039" s="4" t="s">
        <v>47</v>
      </c>
      <c r="E1039" s="3" t="s">
        <v>15</v>
      </c>
      <c r="F1039" s="34"/>
      <c r="G1039" s="19">
        <v>11176.47</v>
      </c>
      <c r="H1039" s="11">
        <f t="shared" si="20"/>
        <v>0</v>
      </c>
      <c r="I1039" s="6"/>
    </row>
    <row r="1040" spans="3:9" hidden="1" x14ac:dyDescent="0.25">
      <c r="C1040" s="5">
        <v>36</v>
      </c>
      <c r="D1040" s="4" t="s">
        <v>48</v>
      </c>
      <c r="E1040" s="3" t="s">
        <v>15</v>
      </c>
      <c r="F1040" s="34"/>
      <c r="G1040" s="20">
        <v>11176.47</v>
      </c>
      <c r="H1040" s="11">
        <f t="shared" si="20"/>
        <v>0</v>
      </c>
      <c r="I1040" s="6"/>
    </row>
    <row r="1041" spans="3:9" hidden="1" x14ac:dyDescent="0.25">
      <c r="C1041" s="5">
        <v>37</v>
      </c>
      <c r="D1041" s="4" t="s">
        <v>49</v>
      </c>
      <c r="E1041" s="3" t="s">
        <v>15</v>
      </c>
      <c r="F1041" s="34"/>
      <c r="G1041" s="19">
        <v>2941.18</v>
      </c>
      <c r="H1041" s="11">
        <f t="shared" si="20"/>
        <v>0</v>
      </c>
      <c r="I1041" s="6"/>
    </row>
    <row r="1042" spans="3:9" ht="19.5" hidden="1" customHeight="1" x14ac:dyDescent="0.25">
      <c r="C1042" s="5">
        <v>38</v>
      </c>
      <c r="D1042" s="4" t="s">
        <v>50</v>
      </c>
      <c r="E1042" s="3" t="s">
        <v>25</v>
      </c>
      <c r="F1042" s="34"/>
      <c r="G1042" s="54">
        <v>2941.76</v>
      </c>
      <c r="H1042" s="55">
        <f t="shared" si="20"/>
        <v>0</v>
      </c>
      <c r="I1042" s="6"/>
    </row>
    <row r="1043" spans="3:9" hidden="1" x14ac:dyDescent="0.25">
      <c r="C1043" s="5">
        <v>39</v>
      </c>
      <c r="D1043" s="4" t="s">
        <v>51</v>
      </c>
      <c r="E1043" s="3" t="s">
        <v>22</v>
      </c>
      <c r="F1043" s="34"/>
      <c r="G1043" s="19">
        <v>9411.76</v>
      </c>
      <c r="H1043" s="11">
        <f t="shared" si="20"/>
        <v>0</v>
      </c>
      <c r="I1043" s="6"/>
    </row>
    <row r="1044" spans="3:9" hidden="1" x14ac:dyDescent="0.25">
      <c r="C1044" s="5">
        <v>40</v>
      </c>
      <c r="D1044" s="4" t="s">
        <v>52</v>
      </c>
      <c r="E1044" s="3" t="s">
        <v>22</v>
      </c>
      <c r="F1044" s="34"/>
      <c r="G1044" s="19">
        <v>10000</v>
      </c>
      <c r="H1044" s="11">
        <f t="shared" si="20"/>
        <v>0</v>
      </c>
      <c r="I1044" s="6"/>
    </row>
    <row r="1045" spans="3:9" hidden="1" x14ac:dyDescent="0.25">
      <c r="C1045" s="5">
        <v>41</v>
      </c>
      <c r="D1045" s="4" t="s">
        <v>53</v>
      </c>
      <c r="E1045" s="3" t="s">
        <v>22</v>
      </c>
      <c r="F1045" s="34"/>
      <c r="G1045" s="19">
        <v>10000</v>
      </c>
      <c r="H1045" s="11">
        <f t="shared" si="20"/>
        <v>0</v>
      </c>
      <c r="I1045" s="6"/>
    </row>
    <row r="1046" spans="3:9" hidden="1" x14ac:dyDescent="0.25">
      <c r="C1046" s="5">
        <v>42</v>
      </c>
      <c r="D1046" s="4" t="s">
        <v>54</v>
      </c>
      <c r="E1046" s="3" t="s">
        <v>22</v>
      </c>
      <c r="F1046" s="34"/>
      <c r="G1046" s="19">
        <v>3529.41</v>
      </c>
      <c r="H1046" s="11">
        <f t="shared" si="20"/>
        <v>0</v>
      </c>
      <c r="I1046" s="6"/>
    </row>
    <row r="1047" spans="3:9" ht="17.25" hidden="1" customHeight="1" x14ac:dyDescent="0.25">
      <c r="C1047" s="5">
        <v>43</v>
      </c>
      <c r="D1047" s="4" t="s">
        <v>55</v>
      </c>
      <c r="E1047" s="3" t="s">
        <v>22</v>
      </c>
      <c r="F1047" s="34"/>
      <c r="G1047" s="54">
        <v>5882.35</v>
      </c>
      <c r="H1047" s="55">
        <f t="shared" si="20"/>
        <v>0</v>
      </c>
      <c r="I1047" s="6"/>
    </row>
    <row r="1048" spans="3:9" ht="17.25" hidden="1" customHeight="1" x14ac:dyDescent="0.25">
      <c r="C1048" s="5">
        <v>44</v>
      </c>
      <c r="D1048" s="4" t="s">
        <v>56</v>
      </c>
      <c r="E1048" s="3" t="s">
        <v>22</v>
      </c>
      <c r="F1048" s="34"/>
      <c r="G1048" s="54">
        <v>5882.94</v>
      </c>
      <c r="H1048" s="55">
        <f t="shared" si="20"/>
        <v>0</v>
      </c>
      <c r="I1048" s="6"/>
    </row>
    <row r="1049" spans="3:9" ht="15.75" hidden="1" thickBot="1" x14ac:dyDescent="0.3">
      <c r="C1049" s="7">
        <v>45</v>
      </c>
      <c r="D1049" s="8" t="s">
        <v>57</v>
      </c>
      <c r="E1049" s="9" t="s">
        <v>25</v>
      </c>
      <c r="F1049" s="35"/>
      <c r="G1049" s="29">
        <v>10588.24</v>
      </c>
      <c r="H1049" s="12">
        <f t="shared" si="20"/>
        <v>0</v>
      </c>
      <c r="I1049" s="10"/>
    </row>
    <row r="1050" spans="3:9" ht="15.75" thickBot="1" x14ac:dyDescent="0.3">
      <c r="C1050" s="124" t="s">
        <v>70</v>
      </c>
      <c r="D1050" s="125"/>
      <c r="E1050" s="125"/>
      <c r="F1050" s="125"/>
      <c r="G1050" s="126"/>
      <c r="H1050" s="18">
        <f>SUM(H1005:H1049)</f>
        <v>541176.65999999992</v>
      </c>
      <c r="I1050" s="18">
        <f>+H1050*1.19</f>
        <v>644000.22539999988</v>
      </c>
    </row>
    <row r="1051" spans="3:9" ht="15.75" thickBot="1" x14ac:dyDescent="0.3"/>
    <row r="1052" spans="3:9" s="66" customFormat="1" ht="15.75" thickBot="1" x14ac:dyDescent="0.3">
      <c r="C1052" s="132" t="s">
        <v>61</v>
      </c>
      <c r="D1052" s="133"/>
      <c r="E1052" s="134"/>
      <c r="F1052" s="135" t="s">
        <v>77</v>
      </c>
      <c r="G1052" s="136"/>
      <c r="H1052" s="136"/>
      <c r="I1052" s="137"/>
    </row>
    <row r="1053" spans="3:9" s="66" customFormat="1" ht="15.75" thickBot="1" x14ac:dyDescent="0.3">
      <c r="C1053" s="132" t="s">
        <v>63</v>
      </c>
      <c r="D1053" s="133"/>
      <c r="E1053" s="134"/>
      <c r="F1053" s="135" t="s">
        <v>67</v>
      </c>
      <c r="G1053" s="136"/>
      <c r="H1053" s="136"/>
      <c r="I1053" s="137"/>
    </row>
    <row r="1054" spans="3:9" s="66" customFormat="1" ht="60" x14ac:dyDescent="0.25">
      <c r="C1054" s="67" t="s">
        <v>8</v>
      </c>
      <c r="D1054" s="68" t="s">
        <v>9</v>
      </c>
      <c r="E1054" s="68" t="s">
        <v>10</v>
      </c>
      <c r="F1054" s="69" t="s">
        <v>11</v>
      </c>
      <c r="G1054" s="68" t="s">
        <v>69</v>
      </c>
      <c r="H1054" s="68" t="s">
        <v>58</v>
      </c>
      <c r="I1054" s="70" t="s">
        <v>62</v>
      </c>
    </row>
    <row r="1055" spans="3:9" s="66" customFormat="1" hidden="1" x14ac:dyDescent="0.25">
      <c r="C1055" s="71">
        <v>1</v>
      </c>
      <c r="D1055" s="72" t="s">
        <v>12</v>
      </c>
      <c r="E1055" s="73" t="s">
        <v>13</v>
      </c>
      <c r="F1055" s="74"/>
      <c r="G1055" s="75">
        <v>7058.82</v>
      </c>
      <c r="H1055" s="75">
        <f>+F1055*G1055</f>
        <v>0</v>
      </c>
      <c r="I1055" s="76"/>
    </row>
    <row r="1056" spans="3:9" s="66" customFormat="1" hidden="1" x14ac:dyDescent="0.25">
      <c r="C1056" s="77">
        <v>2</v>
      </c>
      <c r="D1056" s="78" t="s">
        <v>14</v>
      </c>
      <c r="E1056" s="79" t="s">
        <v>15</v>
      </c>
      <c r="F1056" s="80"/>
      <c r="G1056" s="81">
        <v>9411.76</v>
      </c>
      <c r="H1056" s="82">
        <f t="shared" ref="H1056:H1099" si="21">+F1056*G1056</f>
        <v>0</v>
      </c>
      <c r="I1056" s="83"/>
    </row>
    <row r="1057" spans="3:9" s="66" customFormat="1" hidden="1" x14ac:dyDescent="0.25">
      <c r="C1057" s="77">
        <v>3</v>
      </c>
      <c r="D1057" s="78" t="s">
        <v>16</v>
      </c>
      <c r="E1057" s="79" t="s">
        <v>15</v>
      </c>
      <c r="F1057" s="80"/>
      <c r="G1057" s="81">
        <v>8235.2900000000009</v>
      </c>
      <c r="H1057" s="82">
        <f t="shared" si="21"/>
        <v>0</v>
      </c>
      <c r="I1057" s="83"/>
    </row>
    <row r="1058" spans="3:9" s="66" customFormat="1" hidden="1" x14ac:dyDescent="0.25">
      <c r="C1058" s="77">
        <v>4</v>
      </c>
      <c r="D1058" s="78" t="s">
        <v>17</v>
      </c>
      <c r="E1058" s="79" t="s">
        <v>15</v>
      </c>
      <c r="F1058" s="80"/>
      <c r="G1058" s="81">
        <v>7058.82</v>
      </c>
      <c r="H1058" s="82">
        <f t="shared" si="21"/>
        <v>0</v>
      </c>
      <c r="I1058" s="83"/>
    </row>
    <row r="1059" spans="3:9" s="66" customFormat="1" hidden="1" x14ac:dyDescent="0.25">
      <c r="C1059" s="77">
        <v>5</v>
      </c>
      <c r="D1059" s="78" t="s">
        <v>18</v>
      </c>
      <c r="E1059" s="79" t="s">
        <v>15</v>
      </c>
      <c r="F1059" s="80"/>
      <c r="G1059" s="81">
        <v>6470.59</v>
      </c>
      <c r="H1059" s="82">
        <f t="shared" si="21"/>
        <v>0</v>
      </c>
      <c r="I1059" s="83"/>
    </row>
    <row r="1060" spans="3:9" s="66" customFormat="1" hidden="1" x14ac:dyDescent="0.25">
      <c r="C1060" s="77">
        <v>6</v>
      </c>
      <c r="D1060" s="78" t="s">
        <v>19</v>
      </c>
      <c r="E1060" s="79" t="s">
        <v>15</v>
      </c>
      <c r="F1060" s="80"/>
      <c r="G1060" s="81">
        <v>2941.18</v>
      </c>
      <c r="H1060" s="82">
        <f t="shared" si="21"/>
        <v>0</v>
      </c>
      <c r="I1060" s="83"/>
    </row>
    <row r="1061" spans="3:9" s="66" customFormat="1" hidden="1" x14ac:dyDescent="0.25">
      <c r="C1061" s="77">
        <v>7</v>
      </c>
      <c r="D1061" s="78" t="s">
        <v>20</v>
      </c>
      <c r="E1061" s="79" t="s">
        <v>15</v>
      </c>
      <c r="F1061" s="80"/>
      <c r="G1061" s="81">
        <v>3529.41</v>
      </c>
      <c r="H1061" s="82">
        <f t="shared" si="21"/>
        <v>0</v>
      </c>
      <c r="I1061" s="83"/>
    </row>
    <row r="1062" spans="3:9" s="66" customFormat="1" hidden="1" x14ac:dyDescent="0.25">
      <c r="C1062" s="77">
        <v>8</v>
      </c>
      <c r="D1062" s="78" t="s">
        <v>21</v>
      </c>
      <c r="E1062" s="79" t="s">
        <v>22</v>
      </c>
      <c r="F1062" s="80"/>
      <c r="G1062" s="81">
        <v>2941.18</v>
      </c>
      <c r="H1062" s="82">
        <f t="shared" si="21"/>
        <v>0</v>
      </c>
      <c r="I1062" s="83"/>
    </row>
    <row r="1063" spans="3:9" s="66" customFormat="1" hidden="1" x14ac:dyDescent="0.25">
      <c r="C1063" s="77">
        <v>9</v>
      </c>
      <c r="D1063" s="78" t="s">
        <v>23</v>
      </c>
      <c r="E1063" s="79" t="s">
        <v>22</v>
      </c>
      <c r="F1063" s="80"/>
      <c r="G1063" s="81">
        <v>4117.6499999999996</v>
      </c>
      <c r="H1063" s="82">
        <f t="shared" si="21"/>
        <v>0</v>
      </c>
      <c r="I1063" s="83"/>
    </row>
    <row r="1064" spans="3:9" s="66" customFormat="1" hidden="1" x14ac:dyDescent="0.25">
      <c r="C1064" s="77">
        <v>10</v>
      </c>
      <c r="D1064" s="78" t="s">
        <v>24</v>
      </c>
      <c r="E1064" s="79" t="s">
        <v>25</v>
      </c>
      <c r="F1064" s="80"/>
      <c r="G1064" s="81">
        <v>12352.94</v>
      </c>
      <c r="H1064" s="82">
        <f t="shared" si="21"/>
        <v>0</v>
      </c>
      <c r="I1064" s="83"/>
    </row>
    <row r="1065" spans="3:9" s="66" customFormat="1" hidden="1" x14ac:dyDescent="0.25">
      <c r="C1065" s="77">
        <v>11</v>
      </c>
      <c r="D1065" s="78" t="s">
        <v>26</v>
      </c>
      <c r="E1065" s="79" t="s">
        <v>15</v>
      </c>
      <c r="F1065" s="80"/>
      <c r="G1065" s="84">
        <v>17647.060000000001</v>
      </c>
      <c r="H1065" s="85">
        <f t="shared" si="21"/>
        <v>0</v>
      </c>
      <c r="I1065" s="83"/>
    </row>
    <row r="1066" spans="3:9" s="66" customFormat="1" hidden="1" x14ac:dyDescent="0.25">
      <c r="C1066" s="77">
        <v>12</v>
      </c>
      <c r="D1066" s="78" t="s">
        <v>27</v>
      </c>
      <c r="E1066" s="79" t="s">
        <v>15</v>
      </c>
      <c r="F1066" s="80"/>
      <c r="G1066" s="81">
        <v>18235.29</v>
      </c>
      <c r="H1066" s="82">
        <f t="shared" si="21"/>
        <v>0</v>
      </c>
      <c r="I1066" s="83"/>
    </row>
    <row r="1067" spans="3:9" s="66" customFormat="1" hidden="1" x14ac:dyDescent="0.25">
      <c r="C1067" s="77">
        <v>13</v>
      </c>
      <c r="D1067" s="78" t="s">
        <v>28</v>
      </c>
      <c r="E1067" s="79" t="s">
        <v>15</v>
      </c>
      <c r="F1067" s="80"/>
      <c r="G1067" s="81">
        <v>10000</v>
      </c>
      <c r="H1067" s="82">
        <f t="shared" si="21"/>
        <v>0</v>
      </c>
      <c r="I1067" s="83"/>
    </row>
    <row r="1068" spans="3:9" s="66" customFormat="1" hidden="1" x14ac:dyDescent="0.25">
      <c r="C1068" s="77">
        <v>14</v>
      </c>
      <c r="D1068" s="78" t="s">
        <v>29</v>
      </c>
      <c r="E1068" s="79" t="s">
        <v>25</v>
      </c>
      <c r="F1068" s="80"/>
      <c r="G1068" s="81">
        <v>18823.53</v>
      </c>
      <c r="H1068" s="82">
        <f t="shared" si="21"/>
        <v>0</v>
      </c>
      <c r="I1068" s="83"/>
    </row>
    <row r="1069" spans="3:9" s="66" customFormat="1" hidden="1" x14ac:dyDescent="0.25">
      <c r="C1069" s="77">
        <v>15</v>
      </c>
      <c r="D1069" s="78" t="s">
        <v>30</v>
      </c>
      <c r="E1069" s="79" t="s">
        <v>15</v>
      </c>
      <c r="F1069" s="80"/>
      <c r="G1069" s="81">
        <v>20000</v>
      </c>
      <c r="H1069" s="82">
        <f t="shared" si="21"/>
        <v>0</v>
      </c>
      <c r="I1069" s="83"/>
    </row>
    <row r="1070" spans="3:9" s="66" customFormat="1" hidden="1" x14ac:dyDescent="0.25">
      <c r="C1070" s="77">
        <v>16</v>
      </c>
      <c r="D1070" s="78" t="s">
        <v>31</v>
      </c>
      <c r="E1070" s="79" t="s">
        <v>15</v>
      </c>
      <c r="F1070" s="80"/>
      <c r="G1070" s="81">
        <v>18823.53</v>
      </c>
      <c r="H1070" s="82">
        <f t="shared" si="21"/>
        <v>0</v>
      </c>
      <c r="I1070" s="83"/>
    </row>
    <row r="1071" spans="3:9" s="66" customFormat="1" ht="239.25" customHeight="1" x14ac:dyDescent="0.25">
      <c r="C1071" s="77">
        <v>17</v>
      </c>
      <c r="D1071" s="78" t="s">
        <v>32</v>
      </c>
      <c r="E1071" s="79" t="s">
        <v>25</v>
      </c>
      <c r="F1071" s="80">
        <v>12</v>
      </c>
      <c r="G1071" s="84">
        <v>14117.65</v>
      </c>
      <c r="H1071" s="85">
        <f t="shared" si="21"/>
        <v>169411.8</v>
      </c>
      <c r="I1071" s="83"/>
    </row>
    <row r="1072" spans="3:9" s="66" customFormat="1" hidden="1" x14ac:dyDescent="0.25">
      <c r="C1072" s="77">
        <v>18</v>
      </c>
      <c r="D1072" s="78" t="s">
        <v>33</v>
      </c>
      <c r="E1072" s="79" t="s">
        <v>13</v>
      </c>
      <c r="F1072" s="80"/>
      <c r="G1072" s="81">
        <v>5882.35</v>
      </c>
      <c r="H1072" s="82">
        <f t="shared" si="21"/>
        <v>0</v>
      </c>
      <c r="I1072" s="83"/>
    </row>
    <row r="1073" spans="3:9" s="66" customFormat="1" hidden="1" x14ac:dyDescent="0.25">
      <c r="C1073" s="77">
        <v>19</v>
      </c>
      <c r="D1073" s="78" t="s">
        <v>34</v>
      </c>
      <c r="E1073" s="79" t="s">
        <v>15</v>
      </c>
      <c r="F1073" s="80"/>
      <c r="G1073" s="81">
        <v>15882.35</v>
      </c>
      <c r="H1073" s="82">
        <f t="shared" si="21"/>
        <v>0</v>
      </c>
      <c r="I1073" s="83"/>
    </row>
    <row r="1074" spans="3:9" s="66" customFormat="1" hidden="1" x14ac:dyDescent="0.25">
      <c r="C1074" s="77">
        <v>20</v>
      </c>
      <c r="D1074" s="78" t="s">
        <v>35</v>
      </c>
      <c r="E1074" s="79" t="s">
        <v>25</v>
      </c>
      <c r="F1074" s="80"/>
      <c r="G1074" s="81">
        <v>15882.35</v>
      </c>
      <c r="H1074" s="82">
        <f t="shared" si="21"/>
        <v>0</v>
      </c>
      <c r="I1074" s="83"/>
    </row>
    <row r="1075" spans="3:9" s="66" customFormat="1" hidden="1" x14ac:dyDescent="0.25">
      <c r="C1075" s="77">
        <v>21</v>
      </c>
      <c r="D1075" s="78" t="s">
        <v>36</v>
      </c>
      <c r="E1075" s="79" t="s">
        <v>25</v>
      </c>
      <c r="F1075" s="80"/>
      <c r="G1075" s="81">
        <v>15882.94</v>
      </c>
      <c r="H1075" s="82">
        <f t="shared" si="21"/>
        <v>0</v>
      </c>
      <c r="I1075" s="83"/>
    </row>
    <row r="1076" spans="3:9" s="66" customFormat="1" hidden="1" x14ac:dyDescent="0.25">
      <c r="C1076" s="77">
        <v>22</v>
      </c>
      <c r="D1076" s="78" t="s">
        <v>37</v>
      </c>
      <c r="E1076" s="79" t="s">
        <v>15</v>
      </c>
      <c r="F1076" s="80"/>
      <c r="G1076" s="81">
        <v>15883.53</v>
      </c>
      <c r="H1076" s="82">
        <f t="shared" si="21"/>
        <v>0</v>
      </c>
      <c r="I1076" s="83"/>
    </row>
    <row r="1077" spans="3:9" s="66" customFormat="1" hidden="1" x14ac:dyDescent="0.25">
      <c r="C1077" s="77">
        <v>23</v>
      </c>
      <c r="D1077" s="78" t="s">
        <v>38</v>
      </c>
      <c r="E1077" s="79" t="s">
        <v>15</v>
      </c>
      <c r="F1077" s="80"/>
      <c r="G1077" s="81">
        <v>15884.12</v>
      </c>
      <c r="H1077" s="82">
        <f t="shared" si="21"/>
        <v>0</v>
      </c>
      <c r="I1077" s="83"/>
    </row>
    <row r="1078" spans="3:9" s="66" customFormat="1" hidden="1" x14ac:dyDescent="0.25">
      <c r="C1078" s="77">
        <v>24</v>
      </c>
      <c r="D1078" s="78" t="s">
        <v>39</v>
      </c>
      <c r="E1078" s="79" t="s">
        <v>25</v>
      </c>
      <c r="F1078" s="80"/>
      <c r="G1078" s="81">
        <v>12352.94</v>
      </c>
      <c r="H1078" s="82">
        <f t="shared" si="21"/>
        <v>0</v>
      </c>
      <c r="I1078" s="83"/>
    </row>
    <row r="1079" spans="3:9" s="66" customFormat="1" hidden="1" x14ac:dyDescent="0.25">
      <c r="C1079" s="77">
        <v>25</v>
      </c>
      <c r="D1079" s="78" t="s">
        <v>40</v>
      </c>
      <c r="E1079" s="79" t="s">
        <v>15</v>
      </c>
      <c r="F1079" s="80"/>
      <c r="G1079" s="81">
        <v>15882.35</v>
      </c>
      <c r="H1079" s="82">
        <f t="shared" si="21"/>
        <v>0</v>
      </c>
      <c r="I1079" s="83"/>
    </row>
    <row r="1080" spans="3:9" s="66" customFormat="1" hidden="1" x14ac:dyDescent="0.25">
      <c r="C1080" s="77">
        <v>26</v>
      </c>
      <c r="D1080" s="78" t="s">
        <v>41</v>
      </c>
      <c r="E1080" s="79" t="s">
        <v>15</v>
      </c>
      <c r="F1080" s="80"/>
      <c r="G1080" s="81">
        <v>15882.94</v>
      </c>
      <c r="H1080" s="82">
        <f t="shared" si="21"/>
        <v>0</v>
      </c>
      <c r="I1080" s="83"/>
    </row>
    <row r="1081" spans="3:9" s="66" customFormat="1" hidden="1" x14ac:dyDescent="0.25">
      <c r="C1081" s="77">
        <v>27</v>
      </c>
      <c r="D1081" s="78" t="s">
        <v>42</v>
      </c>
      <c r="E1081" s="79" t="s">
        <v>15</v>
      </c>
      <c r="F1081" s="80"/>
      <c r="G1081" s="81">
        <v>38235.29</v>
      </c>
      <c r="H1081" s="82">
        <f t="shared" si="21"/>
        <v>0</v>
      </c>
      <c r="I1081" s="83"/>
    </row>
    <row r="1082" spans="3:9" s="66" customFormat="1" hidden="1" x14ac:dyDescent="0.25">
      <c r="C1082" s="77">
        <v>28</v>
      </c>
      <c r="D1082" s="78" t="s">
        <v>43</v>
      </c>
      <c r="E1082" s="79" t="s">
        <v>15</v>
      </c>
      <c r="F1082" s="80"/>
      <c r="G1082" s="81">
        <v>31764.71</v>
      </c>
      <c r="H1082" s="82">
        <f t="shared" si="21"/>
        <v>0</v>
      </c>
      <c r="I1082" s="83"/>
    </row>
    <row r="1083" spans="3:9" s="66" customFormat="1" hidden="1" x14ac:dyDescent="0.25">
      <c r="C1083" s="77">
        <v>29</v>
      </c>
      <c r="D1083" s="78" t="s">
        <v>44</v>
      </c>
      <c r="E1083" s="79" t="s">
        <v>15</v>
      </c>
      <c r="F1083" s="80"/>
      <c r="G1083" s="81">
        <v>4705.88</v>
      </c>
      <c r="H1083" s="82">
        <f t="shared" si="21"/>
        <v>0</v>
      </c>
      <c r="I1083" s="83"/>
    </row>
    <row r="1084" spans="3:9" s="66" customFormat="1" hidden="1" x14ac:dyDescent="0.25">
      <c r="C1084" s="77">
        <v>30</v>
      </c>
      <c r="D1084" s="78" t="s">
        <v>44</v>
      </c>
      <c r="E1084" s="79" t="s">
        <v>25</v>
      </c>
      <c r="F1084" s="80"/>
      <c r="G1084" s="81">
        <v>4117.6499999999996</v>
      </c>
      <c r="H1084" s="82">
        <f t="shared" si="21"/>
        <v>0</v>
      </c>
      <c r="I1084" s="83"/>
    </row>
    <row r="1085" spans="3:9" s="66" customFormat="1" hidden="1" x14ac:dyDescent="0.25">
      <c r="C1085" s="77">
        <v>31</v>
      </c>
      <c r="D1085" s="78" t="s">
        <v>45</v>
      </c>
      <c r="E1085" s="79" t="s">
        <v>15</v>
      </c>
      <c r="F1085" s="80"/>
      <c r="G1085" s="81">
        <v>13529.41</v>
      </c>
      <c r="H1085" s="82">
        <f t="shared" si="21"/>
        <v>0</v>
      </c>
      <c r="I1085" s="83"/>
    </row>
    <row r="1086" spans="3:9" s="66" customFormat="1" hidden="1" x14ac:dyDescent="0.25">
      <c r="C1086" s="77">
        <v>32</v>
      </c>
      <c r="D1086" s="78" t="s">
        <v>45</v>
      </c>
      <c r="E1086" s="79" t="s">
        <v>25</v>
      </c>
      <c r="F1086" s="80"/>
      <c r="G1086" s="81">
        <v>11176.47</v>
      </c>
      <c r="H1086" s="82">
        <f t="shared" si="21"/>
        <v>0</v>
      </c>
      <c r="I1086" s="83"/>
    </row>
    <row r="1087" spans="3:9" s="66" customFormat="1" hidden="1" x14ac:dyDescent="0.25">
      <c r="C1087" s="77">
        <v>33</v>
      </c>
      <c r="D1087" s="78" t="s">
        <v>46</v>
      </c>
      <c r="E1087" s="79" t="s">
        <v>15</v>
      </c>
      <c r="F1087" s="80"/>
      <c r="G1087" s="81">
        <v>11764.71</v>
      </c>
      <c r="H1087" s="82">
        <f t="shared" si="21"/>
        <v>0</v>
      </c>
      <c r="I1087" s="83"/>
    </row>
    <row r="1088" spans="3:9" s="66" customFormat="1" hidden="1" x14ac:dyDescent="0.25">
      <c r="C1088" s="77">
        <v>34</v>
      </c>
      <c r="D1088" s="78" t="s">
        <v>46</v>
      </c>
      <c r="E1088" s="79" t="s">
        <v>25</v>
      </c>
      <c r="F1088" s="80"/>
      <c r="G1088" s="81">
        <v>9411.76</v>
      </c>
      <c r="H1088" s="82">
        <f t="shared" si="21"/>
        <v>0</v>
      </c>
      <c r="I1088" s="83"/>
    </row>
    <row r="1089" spans="3:17" s="66" customFormat="1" hidden="1" x14ac:dyDescent="0.25">
      <c r="C1089" s="77">
        <v>35</v>
      </c>
      <c r="D1089" s="78" t="s">
        <v>47</v>
      </c>
      <c r="E1089" s="79" t="s">
        <v>15</v>
      </c>
      <c r="F1089" s="80"/>
      <c r="G1089" s="81">
        <v>11176.47</v>
      </c>
      <c r="H1089" s="82">
        <f t="shared" si="21"/>
        <v>0</v>
      </c>
      <c r="I1089" s="83"/>
    </row>
    <row r="1090" spans="3:17" s="66" customFormat="1" hidden="1" x14ac:dyDescent="0.25">
      <c r="C1090" s="77">
        <v>36</v>
      </c>
      <c r="D1090" s="78" t="s">
        <v>48</v>
      </c>
      <c r="E1090" s="79" t="s">
        <v>15</v>
      </c>
      <c r="F1090" s="80"/>
      <c r="G1090" s="86">
        <v>11176.47</v>
      </c>
      <c r="H1090" s="82">
        <f t="shared" si="21"/>
        <v>0</v>
      </c>
      <c r="I1090" s="83"/>
    </row>
    <row r="1091" spans="3:17" s="66" customFormat="1" hidden="1" x14ac:dyDescent="0.25">
      <c r="C1091" s="77">
        <v>37</v>
      </c>
      <c r="D1091" s="78" t="s">
        <v>49</v>
      </c>
      <c r="E1091" s="79" t="s">
        <v>15</v>
      </c>
      <c r="F1091" s="80"/>
      <c r="G1091" s="81">
        <v>2941.18</v>
      </c>
      <c r="H1091" s="82">
        <f t="shared" si="21"/>
        <v>0</v>
      </c>
      <c r="I1091" s="83"/>
    </row>
    <row r="1092" spans="3:17" s="66" customFormat="1" hidden="1" x14ac:dyDescent="0.25">
      <c r="C1092" s="77">
        <v>38</v>
      </c>
      <c r="D1092" s="78" t="s">
        <v>50</v>
      </c>
      <c r="E1092" s="79" t="s">
        <v>25</v>
      </c>
      <c r="F1092" s="80"/>
      <c r="G1092" s="81">
        <v>2941.76</v>
      </c>
      <c r="H1092" s="82">
        <f t="shared" si="21"/>
        <v>0</v>
      </c>
      <c r="I1092" s="83"/>
    </row>
    <row r="1093" spans="3:17" s="66" customFormat="1" hidden="1" x14ac:dyDescent="0.25">
      <c r="C1093" s="77">
        <v>39</v>
      </c>
      <c r="D1093" s="78" t="s">
        <v>51</v>
      </c>
      <c r="E1093" s="79" t="s">
        <v>22</v>
      </c>
      <c r="F1093" s="80"/>
      <c r="G1093" s="81">
        <v>9411.76</v>
      </c>
      <c r="H1093" s="82">
        <f t="shared" si="21"/>
        <v>0</v>
      </c>
      <c r="I1093" s="83"/>
    </row>
    <row r="1094" spans="3:17" s="66" customFormat="1" hidden="1" x14ac:dyDescent="0.25">
      <c r="C1094" s="77">
        <v>40</v>
      </c>
      <c r="D1094" s="78" t="s">
        <v>52</v>
      </c>
      <c r="E1094" s="79" t="s">
        <v>22</v>
      </c>
      <c r="F1094" s="80"/>
      <c r="G1094" s="81">
        <v>10000</v>
      </c>
      <c r="H1094" s="82">
        <f t="shared" si="21"/>
        <v>0</v>
      </c>
      <c r="I1094" s="83"/>
    </row>
    <row r="1095" spans="3:17" s="66" customFormat="1" hidden="1" x14ac:dyDescent="0.25">
      <c r="C1095" s="77">
        <v>41</v>
      </c>
      <c r="D1095" s="78" t="s">
        <v>53</v>
      </c>
      <c r="E1095" s="79" t="s">
        <v>22</v>
      </c>
      <c r="F1095" s="80"/>
      <c r="G1095" s="81">
        <v>10000</v>
      </c>
      <c r="H1095" s="82">
        <f t="shared" si="21"/>
        <v>0</v>
      </c>
      <c r="I1095" s="83"/>
    </row>
    <row r="1096" spans="3:17" s="66" customFormat="1" hidden="1" x14ac:dyDescent="0.25">
      <c r="C1096" s="77">
        <v>42</v>
      </c>
      <c r="D1096" s="78" t="s">
        <v>54</v>
      </c>
      <c r="E1096" s="79" t="s">
        <v>22</v>
      </c>
      <c r="F1096" s="80"/>
      <c r="G1096" s="81">
        <v>3529.41</v>
      </c>
      <c r="H1096" s="82">
        <f t="shared" si="21"/>
        <v>0</v>
      </c>
      <c r="I1096" s="83"/>
    </row>
    <row r="1097" spans="3:17" s="66" customFormat="1" hidden="1" x14ac:dyDescent="0.25">
      <c r="C1097" s="77">
        <v>43</v>
      </c>
      <c r="D1097" s="78" t="s">
        <v>55</v>
      </c>
      <c r="E1097" s="79" t="s">
        <v>22</v>
      </c>
      <c r="F1097" s="80"/>
      <c r="G1097" s="81">
        <v>5882.35</v>
      </c>
      <c r="H1097" s="82">
        <f t="shared" si="21"/>
        <v>0</v>
      </c>
      <c r="I1097" s="83"/>
    </row>
    <row r="1098" spans="3:17" s="66" customFormat="1" hidden="1" x14ac:dyDescent="0.25">
      <c r="C1098" s="77">
        <v>44</v>
      </c>
      <c r="D1098" s="78" t="s">
        <v>56</v>
      </c>
      <c r="E1098" s="79" t="s">
        <v>22</v>
      </c>
      <c r="F1098" s="80"/>
      <c r="G1098" s="81">
        <v>5882.94</v>
      </c>
      <c r="H1098" s="82">
        <f t="shared" si="21"/>
        <v>0</v>
      </c>
      <c r="I1098" s="83"/>
    </row>
    <row r="1099" spans="3:17" s="66" customFormat="1" ht="15.75" hidden="1" thickBot="1" x14ac:dyDescent="0.3">
      <c r="C1099" s="87">
        <v>45</v>
      </c>
      <c r="D1099" s="88" t="s">
        <v>57</v>
      </c>
      <c r="E1099" s="89" t="s">
        <v>25</v>
      </c>
      <c r="F1099" s="90"/>
      <c r="G1099" s="104">
        <v>10588.24</v>
      </c>
      <c r="H1099" s="105">
        <f t="shared" si="21"/>
        <v>0</v>
      </c>
      <c r="I1099" s="93"/>
    </row>
    <row r="1100" spans="3:17" s="66" customFormat="1" ht="15.75" thickBot="1" x14ac:dyDescent="0.3">
      <c r="C1100" s="138" t="s">
        <v>70</v>
      </c>
      <c r="D1100" s="139"/>
      <c r="E1100" s="139"/>
      <c r="F1100" s="139"/>
      <c r="G1100" s="140"/>
      <c r="H1100" s="94">
        <f>SUM(H1055:H1099)</f>
        <v>169411.8</v>
      </c>
      <c r="I1100" s="94">
        <f>+H1100*1.19</f>
        <v>201600.04199999999</v>
      </c>
    </row>
    <row r="1101" spans="3:17" s="66" customFormat="1" x14ac:dyDescent="0.25">
      <c r="F1101" s="106"/>
    </row>
    <row r="1102" spans="3:17" s="66" customFormat="1" ht="15.75" thickBot="1" x14ac:dyDescent="0.3">
      <c r="F1102" s="106"/>
    </row>
    <row r="1103" spans="3:17" s="66" customFormat="1" ht="15.75" thickBot="1" x14ac:dyDescent="0.3">
      <c r="C1103" s="132" t="s">
        <v>61</v>
      </c>
      <c r="D1103" s="133"/>
      <c r="E1103" s="134"/>
      <c r="F1103" s="135" t="s">
        <v>80</v>
      </c>
      <c r="G1103" s="136"/>
      <c r="H1103" s="136"/>
      <c r="I1103" s="137"/>
      <c r="Q1103" s="107"/>
    </row>
    <row r="1104" spans="3:17" s="66" customFormat="1" ht="15.75" thickBot="1" x14ac:dyDescent="0.3">
      <c r="C1104" s="132" t="s">
        <v>63</v>
      </c>
      <c r="D1104" s="133"/>
      <c r="E1104" s="134"/>
      <c r="F1104" s="135" t="s">
        <v>67</v>
      </c>
      <c r="G1104" s="136"/>
      <c r="H1104" s="136"/>
      <c r="I1104" s="137"/>
    </row>
    <row r="1105" spans="3:9" s="66" customFormat="1" ht="60" x14ac:dyDescent="0.25">
      <c r="C1105" s="67" t="s">
        <v>8</v>
      </c>
      <c r="D1105" s="68" t="s">
        <v>9</v>
      </c>
      <c r="E1105" s="68" t="s">
        <v>10</v>
      </c>
      <c r="F1105" s="69" t="s">
        <v>11</v>
      </c>
      <c r="G1105" s="68" t="s">
        <v>69</v>
      </c>
      <c r="H1105" s="68" t="s">
        <v>58</v>
      </c>
      <c r="I1105" s="70" t="s">
        <v>62</v>
      </c>
    </row>
    <row r="1106" spans="3:9" s="66" customFormat="1" hidden="1" x14ac:dyDescent="0.25">
      <c r="C1106" s="71">
        <v>1</v>
      </c>
      <c r="D1106" s="72" t="s">
        <v>12</v>
      </c>
      <c r="E1106" s="73" t="s">
        <v>13</v>
      </c>
      <c r="F1106" s="74"/>
      <c r="G1106" s="75">
        <v>7058.82</v>
      </c>
      <c r="H1106" s="75">
        <f>+F1106*G1106</f>
        <v>0</v>
      </c>
      <c r="I1106" s="76"/>
    </row>
    <row r="1107" spans="3:9" s="66" customFormat="1" ht="18" hidden="1" customHeight="1" x14ac:dyDescent="0.25">
      <c r="C1107" s="77">
        <v>2</v>
      </c>
      <c r="D1107" s="78" t="s">
        <v>14</v>
      </c>
      <c r="E1107" s="79" t="s">
        <v>15</v>
      </c>
      <c r="F1107" s="80"/>
      <c r="G1107" s="81">
        <v>9411.76</v>
      </c>
      <c r="H1107" s="82">
        <f t="shared" ref="H1107:H1150" si="22">+F1107*G1107</f>
        <v>0</v>
      </c>
      <c r="I1107" s="83"/>
    </row>
    <row r="1108" spans="3:9" s="66" customFormat="1" hidden="1" x14ac:dyDescent="0.25">
      <c r="C1108" s="77">
        <v>3</v>
      </c>
      <c r="D1108" s="78" t="s">
        <v>16</v>
      </c>
      <c r="E1108" s="79" t="s">
        <v>15</v>
      </c>
      <c r="F1108" s="80"/>
      <c r="G1108" s="81">
        <v>8235.2900000000009</v>
      </c>
      <c r="H1108" s="82">
        <f t="shared" si="22"/>
        <v>0</v>
      </c>
      <c r="I1108" s="83"/>
    </row>
    <row r="1109" spans="3:9" s="66" customFormat="1" hidden="1" x14ac:dyDescent="0.25">
      <c r="C1109" s="77">
        <v>4</v>
      </c>
      <c r="D1109" s="78" t="s">
        <v>17</v>
      </c>
      <c r="E1109" s="79" t="s">
        <v>15</v>
      </c>
      <c r="F1109" s="80"/>
      <c r="G1109" s="81">
        <v>7058.82</v>
      </c>
      <c r="H1109" s="82">
        <f t="shared" si="22"/>
        <v>0</v>
      </c>
      <c r="I1109" s="83"/>
    </row>
    <row r="1110" spans="3:9" s="66" customFormat="1" hidden="1" x14ac:dyDescent="0.25">
      <c r="C1110" s="77">
        <v>5</v>
      </c>
      <c r="D1110" s="78" t="s">
        <v>18</v>
      </c>
      <c r="E1110" s="79" t="s">
        <v>15</v>
      </c>
      <c r="F1110" s="80"/>
      <c r="G1110" s="81">
        <v>6470.59</v>
      </c>
      <c r="H1110" s="82">
        <f t="shared" si="22"/>
        <v>0</v>
      </c>
      <c r="I1110" s="83"/>
    </row>
    <row r="1111" spans="3:9" s="66" customFormat="1" hidden="1" x14ac:dyDescent="0.25">
      <c r="C1111" s="77">
        <v>6</v>
      </c>
      <c r="D1111" s="78" t="s">
        <v>19</v>
      </c>
      <c r="E1111" s="79" t="s">
        <v>15</v>
      </c>
      <c r="F1111" s="80"/>
      <c r="G1111" s="81">
        <v>2941.18</v>
      </c>
      <c r="H1111" s="82">
        <f t="shared" si="22"/>
        <v>0</v>
      </c>
      <c r="I1111" s="83"/>
    </row>
    <row r="1112" spans="3:9" s="66" customFormat="1" hidden="1" x14ac:dyDescent="0.25">
      <c r="C1112" s="77">
        <v>7</v>
      </c>
      <c r="D1112" s="78" t="s">
        <v>20</v>
      </c>
      <c r="E1112" s="79" t="s">
        <v>15</v>
      </c>
      <c r="F1112" s="80"/>
      <c r="G1112" s="81">
        <v>3529.41</v>
      </c>
      <c r="H1112" s="82">
        <f t="shared" si="22"/>
        <v>0</v>
      </c>
      <c r="I1112" s="83"/>
    </row>
    <row r="1113" spans="3:9" s="66" customFormat="1" hidden="1" x14ac:dyDescent="0.25">
      <c r="C1113" s="77">
        <v>8</v>
      </c>
      <c r="D1113" s="78" t="s">
        <v>21</v>
      </c>
      <c r="E1113" s="79" t="s">
        <v>22</v>
      </c>
      <c r="F1113" s="80"/>
      <c r="G1113" s="81">
        <v>2941.18</v>
      </c>
      <c r="H1113" s="82">
        <f t="shared" si="22"/>
        <v>0</v>
      </c>
      <c r="I1113" s="83"/>
    </row>
    <row r="1114" spans="3:9" s="66" customFormat="1" hidden="1" x14ac:dyDescent="0.25">
      <c r="C1114" s="77">
        <v>9</v>
      </c>
      <c r="D1114" s="78" t="s">
        <v>23</v>
      </c>
      <c r="E1114" s="79" t="s">
        <v>22</v>
      </c>
      <c r="F1114" s="80"/>
      <c r="G1114" s="81">
        <v>4117.6499999999996</v>
      </c>
      <c r="H1114" s="82">
        <f t="shared" si="22"/>
        <v>0</v>
      </c>
      <c r="I1114" s="83"/>
    </row>
    <row r="1115" spans="3:9" s="66" customFormat="1" hidden="1" x14ac:dyDescent="0.25">
      <c r="C1115" s="77">
        <v>10</v>
      </c>
      <c r="D1115" s="78" t="s">
        <v>24</v>
      </c>
      <c r="E1115" s="79" t="s">
        <v>25</v>
      </c>
      <c r="F1115" s="80"/>
      <c r="G1115" s="81">
        <v>12352.94</v>
      </c>
      <c r="H1115" s="82">
        <f t="shared" si="22"/>
        <v>0</v>
      </c>
      <c r="I1115" s="83"/>
    </row>
    <row r="1116" spans="3:9" s="66" customFormat="1" ht="19.5" hidden="1" customHeight="1" x14ac:dyDescent="0.25">
      <c r="C1116" s="77">
        <v>11</v>
      </c>
      <c r="D1116" s="78" t="s">
        <v>26</v>
      </c>
      <c r="E1116" s="79" t="s">
        <v>15</v>
      </c>
      <c r="F1116" s="80"/>
      <c r="G1116" s="84">
        <v>17647.060000000001</v>
      </c>
      <c r="H1116" s="85">
        <f t="shared" si="22"/>
        <v>0</v>
      </c>
      <c r="I1116" s="83"/>
    </row>
    <row r="1117" spans="3:9" s="66" customFormat="1" hidden="1" x14ac:dyDescent="0.25">
      <c r="C1117" s="77">
        <v>12</v>
      </c>
      <c r="D1117" s="78" t="s">
        <v>27</v>
      </c>
      <c r="E1117" s="79" t="s">
        <v>15</v>
      </c>
      <c r="F1117" s="80"/>
      <c r="G1117" s="81">
        <v>18235.29</v>
      </c>
      <c r="H1117" s="82">
        <f t="shared" si="22"/>
        <v>0</v>
      </c>
      <c r="I1117" s="83"/>
    </row>
    <row r="1118" spans="3:9" s="66" customFormat="1" hidden="1" x14ac:dyDescent="0.25">
      <c r="C1118" s="77">
        <v>13</v>
      </c>
      <c r="D1118" s="78" t="s">
        <v>28</v>
      </c>
      <c r="E1118" s="79" t="s">
        <v>15</v>
      </c>
      <c r="F1118" s="80"/>
      <c r="G1118" s="81">
        <v>10000</v>
      </c>
      <c r="H1118" s="82">
        <f t="shared" si="22"/>
        <v>0</v>
      </c>
      <c r="I1118" s="83"/>
    </row>
    <row r="1119" spans="3:9" s="66" customFormat="1" ht="291" customHeight="1" x14ac:dyDescent="0.25">
      <c r="C1119" s="77">
        <v>14</v>
      </c>
      <c r="D1119" s="78" t="s">
        <v>29</v>
      </c>
      <c r="E1119" s="79" t="s">
        <v>25</v>
      </c>
      <c r="F1119" s="80">
        <v>26</v>
      </c>
      <c r="G1119" s="84">
        <v>18823.53</v>
      </c>
      <c r="H1119" s="85">
        <f t="shared" si="22"/>
        <v>489411.77999999997</v>
      </c>
      <c r="I1119" s="83"/>
    </row>
    <row r="1120" spans="3:9" s="66" customFormat="1" hidden="1" x14ac:dyDescent="0.25">
      <c r="C1120" s="77">
        <v>15</v>
      </c>
      <c r="D1120" s="78" t="s">
        <v>30</v>
      </c>
      <c r="E1120" s="79" t="s">
        <v>15</v>
      </c>
      <c r="F1120" s="80"/>
      <c r="G1120" s="81">
        <v>20000</v>
      </c>
      <c r="H1120" s="82">
        <f t="shared" si="22"/>
        <v>0</v>
      </c>
      <c r="I1120" s="83"/>
    </row>
    <row r="1121" spans="3:9" s="66" customFormat="1" hidden="1" x14ac:dyDescent="0.25">
      <c r="C1121" s="77">
        <v>16</v>
      </c>
      <c r="D1121" s="78" t="s">
        <v>31</v>
      </c>
      <c r="E1121" s="79" t="s">
        <v>15</v>
      </c>
      <c r="F1121" s="80"/>
      <c r="G1121" s="81">
        <v>18823.53</v>
      </c>
      <c r="H1121" s="82">
        <f t="shared" si="22"/>
        <v>0</v>
      </c>
      <c r="I1121" s="83"/>
    </row>
    <row r="1122" spans="3:9" s="66" customFormat="1" ht="21.75" hidden="1" customHeight="1" x14ac:dyDescent="0.25">
      <c r="C1122" s="77">
        <v>17</v>
      </c>
      <c r="D1122" s="78" t="s">
        <v>32</v>
      </c>
      <c r="E1122" s="79" t="s">
        <v>25</v>
      </c>
      <c r="F1122" s="80"/>
      <c r="G1122" s="84">
        <v>14117.65</v>
      </c>
      <c r="H1122" s="85">
        <f t="shared" si="22"/>
        <v>0</v>
      </c>
      <c r="I1122" s="83"/>
    </row>
    <row r="1123" spans="3:9" s="66" customFormat="1" hidden="1" x14ac:dyDescent="0.25">
      <c r="C1123" s="77">
        <v>18</v>
      </c>
      <c r="D1123" s="78" t="s">
        <v>33</v>
      </c>
      <c r="E1123" s="79" t="s">
        <v>13</v>
      </c>
      <c r="F1123" s="80"/>
      <c r="G1123" s="81">
        <v>5882.35</v>
      </c>
      <c r="H1123" s="82">
        <f t="shared" si="22"/>
        <v>0</v>
      </c>
      <c r="I1123" s="83"/>
    </row>
    <row r="1124" spans="3:9" s="66" customFormat="1" ht="17.25" hidden="1" customHeight="1" x14ac:dyDescent="0.25">
      <c r="C1124" s="77">
        <v>19</v>
      </c>
      <c r="D1124" s="78" t="s">
        <v>34</v>
      </c>
      <c r="E1124" s="79" t="s">
        <v>15</v>
      </c>
      <c r="F1124" s="80"/>
      <c r="G1124" s="81">
        <v>15882.35</v>
      </c>
      <c r="H1124" s="82">
        <f t="shared" si="22"/>
        <v>0</v>
      </c>
      <c r="I1124" s="83"/>
    </row>
    <row r="1125" spans="3:9" s="66" customFormat="1" hidden="1" x14ac:dyDescent="0.25">
      <c r="C1125" s="77">
        <v>20</v>
      </c>
      <c r="D1125" s="78" t="s">
        <v>35</v>
      </c>
      <c r="E1125" s="79" t="s">
        <v>25</v>
      </c>
      <c r="F1125" s="80"/>
      <c r="G1125" s="81">
        <v>15882.35</v>
      </c>
      <c r="H1125" s="82">
        <f t="shared" si="22"/>
        <v>0</v>
      </c>
      <c r="I1125" s="83"/>
    </row>
    <row r="1126" spans="3:9" s="66" customFormat="1" hidden="1" x14ac:dyDescent="0.25">
      <c r="C1126" s="77">
        <v>21</v>
      </c>
      <c r="D1126" s="78" t="s">
        <v>36</v>
      </c>
      <c r="E1126" s="79" t="s">
        <v>25</v>
      </c>
      <c r="F1126" s="80"/>
      <c r="G1126" s="81">
        <v>15882.94</v>
      </c>
      <c r="H1126" s="82">
        <f t="shared" si="22"/>
        <v>0</v>
      </c>
      <c r="I1126" s="83"/>
    </row>
    <row r="1127" spans="3:9" s="66" customFormat="1" ht="19.5" hidden="1" customHeight="1" x14ac:dyDescent="0.25">
      <c r="C1127" s="77">
        <v>22</v>
      </c>
      <c r="D1127" s="78" t="s">
        <v>37</v>
      </c>
      <c r="E1127" s="79" t="s">
        <v>15</v>
      </c>
      <c r="F1127" s="80"/>
      <c r="G1127" s="81">
        <v>15883.53</v>
      </c>
      <c r="H1127" s="82">
        <f t="shared" si="22"/>
        <v>0</v>
      </c>
      <c r="I1127" s="83"/>
    </row>
    <row r="1128" spans="3:9" s="66" customFormat="1" hidden="1" x14ac:dyDescent="0.25">
      <c r="C1128" s="77">
        <v>23</v>
      </c>
      <c r="D1128" s="78" t="s">
        <v>38</v>
      </c>
      <c r="E1128" s="79" t="s">
        <v>15</v>
      </c>
      <c r="F1128" s="80"/>
      <c r="G1128" s="81">
        <v>15884.12</v>
      </c>
      <c r="H1128" s="82">
        <f t="shared" si="22"/>
        <v>0</v>
      </c>
      <c r="I1128" s="83"/>
    </row>
    <row r="1129" spans="3:9" s="66" customFormat="1" hidden="1" x14ac:dyDescent="0.25">
      <c r="C1129" s="77">
        <v>24</v>
      </c>
      <c r="D1129" s="78" t="s">
        <v>39</v>
      </c>
      <c r="E1129" s="79" t="s">
        <v>25</v>
      </c>
      <c r="F1129" s="80"/>
      <c r="G1129" s="81">
        <v>12352.94</v>
      </c>
      <c r="H1129" s="82">
        <f t="shared" si="22"/>
        <v>0</v>
      </c>
      <c r="I1129" s="83"/>
    </row>
    <row r="1130" spans="3:9" s="66" customFormat="1" hidden="1" x14ac:dyDescent="0.25">
      <c r="C1130" s="77">
        <v>25</v>
      </c>
      <c r="D1130" s="78" t="s">
        <v>40</v>
      </c>
      <c r="E1130" s="79" t="s">
        <v>15</v>
      </c>
      <c r="F1130" s="80"/>
      <c r="G1130" s="81">
        <v>15882.35</v>
      </c>
      <c r="H1130" s="82">
        <f t="shared" si="22"/>
        <v>0</v>
      </c>
      <c r="I1130" s="83"/>
    </row>
    <row r="1131" spans="3:9" s="66" customFormat="1" hidden="1" x14ac:dyDescent="0.25">
      <c r="C1131" s="77">
        <v>26</v>
      </c>
      <c r="D1131" s="78" t="s">
        <v>41</v>
      </c>
      <c r="E1131" s="79" t="s">
        <v>15</v>
      </c>
      <c r="F1131" s="80"/>
      <c r="G1131" s="81">
        <v>15882.94</v>
      </c>
      <c r="H1131" s="82">
        <f t="shared" si="22"/>
        <v>0</v>
      </c>
      <c r="I1131" s="83"/>
    </row>
    <row r="1132" spans="3:9" s="66" customFormat="1" hidden="1" x14ac:dyDescent="0.25">
      <c r="C1132" s="77">
        <v>27</v>
      </c>
      <c r="D1132" s="78" t="s">
        <v>42</v>
      </c>
      <c r="E1132" s="79" t="s">
        <v>15</v>
      </c>
      <c r="F1132" s="80"/>
      <c r="G1132" s="81">
        <v>38235.29</v>
      </c>
      <c r="H1132" s="82">
        <f t="shared" si="22"/>
        <v>0</v>
      </c>
      <c r="I1132" s="83"/>
    </row>
    <row r="1133" spans="3:9" s="66" customFormat="1" hidden="1" x14ac:dyDescent="0.25">
      <c r="C1133" s="77">
        <v>28</v>
      </c>
      <c r="D1133" s="78" t="s">
        <v>43</v>
      </c>
      <c r="E1133" s="79" t="s">
        <v>15</v>
      </c>
      <c r="F1133" s="80"/>
      <c r="G1133" s="81">
        <v>31764.71</v>
      </c>
      <c r="H1133" s="82">
        <f t="shared" si="22"/>
        <v>0</v>
      </c>
      <c r="I1133" s="83"/>
    </row>
    <row r="1134" spans="3:9" s="66" customFormat="1" hidden="1" x14ac:dyDescent="0.25">
      <c r="C1134" s="77">
        <v>29</v>
      </c>
      <c r="D1134" s="78" t="s">
        <v>44</v>
      </c>
      <c r="E1134" s="79" t="s">
        <v>15</v>
      </c>
      <c r="F1134" s="80"/>
      <c r="G1134" s="81">
        <v>4705.88</v>
      </c>
      <c r="H1134" s="82">
        <f t="shared" si="22"/>
        <v>0</v>
      </c>
      <c r="I1134" s="83"/>
    </row>
    <row r="1135" spans="3:9" s="66" customFormat="1" hidden="1" x14ac:dyDescent="0.25">
      <c r="C1135" s="77">
        <v>30</v>
      </c>
      <c r="D1135" s="78" t="s">
        <v>44</v>
      </c>
      <c r="E1135" s="79" t="s">
        <v>25</v>
      </c>
      <c r="F1135" s="80"/>
      <c r="G1135" s="81">
        <v>4117.6499999999996</v>
      </c>
      <c r="H1135" s="82">
        <f t="shared" si="22"/>
        <v>0</v>
      </c>
      <c r="I1135" s="83"/>
    </row>
    <row r="1136" spans="3:9" s="66" customFormat="1" hidden="1" x14ac:dyDescent="0.25">
      <c r="C1136" s="77">
        <v>31</v>
      </c>
      <c r="D1136" s="78" t="s">
        <v>45</v>
      </c>
      <c r="E1136" s="79" t="s">
        <v>15</v>
      </c>
      <c r="F1136" s="80"/>
      <c r="G1136" s="81">
        <v>13529.41</v>
      </c>
      <c r="H1136" s="82">
        <f t="shared" si="22"/>
        <v>0</v>
      </c>
      <c r="I1136" s="83"/>
    </row>
    <row r="1137" spans="3:9" s="66" customFormat="1" hidden="1" x14ac:dyDescent="0.25">
      <c r="C1137" s="77">
        <v>32</v>
      </c>
      <c r="D1137" s="78" t="s">
        <v>45</v>
      </c>
      <c r="E1137" s="79" t="s">
        <v>25</v>
      </c>
      <c r="F1137" s="80"/>
      <c r="G1137" s="81">
        <v>11176.47</v>
      </c>
      <c r="H1137" s="82">
        <f t="shared" si="22"/>
        <v>0</v>
      </c>
      <c r="I1137" s="83"/>
    </row>
    <row r="1138" spans="3:9" s="66" customFormat="1" ht="20.25" hidden="1" customHeight="1" x14ac:dyDescent="0.25">
      <c r="C1138" s="77">
        <v>33</v>
      </c>
      <c r="D1138" s="78" t="s">
        <v>46</v>
      </c>
      <c r="E1138" s="79" t="s">
        <v>15</v>
      </c>
      <c r="F1138" s="80"/>
      <c r="G1138" s="81">
        <v>11764.71</v>
      </c>
      <c r="H1138" s="82">
        <f t="shared" si="22"/>
        <v>0</v>
      </c>
      <c r="I1138" s="83"/>
    </row>
    <row r="1139" spans="3:9" s="66" customFormat="1" hidden="1" x14ac:dyDescent="0.25">
      <c r="C1139" s="77">
        <v>34</v>
      </c>
      <c r="D1139" s="78" t="s">
        <v>46</v>
      </c>
      <c r="E1139" s="79" t="s">
        <v>25</v>
      </c>
      <c r="F1139" s="80"/>
      <c r="G1139" s="81">
        <v>9411.76</v>
      </c>
      <c r="H1139" s="82">
        <f t="shared" si="22"/>
        <v>0</v>
      </c>
      <c r="I1139" s="83"/>
    </row>
    <row r="1140" spans="3:9" s="66" customFormat="1" ht="19.5" hidden="1" customHeight="1" x14ac:dyDescent="0.25">
      <c r="C1140" s="77">
        <v>35</v>
      </c>
      <c r="D1140" s="78" t="s">
        <v>47</v>
      </c>
      <c r="E1140" s="79" t="s">
        <v>15</v>
      </c>
      <c r="F1140" s="80"/>
      <c r="G1140" s="81">
        <v>11176.47</v>
      </c>
      <c r="H1140" s="82">
        <f t="shared" si="22"/>
        <v>0</v>
      </c>
      <c r="I1140" s="83"/>
    </row>
    <row r="1141" spans="3:9" s="66" customFormat="1" hidden="1" x14ac:dyDescent="0.25">
      <c r="C1141" s="77">
        <v>36</v>
      </c>
      <c r="D1141" s="78" t="s">
        <v>48</v>
      </c>
      <c r="E1141" s="79" t="s">
        <v>15</v>
      </c>
      <c r="F1141" s="80"/>
      <c r="G1141" s="86">
        <v>11176.47</v>
      </c>
      <c r="H1141" s="82">
        <f t="shared" si="22"/>
        <v>0</v>
      </c>
      <c r="I1141" s="83"/>
    </row>
    <row r="1142" spans="3:9" s="66" customFormat="1" hidden="1" x14ac:dyDescent="0.25">
      <c r="C1142" s="77">
        <v>37</v>
      </c>
      <c r="D1142" s="78" t="s">
        <v>49</v>
      </c>
      <c r="E1142" s="79" t="s">
        <v>15</v>
      </c>
      <c r="F1142" s="80"/>
      <c r="G1142" s="81">
        <v>2941.18</v>
      </c>
      <c r="H1142" s="82">
        <f t="shared" si="22"/>
        <v>0</v>
      </c>
      <c r="I1142" s="83"/>
    </row>
    <row r="1143" spans="3:9" s="66" customFormat="1" hidden="1" x14ac:dyDescent="0.25">
      <c r="C1143" s="77">
        <v>38</v>
      </c>
      <c r="D1143" s="78" t="s">
        <v>50</v>
      </c>
      <c r="E1143" s="79" t="s">
        <v>25</v>
      </c>
      <c r="F1143" s="80"/>
      <c r="G1143" s="81">
        <v>2941.76</v>
      </c>
      <c r="H1143" s="82">
        <f t="shared" si="22"/>
        <v>0</v>
      </c>
      <c r="I1143" s="83"/>
    </row>
    <row r="1144" spans="3:9" s="66" customFormat="1" hidden="1" x14ac:dyDescent="0.25">
      <c r="C1144" s="77">
        <v>39</v>
      </c>
      <c r="D1144" s="78" t="s">
        <v>51</v>
      </c>
      <c r="E1144" s="79" t="s">
        <v>22</v>
      </c>
      <c r="F1144" s="80"/>
      <c r="G1144" s="81">
        <v>9411.76</v>
      </c>
      <c r="H1144" s="82">
        <f t="shared" si="22"/>
        <v>0</v>
      </c>
      <c r="I1144" s="83"/>
    </row>
    <row r="1145" spans="3:9" s="66" customFormat="1" hidden="1" x14ac:dyDescent="0.25">
      <c r="C1145" s="77">
        <v>40</v>
      </c>
      <c r="D1145" s="78" t="s">
        <v>52</v>
      </c>
      <c r="E1145" s="79" t="s">
        <v>22</v>
      </c>
      <c r="F1145" s="80"/>
      <c r="G1145" s="81">
        <v>10000</v>
      </c>
      <c r="H1145" s="82">
        <f t="shared" si="22"/>
        <v>0</v>
      </c>
      <c r="I1145" s="83"/>
    </row>
    <row r="1146" spans="3:9" s="66" customFormat="1" hidden="1" x14ac:dyDescent="0.25">
      <c r="C1146" s="77">
        <v>41</v>
      </c>
      <c r="D1146" s="78" t="s">
        <v>53</v>
      </c>
      <c r="E1146" s="79" t="s">
        <v>22</v>
      </c>
      <c r="F1146" s="80"/>
      <c r="G1146" s="81">
        <v>10000</v>
      </c>
      <c r="H1146" s="82">
        <f t="shared" si="22"/>
        <v>0</v>
      </c>
      <c r="I1146" s="83"/>
    </row>
    <row r="1147" spans="3:9" s="66" customFormat="1" hidden="1" x14ac:dyDescent="0.25">
      <c r="C1147" s="77">
        <v>42</v>
      </c>
      <c r="D1147" s="78" t="s">
        <v>54</v>
      </c>
      <c r="E1147" s="79" t="s">
        <v>22</v>
      </c>
      <c r="F1147" s="80"/>
      <c r="G1147" s="81">
        <v>3529.41</v>
      </c>
      <c r="H1147" s="82">
        <f t="shared" si="22"/>
        <v>0</v>
      </c>
      <c r="I1147" s="83"/>
    </row>
    <row r="1148" spans="3:9" s="66" customFormat="1" hidden="1" x14ac:dyDescent="0.25">
      <c r="C1148" s="77">
        <v>43</v>
      </c>
      <c r="D1148" s="78" t="s">
        <v>55</v>
      </c>
      <c r="E1148" s="79" t="s">
        <v>22</v>
      </c>
      <c r="F1148" s="80"/>
      <c r="G1148" s="81">
        <v>5882.35</v>
      </c>
      <c r="H1148" s="82">
        <f t="shared" si="22"/>
        <v>0</v>
      </c>
      <c r="I1148" s="83"/>
    </row>
    <row r="1149" spans="3:9" s="66" customFormat="1" ht="18.75" hidden="1" customHeight="1" x14ac:dyDescent="0.25">
      <c r="C1149" s="77">
        <v>44</v>
      </c>
      <c r="D1149" s="78" t="s">
        <v>56</v>
      </c>
      <c r="E1149" s="79" t="s">
        <v>22</v>
      </c>
      <c r="F1149" s="80"/>
      <c r="G1149" s="81">
        <v>5882.94</v>
      </c>
      <c r="H1149" s="82">
        <f t="shared" si="22"/>
        <v>0</v>
      </c>
      <c r="I1149" s="83"/>
    </row>
    <row r="1150" spans="3:9" s="66" customFormat="1" ht="15.75" hidden="1" thickBot="1" x14ac:dyDescent="0.3">
      <c r="C1150" s="87">
        <v>45</v>
      </c>
      <c r="D1150" s="88" t="s">
        <v>57</v>
      </c>
      <c r="E1150" s="89" t="s">
        <v>25</v>
      </c>
      <c r="F1150" s="90"/>
      <c r="G1150" s="104">
        <v>10588.24</v>
      </c>
      <c r="H1150" s="105">
        <f t="shared" si="22"/>
        <v>0</v>
      </c>
      <c r="I1150" s="93"/>
    </row>
    <row r="1151" spans="3:9" s="66" customFormat="1" ht="15.75" thickBot="1" x14ac:dyDescent="0.3">
      <c r="C1151" s="138" t="s">
        <v>70</v>
      </c>
      <c r="D1151" s="139"/>
      <c r="E1151" s="139"/>
      <c r="F1151" s="139"/>
      <c r="G1151" s="140"/>
      <c r="H1151" s="94">
        <f>SUM(H1106:H1150)</f>
        <v>489411.77999999997</v>
      </c>
      <c r="I1151" s="94">
        <f>+H1151*1.19</f>
        <v>582400.01819999993</v>
      </c>
    </row>
    <row r="1152" spans="3:9" s="66" customFormat="1" ht="15.75" thickBot="1" x14ac:dyDescent="0.3">
      <c r="F1152" s="106"/>
    </row>
    <row r="1153" spans="3:17" s="66" customFormat="1" ht="15.75" thickBot="1" x14ac:dyDescent="0.3">
      <c r="C1153" s="132" t="s">
        <v>61</v>
      </c>
      <c r="D1153" s="133"/>
      <c r="E1153" s="134"/>
      <c r="F1153" s="135" t="s">
        <v>93</v>
      </c>
      <c r="G1153" s="136"/>
      <c r="H1153" s="136"/>
      <c r="I1153" s="137"/>
      <c r="Q1153" s="107"/>
    </row>
    <row r="1154" spans="3:17" s="66" customFormat="1" ht="15.75" thickBot="1" x14ac:dyDescent="0.3">
      <c r="C1154" s="132" t="s">
        <v>63</v>
      </c>
      <c r="D1154" s="133"/>
      <c r="E1154" s="134"/>
      <c r="F1154" s="135" t="s">
        <v>67</v>
      </c>
      <c r="G1154" s="136"/>
      <c r="H1154" s="136"/>
      <c r="I1154" s="137"/>
    </row>
    <row r="1155" spans="3:17" s="66" customFormat="1" ht="60" x14ac:dyDescent="0.25">
      <c r="C1155" s="67" t="s">
        <v>8</v>
      </c>
      <c r="D1155" s="68" t="s">
        <v>9</v>
      </c>
      <c r="E1155" s="68" t="s">
        <v>10</v>
      </c>
      <c r="F1155" s="69" t="s">
        <v>11</v>
      </c>
      <c r="G1155" s="68" t="s">
        <v>69</v>
      </c>
      <c r="H1155" s="68" t="s">
        <v>58</v>
      </c>
      <c r="I1155" s="70" t="s">
        <v>62</v>
      </c>
    </row>
    <row r="1156" spans="3:17" s="66" customFormat="1" hidden="1" x14ac:dyDescent="0.25">
      <c r="C1156" s="71">
        <v>1</v>
      </c>
      <c r="D1156" s="72" t="s">
        <v>12</v>
      </c>
      <c r="E1156" s="73" t="s">
        <v>13</v>
      </c>
      <c r="F1156" s="74"/>
      <c r="G1156" s="75">
        <v>7058.82</v>
      </c>
      <c r="H1156" s="75">
        <f>+F1156*G1156</f>
        <v>0</v>
      </c>
      <c r="I1156" s="76"/>
    </row>
    <row r="1157" spans="3:17" s="66" customFormat="1" ht="24.75" hidden="1" customHeight="1" x14ac:dyDescent="0.25">
      <c r="C1157" s="77">
        <v>2</v>
      </c>
      <c r="D1157" s="78" t="s">
        <v>14</v>
      </c>
      <c r="E1157" s="79" t="s">
        <v>15</v>
      </c>
      <c r="F1157" s="80"/>
      <c r="G1157" s="81">
        <v>9411.76</v>
      </c>
      <c r="H1157" s="82">
        <f t="shared" ref="H1157:H1200" si="23">+F1157*G1157</f>
        <v>0</v>
      </c>
      <c r="I1157" s="83"/>
    </row>
    <row r="1158" spans="3:17" s="66" customFormat="1" hidden="1" x14ac:dyDescent="0.25">
      <c r="C1158" s="77">
        <v>3</v>
      </c>
      <c r="D1158" s="78" t="s">
        <v>16</v>
      </c>
      <c r="E1158" s="79" t="s">
        <v>15</v>
      </c>
      <c r="F1158" s="80"/>
      <c r="G1158" s="81">
        <v>8235.2900000000009</v>
      </c>
      <c r="H1158" s="82">
        <f t="shared" si="23"/>
        <v>0</v>
      </c>
      <c r="I1158" s="83"/>
    </row>
    <row r="1159" spans="3:17" s="66" customFormat="1" hidden="1" x14ac:dyDescent="0.25">
      <c r="C1159" s="77">
        <v>4</v>
      </c>
      <c r="D1159" s="78" t="s">
        <v>17</v>
      </c>
      <c r="E1159" s="79" t="s">
        <v>15</v>
      </c>
      <c r="F1159" s="80"/>
      <c r="G1159" s="81">
        <v>7058.82</v>
      </c>
      <c r="H1159" s="82">
        <f t="shared" si="23"/>
        <v>0</v>
      </c>
      <c r="I1159" s="83"/>
    </row>
    <row r="1160" spans="3:17" s="66" customFormat="1" hidden="1" x14ac:dyDescent="0.25">
      <c r="C1160" s="77">
        <v>5</v>
      </c>
      <c r="D1160" s="78" t="s">
        <v>18</v>
      </c>
      <c r="E1160" s="79" t="s">
        <v>15</v>
      </c>
      <c r="F1160" s="80"/>
      <c r="G1160" s="81">
        <v>6470.59</v>
      </c>
      <c r="H1160" s="82">
        <f t="shared" si="23"/>
        <v>0</v>
      </c>
      <c r="I1160" s="83"/>
    </row>
    <row r="1161" spans="3:17" s="66" customFormat="1" hidden="1" x14ac:dyDescent="0.25">
      <c r="C1161" s="77">
        <v>6</v>
      </c>
      <c r="D1161" s="78" t="s">
        <v>19</v>
      </c>
      <c r="E1161" s="79" t="s">
        <v>15</v>
      </c>
      <c r="F1161" s="80"/>
      <c r="G1161" s="81">
        <v>2941.18</v>
      </c>
      <c r="H1161" s="82">
        <f t="shared" si="23"/>
        <v>0</v>
      </c>
      <c r="I1161" s="83"/>
    </row>
    <row r="1162" spans="3:17" s="66" customFormat="1" hidden="1" x14ac:dyDescent="0.25">
      <c r="C1162" s="77">
        <v>7</v>
      </c>
      <c r="D1162" s="78" t="s">
        <v>20</v>
      </c>
      <c r="E1162" s="79" t="s">
        <v>15</v>
      </c>
      <c r="F1162" s="80"/>
      <c r="G1162" s="81">
        <v>3529.41</v>
      </c>
      <c r="H1162" s="82">
        <f t="shared" si="23"/>
        <v>0</v>
      </c>
      <c r="I1162" s="83"/>
    </row>
    <row r="1163" spans="3:17" s="66" customFormat="1" hidden="1" x14ac:dyDescent="0.25">
      <c r="C1163" s="77">
        <v>8</v>
      </c>
      <c r="D1163" s="78" t="s">
        <v>21</v>
      </c>
      <c r="E1163" s="79" t="s">
        <v>22</v>
      </c>
      <c r="F1163" s="80"/>
      <c r="G1163" s="81">
        <v>2941.18</v>
      </c>
      <c r="H1163" s="82">
        <f t="shared" si="23"/>
        <v>0</v>
      </c>
      <c r="I1163" s="83"/>
    </row>
    <row r="1164" spans="3:17" s="66" customFormat="1" hidden="1" x14ac:dyDescent="0.25">
      <c r="C1164" s="77">
        <v>9</v>
      </c>
      <c r="D1164" s="78" t="s">
        <v>23</v>
      </c>
      <c r="E1164" s="79" t="s">
        <v>22</v>
      </c>
      <c r="F1164" s="80"/>
      <c r="G1164" s="81">
        <v>4117.6499999999996</v>
      </c>
      <c r="H1164" s="82">
        <f t="shared" si="23"/>
        <v>0</v>
      </c>
      <c r="I1164" s="83"/>
    </row>
    <row r="1165" spans="3:17" s="66" customFormat="1" hidden="1" x14ac:dyDescent="0.25">
      <c r="C1165" s="77">
        <v>10</v>
      </c>
      <c r="D1165" s="78" t="s">
        <v>24</v>
      </c>
      <c r="E1165" s="79" t="s">
        <v>25</v>
      </c>
      <c r="F1165" s="80"/>
      <c r="G1165" s="81">
        <v>12352.94</v>
      </c>
      <c r="H1165" s="82">
        <f t="shared" si="23"/>
        <v>0</v>
      </c>
      <c r="I1165" s="83"/>
    </row>
    <row r="1166" spans="3:17" s="66" customFormat="1" ht="24.75" hidden="1" customHeight="1" x14ac:dyDescent="0.25">
      <c r="C1166" s="77">
        <v>11</v>
      </c>
      <c r="D1166" s="78" t="s">
        <v>26</v>
      </c>
      <c r="E1166" s="79" t="s">
        <v>15</v>
      </c>
      <c r="F1166" s="80"/>
      <c r="G1166" s="84">
        <v>17647.060000000001</v>
      </c>
      <c r="H1166" s="85">
        <f t="shared" si="23"/>
        <v>0</v>
      </c>
      <c r="I1166" s="83"/>
    </row>
    <row r="1167" spans="3:17" s="66" customFormat="1" hidden="1" x14ac:dyDescent="0.25">
      <c r="C1167" s="77">
        <v>12</v>
      </c>
      <c r="D1167" s="78" t="s">
        <v>27</v>
      </c>
      <c r="E1167" s="79" t="s">
        <v>15</v>
      </c>
      <c r="F1167" s="80"/>
      <c r="G1167" s="81">
        <v>18235.29</v>
      </c>
      <c r="H1167" s="82">
        <f t="shared" si="23"/>
        <v>0</v>
      </c>
      <c r="I1167" s="83"/>
    </row>
    <row r="1168" spans="3:17" s="66" customFormat="1" hidden="1" x14ac:dyDescent="0.25">
      <c r="C1168" s="77">
        <v>13</v>
      </c>
      <c r="D1168" s="78" t="s">
        <v>28</v>
      </c>
      <c r="E1168" s="79" t="s">
        <v>15</v>
      </c>
      <c r="F1168" s="80"/>
      <c r="G1168" s="81">
        <v>10000</v>
      </c>
      <c r="H1168" s="82">
        <f t="shared" si="23"/>
        <v>0</v>
      </c>
      <c r="I1168" s="83"/>
    </row>
    <row r="1169" spans="3:9" s="66" customFormat="1" ht="24.75" hidden="1" customHeight="1" x14ac:dyDescent="0.25">
      <c r="C1169" s="77">
        <v>14</v>
      </c>
      <c r="D1169" s="78" t="s">
        <v>29</v>
      </c>
      <c r="E1169" s="79" t="s">
        <v>25</v>
      </c>
      <c r="F1169" s="80"/>
      <c r="G1169" s="84">
        <v>18823.53</v>
      </c>
      <c r="H1169" s="85">
        <f t="shared" si="23"/>
        <v>0</v>
      </c>
      <c r="I1169" s="83"/>
    </row>
    <row r="1170" spans="3:9" s="66" customFormat="1" hidden="1" x14ac:dyDescent="0.25">
      <c r="C1170" s="77">
        <v>15</v>
      </c>
      <c r="D1170" s="78" t="s">
        <v>30</v>
      </c>
      <c r="E1170" s="79" t="s">
        <v>15</v>
      </c>
      <c r="F1170" s="80"/>
      <c r="G1170" s="81">
        <v>20000</v>
      </c>
      <c r="H1170" s="82">
        <f t="shared" si="23"/>
        <v>0</v>
      </c>
      <c r="I1170" s="83"/>
    </row>
    <row r="1171" spans="3:9" s="66" customFormat="1" ht="24.75" hidden="1" customHeight="1" x14ac:dyDescent="0.25">
      <c r="C1171" s="77">
        <v>16</v>
      </c>
      <c r="D1171" s="78" t="s">
        <v>31</v>
      </c>
      <c r="E1171" s="79" t="s">
        <v>15</v>
      </c>
      <c r="F1171" s="80"/>
      <c r="G1171" s="84">
        <v>18823.53</v>
      </c>
      <c r="H1171" s="85">
        <f t="shared" si="23"/>
        <v>0</v>
      </c>
      <c r="I1171" s="83"/>
    </row>
    <row r="1172" spans="3:9" s="66" customFormat="1" ht="287.25" customHeight="1" x14ac:dyDescent="0.25">
      <c r="C1172" s="77">
        <v>17</v>
      </c>
      <c r="D1172" s="78" t="s">
        <v>32</v>
      </c>
      <c r="E1172" s="79" t="s">
        <v>25</v>
      </c>
      <c r="F1172" s="80">
        <v>25.5</v>
      </c>
      <c r="G1172" s="84">
        <v>14117.65</v>
      </c>
      <c r="H1172" s="85">
        <f t="shared" si="23"/>
        <v>360000.07500000001</v>
      </c>
      <c r="I1172" s="83"/>
    </row>
    <row r="1173" spans="3:9" s="66" customFormat="1" hidden="1" x14ac:dyDescent="0.25">
      <c r="C1173" s="77">
        <v>18</v>
      </c>
      <c r="D1173" s="78" t="s">
        <v>33</v>
      </c>
      <c r="E1173" s="79" t="s">
        <v>13</v>
      </c>
      <c r="F1173" s="80"/>
      <c r="G1173" s="81">
        <v>5882.35</v>
      </c>
      <c r="H1173" s="82">
        <f t="shared" si="23"/>
        <v>0</v>
      </c>
      <c r="I1173" s="83"/>
    </row>
    <row r="1174" spans="3:9" s="66" customFormat="1" ht="24.75" hidden="1" customHeight="1" x14ac:dyDescent="0.25">
      <c r="C1174" s="77">
        <v>19</v>
      </c>
      <c r="D1174" s="78" t="s">
        <v>34</v>
      </c>
      <c r="E1174" s="79" t="s">
        <v>15</v>
      </c>
      <c r="F1174" s="80"/>
      <c r="G1174" s="81">
        <v>15882.35</v>
      </c>
      <c r="H1174" s="82">
        <f t="shared" si="23"/>
        <v>0</v>
      </c>
      <c r="I1174" s="83"/>
    </row>
    <row r="1175" spans="3:9" s="66" customFormat="1" hidden="1" x14ac:dyDescent="0.25">
      <c r="C1175" s="77">
        <v>20</v>
      </c>
      <c r="D1175" s="78" t="s">
        <v>35</v>
      </c>
      <c r="E1175" s="79" t="s">
        <v>25</v>
      </c>
      <c r="F1175" s="80"/>
      <c r="G1175" s="81">
        <v>15882.35</v>
      </c>
      <c r="H1175" s="82">
        <f t="shared" si="23"/>
        <v>0</v>
      </c>
      <c r="I1175" s="83"/>
    </row>
    <row r="1176" spans="3:9" s="66" customFormat="1" hidden="1" x14ac:dyDescent="0.25">
      <c r="C1176" s="77">
        <v>21</v>
      </c>
      <c r="D1176" s="78" t="s">
        <v>36</v>
      </c>
      <c r="E1176" s="79" t="s">
        <v>25</v>
      </c>
      <c r="F1176" s="80"/>
      <c r="G1176" s="81">
        <v>15882.94</v>
      </c>
      <c r="H1176" s="82">
        <f t="shared" si="23"/>
        <v>0</v>
      </c>
      <c r="I1176" s="83"/>
    </row>
    <row r="1177" spans="3:9" s="66" customFormat="1" ht="24.75" hidden="1" customHeight="1" x14ac:dyDescent="0.25">
      <c r="C1177" s="77">
        <v>22</v>
      </c>
      <c r="D1177" s="78" t="s">
        <v>37</v>
      </c>
      <c r="E1177" s="79" t="s">
        <v>15</v>
      </c>
      <c r="F1177" s="80"/>
      <c r="G1177" s="81">
        <v>15883.53</v>
      </c>
      <c r="H1177" s="82">
        <f t="shared" si="23"/>
        <v>0</v>
      </c>
      <c r="I1177" s="83"/>
    </row>
    <row r="1178" spans="3:9" s="66" customFormat="1" hidden="1" x14ac:dyDescent="0.25">
      <c r="C1178" s="77">
        <v>23</v>
      </c>
      <c r="D1178" s="78" t="s">
        <v>38</v>
      </c>
      <c r="E1178" s="79" t="s">
        <v>15</v>
      </c>
      <c r="F1178" s="80"/>
      <c r="G1178" s="81">
        <v>15884.12</v>
      </c>
      <c r="H1178" s="82">
        <f t="shared" si="23"/>
        <v>0</v>
      </c>
      <c r="I1178" s="83"/>
    </row>
    <row r="1179" spans="3:9" s="66" customFormat="1" hidden="1" x14ac:dyDescent="0.25">
      <c r="C1179" s="77">
        <v>24</v>
      </c>
      <c r="D1179" s="78" t="s">
        <v>39</v>
      </c>
      <c r="E1179" s="79" t="s">
        <v>25</v>
      </c>
      <c r="F1179" s="80"/>
      <c r="G1179" s="81">
        <v>12352.94</v>
      </c>
      <c r="H1179" s="82">
        <f t="shared" si="23"/>
        <v>0</v>
      </c>
      <c r="I1179" s="83"/>
    </row>
    <row r="1180" spans="3:9" s="66" customFormat="1" hidden="1" x14ac:dyDescent="0.25">
      <c r="C1180" s="77">
        <v>25</v>
      </c>
      <c r="D1180" s="78" t="s">
        <v>40</v>
      </c>
      <c r="E1180" s="79" t="s">
        <v>15</v>
      </c>
      <c r="F1180" s="80"/>
      <c r="G1180" s="81">
        <v>15882.35</v>
      </c>
      <c r="H1180" s="82">
        <f t="shared" si="23"/>
        <v>0</v>
      </c>
      <c r="I1180" s="83"/>
    </row>
    <row r="1181" spans="3:9" s="66" customFormat="1" hidden="1" x14ac:dyDescent="0.25">
      <c r="C1181" s="77">
        <v>26</v>
      </c>
      <c r="D1181" s="78" t="s">
        <v>41</v>
      </c>
      <c r="E1181" s="79" t="s">
        <v>15</v>
      </c>
      <c r="F1181" s="80"/>
      <c r="G1181" s="81">
        <v>15882.94</v>
      </c>
      <c r="H1181" s="82">
        <f t="shared" si="23"/>
        <v>0</v>
      </c>
      <c r="I1181" s="83"/>
    </row>
    <row r="1182" spans="3:9" s="66" customFormat="1" hidden="1" x14ac:dyDescent="0.25">
      <c r="C1182" s="77">
        <v>27</v>
      </c>
      <c r="D1182" s="78" t="s">
        <v>42</v>
      </c>
      <c r="E1182" s="79" t="s">
        <v>15</v>
      </c>
      <c r="F1182" s="80"/>
      <c r="G1182" s="81">
        <v>38235.29</v>
      </c>
      <c r="H1182" s="82">
        <f t="shared" si="23"/>
        <v>0</v>
      </c>
      <c r="I1182" s="83"/>
    </row>
    <row r="1183" spans="3:9" s="66" customFormat="1" hidden="1" x14ac:dyDescent="0.25">
      <c r="C1183" s="77">
        <v>28</v>
      </c>
      <c r="D1183" s="78" t="s">
        <v>43</v>
      </c>
      <c r="E1183" s="79" t="s">
        <v>15</v>
      </c>
      <c r="F1183" s="80"/>
      <c r="G1183" s="81">
        <v>31764.71</v>
      </c>
      <c r="H1183" s="82">
        <f t="shared" si="23"/>
        <v>0</v>
      </c>
      <c r="I1183" s="83"/>
    </row>
    <row r="1184" spans="3:9" s="66" customFormat="1" hidden="1" x14ac:dyDescent="0.25">
      <c r="C1184" s="77">
        <v>29</v>
      </c>
      <c r="D1184" s="78" t="s">
        <v>44</v>
      </c>
      <c r="E1184" s="79" t="s">
        <v>15</v>
      </c>
      <c r="F1184" s="80"/>
      <c r="G1184" s="81">
        <v>4705.88</v>
      </c>
      <c r="H1184" s="82">
        <f t="shared" si="23"/>
        <v>0</v>
      </c>
      <c r="I1184" s="83"/>
    </row>
    <row r="1185" spans="3:9" s="66" customFormat="1" ht="21" hidden="1" customHeight="1" x14ac:dyDescent="0.25">
      <c r="C1185" s="77">
        <v>30</v>
      </c>
      <c r="D1185" s="78" t="s">
        <v>44</v>
      </c>
      <c r="E1185" s="79" t="s">
        <v>25</v>
      </c>
      <c r="F1185" s="80"/>
      <c r="G1185" s="84">
        <v>4117.6499999999996</v>
      </c>
      <c r="H1185" s="85">
        <f t="shared" si="23"/>
        <v>0</v>
      </c>
      <c r="I1185" s="83"/>
    </row>
    <row r="1186" spans="3:9" s="66" customFormat="1" ht="24.75" hidden="1" customHeight="1" x14ac:dyDescent="0.25">
      <c r="C1186" s="77">
        <v>31</v>
      </c>
      <c r="D1186" s="78" t="s">
        <v>45</v>
      </c>
      <c r="E1186" s="79" t="s">
        <v>15</v>
      </c>
      <c r="F1186" s="80"/>
      <c r="G1186" s="84">
        <v>13529.41</v>
      </c>
      <c r="H1186" s="85">
        <f t="shared" si="23"/>
        <v>0</v>
      </c>
      <c r="I1186" s="83"/>
    </row>
    <row r="1187" spans="3:9" s="66" customFormat="1" ht="20.25" hidden="1" customHeight="1" x14ac:dyDescent="0.25">
      <c r="C1187" s="77">
        <v>32</v>
      </c>
      <c r="D1187" s="78" t="s">
        <v>45</v>
      </c>
      <c r="E1187" s="79" t="s">
        <v>25</v>
      </c>
      <c r="F1187" s="80"/>
      <c r="G1187" s="84">
        <v>11176.47</v>
      </c>
      <c r="H1187" s="85">
        <f t="shared" si="23"/>
        <v>0</v>
      </c>
      <c r="I1187" s="83"/>
    </row>
    <row r="1188" spans="3:9" s="66" customFormat="1" ht="21" hidden="1" customHeight="1" x14ac:dyDescent="0.25">
      <c r="C1188" s="77">
        <v>33</v>
      </c>
      <c r="D1188" s="78" t="s">
        <v>46</v>
      </c>
      <c r="E1188" s="79" t="s">
        <v>15</v>
      </c>
      <c r="F1188" s="80"/>
      <c r="G1188" s="84">
        <v>11764.71</v>
      </c>
      <c r="H1188" s="85">
        <f t="shared" si="23"/>
        <v>0</v>
      </c>
      <c r="I1188" s="83"/>
    </row>
    <row r="1189" spans="3:9" s="66" customFormat="1" ht="21.75" hidden="1" customHeight="1" x14ac:dyDescent="0.25">
      <c r="C1189" s="77">
        <v>34</v>
      </c>
      <c r="D1189" s="78" t="s">
        <v>46</v>
      </c>
      <c r="E1189" s="79" t="s">
        <v>25</v>
      </c>
      <c r="F1189" s="80"/>
      <c r="G1189" s="84">
        <v>9411.76</v>
      </c>
      <c r="H1189" s="85">
        <f t="shared" si="23"/>
        <v>0</v>
      </c>
      <c r="I1189" s="83"/>
    </row>
    <row r="1190" spans="3:9" s="66" customFormat="1" ht="21" hidden="1" customHeight="1" x14ac:dyDescent="0.25">
      <c r="C1190" s="77">
        <v>35</v>
      </c>
      <c r="D1190" s="78" t="s">
        <v>47</v>
      </c>
      <c r="E1190" s="79" t="s">
        <v>15</v>
      </c>
      <c r="F1190" s="80"/>
      <c r="G1190" s="81">
        <v>11176.47</v>
      </c>
      <c r="H1190" s="82">
        <f t="shared" si="23"/>
        <v>0</v>
      </c>
      <c r="I1190" s="83"/>
    </row>
    <row r="1191" spans="3:9" s="66" customFormat="1" hidden="1" x14ac:dyDescent="0.25">
      <c r="C1191" s="77">
        <v>36</v>
      </c>
      <c r="D1191" s="78" t="s">
        <v>48</v>
      </c>
      <c r="E1191" s="79" t="s">
        <v>15</v>
      </c>
      <c r="F1191" s="80"/>
      <c r="G1191" s="86">
        <v>11176.47</v>
      </c>
      <c r="H1191" s="82">
        <f t="shared" si="23"/>
        <v>0</v>
      </c>
      <c r="I1191" s="83"/>
    </row>
    <row r="1192" spans="3:9" s="66" customFormat="1" hidden="1" x14ac:dyDescent="0.25">
      <c r="C1192" s="77">
        <v>37</v>
      </c>
      <c r="D1192" s="78" t="s">
        <v>49</v>
      </c>
      <c r="E1192" s="79" t="s">
        <v>15</v>
      </c>
      <c r="F1192" s="80"/>
      <c r="G1192" s="81">
        <v>2941.18</v>
      </c>
      <c r="H1192" s="82">
        <f t="shared" si="23"/>
        <v>0</v>
      </c>
      <c r="I1192" s="83"/>
    </row>
    <row r="1193" spans="3:9" s="66" customFormat="1" ht="19.5" hidden="1" customHeight="1" x14ac:dyDescent="0.25">
      <c r="C1193" s="77">
        <v>38</v>
      </c>
      <c r="D1193" s="78" t="s">
        <v>50</v>
      </c>
      <c r="E1193" s="79" t="s">
        <v>25</v>
      </c>
      <c r="F1193" s="80"/>
      <c r="G1193" s="84">
        <v>2941.76</v>
      </c>
      <c r="H1193" s="85">
        <f t="shared" si="23"/>
        <v>0</v>
      </c>
      <c r="I1193" s="83"/>
    </row>
    <row r="1194" spans="3:9" s="66" customFormat="1" hidden="1" x14ac:dyDescent="0.25">
      <c r="C1194" s="77">
        <v>39</v>
      </c>
      <c r="D1194" s="78" t="s">
        <v>51</v>
      </c>
      <c r="E1194" s="79" t="s">
        <v>22</v>
      </c>
      <c r="F1194" s="80"/>
      <c r="G1194" s="81">
        <v>9411.76</v>
      </c>
      <c r="H1194" s="82">
        <f t="shared" si="23"/>
        <v>0</v>
      </c>
      <c r="I1194" s="83"/>
    </row>
    <row r="1195" spans="3:9" s="66" customFormat="1" hidden="1" x14ac:dyDescent="0.25">
      <c r="C1195" s="77">
        <v>40</v>
      </c>
      <c r="D1195" s="78" t="s">
        <v>52</v>
      </c>
      <c r="E1195" s="79" t="s">
        <v>22</v>
      </c>
      <c r="F1195" s="80"/>
      <c r="G1195" s="81">
        <v>10000</v>
      </c>
      <c r="H1195" s="82">
        <f t="shared" si="23"/>
        <v>0</v>
      </c>
      <c r="I1195" s="83"/>
    </row>
    <row r="1196" spans="3:9" s="66" customFormat="1" hidden="1" x14ac:dyDescent="0.25">
      <c r="C1196" s="77">
        <v>41</v>
      </c>
      <c r="D1196" s="78" t="s">
        <v>53</v>
      </c>
      <c r="E1196" s="79" t="s">
        <v>22</v>
      </c>
      <c r="F1196" s="80"/>
      <c r="G1196" s="81">
        <v>10000</v>
      </c>
      <c r="H1196" s="82">
        <f t="shared" si="23"/>
        <v>0</v>
      </c>
      <c r="I1196" s="83"/>
    </row>
    <row r="1197" spans="3:9" s="66" customFormat="1" hidden="1" x14ac:dyDescent="0.25">
      <c r="C1197" s="77">
        <v>42</v>
      </c>
      <c r="D1197" s="78" t="s">
        <v>54</v>
      </c>
      <c r="E1197" s="79" t="s">
        <v>22</v>
      </c>
      <c r="F1197" s="80"/>
      <c r="G1197" s="81">
        <v>3529.41</v>
      </c>
      <c r="H1197" s="82">
        <f t="shared" si="23"/>
        <v>0</v>
      </c>
      <c r="I1197" s="83"/>
    </row>
    <row r="1198" spans="3:9" s="66" customFormat="1" ht="17.25" hidden="1" customHeight="1" x14ac:dyDescent="0.25">
      <c r="C1198" s="77">
        <v>43</v>
      </c>
      <c r="D1198" s="78" t="s">
        <v>55</v>
      </c>
      <c r="E1198" s="79" t="s">
        <v>22</v>
      </c>
      <c r="F1198" s="80"/>
      <c r="G1198" s="84">
        <v>5882.35</v>
      </c>
      <c r="H1198" s="85">
        <f t="shared" si="23"/>
        <v>0</v>
      </c>
      <c r="I1198" s="83"/>
    </row>
    <row r="1199" spans="3:9" s="66" customFormat="1" ht="17.25" hidden="1" customHeight="1" x14ac:dyDescent="0.25">
      <c r="C1199" s="77">
        <v>44</v>
      </c>
      <c r="D1199" s="78" t="s">
        <v>56</v>
      </c>
      <c r="E1199" s="79" t="s">
        <v>22</v>
      </c>
      <c r="F1199" s="80"/>
      <c r="G1199" s="84">
        <v>5882.94</v>
      </c>
      <c r="H1199" s="85">
        <f t="shared" si="23"/>
        <v>0</v>
      </c>
      <c r="I1199" s="83"/>
    </row>
    <row r="1200" spans="3:9" s="66" customFormat="1" ht="15.75" hidden="1" thickBot="1" x14ac:dyDescent="0.3">
      <c r="C1200" s="87">
        <v>45</v>
      </c>
      <c r="D1200" s="88" t="s">
        <v>57</v>
      </c>
      <c r="E1200" s="89" t="s">
        <v>25</v>
      </c>
      <c r="F1200" s="90"/>
      <c r="G1200" s="104">
        <v>10588.24</v>
      </c>
      <c r="H1200" s="105">
        <f t="shared" si="23"/>
        <v>0</v>
      </c>
      <c r="I1200" s="93"/>
    </row>
    <row r="1201" spans="3:17" s="66" customFormat="1" ht="15.75" thickBot="1" x14ac:dyDescent="0.3">
      <c r="C1201" s="138" t="s">
        <v>70</v>
      </c>
      <c r="D1201" s="139"/>
      <c r="E1201" s="139"/>
      <c r="F1201" s="139"/>
      <c r="G1201" s="140"/>
      <c r="H1201" s="94">
        <f>SUM(H1156:H1200)</f>
        <v>360000.07500000001</v>
      </c>
      <c r="I1201" s="94">
        <f>+H1201*1.19</f>
        <v>428400.08925000002</v>
      </c>
    </row>
    <row r="1202" spans="3:17" s="66" customFormat="1" ht="15.75" thickBot="1" x14ac:dyDescent="0.3">
      <c r="F1202" s="106"/>
    </row>
    <row r="1203" spans="3:17" s="66" customFormat="1" ht="15.75" thickBot="1" x14ac:dyDescent="0.3">
      <c r="C1203" s="132" t="s">
        <v>61</v>
      </c>
      <c r="D1203" s="133"/>
      <c r="E1203" s="134"/>
      <c r="F1203" s="135" t="s">
        <v>94</v>
      </c>
      <c r="G1203" s="136"/>
      <c r="H1203" s="136"/>
      <c r="I1203" s="137"/>
      <c r="Q1203" s="107"/>
    </row>
    <row r="1204" spans="3:17" s="66" customFormat="1" ht="15.75" thickBot="1" x14ac:dyDescent="0.3">
      <c r="C1204" s="132" t="s">
        <v>63</v>
      </c>
      <c r="D1204" s="133"/>
      <c r="E1204" s="134"/>
      <c r="F1204" s="135" t="s">
        <v>67</v>
      </c>
      <c r="G1204" s="136"/>
      <c r="H1204" s="136"/>
      <c r="I1204" s="137"/>
    </row>
    <row r="1205" spans="3:17" s="66" customFormat="1" ht="60" x14ac:dyDescent="0.25">
      <c r="C1205" s="67" t="s">
        <v>8</v>
      </c>
      <c r="D1205" s="68" t="s">
        <v>9</v>
      </c>
      <c r="E1205" s="68" t="s">
        <v>10</v>
      </c>
      <c r="F1205" s="69" t="s">
        <v>11</v>
      </c>
      <c r="G1205" s="68" t="s">
        <v>69</v>
      </c>
      <c r="H1205" s="68" t="s">
        <v>58</v>
      </c>
      <c r="I1205" s="70" t="s">
        <v>62</v>
      </c>
    </row>
    <row r="1206" spans="3:17" s="66" customFormat="1" hidden="1" x14ac:dyDescent="0.25">
      <c r="C1206" s="71">
        <v>1</v>
      </c>
      <c r="D1206" s="72" t="s">
        <v>12</v>
      </c>
      <c r="E1206" s="73" t="s">
        <v>13</v>
      </c>
      <c r="F1206" s="74"/>
      <c r="G1206" s="75">
        <v>7058.82</v>
      </c>
      <c r="H1206" s="75">
        <f>+F1206*G1206</f>
        <v>0</v>
      </c>
      <c r="I1206" s="76"/>
    </row>
    <row r="1207" spans="3:17" s="66" customFormat="1" ht="24.75" hidden="1" customHeight="1" x14ac:dyDescent="0.25">
      <c r="C1207" s="77">
        <v>2</v>
      </c>
      <c r="D1207" s="78" t="s">
        <v>14</v>
      </c>
      <c r="E1207" s="79" t="s">
        <v>15</v>
      </c>
      <c r="F1207" s="80"/>
      <c r="G1207" s="81">
        <v>9411.76</v>
      </c>
      <c r="H1207" s="82">
        <f t="shared" ref="H1207:H1250" si="24">+F1207*G1207</f>
        <v>0</v>
      </c>
      <c r="I1207" s="83"/>
    </row>
    <row r="1208" spans="3:17" s="66" customFormat="1" hidden="1" x14ac:dyDescent="0.25">
      <c r="C1208" s="77">
        <v>3</v>
      </c>
      <c r="D1208" s="78" t="s">
        <v>16</v>
      </c>
      <c r="E1208" s="79" t="s">
        <v>15</v>
      </c>
      <c r="F1208" s="80"/>
      <c r="G1208" s="81">
        <v>8235.2900000000009</v>
      </c>
      <c r="H1208" s="82">
        <f t="shared" si="24"/>
        <v>0</v>
      </c>
      <c r="I1208" s="83"/>
    </row>
    <row r="1209" spans="3:17" s="66" customFormat="1" hidden="1" x14ac:dyDescent="0.25">
      <c r="C1209" s="77">
        <v>4</v>
      </c>
      <c r="D1209" s="78" t="s">
        <v>17</v>
      </c>
      <c r="E1209" s="79" t="s">
        <v>15</v>
      </c>
      <c r="F1209" s="80"/>
      <c r="G1209" s="81">
        <v>7058.82</v>
      </c>
      <c r="H1209" s="82">
        <f t="shared" si="24"/>
        <v>0</v>
      </c>
      <c r="I1209" s="83"/>
    </row>
    <row r="1210" spans="3:17" s="66" customFormat="1" hidden="1" x14ac:dyDescent="0.25">
      <c r="C1210" s="77">
        <v>5</v>
      </c>
      <c r="D1210" s="78" t="s">
        <v>18</v>
      </c>
      <c r="E1210" s="79" t="s">
        <v>15</v>
      </c>
      <c r="F1210" s="80"/>
      <c r="G1210" s="81">
        <v>6470.59</v>
      </c>
      <c r="H1210" s="82">
        <f t="shared" si="24"/>
        <v>0</v>
      </c>
      <c r="I1210" s="83"/>
    </row>
    <row r="1211" spans="3:17" s="66" customFormat="1" hidden="1" x14ac:dyDescent="0.25">
      <c r="C1211" s="77">
        <v>6</v>
      </c>
      <c r="D1211" s="78" t="s">
        <v>19</v>
      </c>
      <c r="E1211" s="79" t="s">
        <v>15</v>
      </c>
      <c r="F1211" s="80"/>
      <c r="G1211" s="81">
        <v>2941.18</v>
      </c>
      <c r="H1211" s="82">
        <f t="shared" si="24"/>
        <v>0</v>
      </c>
      <c r="I1211" s="83"/>
    </row>
    <row r="1212" spans="3:17" s="66" customFormat="1" hidden="1" x14ac:dyDescent="0.25">
      <c r="C1212" s="77">
        <v>7</v>
      </c>
      <c r="D1212" s="78" t="s">
        <v>20</v>
      </c>
      <c r="E1212" s="79" t="s">
        <v>15</v>
      </c>
      <c r="F1212" s="80"/>
      <c r="G1212" s="81">
        <v>3529.41</v>
      </c>
      <c r="H1212" s="82">
        <f t="shared" si="24"/>
        <v>0</v>
      </c>
      <c r="I1212" s="83"/>
    </row>
    <row r="1213" spans="3:17" s="66" customFormat="1" hidden="1" x14ac:dyDescent="0.25">
      <c r="C1213" s="77">
        <v>8</v>
      </c>
      <c r="D1213" s="78" t="s">
        <v>21</v>
      </c>
      <c r="E1213" s="79" t="s">
        <v>22</v>
      </c>
      <c r="F1213" s="80"/>
      <c r="G1213" s="81">
        <v>2941.18</v>
      </c>
      <c r="H1213" s="82">
        <f t="shared" si="24"/>
        <v>0</v>
      </c>
      <c r="I1213" s="83"/>
    </row>
    <row r="1214" spans="3:17" s="66" customFormat="1" hidden="1" x14ac:dyDescent="0.25">
      <c r="C1214" s="77">
        <v>9</v>
      </c>
      <c r="D1214" s="78" t="s">
        <v>23</v>
      </c>
      <c r="E1214" s="79" t="s">
        <v>22</v>
      </c>
      <c r="F1214" s="80"/>
      <c r="G1214" s="81">
        <v>4117.6499999999996</v>
      </c>
      <c r="H1214" s="82">
        <f t="shared" si="24"/>
        <v>0</v>
      </c>
      <c r="I1214" s="83"/>
    </row>
    <row r="1215" spans="3:17" s="66" customFormat="1" hidden="1" x14ac:dyDescent="0.25">
      <c r="C1215" s="77">
        <v>10</v>
      </c>
      <c r="D1215" s="78" t="s">
        <v>24</v>
      </c>
      <c r="E1215" s="79" t="s">
        <v>25</v>
      </c>
      <c r="F1215" s="80"/>
      <c r="G1215" s="81">
        <v>12352.94</v>
      </c>
      <c r="H1215" s="82">
        <f t="shared" si="24"/>
        <v>0</v>
      </c>
      <c r="I1215" s="83"/>
    </row>
    <row r="1216" spans="3:17" s="66" customFormat="1" ht="24.75" hidden="1" customHeight="1" x14ac:dyDescent="0.25">
      <c r="C1216" s="77">
        <v>11</v>
      </c>
      <c r="D1216" s="78" t="s">
        <v>26</v>
      </c>
      <c r="E1216" s="79" t="s">
        <v>15</v>
      </c>
      <c r="F1216" s="80"/>
      <c r="G1216" s="84">
        <v>17647.060000000001</v>
      </c>
      <c r="H1216" s="85">
        <f t="shared" si="24"/>
        <v>0</v>
      </c>
      <c r="I1216" s="83"/>
    </row>
    <row r="1217" spans="3:9" s="66" customFormat="1" hidden="1" x14ac:dyDescent="0.25">
      <c r="C1217" s="77">
        <v>12</v>
      </c>
      <c r="D1217" s="78" t="s">
        <v>27</v>
      </c>
      <c r="E1217" s="79" t="s">
        <v>15</v>
      </c>
      <c r="F1217" s="80"/>
      <c r="G1217" s="81">
        <v>18235.29</v>
      </c>
      <c r="H1217" s="82">
        <f t="shared" si="24"/>
        <v>0</v>
      </c>
      <c r="I1217" s="83"/>
    </row>
    <row r="1218" spans="3:9" s="66" customFormat="1" hidden="1" x14ac:dyDescent="0.25">
      <c r="C1218" s="77">
        <v>13</v>
      </c>
      <c r="D1218" s="78" t="s">
        <v>28</v>
      </c>
      <c r="E1218" s="79" t="s">
        <v>15</v>
      </c>
      <c r="F1218" s="80"/>
      <c r="G1218" s="81">
        <v>10000</v>
      </c>
      <c r="H1218" s="82">
        <f t="shared" si="24"/>
        <v>0</v>
      </c>
      <c r="I1218" s="83"/>
    </row>
    <row r="1219" spans="3:9" s="66" customFormat="1" ht="24.75" hidden="1" customHeight="1" x14ac:dyDescent="0.25">
      <c r="C1219" s="77">
        <v>14</v>
      </c>
      <c r="D1219" s="78" t="s">
        <v>29</v>
      </c>
      <c r="E1219" s="79" t="s">
        <v>25</v>
      </c>
      <c r="F1219" s="80"/>
      <c r="G1219" s="84">
        <v>18823.53</v>
      </c>
      <c r="H1219" s="85">
        <f t="shared" si="24"/>
        <v>0</v>
      </c>
      <c r="I1219" s="83"/>
    </row>
    <row r="1220" spans="3:9" s="66" customFormat="1" hidden="1" x14ac:dyDescent="0.25">
      <c r="C1220" s="77">
        <v>15</v>
      </c>
      <c r="D1220" s="78" t="s">
        <v>30</v>
      </c>
      <c r="E1220" s="79" t="s">
        <v>15</v>
      </c>
      <c r="F1220" s="80"/>
      <c r="G1220" s="81">
        <v>20000</v>
      </c>
      <c r="H1220" s="82">
        <f t="shared" si="24"/>
        <v>0</v>
      </c>
      <c r="I1220" s="83"/>
    </row>
    <row r="1221" spans="3:9" s="66" customFormat="1" ht="24.75" hidden="1" customHeight="1" x14ac:dyDescent="0.25">
      <c r="C1221" s="77">
        <v>16</v>
      </c>
      <c r="D1221" s="78" t="s">
        <v>31</v>
      </c>
      <c r="E1221" s="79" t="s">
        <v>15</v>
      </c>
      <c r="F1221" s="80"/>
      <c r="G1221" s="84">
        <v>18823.53</v>
      </c>
      <c r="H1221" s="85">
        <f t="shared" si="24"/>
        <v>0</v>
      </c>
      <c r="I1221" s="83"/>
    </row>
    <row r="1222" spans="3:9" s="66" customFormat="1" ht="19.5" hidden="1" customHeight="1" x14ac:dyDescent="0.25">
      <c r="C1222" s="77">
        <v>17</v>
      </c>
      <c r="D1222" s="78" t="s">
        <v>32</v>
      </c>
      <c r="E1222" s="79" t="s">
        <v>25</v>
      </c>
      <c r="F1222" s="80"/>
      <c r="G1222" s="84">
        <v>14117.65</v>
      </c>
      <c r="H1222" s="85">
        <f t="shared" si="24"/>
        <v>0</v>
      </c>
      <c r="I1222" s="83"/>
    </row>
    <row r="1223" spans="3:9" s="66" customFormat="1" hidden="1" x14ac:dyDescent="0.25">
      <c r="C1223" s="77">
        <v>18</v>
      </c>
      <c r="D1223" s="78" t="s">
        <v>33</v>
      </c>
      <c r="E1223" s="79" t="s">
        <v>13</v>
      </c>
      <c r="F1223" s="80"/>
      <c r="G1223" s="81">
        <v>5882.35</v>
      </c>
      <c r="H1223" s="82">
        <f t="shared" si="24"/>
        <v>0</v>
      </c>
      <c r="I1223" s="83"/>
    </row>
    <row r="1224" spans="3:9" s="66" customFormat="1" ht="24.75" hidden="1" customHeight="1" x14ac:dyDescent="0.25">
      <c r="C1224" s="77">
        <v>19</v>
      </c>
      <c r="D1224" s="78" t="s">
        <v>34</v>
      </c>
      <c r="E1224" s="79" t="s">
        <v>15</v>
      </c>
      <c r="F1224" s="80"/>
      <c r="G1224" s="81">
        <v>15882.35</v>
      </c>
      <c r="H1224" s="82">
        <f t="shared" si="24"/>
        <v>0</v>
      </c>
      <c r="I1224" s="83"/>
    </row>
    <row r="1225" spans="3:9" s="66" customFormat="1" hidden="1" x14ac:dyDescent="0.25">
      <c r="C1225" s="77">
        <v>20</v>
      </c>
      <c r="D1225" s="78" t="s">
        <v>35</v>
      </c>
      <c r="E1225" s="79" t="s">
        <v>25</v>
      </c>
      <c r="F1225" s="80"/>
      <c r="G1225" s="81">
        <v>15882.35</v>
      </c>
      <c r="H1225" s="82">
        <f t="shared" si="24"/>
        <v>0</v>
      </c>
      <c r="I1225" s="83"/>
    </row>
    <row r="1226" spans="3:9" s="66" customFormat="1" hidden="1" x14ac:dyDescent="0.25">
      <c r="C1226" s="77">
        <v>21</v>
      </c>
      <c r="D1226" s="78" t="s">
        <v>36</v>
      </c>
      <c r="E1226" s="79" t="s">
        <v>25</v>
      </c>
      <c r="F1226" s="80"/>
      <c r="G1226" s="81">
        <v>15882.94</v>
      </c>
      <c r="H1226" s="82">
        <f t="shared" si="24"/>
        <v>0</v>
      </c>
      <c r="I1226" s="83"/>
    </row>
    <row r="1227" spans="3:9" s="66" customFormat="1" ht="24.75" hidden="1" customHeight="1" x14ac:dyDescent="0.25">
      <c r="C1227" s="77">
        <v>22</v>
      </c>
      <c r="D1227" s="78" t="s">
        <v>37</v>
      </c>
      <c r="E1227" s="79" t="s">
        <v>15</v>
      </c>
      <c r="F1227" s="80"/>
      <c r="G1227" s="81">
        <v>15883.53</v>
      </c>
      <c r="H1227" s="82">
        <f t="shared" si="24"/>
        <v>0</v>
      </c>
      <c r="I1227" s="83"/>
    </row>
    <row r="1228" spans="3:9" s="66" customFormat="1" hidden="1" x14ac:dyDescent="0.25">
      <c r="C1228" s="77">
        <v>23</v>
      </c>
      <c r="D1228" s="78" t="s">
        <v>38</v>
      </c>
      <c r="E1228" s="79" t="s">
        <v>15</v>
      </c>
      <c r="F1228" s="80"/>
      <c r="G1228" s="81">
        <v>15884.12</v>
      </c>
      <c r="H1228" s="82">
        <f t="shared" si="24"/>
        <v>0</v>
      </c>
      <c r="I1228" s="83"/>
    </row>
    <row r="1229" spans="3:9" s="66" customFormat="1" hidden="1" x14ac:dyDescent="0.25">
      <c r="C1229" s="77">
        <v>24</v>
      </c>
      <c r="D1229" s="78" t="s">
        <v>39</v>
      </c>
      <c r="E1229" s="79" t="s">
        <v>25</v>
      </c>
      <c r="F1229" s="80"/>
      <c r="G1229" s="81">
        <v>12352.94</v>
      </c>
      <c r="H1229" s="82">
        <f t="shared" si="24"/>
        <v>0</v>
      </c>
      <c r="I1229" s="83"/>
    </row>
    <row r="1230" spans="3:9" s="66" customFormat="1" hidden="1" x14ac:dyDescent="0.25">
      <c r="C1230" s="77">
        <v>25</v>
      </c>
      <c r="D1230" s="78" t="s">
        <v>40</v>
      </c>
      <c r="E1230" s="79" t="s">
        <v>15</v>
      </c>
      <c r="F1230" s="80"/>
      <c r="G1230" s="81">
        <v>15882.35</v>
      </c>
      <c r="H1230" s="82">
        <f t="shared" si="24"/>
        <v>0</v>
      </c>
      <c r="I1230" s="83"/>
    </row>
    <row r="1231" spans="3:9" s="66" customFormat="1" hidden="1" x14ac:dyDescent="0.25">
      <c r="C1231" s="77">
        <v>26</v>
      </c>
      <c r="D1231" s="78" t="s">
        <v>41</v>
      </c>
      <c r="E1231" s="79" t="s">
        <v>15</v>
      </c>
      <c r="F1231" s="80"/>
      <c r="G1231" s="81">
        <v>15882.94</v>
      </c>
      <c r="H1231" s="82">
        <f t="shared" si="24"/>
        <v>0</v>
      </c>
      <c r="I1231" s="83"/>
    </row>
    <row r="1232" spans="3:9" s="66" customFormat="1" hidden="1" x14ac:dyDescent="0.25">
      <c r="C1232" s="77">
        <v>27</v>
      </c>
      <c r="D1232" s="78" t="s">
        <v>42</v>
      </c>
      <c r="E1232" s="79" t="s">
        <v>15</v>
      </c>
      <c r="F1232" s="80"/>
      <c r="G1232" s="81">
        <v>38235.29</v>
      </c>
      <c r="H1232" s="82">
        <f t="shared" si="24"/>
        <v>0</v>
      </c>
      <c r="I1232" s="83"/>
    </row>
    <row r="1233" spans="3:9" s="66" customFormat="1" hidden="1" x14ac:dyDescent="0.25">
      <c r="C1233" s="77">
        <v>28</v>
      </c>
      <c r="D1233" s="78" t="s">
        <v>43</v>
      </c>
      <c r="E1233" s="79" t="s">
        <v>15</v>
      </c>
      <c r="F1233" s="80"/>
      <c r="G1233" s="81">
        <v>31764.71</v>
      </c>
      <c r="H1233" s="82">
        <f t="shared" si="24"/>
        <v>0</v>
      </c>
      <c r="I1233" s="83"/>
    </row>
    <row r="1234" spans="3:9" s="66" customFormat="1" hidden="1" x14ac:dyDescent="0.25">
      <c r="C1234" s="77">
        <v>29</v>
      </c>
      <c r="D1234" s="78" t="s">
        <v>44</v>
      </c>
      <c r="E1234" s="79" t="s">
        <v>15</v>
      </c>
      <c r="F1234" s="80"/>
      <c r="G1234" s="81">
        <v>4705.88</v>
      </c>
      <c r="H1234" s="82">
        <f t="shared" si="24"/>
        <v>0</v>
      </c>
      <c r="I1234" s="83"/>
    </row>
    <row r="1235" spans="3:9" s="66" customFormat="1" ht="21" hidden="1" customHeight="1" x14ac:dyDescent="0.25">
      <c r="C1235" s="77">
        <v>30</v>
      </c>
      <c r="D1235" s="78" t="s">
        <v>44</v>
      </c>
      <c r="E1235" s="79" t="s">
        <v>25</v>
      </c>
      <c r="F1235" s="80"/>
      <c r="G1235" s="84">
        <v>4117.6499999999996</v>
      </c>
      <c r="H1235" s="85">
        <f t="shared" si="24"/>
        <v>0</v>
      </c>
      <c r="I1235" s="83"/>
    </row>
    <row r="1236" spans="3:9" s="66" customFormat="1" ht="24.75" hidden="1" customHeight="1" x14ac:dyDescent="0.25">
      <c r="C1236" s="77">
        <v>31</v>
      </c>
      <c r="D1236" s="78" t="s">
        <v>45</v>
      </c>
      <c r="E1236" s="79" t="s">
        <v>15</v>
      </c>
      <c r="F1236" s="80"/>
      <c r="G1236" s="84">
        <v>13529.41</v>
      </c>
      <c r="H1236" s="85">
        <f t="shared" si="24"/>
        <v>0</v>
      </c>
      <c r="I1236" s="83"/>
    </row>
    <row r="1237" spans="3:9" s="66" customFormat="1" ht="20.25" hidden="1" customHeight="1" x14ac:dyDescent="0.25">
      <c r="C1237" s="77">
        <v>32</v>
      </c>
      <c r="D1237" s="78" t="s">
        <v>45</v>
      </c>
      <c r="E1237" s="79" t="s">
        <v>25</v>
      </c>
      <c r="F1237" s="80"/>
      <c r="G1237" s="84">
        <v>11176.47</v>
      </c>
      <c r="H1237" s="85">
        <f t="shared" si="24"/>
        <v>0</v>
      </c>
      <c r="I1237" s="83"/>
    </row>
    <row r="1238" spans="3:9" s="66" customFormat="1" ht="195.75" customHeight="1" x14ac:dyDescent="0.25">
      <c r="C1238" s="77">
        <v>33</v>
      </c>
      <c r="D1238" s="78" t="s">
        <v>46</v>
      </c>
      <c r="E1238" s="79" t="s">
        <v>15</v>
      </c>
      <c r="F1238" s="80">
        <v>32.200000000000003</v>
      </c>
      <c r="G1238" s="84">
        <v>11764.71</v>
      </c>
      <c r="H1238" s="85">
        <f t="shared" si="24"/>
        <v>378823.66200000001</v>
      </c>
      <c r="I1238" s="83"/>
    </row>
    <row r="1239" spans="3:9" s="66" customFormat="1" ht="194.25" customHeight="1" x14ac:dyDescent="0.25">
      <c r="C1239" s="77">
        <v>34</v>
      </c>
      <c r="D1239" s="78" t="s">
        <v>46</v>
      </c>
      <c r="E1239" s="79" t="s">
        <v>25</v>
      </c>
      <c r="F1239" s="80">
        <v>124.4</v>
      </c>
      <c r="G1239" s="84">
        <v>9411.76</v>
      </c>
      <c r="H1239" s="85">
        <f t="shared" si="24"/>
        <v>1170822.9440000001</v>
      </c>
      <c r="I1239" s="83"/>
    </row>
    <row r="1240" spans="3:9" s="66" customFormat="1" ht="21" hidden="1" customHeight="1" x14ac:dyDescent="0.25">
      <c r="C1240" s="77">
        <v>35</v>
      </c>
      <c r="D1240" s="78" t="s">
        <v>47</v>
      </c>
      <c r="E1240" s="79" t="s">
        <v>15</v>
      </c>
      <c r="F1240" s="80"/>
      <c r="G1240" s="81">
        <v>11176.47</v>
      </c>
      <c r="H1240" s="82">
        <f t="shared" si="24"/>
        <v>0</v>
      </c>
      <c r="I1240" s="83"/>
    </row>
    <row r="1241" spans="3:9" s="66" customFormat="1" hidden="1" x14ac:dyDescent="0.25">
      <c r="C1241" s="77">
        <v>36</v>
      </c>
      <c r="D1241" s="78" t="s">
        <v>48</v>
      </c>
      <c r="E1241" s="79" t="s">
        <v>15</v>
      </c>
      <c r="F1241" s="80"/>
      <c r="G1241" s="86">
        <v>11176.47</v>
      </c>
      <c r="H1241" s="82">
        <f t="shared" si="24"/>
        <v>0</v>
      </c>
      <c r="I1241" s="83"/>
    </row>
    <row r="1242" spans="3:9" s="66" customFormat="1" hidden="1" x14ac:dyDescent="0.25">
      <c r="C1242" s="77">
        <v>37</v>
      </c>
      <c r="D1242" s="78" t="s">
        <v>49</v>
      </c>
      <c r="E1242" s="79" t="s">
        <v>15</v>
      </c>
      <c r="F1242" s="80"/>
      <c r="G1242" s="81">
        <v>2941.18</v>
      </c>
      <c r="H1242" s="82">
        <f t="shared" si="24"/>
        <v>0</v>
      </c>
      <c r="I1242" s="83"/>
    </row>
    <row r="1243" spans="3:9" s="66" customFormat="1" ht="19.5" hidden="1" customHeight="1" x14ac:dyDescent="0.25">
      <c r="C1243" s="77">
        <v>38</v>
      </c>
      <c r="D1243" s="78" t="s">
        <v>50</v>
      </c>
      <c r="E1243" s="79" t="s">
        <v>25</v>
      </c>
      <c r="F1243" s="80"/>
      <c r="G1243" s="84">
        <v>2941.76</v>
      </c>
      <c r="H1243" s="85">
        <f t="shared" si="24"/>
        <v>0</v>
      </c>
      <c r="I1243" s="83"/>
    </row>
    <row r="1244" spans="3:9" s="66" customFormat="1" hidden="1" x14ac:dyDescent="0.25">
      <c r="C1244" s="77">
        <v>39</v>
      </c>
      <c r="D1244" s="78" t="s">
        <v>51</v>
      </c>
      <c r="E1244" s="79" t="s">
        <v>22</v>
      </c>
      <c r="F1244" s="80"/>
      <c r="G1244" s="81">
        <v>9411.76</v>
      </c>
      <c r="H1244" s="82">
        <f t="shared" si="24"/>
        <v>0</v>
      </c>
      <c r="I1244" s="83"/>
    </row>
    <row r="1245" spans="3:9" s="66" customFormat="1" hidden="1" x14ac:dyDescent="0.25">
      <c r="C1245" s="77">
        <v>40</v>
      </c>
      <c r="D1245" s="78" t="s">
        <v>52</v>
      </c>
      <c r="E1245" s="79" t="s">
        <v>22</v>
      </c>
      <c r="F1245" s="80"/>
      <c r="G1245" s="81">
        <v>10000</v>
      </c>
      <c r="H1245" s="82">
        <f t="shared" si="24"/>
        <v>0</v>
      </c>
      <c r="I1245" s="83"/>
    </row>
    <row r="1246" spans="3:9" s="66" customFormat="1" hidden="1" x14ac:dyDescent="0.25">
      <c r="C1246" s="77">
        <v>41</v>
      </c>
      <c r="D1246" s="78" t="s">
        <v>53</v>
      </c>
      <c r="E1246" s="79" t="s">
        <v>22</v>
      </c>
      <c r="F1246" s="80"/>
      <c r="G1246" s="81">
        <v>10000</v>
      </c>
      <c r="H1246" s="82">
        <f t="shared" si="24"/>
        <v>0</v>
      </c>
      <c r="I1246" s="83"/>
    </row>
    <row r="1247" spans="3:9" s="66" customFormat="1" hidden="1" x14ac:dyDescent="0.25">
      <c r="C1247" s="77">
        <v>42</v>
      </c>
      <c r="D1247" s="78" t="s">
        <v>54</v>
      </c>
      <c r="E1247" s="79" t="s">
        <v>22</v>
      </c>
      <c r="F1247" s="80"/>
      <c r="G1247" s="81">
        <v>3529.41</v>
      </c>
      <c r="H1247" s="82">
        <f t="shared" si="24"/>
        <v>0</v>
      </c>
      <c r="I1247" s="83"/>
    </row>
    <row r="1248" spans="3:9" s="66" customFormat="1" ht="17.25" hidden="1" customHeight="1" x14ac:dyDescent="0.25">
      <c r="C1248" s="77">
        <v>43</v>
      </c>
      <c r="D1248" s="78" t="s">
        <v>55</v>
      </c>
      <c r="E1248" s="79" t="s">
        <v>22</v>
      </c>
      <c r="F1248" s="80"/>
      <c r="G1248" s="84">
        <v>5882.35</v>
      </c>
      <c r="H1248" s="85">
        <f t="shared" si="24"/>
        <v>0</v>
      </c>
      <c r="I1248" s="83"/>
    </row>
    <row r="1249" spans="3:17" s="66" customFormat="1" ht="17.25" hidden="1" customHeight="1" x14ac:dyDescent="0.25">
      <c r="C1249" s="77">
        <v>44</v>
      </c>
      <c r="D1249" s="78" t="s">
        <v>56</v>
      </c>
      <c r="E1249" s="79" t="s">
        <v>22</v>
      </c>
      <c r="F1249" s="80"/>
      <c r="G1249" s="84">
        <v>5882.94</v>
      </c>
      <c r="H1249" s="85">
        <f t="shared" si="24"/>
        <v>0</v>
      </c>
      <c r="I1249" s="83"/>
    </row>
    <row r="1250" spans="3:17" s="66" customFormat="1" ht="15.75" hidden="1" thickBot="1" x14ac:dyDescent="0.3">
      <c r="C1250" s="87">
        <v>45</v>
      </c>
      <c r="D1250" s="88" t="s">
        <v>57</v>
      </c>
      <c r="E1250" s="89" t="s">
        <v>25</v>
      </c>
      <c r="F1250" s="90"/>
      <c r="G1250" s="104">
        <v>10588.24</v>
      </c>
      <c r="H1250" s="105">
        <f t="shared" si="24"/>
        <v>0</v>
      </c>
      <c r="I1250" s="93"/>
    </row>
    <row r="1251" spans="3:17" s="66" customFormat="1" ht="15.75" thickBot="1" x14ac:dyDescent="0.3">
      <c r="C1251" s="138" t="s">
        <v>70</v>
      </c>
      <c r="D1251" s="139"/>
      <c r="E1251" s="139"/>
      <c r="F1251" s="139"/>
      <c r="G1251" s="140"/>
      <c r="H1251" s="94">
        <f>SUM(H1206:H1250)</f>
        <v>1549646.6060000001</v>
      </c>
      <c r="I1251" s="94">
        <f>+H1251*1.19</f>
        <v>1844079.46114</v>
      </c>
    </row>
    <row r="1252" spans="3:17" s="66" customFormat="1" ht="15.75" thickBot="1" x14ac:dyDescent="0.3">
      <c r="F1252" s="106"/>
    </row>
    <row r="1253" spans="3:17" s="66" customFormat="1" ht="15.75" thickBot="1" x14ac:dyDescent="0.3">
      <c r="C1253" s="132" t="s">
        <v>61</v>
      </c>
      <c r="D1253" s="133"/>
      <c r="E1253" s="134"/>
      <c r="F1253" s="135" t="s">
        <v>95</v>
      </c>
      <c r="G1253" s="136"/>
      <c r="H1253" s="136"/>
      <c r="I1253" s="137"/>
      <c r="Q1253" s="107"/>
    </row>
    <row r="1254" spans="3:17" s="66" customFormat="1" ht="15.75" thickBot="1" x14ac:dyDescent="0.3">
      <c r="C1254" s="132" t="s">
        <v>63</v>
      </c>
      <c r="D1254" s="133"/>
      <c r="E1254" s="134"/>
      <c r="F1254" s="135" t="s">
        <v>67</v>
      </c>
      <c r="G1254" s="136"/>
      <c r="H1254" s="136"/>
      <c r="I1254" s="137"/>
    </row>
    <row r="1255" spans="3:17" s="66" customFormat="1" ht="60" x14ac:dyDescent="0.25">
      <c r="C1255" s="67" t="s">
        <v>8</v>
      </c>
      <c r="D1255" s="68" t="s">
        <v>9</v>
      </c>
      <c r="E1255" s="68" t="s">
        <v>10</v>
      </c>
      <c r="F1255" s="69" t="s">
        <v>11</v>
      </c>
      <c r="G1255" s="68" t="s">
        <v>69</v>
      </c>
      <c r="H1255" s="68" t="s">
        <v>58</v>
      </c>
      <c r="I1255" s="70" t="s">
        <v>62</v>
      </c>
    </row>
    <row r="1256" spans="3:17" s="66" customFormat="1" hidden="1" x14ac:dyDescent="0.25">
      <c r="C1256" s="71">
        <v>1</v>
      </c>
      <c r="D1256" s="72" t="s">
        <v>12</v>
      </c>
      <c r="E1256" s="73" t="s">
        <v>13</v>
      </c>
      <c r="F1256" s="74"/>
      <c r="G1256" s="75">
        <v>7058.82</v>
      </c>
      <c r="H1256" s="75">
        <f>+F1256*G1256</f>
        <v>0</v>
      </c>
      <c r="I1256" s="76"/>
    </row>
    <row r="1257" spans="3:17" s="66" customFormat="1" ht="24.75" hidden="1" customHeight="1" x14ac:dyDescent="0.25">
      <c r="C1257" s="77">
        <v>2</v>
      </c>
      <c r="D1257" s="78" t="s">
        <v>14</v>
      </c>
      <c r="E1257" s="79" t="s">
        <v>15</v>
      </c>
      <c r="F1257" s="80"/>
      <c r="G1257" s="81">
        <v>9411.76</v>
      </c>
      <c r="H1257" s="82">
        <f t="shared" ref="H1257:H1300" si="25">+F1257*G1257</f>
        <v>0</v>
      </c>
      <c r="I1257" s="83"/>
    </row>
    <row r="1258" spans="3:17" s="66" customFormat="1" hidden="1" x14ac:dyDescent="0.25">
      <c r="C1258" s="77">
        <v>3</v>
      </c>
      <c r="D1258" s="78" t="s">
        <v>16</v>
      </c>
      <c r="E1258" s="79" t="s">
        <v>15</v>
      </c>
      <c r="F1258" s="80"/>
      <c r="G1258" s="81">
        <v>8235.2900000000009</v>
      </c>
      <c r="H1258" s="82">
        <f t="shared" si="25"/>
        <v>0</v>
      </c>
      <c r="I1258" s="83"/>
    </row>
    <row r="1259" spans="3:17" s="66" customFormat="1" hidden="1" x14ac:dyDescent="0.25">
      <c r="C1259" s="77">
        <v>4</v>
      </c>
      <c r="D1259" s="78" t="s">
        <v>17</v>
      </c>
      <c r="E1259" s="79" t="s">
        <v>15</v>
      </c>
      <c r="F1259" s="80"/>
      <c r="G1259" s="81">
        <v>7058.82</v>
      </c>
      <c r="H1259" s="82">
        <f t="shared" si="25"/>
        <v>0</v>
      </c>
      <c r="I1259" s="83"/>
    </row>
    <row r="1260" spans="3:17" s="66" customFormat="1" hidden="1" x14ac:dyDescent="0.25">
      <c r="C1260" s="77">
        <v>5</v>
      </c>
      <c r="D1260" s="78" t="s">
        <v>18</v>
      </c>
      <c r="E1260" s="79" t="s">
        <v>15</v>
      </c>
      <c r="F1260" s="80"/>
      <c r="G1260" s="81">
        <v>6470.59</v>
      </c>
      <c r="H1260" s="82">
        <f t="shared" si="25"/>
        <v>0</v>
      </c>
      <c r="I1260" s="83"/>
    </row>
    <row r="1261" spans="3:17" s="66" customFormat="1" hidden="1" x14ac:dyDescent="0.25">
      <c r="C1261" s="77">
        <v>6</v>
      </c>
      <c r="D1261" s="78" t="s">
        <v>19</v>
      </c>
      <c r="E1261" s="79" t="s">
        <v>15</v>
      </c>
      <c r="F1261" s="80"/>
      <c r="G1261" s="81">
        <v>2941.18</v>
      </c>
      <c r="H1261" s="82">
        <f t="shared" si="25"/>
        <v>0</v>
      </c>
      <c r="I1261" s="83"/>
    </row>
    <row r="1262" spans="3:17" s="66" customFormat="1" hidden="1" x14ac:dyDescent="0.25">
      <c r="C1262" s="77">
        <v>7</v>
      </c>
      <c r="D1262" s="78" t="s">
        <v>20</v>
      </c>
      <c r="E1262" s="79" t="s">
        <v>15</v>
      </c>
      <c r="F1262" s="80"/>
      <c r="G1262" s="81">
        <v>3529.41</v>
      </c>
      <c r="H1262" s="82">
        <f t="shared" si="25"/>
        <v>0</v>
      </c>
      <c r="I1262" s="83"/>
    </row>
    <row r="1263" spans="3:17" s="66" customFormat="1" hidden="1" x14ac:dyDescent="0.25">
      <c r="C1263" s="77">
        <v>8</v>
      </c>
      <c r="D1263" s="78" t="s">
        <v>21</v>
      </c>
      <c r="E1263" s="79" t="s">
        <v>22</v>
      </c>
      <c r="F1263" s="80"/>
      <c r="G1263" s="81">
        <v>2941.18</v>
      </c>
      <c r="H1263" s="82">
        <f t="shared" si="25"/>
        <v>0</v>
      </c>
      <c r="I1263" s="83"/>
    </row>
    <row r="1264" spans="3:17" s="66" customFormat="1" hidden="1" x14ac:dyDescent="0.25">
      <c r="C1264" s="77">
        <v>9</v>
      </c>
      <c r="D1264" s="78" t="s">
        <v>23</v>
      </c>
      <c r="E1264" s="79" t="s">
        <v>22</v>
      </c>
      <c r="F1264" s="80"/>
      <c r="G1264" s="81">
        <v>4117.6499999999996</v>
      </c>
      <c r="H1264" s="82">
        <f t="shared" si="25"/>
        <v>0</v>
      </c>
      <c r="I1264" s="83"/>
    </row>
    <row r="1265" spans="3:9" s="66" customFormat="1" hidden="1" x14ac:dyDescent="0.25">
      <c r="C1265" s="77">
        <v>10</v>
      </c>
      <c r="D1265" s="78" t="s">
        <v>24</v>
      </c>
      <c r="E1265" s="79" t="s">
        <v>25</v>
      </c>
      <c r="F1265" s="80"/>
      <c r="G1265" s="81">
        <v>12352.94</v>
      </c>
      <c r="H1265" s="82">
        <f t="shared" si="25"/>
        <v>0</v>
      </c>
      <c r="I1265" s="83"/>
    </row>
    <row r="1266" spans="3:9" s="66" customFormat="1" ht="24.75" hidden="1" customHeight="1" x14ac:dyDescent="0.25">
      <c r="C1266" s="77">
        <v>11</v>
      </c>
      <c r="D1266" s="78" t="s">
        <v>26</v>
      </c>
      <c r="E1266" s="79" t="s">
        <v>15</v>
      </c>
      <c r="F1266" s="80"/>
      <c r="G1266" s="84">
        <v>17647.060000000001</v>
      </c>
      <c r="H1266" s="85">
        <f t="shared" si="25"/>
        <v>0</v>
      </c>
      <c r="I1266" s="83"/>
    </row>
    <row r="1267" spans="3:9" s="66" customFormat="1" hidden="1" x14ac:dyDescent="0.25">
      <c r="C1267" s="77">
        <v>12</v>
      </c>
      <c r="D1267" s="78" t="s">
        <v>27</v>
      </c>
      <c r="E1267" s="79" t="s">
        <v>15</v>
      </c>
      <c r="F1267" s="80"/>
      <c r="G1267" s="81">
        <v>18235.29</v>
      </c>
      <c r="H1267" s="82">
        <f t="shared" si="25"/>
        <v>0</v>
      </c>
      <c r="I1267" s="83"/>
    </row>
    <row r="1268" spans="3:9" s="66" customFormat="1" hidden="1" x14ac:dyDescent="0.25">
      <c r="C1268" s="77">
        <v>13</v>
      </c>
      <c r="D1268" s="78" t="s">
        <v>28</v>
      </c>
      <c r="E1268" s="79" t="s">
        <v>15</v>
      </c>
      <c r="F1268" s="80"/>
      <c r="G1268" s="81">
        <v>10000</v>
      </c>
      <c r="H1268" s="82">
        <f t="shared" si="25"/>
        <v>0</v>
      </c>
      <c r="I1268" s="83"/>
    </row>
    <row r="1269" spans="3:9" s="66" customFormat="1" ht="24.75" hidden="1" customHeight="1" x14ac:dyDescent="0.25">
      <c r="C1269" s="77">
        <v>14</v>
      </c>
      <c r="D1269" s="78" t="s">
        <v>29</v>
      </c>
      <c r="E1269" s="79" t="s">
        <v>25</v>
      </c>
      <c r="F1269" s="80"/>
      <c r="G1269" s="84">
        <v>18823.53</v>
      </c>
      <c r="H1269" s="85">
        <f t="shared" si="25"/>
        <v>0</v>
      </c>
      <c r="I1269" s="83"/>
    </row>
    <row r="1270" spans="3:9" s="66" customFormat="1" hidden="1" x14ac:dyDescent="0.25">
      <c r="C1270" s="77">
        <v>15</v>
      </c>
      <c r="D1270" s="78" t="s">
        <v>30</v>
      </c>
      <c r="E1270" s="79" t="s">
        <v>15</v>
      </c>
      <c r="F1270" s="80"/>
      <c r="G1270" s="81">
        <v>20000</v>
      </c>
      <c r="H1270" s="82">
        <f t="shared" si="25"/>
        <v>0</v>
      </c>
      <c r="I1270" s="83"/>
    </row>
    <row r="1271" spans="3:9" s="66" customFormat="1" ht="24.75" hidden="1" customHeight="1" x14ac:dyDescent="0.25">
      <c r="C1271" s="77">
        <v>16</v>
      </c>
      <c r="D1271" s="78" t="s">
        <v>31</v>
      </c>
      <c r="E1271" s="79" t="s">
        <v>15</v>
      </c>
      <c r="F1271" s="80"/>
      <c r="G1271" s="84">
        <v>18823.53</v>
      </c>
      <c r="H1271" s="85">
        <f t="shared" si="25"/>
        <v>0</v>
      </c>
      <c r="I1271" s="83"/>
    </row>
    <row r="1272" spans="3:9" s="66" customFormat="1" ht="19.5" hidden="1" customHeight="1" x14ac:dyDescent="0.25">
      <c r="C1272" s="77">
        <v>17</v>
      </c>
      <c r="D1272" s="78" t="s">
        <v>32</v>
      </c>
      <c r="E1272" s="79" t="s">
        <v>25</v>
      </c>
      <c r="F1272" s="80"/>
      <c r="G1272" s="84">
        <v>14117.65</v>
      </c>
      <c r="H1272" s="85">
        <f t="shared" si="25"/>
        <v>0</v>
      </c>
      <c r="I1272" s="83"/>
    </row>
    <row r="1273" spans="3:9" s="66" customFormat="1" hidden="1" x14ac:dyDescent="0.25">
      <c r="C1273" s="77">
        <v>18</v>
      </c>
      <c r="D1273" s="78" t="s">
        <v>33</v>
      </c>
      <c r="E1273" s="79" t="s">
        <v>13</v>
      </c>
      <c r="F1273" s="80"/>
      <c r="G1273" s="81">
        <v>5882.35</v>
      </c>
      <c r="H1273" s="82">
        <f t="shared" si="25"/>
        <v>0</v>
      </c>
      <c r="I1273" s="83"/>
    </row>
    <row r="1274" spans="3:9" s="66" customFormat="1" ht="24.75" hidden="1" customHeight="1" x14ac:dyDescent="0.25">
      <c r="C1274" s="77">
        <v>19</v>
      </c>
      <c r="D1274" s="78" t="s">
        <v>34</v>
      </c>
      <c r="E1274" s="79" t="s">
        <v>15</v>
      </c>
      <c r="F1274" s="80"/>
      <c r="G1274" s="81">
        <v>15882.35</v>
      </c>
      <c r="H1274" s="82">
        <f t="shared" si="25"/>
        <v>0</v>
      </c>
      <c r="I1274" s="83"/>
    </row>
    <row r="1275" spans="3:9" s="66" customFormat="1" hidden="1" x14ac:dyDescent="0.25">
      <c r="C1275" s="77">
        <v>20</v>
      </c>
      <c r="D1275" s="78" t="s">
        <v>35</v>
      </c>
      <c r="E1275" s="79" t="s">
        <v>25</v>
      </c>
      <c r="F1275" s="80"/>
      <c r="G1275" s="81">
        <v>15882.35</v>
      </c>
      <c r="H1275" s="82">
        <f t="shared" si="25"/>
        <v>0</v>
      </c>
      <c r="I1275" s="83"/>
    </row>
    <row r="1276" spans="3:9" s="66" customFormat="1" hidden="1" x14ac:dyDescent="0.25">
      <c r="C1276" s="77">
        <v>21</v>
      </c>
      <c r="D1276" s="78" t="s">
        <v>36</v>
      </c>
      <c r="E1276" s="79" t="s">
        <v>25</v>
      </c>
      <c r="F1276" s="80"/>
      <c r="G1276" s="81">
        <v>15882.94</v>
      </c>
      <c r="H1276" s="82">
        <f t="shared" si="25"/>
        <v>0</v>
      </c>
      <c r="I1276" s="83"/>
    </row>
    <row r="1277" spans="3:9" s="66" customFormat="1" ht="24.75" hidden="1" customHeight="1" x14ac:dyDescent="0.25">
      <c r="C1277" s="77">
        <v>22</v>
      </c>
      <c r="D1277" s="78" t="s">
        <v>37</v>
      </c>
      <c r="E1277" s="79" t="s">
        <v>15</v>
      </c>
      <c r="F1277" s="80"/>
      <c r="G1277" s="81">
        <v>15883.53</v>
      </c>
      <c r="H1277" s="82">
        <f t="shared" si="25"/>
        <v>0</v>
      </c>
      <c r="I1277" s="83"/>
    </row>
    <row r="1278" spans="3:9" s="66" customFormat="1" hidden="1" x14ac:dyDescent="0.25">
      <c r="C1278" s="77">
        <v>23</v>
      </c>
      <c r="D1278" s="78" t="s">
        <v>38</v>
      </c>
      <c r="E1278" s="79" t="s">
        <v>15</v>
      </c>
      <c r="F1278" s="80"/>
      <c r="G1278" s="81">
        <v>15884.12</v>
      </c>
      <c r="H1278" s="82">
        <f t="shared" si="25"/>
        <v>0</v>
      </c>
      <c r="I1278" s="83"/>
    </row>
    <row r="1279" spans="3:9" s="66" customFormat="1" hidden="1" x14ac:dyDescent="0.25">
      <c r="C1279" s="77">
        <v>24</v>
      </c>
      <c r="D1279" s="78" t="s">
        <v>39</v>
      </c>
      <c r="E1279" s="79" t="s">
        <v>25</v>
      </c>
      <c r="F1279" s="80"/>
      <c r="G1279" s="81">
        <v>12352.94</v>
      </c>
      <c r="H1279" s="82">
        <f t="shared" si="25"/>
        <v>0</v>
      </c>
      <c r="I1279" s="83"/>
    </row>
    <row r="1280" spans="3:9" s="66" customFormat="1" hidden="1" x14ac:dyDescent="0.25">
      <c r="C1280" s="77">
        <v>25</v>
      </c>
      <c r="D1280" s="78" t="s">
        <v>40</v>
      </c>
      <c r="E1280" s="79" t="s">
        <v>15</v>
      </c>
      <c r="F1280" s="80"/>
      <c r="G1280" s="81">
        <v>15882.35</v>
      </c>
      <c r="H1280" s="82">
        <f t="shared" si="25"/>
        <v>0</v>
      </c>
      <c r="I1280" s="83"/>
    </row>
    <row r="1281" spans="3:9" s="66" customFormat="1" hidden="1" x14ac:dyDescent="0.25">
      <c r="C1281" s="77">
        <v>26</v>
      </c>
      <c r="D1281" s="78" t="s">
        <v>41</v>
      </c>
      <c r="E1281" s="79" t="s">
        <v>15</v>
      </c>
      <c r="F1281" s="80"/>
      <c r="G1281" s="81">
        <v>15882.94</v>
      </c>
      <c r="H1281" s="82">
        <f t="shared" si="25"/>
        <v>0</v>
      </c>
      <c r="I1281" s="83"/>
    </row>
    <row r="1282" spans="3:9" s="66" customFormat="1" hidden="1" x14ac:dyDescent="0.25">
      <c r="C1282" s="77">
        <v>27</v>
      </c>
      <c r="D1282" s="78" t="s">
        <v>42</v>
      </c>
      <c r="E1282" s="79" t="s">
        <v>15</v>
      </c>
      <c r="F1282" s="80"/>
      <c r="G1282" s="81">
        <v>38235.29</v>
      </c>
      <c r="H1282" s="82">
        <f t="shared" si="25"/>
        <v>0</v>
      </c>
      <c r="I1282" s="83"/>
    </row>
    <row r="1283" spans="3:9" s="66" customFormat="1" hidden="1" x14ac:dyDescent="0.25">
      <c r="C1283" s="77">
        <v>28</v>
      </c>
      <c r="D1283" s="78" t="s">
        <v>43</v>
      </c>
      <c r="E1283" s="79" t="s">
        <v>15</v>
      </c>
      <c r="F1283" s="80"/>
      <c r="G1283" s="81">
        <v>31764.71</v>
      </c>
      <c r="H1283" s="82">
        <f t="shared" si="25"/>
        <v>0</v>
      </c>
      <c r="I1283" s="83"/>
    </row>
    <row r="1284" spans="3:9" s="66" customFormat="1" hidden="1" x14ac:dyDescent="0.25">
      <c r="C1284" s="77">
        <v>29</v>
      </c>
      <c r="D1284" s="78" t="s">
        <v>44</v>
      </c>
      <c r="E1284" s="79" t="s">
        <v>15</v>
      </c>
      <c r="F1284" s="80"/>
      <c r="G1284" s="81">
        <v>4705.88</v>
      </c>
      <c r="H1284" s="82">
        <f t="shared" si="25"/>
        <v>0</v>
      </c>
      <c r="I1284" s="83"/>
    </row>
    <row r="1285" spans="3:9" s="66" customFormat="1" ht="21" hidden="1" customHeight="1" x14ac:dyDescent="0.25">
      <c r="C1285" s="77">
        <v>30</v>
      </c>
      <c r="D1285" s="78" t="s">
        <v>44</v>
      </c>
      <c r="E1285" s="79" t="s">
        <v>25</v>
      </c>
      <c r="F1285" s="80"/>
      <c r="G1285" s="84">
        <v>4117.6499999999996</v>
      </c>
      <c r="H1285" s="85">
        <f t="shared" si="25"/>
        <v>0</v>
      </c>
      <c r="I1285" s="83"/>
    </row>
    <row r="1286" spans="3:9" s="66" customFormat="1" ht="24.75" hidden="1" customHeight="1" x14ac:dyDescent="0.25">
      <c r="C1286" s="77">
        <v>31</v>
      </c>
      <c r="D1286" s="78" t="s">
        <v>45</v>
      </c>
      <c r="E1286" s="79" t="s">
        <v>15</v>
      </c>
      <c r="F1286" s="80"/>
      <c r="G1286" s="84">
        <v>13529.41</v>
      </c>
      <c r="H1286" s="85">
        <f t="shared" si="25"/>
        <v>0</v>
      </c>
      <c r="I1286" s="83"/>
    </row>
    <row r="1287" spans="3:9" s="66" customFormat="1" ht="20.25" hidden="1" customHeight="1" x14ac:dyDescent="0.25">
      <c r="C1287" s="77">
        <v>32</v>
      </c>
      <c r="D1287" s="78" t="s">
        <v>45</v>
      </c>
      <c r="E1287" s="79" t="s">
        <v>25</v>
      </c>
      <c r="F1287" s="80"/>
      <c r="G1287" s="84">
        <v>11176.47</v>
      </c>
      <c r="H1287" s="85">
        <f t="shared" si="25"/>
        <v>0</v>
      </c>
      <c r="I1287" s="83"/>
    </row>
    <row r="1288" spans="3:9" s="66" customFormat="1" ht="213.75" customHeight="1" x14ac:dyDescent="0.25">
      <c r="C1288" s="77">
        <v>33</v>
      </c>
      <c r="D1288" s="78" t="s">
        <v>46</v>
      </c>
      <c r="E1288" s="79" t="s">
        <v>15</v>
      </c>
      <c r="F1288" s="80">
        <v>12.4</v>
      </c>
      <c r="G1288" s="84">
        <v>11764.71</v>
      </c>
      <c r="H1288" s="85">
        <f t="shared" si="25"/>
        <v>145882.40399999998</v>
      </c>
      <c r="I1288" s="83"/>
    </row>
    <row r="1289" spans="3:9" s="66" customFormat="1" ht="253.5" customHeight="1" x14ac:dyDescent="0.25">
      <c r="C1289" s="77">
        <v>34</v>
      </c>
      <c r="D1289" s="78" t="s">
        <v>46</v>
      </c>
      <c r="E1289" s="79" t="s">
        <v>25</v>
      </c>
      <c r="F1289" s="80">
        <v>8.36</v>
      </c>
      <c r="G1289" s="84">
        <v>9411.76</v>
      </c>
      <c r="H1289" s="85">
        <f t="shared" si="25"/>
        <v>78682.313599999994</v>
      </c>
      <c r="I1289" s="83"/>
    </row>
    <row r="1290" spans="3:9" s="66" customFormat="1" ht="21" hidden="1" customHeight="1" x14ac:dyDescent="0.25">
      <c r="C1290" s="77">
        <v>35</v>
      </c>
      <c r="D1290" s="78" t="s">
        <v>47</v>
      </c>
      <c r="E1290" s="79" t="s">
        <v>15</v>
      </c>
      <c r="F1290" s="80"/>
      <c r="G1290" s="81">
        <v>11176.47</v>
      </c>
      <c r="H1290" s="82">
        <f t="shared" si="25"/>
        <v>0</v>
      </c>
      <c r="I1290" s="83"/>
    </row>
    <row r="1291" spans="3:9" s="66" customFormat="1" hidden="1" x14ac:dyDescent="0.25">
      <c r="C1291" s="77">
        <v>36</v>
      </c>
      <c r="D1291" s="78" t="s">
        <v>48</v>
      </c>
      <c r="E1291" s="79" t="s">
        <v>15</v>
      </c>
      <c r="F1291" s="80"/>
      <c r="G1291" s="86">
        <v>11176.47</v>
      </c>
      <c r="H1291" s="82">
        <f t="shared" si="25"/>
        <v>0</v>
      </c>
      <c r="I1291" s="83"/>
    </row>
    <row r="1292" spans="3:9" s="66" customFormat="1" hidden="1" x14ac:dyDescent="0.25">
      <c r="C1292" s="77">
        <v>37</v>
      </c>
      <c r="D1292" s="78" t="s">
        <v>49</v>
      </c>
      <c r="E1292" s="79" t="s">
        <v>15</v>
      </c>
      <c r="F1292" s="80"/>
      <c r="G1292" s="81">
        <v>2941.18</v>
      </c>
      <c r="H1292" s="82">
        <f t="shared" si="25"/>
        <v>0</v>
      </c>
      <c r="I1292" s="83"/>
    </row>
    <row r="1293" spans="3:9" s="66" customFormat="1" ht="19.5" hidden="1" customHeight="1" x14ac:dyDescent="0.25">
      <c r="C1293" s="77">
        <v>38</v>
      </c>
      <c r="D1293" s="78" t="s">
        <v>50</v>
      </c>
      <c r="E1293" s="79" t="s">
        <v>25</v>
      </c>
      <c r="F1293" s="80"/>
      <c r="G1293" s="84">
        <v>2941.76</v>
      </c>
      <c r="H1293" s="85">
        <f t="shared" si="25"/>
        <v>0</v>
      </c>
      <c r="I1293" s="83"/>
    </row>
    <row r="1294" spans="3:9" s="66" customFormat="1" hidden="1" x14ac:dyDescent="0.25">
      <c r="C1294" s="77">
        <v>39</v>
      </c>
      <c r="D1294" s="78" t="s">
        <v>51</v>
      </c>
      <c r="E1294" s="79" t="s">
        <v>22</v>
      </c>
      <c r="F1294" s="80"/>
      <c r="G1294" s="81">
        <v>9411.76</v>
      </c>
      <c r="H1294" s="82">
        <f t="shared" si="25"/>
        <v>0</v>
      </c>
      <c r="I1294" s="83"/>
    </row>
    <row r="1295" spans="3:9" s="66" customFormat="1" hidden="1" x14ac:dyDescent="0.25">
      <c r="C1295" s="77">
        <v>40</v>
      </c>
      <c r="D1295" s="78" t="s">
        <v>52</v>
      </c>
      <c r="E1295" s="79" t="s">
        <v>22</v>
      </c>
      <c r="F1295" s="80"/>
      <c r="G1295" s="81">
        <v>10000</v>
      </c>
      <c r="H1295" s="82">
        <f t="shared" si="25"/>
        <v>0</v>
      </c>
      <c r="I1295" s="83"/>
    </row>
    <row r="1296" spans="3:9" s="66" customFormat="1" hidden="1" x14ac:dyDescent="0.25">
      <c r="C1296" s="77">
        <v>41</v>
      </c>
      <c r="D1296" s="78" t="s">
        <v>53</v>
      </c>
      <c r="E1296" s="79" t="s">
        <v>22</v>
      </c>
      <c r="F1296" s="80"/>
      <c r="G1296" s="81">
        <v>10000</v>
      </c>
      <c r="H1296" s="82">
        <f t="shared" si="25"/>
        <v>0</v>
      </c>
      <c r="I1296" s="83"/>
    </row>
    <row r="1297" spans="3:17" s="66" customFormat="1" hidden="1" x14ac:dyDescent="0.25">
      <c r="C1297" s="77">
        <v>42</v>
      </c>
      <c r="D1297" s="78" t="s">
        <v>54</v>
      </c>
      <c r="E1297" s="79" t="s">
        <v>22</v>
      </c>
      <c r="F1297" s="80"/>
      <c r="G1297" s="81">
        <v>3529.41</v>
      </c>
      <c r="H1297" s="82">
        <f t="shared" si="25"/>
        <v>0</v>
      </c>
      <c r="I1297" s="83"/>
    </row>
    <row r="1298" spans="3:17" s="66" customFormat="1" ht="17.25" hidden="1" customHeight="1" x14ac:dyDescent="0.25">
      <c r="C1298" s="77">
        <v>43</v>
      </c>
      <c r="D1298" s="78" t="s">
        <v>55</v>
      </c>
      <c r="E1298" s="79" t="s">
        <v>22</v>
      </c>
      <c r="F1298" s="80"/>
      <c r="G1298" s="84">
        <v>5882.35</v>
      </c>
      <c r="H1298" s="85">
        <f t="shared" si="25"/>
        <v>0</v>
      </c>
      <c r="I1298" s="83"/>
    </row>
    <row r="1299" spans="3:17" s="66" customFormat="1" ht="17.25" hidden="1" customHeight="1" x14ac:dyDescent="0.25">
      <c r="C1299" s="77">
        <v>44</v>
      </c>
      <c r="D1299" s="78" t="s">
        <v>56</v>
      </c>
      <c r="E1299" s="79" t="s">
        <v>22</v>
      </c>
      <c r="F1299" s="80"/>
      <c r="G1299" s="84">
        <v>5882.94</v>
      </c>
      <c r="H1299" s="85">
        <f t="shared" si="25"/>
        <v>0</v>
      </c>
      <c r="I1299" s="83"/>
    </row>
    <row r="1300" spans="3:17" s="66" customFormat="1" ht="15.75" hidden="1" thickBot="1" x14ac:dyDescent="0.3">
      <c r="C1300" s="87">
        <v>45</v>
      </c>
      <c r="D1300" s="88" t="s">
        <v>57</v>
      </c>
      <c r="E1300" s="89" t="s">
        <v>25</v>
      </c>
      <c r="F1300" s="90"/>
      <c r="G1300" s="104">
        <v>10588.24</v>
      </c>
      <c r="H1300" s="105">
        <f t="shared" si="25"/>
        <v>0</v>
      </c>
      <c r="I1300" s="93"/>
    </row>
    <row r="1301" spans="3:17" s="66" customFormat="1" ht="15.75" thickBot="1" x14ac:dyDescent="0.3">
      <c r="C1301" s="138" t="s">
        <v>70</v>
      </c>
      <c r="D1301" s="139"/>
      <c r="E1301" s="139"/>
      <c r="F1301" s="139"/>
      <c r="G1301" s="140"/>
      <c r="H1301" s="94">
        <f>SUM(H1256:H1300)</f>
        <v>224564.71759999997</v>
      </c>
      <c r="I1301" s="94">
        <f>+H1301*1.19</f>
        <v>267232.01394399995</v>
      </c>
    </row>
    <row r="1302" spans="3:17" s="66" customFormat="1" ht="15.75" thickBot="1" x14ac:dyDescent="0.3">
      <c r="F1302" s="106"/>
    </row>
    <row r="1303" spans="3:17" s="66" customFormat="1" ht="15.75" thickBot="1" x14ac:dyDescent="0.3">
      <c r="C1303" s="132" t="s">
        <v>61</v>
      </c>
      <c r="D1303" s="133"/>
      <c r="E1303" s="134"/>
      <c r="F1303" s="135" t="s">
        <v>96</v>
      </c>
      <c r="G1303" s="136"/>
      <c r="H1303" s="136"/>
      <c r="I1303" s="137"/>
      <c r="Q1303" s="107"/>
    </row>
    <row r="1304" spans="3:17" s="66" customFormat="1" ht="15.75" thickBot="1" x14ac:dyDescent="0.3">
      <c r="C1304" s="132" t="s">
        <v>63</v>
      </c>
      <c r="D1304" s="133"/>
      <c r="E1304" s="134"/>
      <c r="F1304" s="135" t="s">
        <v>67</v>
      </c>
      <c r="G1304" s="136"/>
      <c r="H1304" s="136"/>
      <c r="I1304" s="137"/>
    </row>
    <row r="1305" spans="3:17" s="66" customFormat="1" ht="60" x14ac:dyDescent="0.25">
      <c r="C1305" s="67" t="s">
        <v>8</v>
      </c>
      <c r="D1305" s="68" t="s">
        <v>9</v>
      </c>
      <c r="E1305" s="68" t="s">
        <v>10</v>
      </c>
      <c r="F1305" s="69" t="s">
        <v>11</v>
      </c>
      <c r="G1305" s="68" t="s">
        <v>69</v>
      </c>
      <c r="H1305" s="68" t="s">
        <v>58</v>
      </c>
      <c r="I1305" s="70" t="s">
        <v>62</v>
      </c>
    </row>
    <row r="1306" spans="3:17" s="66" customFormat="1" hidden="1" x14ac:dyDescent="0.25">
      <c r="C1306" s="71">
        <v>1</v>
      </c>
      <c r="D1306" s="72" t="s">
        <v>12</v>
      </c>
      <c r="E1306" s="73" t="s">
        <v>13</v>
      </c>
      <c r="F1306" s="74"/>
      <c r="G1306" s="75">
        <v>7058.82</v>
      </c>
      <c r="H1306" s="75">
        <f>+F1306*G1306</f>
        <v>0</v>
      </c>
      <c r="I1306" s="76"/>
    </row>
    <row r="1307" spans="3:17" s="66" customFormat="1" ht="24.75" hidden="1" customHeight="1" x14ac:dyDescent="0.25">
      <c r="C1307" s="77">
        <v>2</v>
      </c>
      <c r="D1307" s="78" t="s">
        <v>14</v>
      </c>
      <c r="E1307" s="79" t="s">
        <v>15</v>
      </c>
      <c r="F1307" s="80"/>
      <c r="G1307" s="81">
        <v>9411.76</v>
      </c>
      <c r="H1307" s="82">
        <f t="shared" ref="H1307:H1350" si="26">+F1307*G1307</f>
        <v>0</v>
      </c>
      <c r="I1307" s="83"/>
    </row>
    <row r="1308" spans="3:17" s="66" customFormat="1" hidden="1" x14ac:dyDescent="0.25">
      <c r="C1308" s="77">
        <v>3</v>
      </c>
      <c r="D1308" s="78" t="s">
        <v>16</v>
      </c>
      <c r="E1308" s="79" t="s">
        <v>15</v>
      </c>
      <c r="F1308" s="80"/>
      <c r="G1308" s="81">
        <v>8235.2900000000009</v>
      </c>
      <c r="H1308" s="82">
        <f t="shared" si="26"/>
        <v>0</v>
      </c>
      <c r="I1308" s="83"/>
    </row>
    <row r="1309" spans="3:17" s="66" customFormat="1" hidden="1" x14ac:dyDescent="0.25">
      <c r="C1309" s="77">
        <v>4</v>
      </c>
      <c r="D1309" s="78" t="s">
        <v>17</v>
      </c>
      <c r="E1309" s="79" t="s">
        <v>15</v>
      </c>
      <c r="F1309" s="80"/>
      <c r="G1309" s="81">
        <v>7058.82</v>
      </c>
      <c r="H1309" s="82">
        <f t="shared" si="26"/>
        <v>0</v>
      </c>
      <c r="I1309" s="83"/>
    </row>
    <row r="1310" spans="3:17" s="66" customFormat="1" hidden="1" x14ac:dyDescent="0.25">
      <c r="C1310" s="77">
        <v>5</v>
      </c>
      <c r="D1310" s="78" t="s">
        <v>18</v>
      </c>
      <c r="E1310" s="79" t="s">
        <v>15</v>
      </c>
      <c r="F1310" s="80"/>
      <c r="G1310" s="81">
        <v>6470.59</v>
      </c>
      <c r="H1310" s="82">
        <f t="shared" si="26"/>
        <v>0</v>
      </c>
      <c r="I1310" s="83"/>
    </row>
    <row r="1311" spans="3:17" s="66" customFormat="1" hidden="1" x14ac:dyDescent="0.25">
      <c r="C1311" s="77">
        <v>6</v>
      </c>
      <c r="D1311" s="78" t="s">
        <v>19</v>
      </c>
      <c r="E1311" s="79" t="s">
        <v>15</v>
      </c>
      <c r="F1311" s="80"/>
      <c r="G1311" s="81">
        <v>2941.18</v>
      </c>
      <c r="H1311" s="82">
        <f t="shared" si="26"/>
        <v>0</v>
      </c>
      <c r="I1311" s="83"/>
    </row>
    <row r="1312" spans="3:17" s="66" customFormat="1" hidden="1" x14ac:dyDescent="0.25">
      <c r="C1312" s="77">
        <v>7</v>
      </c>
      <c r="D1312" s="78" t="s">
        <v>20</v>
      </c>
      <c r="E1312" s="79" t="s">
        <v>15</v>
      </c>
      <c r="F1312" s="80"/>
      <c r="G1312" s="81">
        <v>3529.41</v>
      </c>
      <c r="H1312" s="82">
        <f t="shared" si="26"/>
        <v>0</v>
      </c>
      <c r="I1312" s="83"/>
    </row>
    <row r="1313" spans="3:9" s="66" customFormat="1" hidden="1" x14ac:dyDescent="0.25">
      <c r="C1313" s="77">
        <v>8</v>
      </c>
      <c r="D1313" s="78" t="s">
        <v>21</v>
      </c>
      <c r="E1313" s="79" t="s">
        <v>22</v>
      </c>
      <c r="F1313" s="80"/>
      <c r="G1313" s="81">
        <v>2941.18</v>
      </c>
      <c r="H1313" s="82">
        <f t="shared" si="26"/>
        <v>0</v>
      </c>
      <c r="I1313" s="83"/>
    </row>
    <row r="1314" spans="3:9" s="66" customFormat="1" hidden="1" x14ac:dyDescent="0.25">
      <c r="C1314" s="77">
        <v>9</v>
      </c>
      <c r="D1314" s="78" t="s">
        <v>23</v>
      </c>
      <c r="E1314" s="79" t="s">
        <v>22</v>
      </c>
      <c r="F1314" s="80"/>
      <c r="G1314" s="81">
        <v>4117.6499999999996</v>
      </c>
      <c r="H1314" s="82">
        <f t="shared" si="26"/>
        <v>0</v>
      </c>
      <c r="I1314" s="83"/>
    </row>
    <row r="1315" spans="3:9" s="66" customFormat="1" hidden="1" x14ac:dyDescent="0.25">
      <c r="C1315" s="77">
        <v>10</v>
      </c>
      <c r="D1315" s="78" t="s">
        <v>24</v>
      </c>
      <c r="E1315" s="79" t="s">
        <v>25</v>
      </c>
      <c r="F1315" s="80"/>
      <c r="G1315" s="81">
        <v>12352.94</v>
      </c>
      <c r="H1315" s="82">
        <f t="shared" si="26"/>
        <v>0</v>
      </c>
      <c r="I1315" s="83"/>
    </row>
    <row r="1316" spans="3:9" s="66" customFormat="1" ht="409.5" customHeight="1" x14ac:dyDescent="0.25">
      <c r="C1316" s="77">
        <v>11</v>
      </c>
      <c r="D1316" s="78" t="s">
        <v>26</v>
      </c>
      <c r="E1316" s="79" t="s">
        <v>15</v>
      </c>
      <c r="F1316" s="80">
        <v>6.4</v>
      </c>
      <c r="G1316" s="84">
        <v>17647.060000000001</v>
      </c>
      <c r="H1316" s="85">
        <f t="shared" si="26"/>
        <v>112941.18400000001</v>
      </c>
      <c r="I1316" s="83"/>
    </row>
    <row r="1317" spans="3:9" s="66" customFormat="1" hidden="1" x14ac:dyDescent="0.25">
      <c r="C1317" s="77">
        <v>12</v>
      </c>
      <c r="D1317" s="78" t="s">
        <v>27</v>
      </c>
      <c r="E1317" s="79" t="s">
        <v>15</v>
      </c>
      <c r="F1317" s="80"/>
      <c r="G1317" s="81">
        <v>18235.29</v>
      </c>
      <c r="H1317" s="82">
        <f t="shared" si="26"/>
        <v>0</v>
      </c>
      <c r="I1317" s="83"/>
    </row>
    <row r="1318" spans="3:9" s="66" customFormat="1" hidden="1" x14ac:dyDescent="0.25">
      <c r="C1318" s="77">
        <v>13</v>
      </c>
      <c r="D1318" s="78" t="s">
        <v>28</v>
      </c>
      <c r="E1318" s="79" t="s">
        <v>15</v>
      </c>
      <c r="F1318" s="80"/>
      <c r="G1318" s="81">
        <v>10000</v>
      </c>
      <c r="H1318" s="82">
        <f t="shared" si="26"/>
        <v>0</v>
      </c>
      <c r="I1318" s="83"/>
    </row>
    <row r="1319" spans="3:9" s="66" customFormat="1" ht="24.75" hidden="1" customHeight="1" x14ac:dyDescent="0.25">
      <c r="C1319" s="77">
        <v>14</v>
      </c>
      <c r="D1319" s="78" t="s">
        <v>29</v>
      </c>
      <c r="E1319" s="79" t="s">
        <v>25</v>
      </c>
      <c r="F1319" s="80"/>
      <c r="G1319" s="84">
        <v>18823.53</v>
      </c>
      <c r="H1319" s="85">
        <f t="shared" si="26"/>
        <v>0</v>
      </c>
      <c r="I1319" s="83"/>
    </row>
    <row r="1320" spans="3:9" s="66" customFormat="1" hidden="1" x14ac:dyDescent="0.25">
      <c r="C1320" s="77">
        <v>15</v>
      </c>
      <c r="D1320" s="78" t="s">
        <v>30</v>
      </c>
      <c r="E1320" s="79" t="s">
        <v>15</v>
      </c>
      <c r="F1320" s="80"/>
      <c r="G1320" s="81">
        <v>20000</v>
      </c>
      <c r="H1320" s="82">
        <f t="shared" si="26"/>
        <v>0</v>
      </c>
      <c r="I1320" s="83"/>
    </row>
    <row r="1321" spans="3:9" s="66" customFormat="1" ht="24.75" hidden="1" customHeight="1" x14ac:dyDescent="0.25">
      <c r="C1321" s="77">
        <v>16</v>
      </c>
      <c r="D1321" s="78" t="s">
        <v>31</v>
      </c>
      <c r="E1321" s="79" t="s">
        <v>15</v>
      </c>
      <c r="F1321" s="80"/>
      <c r="G1321" s="84">
        <v>18823.53</v>
      </c>
      <c r="H1321" s="85">
        <f t="shared" si="26"/>
        <v>0</v>
      </c>
      <c r="I1321" s="83"/>
    </row>
    <row r="1322" spans="3:9" s="66" customFormat="1" ht="19.5" hidden="1" customHeight="1" x14ac:dyDescent="0.25">
      <c r="C1322" s="77">
        <v>17</v>
      </c>
      <c r="D1322" s="78" t="s">
        <v>32</v>
      </c>
      <c r="E1322" s="79" t="s">
        <v>25</v>
      </c>
      <c r="F1322" s="80"/>
      <c r="G1322" s="84">
        <v>14117.65</v>
      </c>
      <c r="H1322" s="85">
        <f t="shared" si="26"/>
        <v>0</v>
      </c>
      <c r="I1322" s="83"/>
    </row>
    <row r="1323" spans="3:9" s="66" customFormat="1" hidden="1" x14ac:dyDescent="0.25">
      <c r="C1323" s="77">
        <v>18</v>
      </c>
      <c r="D1323" s="78" t="s">
        <v>33</v>
      </c>
      <c r="E1323" s="79" t="s">
        <v>13</v>
      </c>
      <c r="F1323" s="80"/>
      <c r="G1323" s="81">
        <v>5882.35</v>
      </c>
      <c r="H1323" s="82">
        <f t="shared" si="26"/>
        <v>0</v>
      </c>
      <c r="I1323" s="83"/>
    </row>
    <row r="1324" spans="3:9" s="66" customFormat="1" ht="24.75" hidden="1" customHeight="1" x14ac:dyDescent="0.25">
      <c r="C1324" s="77">
        <v>19</v>
      </c>
      <c r="D1324" s="78" t="s">
        <v>34</v>
      </c>
      <c r="E1324" s="79" t="s">
        <v>15</v>
      </c>
      <c r="F1324" s="80"/>
      <c r="G1324" s="81">
        <v>15882.35</v>
      </c>
      <c r="H1324" s="82">
        <f t="shared" si="26"/>
        <v>0</v>
      </c>
      <c r="I1324" s="83"/>
    </row>
    <row r="1325" spans="3:9" s="66" customFormat="1" hidden="1" x14ac:dyDescent="0.25">
      <c r="C1325" s="77">
        <v>20</v>
      </c>
      <c r="D1325" s="78" t="s">
        <v>35</v>
      </c>
      <c r="E1325" s="79" t="s">
        <v>25</v>
      </c>
      <c r="F1325" s="80"/>
      <c r="G1325" s="81">
        <v>15882.35</v>
      </c>
      <c r="H1325" s="82">
        <f t="shared" si="26"/>
        <v>0</v>
      </c>
      <c r="I1325" s="83"/>
    </row>
    <row r="1326" spans="3:9" s="66" customFormat="1" hidden="1" x14ac:dyDescent="0.25">
      <c r="C1326" s="77">
        <v>21</v>
      </c>
      <c r="D1326" s="78" t="s">
        <v>36</v>
      </c>
      <c r="E1326" s="79" t="s">
        <v>25</v>
      </c>
      <c r="F1326" s="80"/>
      <c r="G1326" s="81">
        <v>15882.94</v>
      </c>
      <c r="H1326" s="82">
        <f t="shared" si="26"/>
        <v>0</v>
      </c>
      <c r="I1326" s="83"/>
    </row>
    <row r="1327" spans="3:9" s="66" customFormat="1" ht="24.75" hidden="1" customHeight="1" x14ac:dyDescent="0.25">
      <c r="C1327" s="77">
        <v>22</v>
      </c>
      <c r="D1327" s="78" t="s">
        <v>37</v>
      </c>
      <c r="E1327" s="79" t="s">
        <v>15</v>
      </c>
      <c r="F1327" s="80"/>
      <c r="G1327" s="81">
        <v>15883.53</v>
      </c>
      <c r="H1327" s="82">
        <f t="shared" si="26"/>
        <v>0</v>
      </c>
      <c r="I1327" s="83"/>
    </row>
    <row r="1328" spans="3:9" s="66" customFormat="1" hidden="1" x14ac:dyDescent="0.25">
      <c r="C1328" s="77">
        <v>23</v>
      </c>
      <c r="D1328" s="78" t="s">
        <v>38</v>
      </c>
      <c r="E1328" s="79" t="s">
        <v>15</v>
      </c>
      <c r="F1328" s="80"/>
      <c r="G1328" s="81">
        <v>15884.12</v>
      </c>
      <c r="H1328" s="82">
        <f t="shared" si="26"/>
        <v>0</v>
      </c>
      <c r="I1328" s="83"/>
    </row>
    <row r="1329" spans="3:9" s="66" customFormat="1" hidden="1" x14ac:dyDescent="0.25">
      <c r="C1329" s="77">
        <v>24</v>
      </c>
      <c r="D1329" s="78" t="s">
        <v>39</v>
      </c>
      <c r="E1329" s="79" t="s">
        <v>25</v>
      </c>
      <c r="F1329" s="80"/>
      <c r="G1329" s="81">
        <v>12352.94</v>
      </c>
      <c r="H1329" s="82">
        <f t="shared" si="26"/>
        <v>0</v>
      </c>
      <c r="I1329" s="83"/>
    </row>
    <row r="1330" spans="3:9" s="66" customFormat="1" hidden="1" x14ac:dyDescent="0.25">
      <c r="C1330" s="77">
        <v>25</v>
      </c>
      <c r="D1330" s="78" t="s">
        <v>40</v>
      </c>
      <c r="E1330" s="79" t="s">
        <v>15</v>
      </c>
      <c r="F1330" s="80"/>
      <c r="G1330" s="81">
        <v>15882.35</v>
      </c>
      <c r="H1330" s="82">
        <f t="shared" si="26"/>
        <v>0</v>
      </c>
      <c r="I1330" s="83"/>
    </row>
    <row r="1331" spans="3:9" s="66" customFormat="1" hidden="1" x14ac:dyDescent="0.25">
      <c r="C1331" s="77">
        <v>26</v>
      </c>
      <c r="D1331" s="78" t="s">
        <v>41</v>
      </c>
      <c r="E1331" s="79" t="s">
        <v>15</v>
      </c>
      <c r="F1331" s="80"/>
      <c r="G1331" s="81">
        <v>15882.94</v>
      </c>
      <c r="H1331" s="82">
        <f t="shared" si="26"/>
        <v>0</v>
      </c>
      <c r="I1331" s="83"/>
    </row>
    <row r="1332" spans="3:9" s="66" customFormat="1" hidden="1" x14ac:dyDescent="0.25">
      <c r="C1332" s="77">
        <v>27</v>
      </c>
      <c r="D1332" s="78" t="s">
        <v>42</v>
      </c>
      <c r="E1332" s="79" t="s">
        <v>15</v>
      </c>
      <c r="F1332" s="80"/>
      <c r="G1332" s="81">
        <v>38235.29</v>
      </c>
      <c r="H1332" s="82">
        <f t="shared" si="26"/>
        <v>0</v>
      </c>
      <c r="I1332" s="83"/>
    </row>
    <row r="1333" spans="3:9" s="66" customFormat="1" hidden="1" x14ac:dyDescent="0.25">
      <c r="C1333" s="77">
        <v>28</v>
      </c>
      <c r="D1333" s="78" t="s">
        <v>43</v>
      </c>
      <c r="E1333" s="79" t="s">
        <v>15</v>
      </c>
      <c r="F1333" s="80"/>
      <c r="G1333" s="81">
        <v>31764.71</v>
      </c>
      <c r="H1333" s="82">
        <f t="shared" si="26"/>
        <v>0</v>
      </c>
      <c r="I1333" s="83"/>
    </row>
    <row r="1334" spans="3:9" s="66" customFormat="1" hidden="1" x14ac:dyDescent="0.25">
      <c r="C1334" s="77">
        <v>29</v>
      </c>
      <c r="D1334" s="78" t="s">
        <v>44</v>
      </c>
      <c r="E1334" s="79" t="s">
        <v>15</v>
      </c>
      <c r="F1334" s="80"/>
      <c r="G1334" s="81">
        <v>4705.88</v>
      </c>
      <c r="H1334" s="82">
        <f t="shared" si="26"/>
        <v>0</v>
      </c>
      <c r="I1334" s="83"/>
    </row>
    <row r="1335" spans="3:9" s="66" customFormat="1" ht="21" hidden="1" customHeight="1" x14ac:dyDescent="0.25">
      <c r="C1335" s="77">
        <v>30</v>
      </c>
      <c r="D1335" s="78" t="s">
        <v>44</v>
      </c>
      <c r="E1335" s="79" t="s">
        <v>25</v>
      </c>
      <c r="F1335" s="80"/>
      <c r="G1335" s="84">
        <v>4117.6499999999996</v>
      </c>
      <c r="H1335" s="85">
        <f t="shared" si="26"/>
        <v>0</v>
      </c>
      <c r="I1335" s="83"/>
    </row>
    <row r="1336" spans="3:9" s="66" customFormat="1" ht="24.75" hidden="1" customHeight="1" x14ac:dyDescent="0.25">
      <c r="C1336" s="77">
        <v>31</v>
      </c>
      <c r="D1336" s="78" t="s">
        <v>45</v>
      </c>
      <c r="E1336" s="79" t="s">
        <v>15</v>
      </c>
      <c r="F1336" s="80"/>
      <c r="G1336" s="84">
        <v>13529.41</v>
      </c>
      <c r="H1336" s="85">
        <f t="shared" si="26"/>
        <v>0</v>
      </c>
      <c r="I1336" s="83"/>
    </row>
    <row r="1337" spans="3:9" s="66" customFormat="1" ht="20.25" hidden="1" customHeight="1" x14ac:dyDescent="0.25">
      <c r="C1337" s="77">
        <v>32</v>
      </c>
      <c r="D1337" s="78" t="s">
        <v>45</v>
      </c>
      <c r="E1337" s="79" t="s">
        <v>25</v>
      </c>
      <c r="F1337" s="80"/>
      <c r="G1337" s="84">
        <v>11176.47</v>
      </c>
      <c r="H1337" s="85">
        <f t="shared" si="26"/>
        <v>0</v>
      </c>
      <c r="I1337" s="83"/>
    </row>
    <row r="1338" spans="3:9" s="66" customFormat="1" ht="40.5" hidden="1" customHeight="1" x14ac:dyDescent="0.25">
      <c r="C1338" s="77">
        <v>33</v>
      </c>
      <c r="D1338" s="78" t="s">
        <v>46</v>
      </c>
      <c r="E1338" s="79" t="s">
        <v>15</v>
      </c>
      <c r="F1338" s="80"/>
      <c r="G1338" s="84">
        <v>11764.71</v>
      </c>
      <c r="H1338" s="85">
        <f t="shared" si="26"/>
        <v>0</v>
      </c>
      <c r="I1338" s="83"/>
    </row>
    <row r="1339" spans="3:9" s="66" customFormat="1" ht="40.5" hidden="1" customHeight="1" x14ac:dyDescent="0.25">
      <c r="C1339" s="77">
        <v>34</v>
      </c>
      <c r="D1339" s="78" t="s">
        <v>46</v>
      </c>
      <c r="E1339" s="79" t="s">
        <v>25</v>
      </c>
      <c r="F1339" s="80"/>
      <c r="G1339" s="84">
        <v>9411.76</v>
      </c>
      <c r="H1339" s="85">
        <f t="shared" si="26"/>
        <v>0</v>
      </c>
      <c r="I1339" s="83"/>
    </row>
    <row r="1340" spans="3:9" s="66" customFormat="1" ht="21" hidden="1" customHeight="1" x14ac:dyDescent="0.25">
      <c r="C1340" s="77">
        <v>35</v>
      </c>
      <c r="D1340" s="78" t="s">
        <v>47</v>
      </c>
      <c r="E1340" s="79" t="s">
        <v>15</v>
      </c>
      <c r="F1340" s="80"/>
      <c r="G1340" s="81">
        <v>11176.47</v>
      </c>
      <c r="H1340" s="82">
        <f t="shared" si="26"/>
        <v>0</v>
      </c>
      <c r="I1340" s="83"/>
    </row>
    <row r="1341" spans="3:9" s="66" customFormat="1" hidden="1" x14ac:dyDescent="0.25">
      <c r="C1341" s="77">
        <v>36</v>
      </c>
      <c r="D1341" s="78" t="s">
        <v>48</v>
      </c>
      <c r="E1341" s="79" t="s">
        <v>15</v>
      </c>
      <c r="F1341" s="80"/>
      <c r="G1341" s="86">
        <v>11176.47</v>
      </c>
      <c r="H1341" s="82">
        <f t="shared" si="26"/>
        <v>0</v>
      </c>
      <c r="I1341" s="83"/>
    </row>
    <row r="1342" spans="3:9" s="66" customFormat="1" hidden="1" x14ac:dyDescent="0.25">
      <c r="C1342" s="77">
        <v>37</v>
      </c>
      <c r="D1342" s="78" t="s">
        <v>49</v>
      </c>
      <c r="E1342" s="79" t="s">
        <v>15</v>
      </c>
      <c r="F1342" s="80"/>
      <c r="G1342" s="81">
        <v>2941.18</v>
      </c>
      <c r="H1342" s="82">
        <f t="shared" si="26"/>
        <v>0</v>
      </c>
      <c r="I1342" s="83"/>
    </row>
    <row r="1343" spans="3:9" s="66" customFormat="1" ht="19.5" hidden="1" customHeight="1" x14ac:dyDescent="0.25">
      <c r="C1343" s="77">
        <v>38</v>
      </c>
      <c r="D1343" s="78" t="s">
        <v>50</v>
      </c>
      <c r="E1343" s="79" t="s">
        <v>25</v>
      </c>
      <c r="F1343" s="80"/>
      <c r="G1343" s="84">
        <v>2941.76</v>
      </c>
      <c r="H1343" s="85">
        <f t="shared" si="26"/>
        <v>0</v>
      </c>
      <c r="I1343" s="83"/>
    </row>
    <row r="1344" spans="3:9" s="66" customFormat="1" hidden="1" x14ac:dyDescent="0.25">
      <c r="C1344" s="77">
        <v>39</v>
      </c>
      <c r="D1344" s="78" t="s">
        <v>51</v>
      </c>
      <c r="E1344" s="79" t="s">
        <v>22</v>
      </c>
      <c r="F1344" s="80"/>
      <c r="G1344" s="81">
        <v>9411.76</v>
      </c>
      <c r="H1344" s="82">
        <f t="shared" si="26"/>
        <v>0</v>
      </c>
      <c r="I1344" s="83"/>
    </row>
    <row r="1345" spans="3:9" s="66" customFormat="1" hidden="1" x14ac:dyDescent="0.25">
      <c r="C1345" s="77">
        <v>40</v>
      </c>
      <c r="D1345" s="78" t="s">
        <v>52</v>
      </c>
      <c r="E1345" s="79" t="s">
        <v>22</v>
      </c>
      <c r="F1345" s="80"/>
      <c r="G1345" s="81">
        <v>10000</v>
      </c>
      <c r="H1345" s="82">
        <f t="shared" si="26"/>
        <v>0</v>
      </c>
      <c r="I1345" s="83"/>
    </row>
    <row r="1346" spans="3:9" s="66" customFormat="1" hidden="1" x14ac:dyDescent="0.25">
      <c r="C1346" s="77">
        <v>41</v>
      </c>
      <c r="D1346" s="78" t="s">
        <v>53</v>
      </c>
      <c r="E1346" s="79" t="s">
        <v>22</v>
      </c>
      <c r="F1346" s="80"/>
      <c r="G1346" s="81">
        <v>10000</v>
      </c>
      <c r="H1346" s="82">
        <f t="shared" si="26"/>
        <v>0</v>
      </c>
      <c r="I1346" s="83"/>
    </row>
    <row r="1347" spans="3:9" s="66" customFormat="1" hidden="1" x14ac:dyDescent="0.25">
      <c r="C1347" s="77">
        <v>42</v>
      </c>
      <c r="D1347" s="78" t="s">
        <v>54</v>
      </c>
      <c r="E1347" s="79" t="s">
        <v>22</v>
      </c>
      <c r="F1347" s="80"/>
      <c r="G1347" s="81">
        <v>3529.41</v>
      </c>
      <c r="H1347" s="82">
        <f t="shared" si="26"/>
        <v>0</v>
      </c>
      <c r="I1347" s="83"/>
    </row>
    <row r="1348" spans="3:9" s="66" customFormat="1" ht="17.25" hidden="1" customHeight="1" x14ac:dyDescent="0.25">
      <c r="C1348" s="77">
        <v>43</v>
      </c>
      <c r="D1348" s="78" t="s">
        <v>55</v>
      </c>
      <c r="E1348" s="79" t="s">
        <v>22</v>
      </c>
      <c r="F1348" s="80"/>
      <c r="G1348" s="84">
        <v>5882.35</v>
      </c>
      <c r="H1348" s="85">
        <f t="shared" si="26"/>
        <v>0</v>
      </c>
      <c r="I1348" s="83"/>
    </row>
    <row r="1349" spans="3:9" s="66" customFormat="1" ht="17.25" hidden="1" customHeight="1" x14ac:dyDescent="0.25">
      <c r="C1349" s="77">
        <v>44</v>
      </c>
      <c r="D1349" s="78" t="s">
        <v>56</v>
      </c>
      <c r="E1349" s="79" t="s">
        <v>22</v>
      </c>
      <c r="F1349" s="80"/>
      <c r="G1349" s="84">
        <v>5882.94</v>
      </c>
      <c r="H1349" s="85">
        <f t="shared" si="26"/>
        <v>0</v>
      </c>
      <c r="I1349" s="83"/>
    </row>
    <row r="1350" spans="3:9" s="66" customFormat="1" ht="15.75" hidden="1" thickBot="1" x14ac:dyDescent="0.3">
      <c r="C1350" s="87">
        <v>45</v>
      </c>
      <c r="D1350" s="88" t="s">
        <v>57</v>
      </c>
      <c r="E1350" s="89" t="s">
        <v>25</v>
      </c>
      <c r="F1350" s="90"/>
      <c r="G1350" s="104">
        <v>10588.24</v>
      </c>
      <c r="H1350" s="105">
        <f t="shared" si="26"/>
        <v>0</v>
      </c>
      <c r="I1350" s="93"/>
    </row>
    <row r="1351" spans="3:9" s="66" customFormat="1" ht="15.75" thickBot="1" x14ac:dyDescent="0.3">
      <c r="C1351" s="138" t="s">
        <v>70</v>
      </c>
      <c r="D1351" s="139"/>
      <c r="E1351" s="139"/>
      <c r="F1351" s="139"/>
      <c r="G1351" s="140"/>
      <c r="H1351" s="94">
        <f>SUM(H1306:H1350)</f>
        <v>112941.18400000001</v>
      </c>
      <c r="I1351" s="94">
        <f>+H1351*1.19</f>
        <v>134400.00896000001</v>
      </c>
    </row>
  </sheetData>
  <mergeCells count="135">
    <mergeCell ref="C1304:E1304"/>
    <mergeCell ref="F1304:I1304"/>
    <mergeCell ref="C1351:G1351"/>
    <mergeCell ref="C1254:E1254"/>
    <mergeCell ref="F1254:I1254"/>
    <mergeCell ref="C1301:G1301"/>
    <mergeCell ref="C1303:E1303"/>
    <mergeCell ref="F1303:I1303"/>
    <mergeCell ref="C1204:E1204"/>
    <mergeCell ref="F1204:I1204"/>
    <mergeCell ref="C1251:G1251"/>
    <mergeCell ref="C1253:E1253"/>
    <mergeCell ref="F1253:I1253"/>
    <mergeCell ref="C1154:E1154"/>
    <mergeCell ref="F1154:I1154"/>
    <mergeCell ref="C1201:G1201"/>
    <mergeCell ref="C1203:E1203"/>
    <mergeCell ref="F1203:I1203"/>
    <mergeCell ref="C303:E303"/>
    <mergeCell ref="F303:I303"/>
    <mergeCell ref="C350:G350"/>
    <mergeCell ref="C1153:E1153"/>
    <mergeCell ref="F1153:I1153"/>
    <mergeCell ref="C353:E353"/>
    <mergeCell ref="F353:I353"/>
    <mergeCell ref="C400:G400"/>
    <mergeCell ref="C802:E802"/>
    <mergeCell ref="F802:I802"/>
    <mergeCell ref="C803:E803"/>
    <mergeCell ref="F803:I803"/>
    <mergeCell ref="C850:G850"/>
    <mergeCell ref="C752:E752"/>
    <mergeCell ref="F752:I752"/>
    <mergeCell ref="C753:E753"/>
    <mergeCell ref="F753:I753"/>
    <mergeCell ref="C800:G800"/>
    <mergeCell ref="C702:E702"/>
    <mergeCell ref="C902:E902"/>
    <mergeCell ref="F902:I902"/>
    <mergeCell ref="C903:E903"/>
    <mergeCell ref="F903:I903"/>
    <mergeCell ref="C950:G950"/>
    <mergeCell ref="C852:E852"/>
    <mergeCell ref="F852:I852"/>
    <mergeCell ref="C853:E853"/>
    <mergeCell ref="F853:I853"/>
    <mergeCell ref="C900:G900"/>
    <mergeCell ref="C1002:E1002"/>
    <mergeCell ref="F1002:I1002"/>
    <mergeCell ref="C1003:E1003"/>
    <mergeCell ref="F1003:I1003"/>
    <mergeCell ref="C1050:G1050"/>
    <mergeCell ref="C952:E952"/>
    <mergeCell ref="F952:I952"/>
    <mergeCell ref="C953:E953"/>
    <mergeCell ref="F953:I953"/>
    <mergeCell ref="C1000:G1000"/>
    <mergeCell ref="F702:I702"/>
    <mergeCell ref="C703:E703"/>
    <mergeCell ref="F703:I703"/>
    <mergeCell ref="C750:G750"/>
    <mergeCell ref="C652:E652"/>
    <mergeCell ref="F652:I652"/>
    <mergeCell ref="C653:E653"/>
    <mergeCell ref="F653:I653"/>
    <mergeCell ref="C700:G700"/>
    <mergeCell ref="C602:E602"/>
    <mergeCell ref="F602:I602"/>
    <mergeCell ref="C603:E603"/>
    <mergeCell ref="F603:I603"/>
    <mergeCell ref="C650:G650"/>
    <mergeCell ref="C552:E552"/>
    <mergeCell ref="F552:I552"/>
    <mergeCell ref="C553:E553"/>
    <mergeCell ref="F553:I553"/>
    <mergeCell ref="C600:G600"/>
    <mergeCell ref="C1103:E1103"/>
    <mergeCell ref="F1103:I1103"/>
    <mergeCell ref="C1104:E1104"/>
    <mergeCell ref="F1104:I1104"/>
    <mergeCell ref="C1151:G1151"/>
    <mergeCell ref="C1052:E1052"/>
    <mergeCell ref="F1052:I1052"/>
    <mergeCell ref="C1053:E1053"/>
    <mergeCell ref="F1053:I1053"/>
    <mergeCell ref="C1100:G1100"/>
    <mergeCell ref="C200:G200"/>
    <mergeCell ref="C52:E52"/>
    <mergeCell ref="F52:I52"/>
    <mergeCell ref="C53:E53"/>
    <mergeCell ref="F53:I53"/>
    <mergeCell ref="C100:G100"/>
    <mergeCell ref="C402:E402"/>
    <mergeCell ref="F402:I402"/>
    <mergeCell ref="C403:E403"/>
    <mergeCell ref="F403:I403"/>
    <mergeCell ref="C302:E302"/>
    <mergeCell ref="F302:I302"/>
    <mergeCell ref="C352:E352"/>
    <mergeCell ref="F352:I352"/>
    <mergeCell ref="C202:E202"/>
    <mergeCell ref="F202:I202"/>
    <mergeCell ref="C203:E203"/>
    <mergeCell ref="F203:I203"/>
    <mergeCell ref="C250:G250"/>
    <mergeCell ref="C102:E102"/>
    <mergeCell ref="F102:I102"/>
    <mergeCell ref="C103:E103"/>
    <mergeCell ref="F103:I103"/>
    <mergeCell ref="C150:G150"/>
    <mergeCell ref="C2:E2"/>
    <mergeCell ref="F2:I2"/>
    <mergeCell ref="C3:E3"/>
    <mergeCell ref="F3:I3"/>
    <mergeCell ref="C50:G50"/>
    <mergeCell ref="C152:E152"/>
    <mergeCell ref="F152:I152"/>
    <mergeCell ref="C153:E153"/>
    <mergeCell ref="F153:I153"/>
    <mergeCell ref="C502:E502"/>
    <mergeCell ref="F502:I502"/>
    <mergeCell ref="C503:E503"/>
    <mergeCell ref="F503:I503"/>
    <mergeCell ref="C550:G550"/>
    <mergeCell ref="C300:G300"/>
    <mergeCell ref="C253:E253"/>
    <mergeCell ref="F253:I253"/>
    <mergeCell ref="C252:E252"/>
    <mergeCell ref="F252:I252"/>
    <mergeCell ref="C500:G500"/>
    <mergeCell ref="C450:G450"/>
    <mergeCell ref="C452:E452"/>
    <mergeCell ref="F452:I452"/>
    <mergeCell ref="C453:E453"/>
    <mergeCell ref="F453:I45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L52"/>
  <sheetViews>
    <sheetView topLeftCell="D58" zoomScaleNormal="100" workbookViewId="0">
      <selection activeCell="L37" sqref="L37"/>
    </sheetView>
  </sheetViews>
  <sheetFormatPr baseColWidth="10" defaultRowHeight="15" x14ac:dyDescent="0.25"/>
  <cols>
    <col min="5" max="5" width="41.28515625" customWidth="1"/>
    <col min="9" max="9" width="21.7109375" customWidth="1"/>
    <col min="10" max="10" width="17.140625" customWidth="1"/>
    <col min="12" max="12" width="24.42578125" customWidth="1"/>
  </cols>
  <sheetData>
    <row r="3" spans="5:12" ht="15.75" thickBot="1" x14ac:dyDescent="0.3"/>
    <row r="4" spans="5:12" ht="30" x14ac:dyDescent="0.25">
      <c r="E4" s="17">
        <v>7058.82</v>
      </c>
      <c r="H4" s="40" t="s">
        <v>8</v>
      </c>
      <c r="I4" s="41" t="s">
        <v>9</v>
      </c>
      <c r="J4" s="41" t="s">
        <v>10</v>
      </c>
      <c r="K4" s="42" t="s">
        <v>11</v>
      </c>
      <c r="L4" s="43" t="s">
        <v>69</v>
      </c>
    </row>
    <row r="5" spans="5:12" ht="24" x14ac:dyDescent="0.25">
      <c r="E5" s="16">
        <v>9411.76</v>
      </c>
      <c r="H5" s="5">
        <v>1</v>
      </c>
      <c r="I5" s="4" t="s">
        <v>12</v>
      </c>
      <c r="J5" s="3" t="s">
        <v>13</v>
      </c>
      <c r="K5" s="34">
        <v>1</v>
      </c>
      <c r="L5" s="44">
        <v>7058.82</v>
      </c>
    </row>
    <row r="6" spans="5:12" ht="24" x14ac:dyDescent="0.25">
      <c r="E6" s="16">
        <v>8235.2900000000009</v>
      </c>
      <c r="H6" s="5">
        <v>2</v>
      </c>
      <c r="I6" s="4" t="s">
        <v>14</v>
      </c>
      <c r="J6" s="3" t="s">
        <v>15</v>
      </c>
      <c r="K6" s="34">
        <v>1</v>
      </c>
      <c r="L6" s="45">
        <v>9411.76</v>
      </c>
    </row>
    <row r="7" spans="5:12" x14ac:dyDescent="0.25">
      <c r="E7" s="16">
        <v>7058.82</v>
      </c>
      <c r="H7" s="5">
        <v>3</v>
      </c>
      <c r="I7" s="4" t="s">
        <v>16</v>
      </c>
      <c r="J7" s="3" t="s">
        <v>15</v>
      </c>
      <c r="K7" s="34">
        <v>1</v>
      </c>
      <c r="L7" s="45">
        <v>8235.2900000000009</v>
      </c>
    </row>
    <row r="8" spans="5:12" ht="24" x14ac:dyDescent="0.25">
      <c r="E8" s="16">
        <v>6470.59</v>
      </c>
      <c r="H8" s="5">
        <v>4</v>
      </c>
      <c r="I8" s="4" t="s">
        <v>17</v>
      </c>
      <c r="J8" s="3" t="s">
        <v>15</v>
      </c>
      <c r="K8" s="34">
        <v>1</v>
      </c>
      <c r="L8" s="45">
        <v>7058.82</v>
      </c>
    </row>
    <row r="9" spans="5:12" ht="24" x14ac:dyDescent="0.25">
      <c r="E9" s="16">
        <v>2941.18</v>
      </c>
      <c r="H9" s="5">
        <v>5</v>
      </c>
      <c r="I9" s="4" t="s">
        <v>18</v>
      </c>
      <c r="J9" s="3" t="s">
        <v>15</v>
      </c>
      <c r="K9" s="34">
        <v>1</v>
      </c>
      <c r="L9" s="45">
        <v>6470.59</v>
      </c>
    </row>
    <row r="10" spans="5:12" ht="24" x14ac:dyDescent="0.25">
      <c r="E10" s="16">
        <v>3529.41</v>
      </c>
      <c r="H10" s="5">
        <v>6</v>
      </c>
      <c r="I10" s="4" t="s">
        <v>19</v>
      </c>
      <c r="J10" s="3" t="s">
        <v>15</v>
      </c>
      <c r="K10" s="34">
        <v>1</v>
      </c>
      <c r="L10" s="45">
        <v>2941.18</v>
      </c>
    </row>
    <row r="11" spans="5:12" ht="24" x14ac:dyDescent="0.25">
      <c r="E11" s="16">
        <v>2941.18</v>
      </c>
      <c r="H11" s="5">
        <v>7</v>
      </c>
      <c r="I11" s="4" t="s">
        <v>20</v>
      </c>
      <c r="J11" s="3" t="s">
        <v>15</v>
      </c>
      <c r="K11" s="34">
        <v>1</v>
      </c>
      <c r="L11" s="45">
        <v>3529.41</v>
      </c>
    </row>
    <row r="12" spans="5:12" ht="24" x14ac:dyDescent="0.25">
      <c r="E12" s="16">
        <v>4117.6499999999996</v>
      </c>
      <c r="H12" s="5">
        <v>8</v>
      </c>
      <c r="I12" s="4" t="s">
        <v>21</v>
      </c>
      <c r="J12" s="3" t="s">
        <v>22</v>
      </c>
      <c r="K12" s="34">
        <v>1</v>
      </c>
      <c r="L12" s="45">
        <v>2941.18</v>
      </c>
    </row>
    <row r="13" spans="5:12" ht="24" x14ac:dyDescent="0.25">
      <c r="E13" s="16">
        <v>12352.94</v>
      </c>
      <c r="H13" s="5">
        <v>9</v>
      </c>
      <c r="I13" s="4" t="s">
        <v>23</v>
      </c>
      <c r="J13" s="3" t="s">
        <v>22</v>
      </c>
      <c r="K13" s="34">
        <v>1</v>
      </c>
      <c r="L13" s="45">
        <v>4117.6499999999996</v>
      </c>
    </row>
    <row r="14" spans="5:12" ht="24" x14ac:dyDescent="0.25">
      <c r="E14" s="16">
        <v>17647.060000000001</v>
      </c>
      <c r="H14" s="5">
        <v>10</v>
      </c>
      <c r="I14" s="4" t="s">
        <v>24</v>
      </c>
      <c r="J14" s="3" t="s">
        <v>25</v>
      </c>
      <c r="K14" s="34">
        <v>1</v>
      </c>
      <c r="L14" s="45">
        <v>12352.94</v>
      </c>
    </row>
    <row r="15" spans="5:12" ht="24" x14ac:dyDescent="0.25">
      <c r="E15" s="16">
        <v>18235.29</v>
      </c>
      <c r="H15" s="5">
        <v>11</v>
      </c>
      <c r="I15" s="4" t="s">
        <v>26</v>
      </c>
      <c r="J15" s="3" t="s">
        <v>15</v>
      </c>
      <c r="K15" s="34">
        <v>1</v>
      </c>
      <c r="L15" s="45">
        <v>17647.060000000001</v>
      </c>
    </row>
    <row r="16" spans="5:12" ht="24" x14ac:dyDescent="0.25">
      <c r="E16" s="16">
        <v>10000</v>
      </c>
      <c r="H16" s="5">
        <v>12</v>
      </c>
      <c r="I16" s="4" t="s">
        <v>27</v>
      </c>
      <c r="J16" s="3" t="s">
        <v>15</v>
      </c>
      <c r="K16" s="34">
        <v>1</v>
      </c>
      <c r="L16" s="45">
        <v>18235.29</v>
      </c>
    </row>
    <row r="17" spans="5:12" ht="24" x14ac:dyDescent="0.25">
      <c r="E17" s="16">
        <v>18823.53</v>
      </c>
      <c r="H17" s="5">
        <v>13</v>
      </c>
      <c r="I17" s="4" t="s">
        <v>28</v>
      </c>
      <c r="J17" s="3" t="s">
        <v>15</v>
      </c>
      <c r="K17" s="34">
        <v>1</v>
      </c>
      <c r="L17" s="45">
        <v>10000</v>
      </c>
    </row>
    <row r="18" spans="5:12" x14ac:dyDescent="0.25">
      <c r="E18" s="16">
        <v>20000</v>
      </c>
      <c r="H18" s="5">
        <v>14</v>
      </c>
      <c r="I18" s="4" t="s">
        <v>29</v>
      </c>
      <c r="J18" s="3" t="s">
        <v>25</v>
      </c>
      <c r="K18" s="34">
        <v>1</v>
      </c>
      <c r="L18" s="45">
        <v>18823.53</v>
      </c>
    </row>
    <row r="19" spans="5:12" ht="24" x14ac:dyDescent="0.25">
      <c r="E19" s="16">
        <v>18823.53</v>
      </c>
      <c r="H19" s="5">
        <v>15</v>
      </c>
      <c r="I19" s="4" t="s">
        <v>30</v>
      </c>
      <c r="J19" s="3" t="s">
        <v>15</v>
      </c>
      <c r="K19" s="34">
        <v>1</v>
      </c>
      <c r="L19" s="45">
        <v>20000</v>
      </c>
    </row>
    <row r="20" spans="5:12" x14ac:dyDescent="0.25">
      <c r="E20" s="16">
        <v>14117.65</v>
      </c>
      <c r="H20" s="5">
        <v>16</v>
      </c>
      <c r="I20" s="4" t="s">
        <v>31</v>
      </c>
      <c r="J20" s="3" t="s">
        <v>15</v>
      </c>
      <c r="K20" s="34">
        <v>1</v>
      </c>
      <c r="L20" s="45">
        <v>18823.53</v>
      </c>
    </row>
    <row r="21" spans="5:12" ht="24" x14ac:dyDescent="0.25">
      <c r="E21" s="16">
        <v>5882.35</v>
      </c>
      <c r="H21" s="5">
        <v>17</v>
      </c>
      <c r="I21" s="4" t="s">
        <v>32</v>
      </c>
      <c r="J21" s="3" t="s">
        <v>25</v>
      </c>
      <c r="K21" s="34">
        <v>1</v>
      </c>
      <c r="L21" s="45">
        <v>14117.65</v>
      </c>
    </row>
    <row r="22" spans="5:12" ht="24" x14ac:dyDescent="0.25">
      <c r="E22" s="16">
        <v>15882.35</v>
      </c>
      <c r="H22" s="5">
        <v>18</v>
      </c>
      <c r="I22" s="4" t="s">
        <v>33</v>
      </c>
      <c r="J22" s="3" t="s">
        <v>13</v>
      </c>
      <c r="K22" s="34">
        <v>1</v>
      </c>
      <c r="L22" s="45">
        <v>5882.35</v>
      </c>
    </row>
    <row r="23" spans="5:12" ht="24" x14ac:dyDescent="0.25">
      <c r="E23" s="16">
        <v>15882.35</v>
      </c>
      <c r="H23" s="5">
        <v>19</v>
      </c>
      <c r="I23" s="4" t="s">
        <v>34</v>
      </c>
      <c r="J23" s="3" t="s">
        <v>15</v>
      </c>
      <c r="K23" s="34">
        <v>1</v>
      </c>
      <c r="L23" s="45">
        <v>15882.35</v>
      </c>
    </row>
    <row r="24" spans="5:12" ht="24" x14ac:dyDescent="0.25">
      <c r="E24" s="16">
        <v>15882.94</v>
      </c>
      <c r="H24" s="5">
        <v>20</v>
      </c>
      <c r="I24" s="4" t="s">
        <v>35</v>
      </c>
      <c r="J24" s="3" t="s">
        <v>25</v>
      </c>
      <c r="K24" s="34">
        <v>1</v>
      </c>
      <c r="L24" s="45">
        <v>15882.35</v>
      </c>
    </row>
    <row r="25" spans="5:12" ht="24" x14ac:dyDescent="0.25">
      <c r="E25" s="16">
        <v>15883.53</v>
      </c>
      <c r="H25" s="5">
        <v>21</v>
      </c>
      <c r="I25" s="4" t="s">
        <v>36</v>
      </c>
      <c r="J25" s="3" t="s">
        <v>25</v>
      </c>
      <c r="K25" s="34">
        <v>1</v>
      </c>
      <c r="L25" s="45">
        <v>15882.94</v>
      </c>
    </row>
    <row r="26" spans="5:12" x14ac:dyDescent="0.25">
      <c r="E26" s="16">
        <v>15884.12</v>
      </c>
      <c r="H26" s="5">
        <v>22</v>
      </c>
      <c r="I26" s="4" t="s">
        <v>37</v>
      </c>
      <c r="J26" s="3" t="s">
        <v>15</v>
      </c>
      <c r="K26" s="34">
        <v>1</v>
      </c>
      <c r="L26" s="45">
        <v>15883.53</v>
      </c>
    </row>
    <row r="27" spans="5:12" ht="24" x14ac:dyDescent="0.25">
      <c r="E27" s="16">
        <v>12352.94</v>
      </c>
      <c r="H27" s="5">
        <v>23</v>
      </c>
      <c r="I27" s="4" t="s">
        <v>38</v>
      </c>
      <c r="J27" s="3" t="s">
        <v>15</v>
      </c>
      <c r="K27" s="34">
        <v>1</v>
      </c>
      <c r="L27" s="45">
        <v>15884.12</v>
      </c>
    </row>
    <row r="28" spans="5:12" x14ac:dyDescent="0.25">
      <c r="E28" s="16">
        <v>15882.35</v>
      </c>
      <c r="H28" s="5">
        <v>24</v>
      </c>
      <c r="I28" s="4" t="s">
        <v>39</v>
      </c>
      <c r="J28" s="3" t="s">
        <v>25</v>
      </c>
      <c r="K28" s="34">
        <v>1</v>
      </c>
      <c r="L28" s="45">
        <v>12352.94</v>
      </c>
    </row>
    <row r="29" spans="5:12" ht="24" x14ac:dyDescent="0.25">
      <c r="E29" s="16">
        <v>15882.94</v>
      </c>
      <c r="H29" s="5">
        <v>25</v>
      </c>
      <c r="I29" s="4" t="s">
        <v>40</v>
      </c>
      <c r="J29" s="3" t="s">
        <v>15</v>
      </c>
      <c r="K29" s="34">
        <v>1</v>
      </c>
      <c r="L29" s="45">
        <v>15882.35</v>
      </c>
    </row>
    <row r="30" spans="5:12" ht="24" x14ac:dyDescent="0.25">
      <c r="E30" s="16">
        <v>38235.29</v>
      </c>
      <c r="H30" s="5">
        <v>26</v>
      </c>
      <c r="I30" s="4" t="s">
        <v>41</v>
      </c>
      <c r="J30" s="3" t="s">
        <v>15</v>
      </c>
      <c r="K30" s="34">
        <v>1</v>
      </c>
      <c r="L30" s="45">
        <v>15882.94</v>
      </c>
    </row>
    <row r="31" spans="5:12" ht="24" x14ac:dyDescent="0.25">
      <c r="E31" s="16">
        <v>31764.71</v>
      </c>
      <c r="H31" s="5">
        <v>27</v>
      </c>
      <c r="I31" s="4" t="s">
        <v>42</v>
      </c>
      <c r="J31" s="3" t="s">
        <v>15</v>
      </c>
      <c r="K31" s="34">
        <v>1</v>
      </c>
      <c r="L31" s="45">
        <v>38235.29</v>
      </c>
    </row>
    <row r="32" spans="5:12" ht="24" x14ac:dyDescent="0.25">
      <c r="E32" s="16">
        <v>4705.88</v>
      </c>
      <c r="H32" s="5">
        <v>28</v>
      </c>
      <c r="I32" s="4" t="s">
        <v>43</v>
      </c>
      <c r="J32" s="3" t="s">
        <v>15</v>
      </c>
      <c r="K32" s="34">
        <v>1</v>
      </c>
      <c r="L32" s="45">
        <v>31764.71</v>
      </c>
    </row>
    <row r="33" spans="5:12" x14ac:dyDescent="0.25">
      <c r="E33" s="16">
        <v>4117.6499999999996</v>
      </c>
      <c r="H33" s="5">
        <v>29</v>
      </c>
      <c r="I33" s="4" t="s">
        <v>44</v>
      </c>
      <c r="J33" s="3" t="s">
        <v>15</v>
      </c>
      <c r="K33" s="34">
        <v>1</v>
      </c>
      <c r="L33" s="45">
        <v>4705.88</v>
      </c>
    </row>
    <row r="34" spans="5:12" x14ac:dyDescent="0.25">
      <c r="E34" s="16">
        <v>13529.41</v>
      </c>
      <c r="H34" s="5">
        <v>30</v>
      </c>
      <c r="I34" s="4" t="s">
        <v>44</v>
      </c>
      <c r="J34" s="3" t="s">
        <v>25</v>
      </c>
      <c r="K34" s="34">
        <v>1</v>
      </c>
      <c r="L34" s="45">
        <v>4117.6499999999996</v>
      </c>
    </row>
    <row r="35" spans="5:12" x14ac:dyDescent="0.25">
      <c r="E35" s="16">
        <v>11176.47</v>
      </c>
      <c r="H35" s="5">
        <v>31</v>
      </c>
      <c r="I35" s="4" t="s">
        <v>45</v>
      </c>
      <c r="J35" s="3" t="s">
        <v>15</v>
      </c>
      <c r="K35" s="34">
        <v>1</v>
      </c>
      <c r="L35" s="45">
        <v>13529.41</v>
      </c>
    </row>
    <row r="36" spans="5:12" x14ac:dyDescent="0.25">
      <c r="E36" s="16">
        <v>11764.71</v>
      </c>
      <c r="H36" s="5">
        <v>32</v>
      </c>
      <c r="I36" s="4" t="s">
        <v>45</v>
      </c>
      <c r="J36" s="3" t="s">
        <v>25</v>
      </c>
      <c r="K36" s="34">
        <v>1</v>
      </c>
      <c r="L36" s="45">
        <v>11176.47</v>
      </c>
    </row>
    <row r="37" spans="5:12" x14ac:dyDescent="0.25">
      <c r="E37" s="16">
        <v>9411.76</v>
      </c>
      <c r="H37" s="5">
        <v>33</v>
      </c>
      <c r="I37" s="4" t="s">
        <v>46</v>
      </c>
      <c r="J37" s="3" t="s">
        <v>15</v>
      </c>
      <c r="K37" s="34">
        <v>1</v>
      </c>
      <c r="L37" s="45">
        <v>11764.71</v>
      </c>
    </row>
    <row r="38" spans="5:12" x14ac:dyDescent="0.25">
      <c r="E38" s="16">
        <v>11176.47</v>
      </c>
      <c r="H38" s="5">
        <v>34</v>
      </c>
      <c r="I38" s="4" t="s">
        <v>46</v>
      </c>
      <c r="J38" s="3" t="s">
        <v>25</v>
      </c>
      <c r="K38" s="34">
        <v>1</v>
      </c>
      <c r="L38" s="45">
        <v>9411.76</v>
      </c>
    </row>
    <row r="39" spans="5:12" x14ac:dyDescent="0.25">
      <c r="E39" s="15">
        <v>11176.47</v>
      </c>
      <c r="H39" s="5">
        <v>35</v>
      </c>
      <c r="I39" s="4" t="s">
        <v>47</v>
      </c>
      <c r="J39" s="3" t="s">
        <v>15</v>
      </c>
      <c r="K39" s="34">
        <v>1</v>
      </c>
      <c r="L39" s="45">
        <v>11176.47</v>
      </c>
    </row>
    <row r="40" spans="5:12" x14ac:dyDescent="0.25">
      <c r="E40" s="16">
        <v>2941.18</v>
      </c>
      <c r="H40" s="5">
        <v>36</v>
      </c>
      <c r="I40" s="4" t="s">
        <v>48</v>
      </c>
      <c r="J40" s="3" t="s">
        <v>15</v>
      </c>
      <c r="K40" s="34">
        <v>1</v>
      </c>
      <c r="L40" s="46">
        <v>11176.47</v>
      </c>
    </row>
    <row r="41" spans="5:12" x14ac:dyDescent="0.25">
      <c r="E41" s="16">
        <v>2941.76</v>
      </c>
      <c r="H41" s="5">
        <v>37</v>
      </c>
      <c r="I41" s="4" t="s">
        <v>49</v>
      </c>
      <c r="J41" s="3" t="s">
        <v>15</v>
      </c>
      <c r="K41" s="34">
        <v>1</v>
      </c>
      <c r="L41" s="45">
        <v>2941.18</v>
      </c>
    </row>
    <row r="42" spans="5:12" ht="24" x14ac:dyDescent="0.25">
      <c r="E42" s="16">
        <v>9411.76</v>
      </c>
      <c r="H42" s="5">
        <v>38</v>
      </c>
      <c r="I42" s="4" t="s">
        <v>50</v>
      </c>
      <c r="J42" s="3" t="s">
        <v>25</v>
      </c>
      <c r="K42" s="34">
        <v>1</v>
      </c>
      <c r="L42" s="45">
        <v>2941.76</v>
      </c>
    </row>
    <row r="43" spans="5:12" x14ac:dyDescent="0.25">
      <c r="E43" s="16">
        <v>10000</v>
      </c>
      <c r="H43" s="5">
        <v>39</v>
      </c>
      <c r="I43" s="4" t="s">
        <v>51</v>
      </c>
      <c r="J43" s="3" t="s">
        <v>22</v>
      </c>
      <c r="K43" s="34">
        <v>1</v>
      </c>
      <c r="L43" s="45">
        <v>9411.76</v>
      </c>
    </row>
    <row r="44" spans="5:12" x14ac:dyDescent="0.25">
      <c r="E44" s="16">
        <v>10000</v>
      </c>
      <c r="H44" s="5">
        <v>40</v>
      </c>
      <c r="I44" s="4" t="s">
        <v>52</v>
      </c>
      <c r="J44" s="3" t="s">
        <v>22</v>
      </c>
      <c r="K44" s="34">
        <v>1</v>
      </c>
      <c r="L44" s="45">
        <v>10000</v>
      </c>
    </row>
    <row r="45" spans="5:12" x14ac:dyDescent="0.25">
      <c r="E45" s="16">
        <v>3529.41</v>
      </c>
      <c r="H45" s="5">
        <v>41</v>
      </c>
      <c r="I45" s="4" t="s">
        <v>53</v>
      </c>
      <c r="J45" s="3" t="s">
        <v>22</v>
      </c>
      <c r="K45" s="34">
        <v>1</v>
      </c>
      <c r="L45" s="45">
        <v>10000</v>
      </c>
    </row>
    <row r="46" spans="5:12" x14ac:dyDescent="0.25">
      <c r="E46" s="16">
        <v>5882.35</v>
      </c>
      <c r="H46" s="5">
        <v>42</v>
      </c>
      <c r="I46" s="4" t="s">
        <v>54</v>
      </c>
      <c r="J46" s="3" t="s">
        <v>22</v>
      </c>
      <c r="K46" s="34">
        <v>1</v>
      </c>
      <c r="L46" s="45">
        <v>3529.41</v>
      </c>
    </row>
    <row r="47" spans="5:12" ht="24" x14ac:dyDescent="0.25">
      <c r="E47" s="16">
        <v>5882.94</v>
      </c>
      <c r="H47" s="5">
        <v>43</v>
      </c>
      <c r="I47" s="4" t="s">
        <v>55</v>
      </c>
      <c r="J47" s="3" t="s">
        <v>22</v>
      </c>
      <c r="K47" s="34">
        <v>1</v>
      </c>
      <c r="L47" s="45">
        <v>5882.35</v>
      </c>
    </row>
    <row r="48" spans="5:12" ht="24" x14ac:dyDescent="0.25">
      <c r="E48" s="16">
        <v>10588.24</v>
      </c>
      <c r="H48" s="5">
        <v>44</v>
      </c>
      <c r="I48" s="4" t="s">
        <v>56</v>
      </c>
      <c r="J48" s="3" t="s">
        <v>22</v>
      </c>
      <c r="K48" s="34">
        <v>1</v>
      </c>
      <c r="L48" s="45">
        <v>5882.94</v>
      </c>
    </row>
    <row r="49" spans="8:12" ht="15.75" thickBot="1" x14ac:dyDescent="0.3">
      <c r="H49" s="47">
        <v>45</v>
      </c>
      <c r="I49" s="48" t="s">
        <v>57</v>
      </c>
      <c r="J49" s="49" t="s">
        <v>25</v>
      </c>
      <c r="K49" s="50">
        <v>1</v>
      </c>
      <c r="L49" s="51">
        <v>10588.24</v>
      </c>
    </row>
    <row r="50" spans="8:12" x14ac:dyDescent="0.25">
      <c r="H50" s="141" t="s">
        <v>73</v>
      </c>
      <c r="I50" s="142"/>
      <c r="J50" s="142"/>
      <c r="K50" s="142"/>
      <c r="L50" s="52">
        <f>SUM(L5:L49)</f>
        <v>519417.02999999991</v>
      </c>
    </row>
    <row r="51" spans="8:12" x14ac:dyDescent="0.25">
      <c r="H51" s="143" t="s">
        <v>74</v>
      </c>
      <c r="I51" s="144"/>
      <c r="J51" s="144"/>
      <c r="K51" s="144"/>
      <c r="L51" s="44">
        <f>+L50*0.19</f>
        <v>98689.23569999999</v>
      </c>
    </row>
    <row r="52" spans="8:12" ht="15.75" thickBot="1" x14ac:dyDescent="0.3">
      <c r="H52" s="145" t="s">
        <v>75</v>
      </c>
      <c r="I52" s="146"/>
      <c r="J52" s="146"/>
      <c r="K52" s="146"/>
      <c r="L52" s="53">
        <f>+L50+L51</f>
        <v>618106.26569999987</v>
      </c>
    </row>
  </sheetData>
  <mergeCells count="3">
    <mergeCell ref="H50:K50"/>
    <mergeCell ref="H51:K51"/>
    <mergeCell ref="H52:K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FECHA</vt:lpstr>
      <vt:lpstr>ACTIVIDADES 1 INFORME</vt:lpstr>
      <vt:lpstr>Hoja4</vt:lpstr>
      <vt:lpstr>'ACTIVIDADES 1 INFORME'!Área_de_impresión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TE. CARLOS ANDRES CUADROS ROMERO</dc:creator>
  <cp:lastModifiedBy>USUARIO</cp:lastModifiedBy>
  <dcterms:created xsi:type="dcterms:W3CDTF">2022-10-03T22:36:34Z</dcterms:created>
  <dcterms:modified xsi:type="dcterms:W3CDTF">2023-04-25T17:06:27Z</dcterms:modified>
</cp:coreProperties>
</file>