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ramon.bueno\Documents\COMPRAS 2023\EVALUACIONES 2023\S.A. 031-2023 SUMINISTRO INSUMOS MEDICO QUIRURGICOS\"/>
    </mc:Choice>
  </mc:AlternateContent>
  <bookViews>
    <workbookView xWindow="0" yWindow="0" windowWidth="28800" windowHeight="11700" firstSheet="2" activeTab="7"/>
  </bookViews>
  <sheets>
    <sheet name="PPTO SA-031-2023" sheetId="36" r:id="rId1"/>
    <sheet name="Precio Referencia SA-031-2023" sheetId="37" r:id="rId2"/>
    <sheet name="ofertas" sheetId="11" r:id="rId3"/>
    <sheet name="DOC HABILITANTES" sheetId="2" r:id="rId4"/>
    <sheet name="INDICADORES ECO" sheetId="8" r:id="rId5"/>
    <sheet name="Verificación SA-031-2023" sheetId="38" r:id="rId6"/>
    <sheet name="RESUMEN X empresa" sheetId="39" r:id="rId7"/>
    <sheet name="RESUMEN X lote" sheetId="40" r:id="rId8"/>
  </sheets>
  <externalReferences>
    <externalReference r:id="rId9"/>
  </externalReferences>
  <definedNames>
    <definedName name="_xlnm._FilterDatabase" localSheetId="1" hidden="1">'Precio Referencia SA-031-2023'!#REF!</definedName>
    <definedName name="_xlnm._FilterDatabase" localSheetId="5" hidden="1">'Verificación SA-031-2023'!#REF!</definedName>
    <definedName name="lnkReplyAnalysisEditViewLink_0" localSheetId="2">ofertas!#REF!</definedName>
    <definedName name="lnkReplyAnalysisEditViewLink_0" localSheetId="6">'RESUMEN X empresa'!#REF!</definedName>
    <definedName name="lnkReplyAnalysisEditViewLink_0" localSheetId="7">'RESUMEN X lote'!#REF!</definedName>
    <definedName name="SOLICITUD">[1]Data!$A$1:$A$2</definedName>
  </definedNames>
  <calcPr calcId="162913"/>
</workbook>
</file>

<file path=xl/calcChain.xml><?xml version="1.0" encoding="utf-8"?>
<calcChain xmlns="http://schemas.openxmlformats.org/spreadsheetml/2006/main">
  <c r="L48" i="40" l="1"/>
  <c r="L49" i="40"/>
  <c r="L15" i="40" l="1"/>
  <c r="L16" i="40"/>
  <c r="P172" i="38" l="1"/>
  <c r="Q161" i="38" l="1"/>
  <c r="Q162" i="38"/>
  <c r="Q167" i="38"/>
  <c r="Q168" i="38"/>
  <c r="O171" i="38"/>
  <c r="P171" i="38" s="1"/>
  <c r="Q171" i="38" s="1"/>
  <c r="P170" i="38"/>
  <c r="Q170" i="38" s="1"/>
  <c r="P169" i="38"/>
  <c r="Q169" i="38" s="1"/>
  <c r="O168" i="38"/>
  <c r="P168" i="38" s="1"/>
  <c r="O167" i="38"/>
  <c r="P167" i="38" s="1"/>
  <c r="P166" i="38"/>
  <c r="Q166" i="38" s="1"/>
  <c r="P165" i="38"/>
  <c r="Q165" i="38" s="1"/>
  <c r="P164" i="38"/>
  <c r="Q164" i="38" s="1"/>
  <c r="P163" i="38"/>
  <c r="Q163" i="38" s="1"/>
  <c r="P162" i="38"/>
  <c r="P161" i="38"/>
  <c r="P160" i="38"/>
  <c r="Q160" i="38" s="1"/>
  <c r="Q554" i="38" l="1"/>
  <c r="P554" i="38"/>
  <c r="P555" i="38" s="1"/>
  <c r="Q555" i="38" s="1"/>
  <c r="Q337" i="38" l="1"/>
  <c r="Q341" i="38"/>
  <c r="P341" i="38"/>
  <c r="P340" i="38"/>
  <c r="Q340" i="38" s="1"/>
  <c r="P337" i="38"/>
  <c r="P336" i="38"/>
  <c r="Q336" i="38" s="1"/>
  <c r="P342" i="38" l="1"/>
  <c r="Q84" i="38" l="1"/>
  <c r="P84" i="38"/>
  <c r="O83" i="38"/>
  <c r="P83" i="38" s="1"/>
  <c r="Q83" i="38" s="1"/>
  <c r="P85" i="38" l="1"/>
  <c r="Q85" i="38" s="1"/>
  <c r="Q565" i="38" l="1"/>
  <c r="Q569" i="38"/>
  <c r="Q570" i="38"/>
  <c r="Q571" i="38"/>
  <c r="Q573" i="38"/>
  <c r="Q563" i="38"/>
  <c r="P575" i="38"/>
  <c r="Q575" i="38" s="1"/>
  <c r="P574" i="38"/>
  <c r="Q574" i="38" s="1"/>
  <c r="P573" i="38"/>
  <c r="P572" i="38"/>
  <c r="Q572" i="38" s="1"/>
  <c r="P571" i="38"/>
  <c r="P570" i="38"/>
  <c r="P569" i="38"/>
  <c r="P568" i="38"/>
  <c r="Q568" i="38" s="1"/>
  <c r="P567" i="38"/>
  <c r="Q567" i="38" s="1"/>
  <c r="P566" i="38"/>
  <c r="Q566" i="38" s="1"/>
  <c r="P565" i="38"/>
  <c r="P564" i="38"/>
  <c r="Q564" i="38" s="1"/>
  <c r="P563" i="38"/>
  <c r="P576" i="38" l="1"/>
  <c r="Q576" i="38" s="1"/>
  <c r="O449" i="38" l="1"/>
  <c r="P449" i="38" s="1"/>
  <c r="P450" i="38" s="1"/>
  <c r="Q450" i="38" s="1"/>
  <c r="Q449" i="38" l="1"/>
  <c r="M222" i="38"/>
  <c r="K171" i="38" l="1"/>
  <c r="M123" i="38"/>
  <c r="M124" i="38"/>
  <c r="M125" i="38"/>
  <c r="M126" i="38"/>
  <c r="M127" i="38"/>
  <c r="M128" i="38"/>
  <c r="M129" i="38"/>
  <c r="M130" i="38"/>
  <c r="M131" i="38"/>
  <c r="M132" i="38"/>
  <c r="M133" i="38"/>
  <c r="M134" i="38"/>
  <c r="M135" i="38"/>
  <c r="M136" i="38"/>
  <c r="M137" i="38"/>
  <c r="M122" i="38"/>
  <c r="L575" i="38" l="1"/>
  <c r="M575" i="38" s="1"/>
  <c r="I575" i="38"/>
  <c r="L574" i="38"/>
  <c r="M574" i="38" s="1"/>
  <c r="I574" i="38"/>
  <c r="L573" i="38"/>
  <c r="M573" i="38" s="1"/>
  <c r="I573" i="38"/>
  <c r="L572" i="38"/>
  <c r="M572" i="38" s="1"/>
  <c r="I572" i="38"/>
  <c r="L571" i="38"/>
  <c r="M571" i="38" s="1"/>
  <c r="I571" i="38"/>
  <c r="L570" i="38"/>
  <c r="M570" i="38" s="1"/>
  <c r="I570" i="38"/>
  <c r="L569" i="38"/>
  <c r="M569" i="38" s="1"/>
  <c r="I569" i="38"/>
  <c r="L568" i="38"/>
  <c r="M568" i="38" s="1"/>
  <c r="I568" i="38"/>
  <c r="L567" i="38"/>
  <c r="M567" i="38" s="1"/>
  <c r="I567" i="38"/>
  <c r="L566" i="38"/>
  <c r="M566" i="38" s="1"/>
  <c r="I566" i="38"/>
  <c r="L565" i="38"/>
  <c r="M565" i="38" s="1"/>
  <c r="I565" i="38"/>
  <c r="L564" i="38"/>
  <c r="I564" i="38"/>
  <c r="L563" i="38"/>
  <c r="M563" i="38" s="1"/>
  <c r="I563" i="38"/>
  <c r="H559" i="38"/>
  <c r="I559" i="38" s="1"/>
  <c r="I558" i="38"/>
  <c r="I560" i="38" s="1"/>
  <c r="H558" i="38"/>
  <c r="I555" i="38"/>
  <c r="L554" i="38"/>
  <c r="I554" i="38"/>
  <c r="I550" i="38"/>
  <c r="I549" i="38"/>
  <c r="I548" i="38"/>
  <c r="I545" i="38"/>
  <c r="I544" i="38"/>
  <c r="H540" i="38"/>
  <c r="I540" i="38" s="1"/>
  <c r="H539" i="38"/>
  <c r="I539" i="38" s="1"/>
  <c r="H538" i="38"/>
  <c r="I538" i="38" s="1"/>
  <c r="H537" i="38"/>
  <c r="I537" i="38" s="1"/>
  <c r="H536" i="38"/>
  <c r="I536" i="38" s="1"/>
  <c r="H535" i="38"/>
  <c r="I535" i="38" s="1"/>
  <c r="H534" i="38"/>
  <c r="I534" i="38" s="1"/>
  <c r="H533" i="38"/>
  <c r="I533" i="38" s="1"/>
  <c r="H532" i="38"/>
  <c r="I532" i="38" s="1"/>
  <c r="H531" i="38"/>
  <c r="I531" i="38" s="1"/>
  <c r="H530" i="38"/>
  <c r="I530" i="38" s="1"/>
  <c r="H529" i="38"/>
  <c r="I529" i="38" s="1"/>
  <c r="I528" i="38"/>
  <c r="I527" i="38"/>
  <c r="H527" i="38"/>
  <c r="I526" i="38"/>
  <c r="H526" i="38"/>
  <c r="I525" i="38"/>
  <c r="H525" i="38"/>
  <c r="I524" i="38"/>
  <c r="H524" i="38"/>
  <c r="I523" i="38"/>
  <c r="H523" i="38"/>
  <c r="I522" i="38"/>
  <c r="H522" i="38"/>
  <c r="I521" i="38"/>
  <c r="H521" i="38"/>
  <c r="I520" i="38"/>
  <c r="H520" i="38"/>
  <c r="I519" i="38"/>
  <c r="H519" i="38"/>
  <c r="I518" i="38"/>
  <c r="H518" i="38"/>
  <c r="I517" i="38"/>
  <c r="H517" i="38"/>
  <c r="I516" i="38"/>
  <c r="H516" i="38"/>
  <c r="I515" i="38"/>
  <c r="H515" i="38"/>
  <c r="I514" i="38"/>
  <c r="H514" i="38"/>
  <c r="I513" i="38"/>
  <c r="H513" i="38"/>
  <c r="I512" i="38"/>
  <c r="H512" i="38"/>
  <c r="H511" i="38"/>
  <c r="I511" i="38" s="1"/>
  <c r="I510" i="38"/>
  <c r="H510" i="38"/>
  <c r="H509" i="38"/>
  <c r="I509" i="38" s="1"/>
  <c r="I541" i="38" s="1"/>
  <c r="I508" i="38"/>
  <c r="H508" i="38"/>
  <c r="I504" i="38"/>
  <c r="H504" i="38"/>
  <c r="H503" i="38"/>
  <c r="I503" i="38" s="1"/>
  <c r="I505" i="38" s="1"/>
  <c r="L499" i="38"/>
  <c r="M499" i="38" s="1"/>
  <c r="I499" i="38"/>
  <c r="L498" i="38"/>
  <c r="M498" i="38" s="1"/>
  <c r="I498" i="38"/>
  <c r="L497" i="38"/>
  <c r="M497" i="38" s="1"/>
  <c r="I497" i="38"/>
  <c r="L496" i="38"/>
  <c r="M496" i="38" s="1"/>
  <c r="I496" i="38"/>
  <c r="L495" i="38"/>
  <c r="I495" i="38"/>
  <c r="I500" i="38" s="1"/>
  <c r="I491" i="38"/>
  <c r="I492" i="38" s="1"/>
  <c r="I490" i="38"/>
  <c r="H486" i="38"/>
  <c r="I486" i="38" s="1"/>
  <c r="I487" i="38" s="1"/>
  <c r="K482" i="38"/>
  <c r="L482" i="38" s="1"/>
  <c r="M482" i="38" s="1"/>
  <c r="I482" i="38"/>
  <c r="H482" i="38"/>
  <c r="K481" i="38"/>
  <c r="L481" i="38" s="1"/>
  <c r="H481" i="38"/>
  <c r="I481" i="38" s="1"/>
  <c r="I483" i="38" s="1"/>
  <c r="H477" i="38"/>
  <c r="I477" i="38" s="1"/>
  <c r="I476" i="38"/>
  <c r="H476" i="38"/>
  <c r="I475" i="38"/>
  <c r="I474" i="38"/>
  <c r="I473" i="38"/>
  <c r="I472" i="38"/>
  <c r="I478" i="38" s="1"/>
  <c r="H468" i="38"/>
  <c r="I468" i="38" s="1"/>
  <c r="I467" i="38"/>
  <c r="H467" i="38"/>
  <c r="I464" i="38"/>
  <c r="I463" i="38"/>
  <c r="I459" i="38"/>
  <c r="I458" i="38"/>
  <c r="I457" i="38"/>
  <c r="H457" i="38"/>
  <c r="I456" i="38"/>
  <c r="H455" i="38"/>
  <c r="I455" i="38" s="1"/>
  <c r="I454" i="38"/>
  <c r="I460" i="38" s="1"/>
  <c r="I453" i="38"/>
  <c r="K449" i="38"/>
  <c r="L449" i="38" s="1"/>
  <c r="I449" i="38"/>
  <c r="I450" i="38" s="1"/>
  <c r="H449" i="38"/>
  <c r="I445" i="38"/>
  <c r="I444" i="38"/>
  <c r="I443" i="38"/>
  <c r="I442" i="38"/>
  <c r="I441" i="38"/>
  <c r="I446" i="38" s="1"/>
  <c r="I437" i="38"/>
  <c r="I436" i="38"/>
  <c r="I435" i="38"/>
  <c r="I434" i="38"/>
  <c r="I433" i="38"/>
  <c r="I432" i="38"/>
  <c r="I431" i="38"/>
  <c r="I430" i="38"/>
  <c r="I429" i="38"/>
  <c r="I428" i="38"/>
  <c r="I427" i="38"/>
  <c r="I438" i="38" s="1"/>
  <c r="L423" i="38"/>
  <c r="I423" i="38"/>
  <c r="I424" i="38" s="1"/>
  <c r="I419" i="38"/>
  <c r="I420" i="38" s="1"/>
  <c r="I418" i="38"/>
  <c r="H414" i="38"/>
  <c r="I414" i="38" s="1"/>
  <c r="I413" i="38"/>
  <c r="H413" i="38"/>
  <c r="H412" i="38"/>
  <c r="I412" i="38" s="1"/>
  <c r="I411" i="38"/>
  <c r="H411" i="38"/>
  <c r="H410" i="38"/>
  <c r="I410" i="38" s="1"/>
  <c r="K406" i="38"/>
  <c r="L406" i="38" s="1"/>
  <c r="M406" i="38" s="1"/>
  <c r="I406" i="38"/>
  <c r="H406" i="38"/>
  <c r="K405" i="38"/>
  <c r="L405" i="38" s="1"/>
  <c r="M405" i="38" s="1"/>
  <c r="H405" i="38"/>
  <c r="I405" i="38" s="1"/>
  <c r="K404" i="38"/>
  <c r="L404" i="38" s="1"/>
  <c r="M404" i="38" s="1"/>
  <c r="I404" i="38"/>
  <c r="H404" i="38"/>
  <c r="K403" i="38"/>
  <c r="L403" i="38" s="1"/>
  <c r="M403" i="38" s="1"/>
  <c r="H403" i="38"/>
  <c r="I403" i="38" s="1"/>
  <c r="L402" i="38"/>
  <c r="M402" i="38" s="1"/>
  <c r="K402" i="38"/>
  <c r="I402" i="38"/>
  <c r="H402" i="38"/>
  <c r="K401" i="38"/>
  <c r="L401" i="38" s="1"/>
  <c r="M401" i="38" s="1"/>
  <c r="H401" i="38"/>
  <c r="I401" i="38" s="1"/>
  <c r="L400" i="38"/>
  <c r="M400" i="38" s="1"/>
  <c r="K400" i="38"/>
  <c r="I400" i="38"/>
  <c r="H400" i="38"/>
  <c r="K399" i="38"/>
  <c r="L399" i="38" s="1"/>
  <c r="M399" i="38" s="1"/>
  <c r="H399" i="38"/>
  <c r="I399" i="38" s="1"/>
  <c r="K398" i="38"/>
  <c r="L398" i="38" s="1"/>
  <c r="M398" i="38" s="1"/>
  <c r="I398" i="38"/>
  <c r="H398" i="38"/>
  <c r="K397" i="38"/>
  <c r="L397" i="38" s="1"/>
  <c r="M397" i="38" s="1"/>
  <c r="H397" i="38"/>
  <c r="I397" i="38" s="1"/>
  <c r="L396" i="38"/>
  <c r="M396" i="38" s="1"/>
  <c r="K396" i="38"/>
  <c r="I396" i="38"/>
  <c r="H396" i="38"/>
  <c r="K395" i="38"/>
  <c r="L395" i="38" s="1"/>
  <c r="M395" i="38" s="1"/>
  <c r="H395" i="38"/>
  <c r="I395" i="38" s="1"/>
  <c r="L394" i="38"/>
  <c r="M394" i="38" s="1"/>
  <c r="K394" i="38"/>
  <c r="I394" i="38"/>
  <c r="H394" i="38"/>
  <c r="K393" i="38"/>
  <c r="L393" i="38" s="1"/>
  <c r="M393" i="38" s="1"/>
  <c r="H393" i="38"/>
  <c r="I393" i="38" s="1"/>
  <c r="L392" i="38"/>
  <c r="M392" i="38" s="1"/>
  <c r="K392" i="38"/>
  <c r="I392" i="38"/>
  <c r="H392" i="38"/>
  <c r="K391" i="38"/>
  <c r="L391" i="38" s="1"/>
  <c r="M391" i="38" s="1"/>
  <c r="H391" i="38"/>
  <c r="I391" i="38" s="1"/>
  <c r="K390" i="38"/>
  <c r="L390" i="38" s="1"/>
  <c r="M390" i="38" s="1"/>
  <c r="I390" i="38"/>
  <c r="H390" i="38"/>
  <c r="K389" i="38"/>
  <c r="L389" i="38" s="1"/>
  <c r="M389" i="38" s="1"/>
  <c r="H389" i="38"/>
  <c r="I389" i="38" s="1"/>
  <c r="L388" i="38"/>
  <c r="M388" i="38" s="1"/>
  <c r="K388" i="38"/>
  <c r="H388" i="38"/>
  <c r="I388" i="38" s="1"/>
  <c r="K387" i="38"/>
  <c r="L387" i="38" s="1"/>
  <c r="M387" i="38" s="1"/>
  <c r="H387" i="38"/>
  <c r="I387" i="38" s="1"/>
  <c r="K386" i="38"/>
  <c r="L386" i="38" s="1"/>
  <c r="M386" i="38" s="1"/>
  <c r="H386" i="38"/>
  <c r="I386" i="38" s="1"/>
  <c r="K385" i="38"/>
  <c r="L385" i="38" s="1"/>
  <c r="M385" i="38" s="1"/>
  <c r="H385" i="38"/>
  <c r="I385" i="38" s="1"/>
  <c r="K384" i="38"/>
  <c r="L384" i="38" s="1"/>
  <c r="M384" i="38" s="1"/>
  <c r="H384" i="38"/>
  <c r="I384" i="38" s="1"/>
  <c r="K383" i="38"/>
  <c r="L383" i="38" s="1"/>
  <c r="M383" i="38" s="1"/>
  <c r="H383" i="38"/>
  <c r="I383" i="38" s="1"/>
  <c r="K382" i="38"/>
  <c r="L382" i="38" s="1"/>
  <c r="M382" i="38" s="1"/>
  <c r="H382" i="38"/>
  <c r="I382" i="38" s="1"/>
  <c r="K381" i="38"/>
  <c r="L381" i="38" s="1"/>
  <c r="M381" i="38" s="1"/>
  <c r="H381" i="38"/>
  <c r="I381" i="38" s="1"/>
  <c r="L380" i="38"/>
  <c r="M380" i="38" s="1"/>
  <c r="K380" i="38"/>
  <c r="H380" i="38"/>
  <c r="I380" i="38" s="1"/>
  <c r="K379" i="38"/>
  <c r="L379" i="38" s="1"/>
  <c r="M379" i="38" s="1"/>
  <c r="H379" i="38"/>
  <c r="I379" i="38" s="1"/>
  <c r="K378" i="38"/>
  <c r="L378" i="38" s="1"/>
  <c r="M378" i="38" s="1"/>
  <c r="H378" i="38"/>
  <c r="I378" i="38" s="1"/>
  <c r="K377" i="38"/>
  <c r="L377" i="38" s="1"/>
  <c r="M377" i="38" s="1"/>
  <c r="H377" i="38"/>
  <c r="I377" i="38" s="1"/>
  <c r="L376" i="38"/>
  <c r="M376" i="38" s="1"/>
  <c r="K376" i="38"/>
  <c r="H376" i="38"/>
  <c r="I376" i="38" s="1"/>
  <c r="K375" i="38"/>
  <c r="L375" i="38" s="1"/>
  <c r="M375" i="38" s="1"/>
  <c r="H375" i="38"/>
  <c r="I375" i="38" s="1"/>
  <c r="K374" i="38"/>
  <c r="L374" i="38" s="1"/>
  <c r="M374" i="38" s="1"/>
  <c r="H374" i="38"/>
  <c r="I374" i="38" s="1"/>
  <c r="K373" i="38"/>
  <c r="L373" i="38" s="1"/>
  <c r="M373" i="38" s="1"/>
  <c r="H373" i="38"/>
  <c r="I373" i="38" s="1"/>
  <c r="L372" i="38"/>
  <c r="M372" i="38" s="1"/>
  <c r="K372" i="38"/>
  <c r="H372" i="38"/>
  <c r="I372" i="38" s="1"/>
  <c r="K371" i="38"/>
  <c r="L371" i="38" s="1"/>
  <c r="M371" i="38" s="1"/>
  <c r="H371" i="38"/>
  <c r="I371" i="38" s="1"/>
  <c r="K370" i="38"/>
  <c r="L370" i="38" s="1"/>
  <c r="M370" i="38" s="1"/>
  <c r="H370" i="38"/>
  <c r="I370" i="38" s="1"/>
  <c r="K369" i="38"/>
  <c r="L369" i="38" s="1"/>
  <c r="M369" i="38" s="1"/>
  <c r="H369" i="38"/>
  <c r="I369" i="38" s="1"/>
  <c r="K368" i="38"/>
  <c r="L368" i="38" s="1"/>
  <c r="M368" i="38" s="1"/>
  <c r="H368" i="38"/>
  <c r="I368" i="38" s="1"/>
  <c r="K367" i="38"/>
  <c r="L367" i="38" s="1"/>
  <c r="M367" i="38" s="1"/>
  <c r="H367" i="38"/>
  <c r="I367" i="38" s="1"/>
  <c r="K366" i="38"/>
  <c r="L366" i="38" s="1"/>
  <c r="M366" i="38" s="1"/>
  <c r="H366" i="38"/>
  <c r="I366" i="38" s="1"/>
  <c r="K365" i="38"/>
  <c r="L365" i="38" s="1"/>
  <c r="M365" i="38" s="1"/>
  <c r="H365" i="38"/>
  <c r="I365" i="38" s="1"/>
  <c r="L364" i="38"/>
  <c r="M364" i="38" s="1"/>
  <c r="K364" i="38"/>
  <c r="H364" i="38"/>
  <c r="I364" i="38" s="1"/>
  <c r="K363" i="38"/>
  <c r="L363" i="38" s="1"/>
  <c r="M363" i="38" s="1"/>
  <c r="H363" i="38"/>
  <c r="I363" i="38" s="1"/>
  <c r="K362" i="38"/>
  <c r="L362" i="38" s="1"/>
  <c r="M362" i="38" s="1"/>
  <c r="H362" i="38"/>
  <c r="I362" i="38" s="1"/>
  <c r="K361" i="38"/>
  <c r="L361" i="38" s="1"/>
  <c r="M361" i="38" s="1"/>
  <c r="H361" i="38"/>
  <c r="I361" i="38" s="1"/>
  <c r="L360" i="38"/>
  <c r="M360" i="38" s="1"/>
  <c r="K360" i="38"/>
  <c r="H360" i="38"/>
  <c r="I360" i="38" s="1"/>
  <c r="K359" i="38"/>
  <c r="L359" i="38" s="1"/>
  <c r="M359" i="38" s="1"/>
  <c r="H359" i="38"/>
  <c r="I359" i="38" s="1"/>
  <c r="K358" i="38"/>
  <c r="L358" i="38" s="1"/>
  <c r="M358" i="38" s="1"/>
  <c r="H358" i="38"/>
  <c r="I358" i="38" s="1"/>
  <c r="K354" i="38"/>
  <c r="L354" i="38" s="1"/>
  <c r="I354" i="38"/>
  <c r="I355" i="38" s="1"/>
  <c r="H354" i="38"/>
  <c r="H350" i="38"/>
  <c r="I350" i="38" s="1"/>
  <c r="H349" i="38"/>
  <c r="I349" i="38" s="1"/>
  <c r="H348" i="38"/>
  <c r="I348" i="38" s="1"/>
  <c r="H347" i="38"/>
  <c r="I347" i="38" s="1"/>
  <c r="H346" i="38"/>
  <c r="I346" i="38" s="1"/>
  <c r="H345" i="38"/>
  <c r="I345" i="38" s="1"/>
  <c r="L341" i="38"/>
  <c r="M341" i="38" s="1"/>
  <c r="I341" i="38"/>
  <c r="L340" i="38"/>
  <c r="M340" i="38" s="1"/>
  <c r="I340" i="38"/>
  <c r="L339" i="38"/>
  <c r="M339" i="38" s="1"/>
  <c r="I339" i="38"/>
  <c r="L338" i="38"/>
  <c r="M338" i="38" s="1"/>
  <c r="I338" i="38"/>
  <c r="L337" i="38"/>
  <c r="M337" i="38" s="1"/>
  <c r="I337" i="38"/>
  <c r="L336" i="38"/>
  <c r="M336" i="38" s="1"/>
  <c r="I336" i="38"/>
  <c r="L335" i="38"/>
  <c r="M335" i="38" s="1"/>
  <c r="I335" i="38"/>
  <c r="L334" i="38"/>
  <c r="M334" i="38" s="1"/>
  <c r="I334" i="38"/>
  <c r="L333" i="38"/>
  <c r="M333" i="38" s="1"/>
  <c r="I333" i="38"/>
  <c r="L332" i="38"/>
  <c r="M332" i="38" s="1"/>
  <c r="I332" i="38"/>
  <c r="L331" i="38"/>
  <c r="M331" i="38" s="1"/>
  <c r="I331" i="38"/>
  <c r="L330" i="38"/>
  <c r="M330" i="38" s="1"/>
  <c r="I330" i="38"/>
  <c r="I342" i="38" s="1"/>
  <c r="L329" i="38"/>
  <c r="I329" i="38"/>
  <c r="I325" i="38"/>
  <c r="I324" i="38"/>
  <c r="I323" i="38"/>
  <c r="I322" i="38"/>
  <c r="H321" i="38"/>
  <c r="I321" i="38" s="1"/>
  <c r="I326" i="38" s="1"/>
  <c r="H317" i="38"/>
  <c r="I317" i="38" s="1"/>
  <c r="H316" i="38"/>
  <c r="I316" i="38" s="1"/>
  <c r="H315" i="38"/>
  <c r="I315" i="38" s="1"/>
  <c r="I314" i="38"/>
  <c r="I313" i="38"/>
  <c r="I312" i="38"/>
  <c r="L308" i="38"/>
  <c r="I308" i="38"/>
  <c r="I309" i="38" s="1"/>
  <c r="H304" i="38"/>
  <c r="I304" i="38" s="1"/>
  <c r="H303" i="38"/>
  <c r="I303" i="38" s="1"/>
  <c r="H302" i="38"/>
  <c r="I302" i="38" s="1"/>
  <c r="H301" i="38"/>
  <c r="I301" i="38" s="1"/>
  <c r="H300" i="38"/>
  <c r="I300" i="38" s="1"/>
  <c r="H299" i="38"/>
  <c r="I299" i="38" s="1"/>
  <c r="H298" i="38"/>
  <c r="I298" i="38" s="1"/>
  <c r="H297" i="38"/>
  <c r="I297" i="38" s="1"/>
  <c r="H296" i="38"/>
  <c r="I296" i="38" s="1"/>
  <c r="H295" i="38"/>
  <c r="I295" i="38" s="1"/>
  <c r="H294" i="38"/>
  <c r="I294" i="38" s="1"/>
  <c r="H293" i="38"/>
  <c r="I293" i="38" s="1"/>
  <c r="H292" i="38"/>
  <c r="I292" i="38" s="1"/>
  <c r="H291" i="38"/>
  <c r="I291" i="38" s="1"/>
  <c r="H290" i="38"/>
  <c r="I290" i="38" s="1"/>
  <c r="H289" i="38"/>
  <c r="I289" i="38" s="1"/>
  <c r="H288" i="38"/>
  <c r="I288" i="38" s="1"/>
  <c r="H287" i="38"/>
  <c r="I287" i="38" s="1"/>
  <c r="H286" i="38"/>
  <c r="I286" i="38" s="1"/>
  <c r="H285" i="38"/>
  <c r="I285" i="38" s="1"/>
  <c r="H284" i="38"/>
  <c r="I284" i="38" s="1"/>
  <c r="H283" i="38"/>
  <c r="I283" i="38" s="1"/>
  <c r="H282" i="38"/>
  <c r="I282" i="38" s="1"/>
  <c r="H281" i="38"/>
  <c r="I281" i="38" s="1"/>
  <c r="H280" i="38"/>
  <c r="I280" i="38" s="1"/>
  <c r="H279" i="38"/>
  <c r="I279" i="38" s="1"/>
  <c r="H278" i="38"/>
  <c r="I278" i="38" s="1"/>
  <c r="H277" i="38"/>
  <c r="I277" i="38" s="1"/>
  <c r="H276" i="38"/>
  <c r="I276" i="38" s="1"/>
  <c r="H275" i="38"/>
  <c r="I275" i="38" s="1"/>
  <c r="H274" i="38"/>
  <c r="I274" i="38" s="1"/>
  <c r="H273" i="38"/>
  <c r="I273" i="38" s="1"/>
  <c r="H272" i="38"/>
  <c r="I272" i="38" s="1"/>
  <c r="H271" i="38"/>
  <c r="I271" i="38" s="1"/>
  <c r="H270" i="38"/>
  <c r="I270" i="38" s="1"/>
  <c r="H269" i="38"/>
  <c r="I269" i="38" s="1"/>
  <c r="H268" i="38"/>
  <c r="I268" i="38" s="1"/>
  <c r="H267" i="38"/>
  <c r="I267" i="38" s="1"/>
  <c r="H266" i="38"/>
  <c r="I266" i="38" s="1"/>
  <c r="H265" i="38"/>
  <c r="I265" i="38" s="1"/>
  <c r="H264" i="38"/>
  <c r="I264" i="38" s="1"/>
  <c r="H263" i="38"/>
  <c r="I263" i="38" s="1"/>
  <c r="H262" i="38"/>
  <c r="I262" i="38" s="1"/>
  <c r="L258" i="38"/>
  <c r="M258" i="38" s="1"/>
  <c r="I258" i="38"/>
  <c r="L257" i="38"/>
  <c r="M257" i="38" s="1"/>
  <c r="I257" i="38"/>
  <c r="L256" i="38"/>
  <c r="M256" i="38" s="1"/>
  <c r="I256" i="38"/>
  <c r="L255" i="38"/>
  <c r="M255" i="38" s="1"/>
  <c r="I255" i="38"/>
  <c r="I254" i="38"/>
  <c r="L253" i="38"/>
  <c r="I253" i="38"/>
  <c r="I259" i="38" s="1"/>
  <c r="I249" i="38"/>
  <c r="I248" i="38"/>
  <c r="I247" i="38"/>
  <c r="I246" i="38"/>
  <c r="I245" i="38"/>
  <c r="I244" i="38"/>
  <c r="I243" i="38"/>
  <c r="I242" i="38"/>
  <c r="I250" i="38" s="1"/>
  <c r="I241" i="38"/>
  <c r="H237" i="38"/>
  <c r="I237" i="38" s="1"/>
  <c r="H236" i="38"/>
  <c r="I236" i="38" s="1"/>
  <c r="H235" i="38"/>
  <c r="I235" i="38" s="1"/>
  <c r="I238" i="38" s="1"/>
  <c r="I231" i="38"/>
  <c r="H231" i="38"/>
  <c r="H230" i="38"/>
  <c r="I230" i="38" s="1"/>
  <c r="H229" i="38"/>
  <c r="I229" i="38" s="1"/>
  <c r="H228" i="38"/>
  <c r="I228" i="38" s="1"/>
  <c r="I227" i="38"/>
  <c r="H227" i="38"/>
  <c r="K223" i="38"/>
  <c r="L223" i="38" s="1"/>
  <c r="M223" i="38" s="1"/>
  <c r="H223" i="38"/>
  <c r="I223" i="38" s="1"/>
  <c r="K222" i="38"/>
  <c r="L222" i="38" s="1"/>
  <c r="H222" i="38"/>
  <c r="I222" i="38" s="1"/>
  <c r="I224" i="38" s="1"/>
  <c r="I218" i="38"/>
  <c r="I217" i="38"/>
  <c r="I216" i="38"/>
  <c r="I219" i="38" s="1"/>
  <c r="H212" i="38"/>
  <c r="I212" i="38" s="1"/>
  <c r="H211" i="38"/>
  <c r="I211" i="38" s="1"/>
  <c r="I207" i="38"/>
  <c r="I206" i="38"/>
  <c r="I205" i="38"/>
  <c r="I208" i="38" s="1"/>
  <c r="I201" i="38"/>
  <c r="I200" i="38"/>
  <c r="I199" i="38"/>
  <c r="I198" i="38"/>
  <c r="I197" i="38"/>
  <c r="I202" i="38" s="1"/>
  <c r="I193" i="38"/>
  <c r="I192" i="38"/>
  <c r="I191" i="38"/>
  <c r="I190" i="38"/>
  <c r="I189" i="38"/>
  <c r="I188" i="38"/>
  <c r="I187" i="38"/>
  <c r="I186" i="38"/>
  <c r="I185" i="38"/>
  <c r="I184" i="38"/>
  <c r="I183" i="38"/>
  <c r="I182" i="38"/>
  <c r="I181" i="38"/>
  <c r="I180" i="38"/>
  <c r="I179" i="38"/>
  <c r="I194" i="38" s="1"/>
  <c r="I176" i="38"/>
  <c r="K175" i="38"/>
  <c r="L175" i="38" s="1"/>
  <c r="H175" i="38"/>
  <c r="I175" i="38" s="1"/>
  <c r="L171" i="38"/>
  <c r="M171" i="38" s="1"/>
  <c r="I171" i="38"/>
  <c r="H171" i="38"/>
  <c r="L170" i="38"/>
  <c r="M170" i="38" s="1"/>
  <c r="I170" i="38"/>
  <c r="L169" i="38"/>
  <c r="M169" i="38" s="1"/>
  <c r="I169" i="38"/>
  <c r="K168" i="38"/>
  <c r="L168" i="38" s="1"/>
  <c r="M168" i="38" s="1"/>
  <c r="I168" i="38"/>
  <c r="H168" i="38"/>
  <c r="K167" i="38"/>
  <c r="L167" i="38" s="1"/>
  <c r="M167" i="38" s="1"/>
  <c r="H167" i="38"/>
  <c r="I167" i="38" s="1"/>
  <c r="L166" i="38"/>
  <c r="M166" i="38" s="1"/>
  <c r="I166" i="38"/>
  <c r="L165" i="38"/>
  <c r="M165" i="38" s="1"/>
  <c r="I165" i="38"/>
  <c r="L164" i="38"/>
  <c r="M164" i="38" s="1"/>
  <c r="I164" i="38"/>
  <c r="L163" i="38"/>
  <c r="M163" i="38" s="1"/>
  <c r="I163" i="38"/>
  <c r="L162" i="38"/>
  <c r="M162" i="38" s="1"/>
  <c r="I162" i="38"/>
  <c r="L161" i="38"/>
  <c r="M161" i="38" s="1"/>
  <c r="I161" i="38"/>
  <c r="I172" i="38" s="1"/>
  <c r="L160" i="38"/>
  <c r="M160" i="38" s="1"/>
  <c r="I160" i="38"/>
  <c r="K156" i="38"/>
  <c r="L156" i="38" s="1"/>
  <c r="M156" i="38" s="1"/>
  <c r="H156" i="38"/>
  <c r="I156" i="38" s="1"/>
  <c r="K155" i="38"/>
  <c r="L155" i="38" s="1"/>
  <c r="M155" i="38" s="1"/>
  <c r="H155" i="38"/>
  <c r="I155" i="38" s="1"/>
  <c r="K154" i="38"/>
  <c r="L154" i="38" s="1"/>
  <c r="M154" i="38" s="1"/>
  <c r="H154" i="38"/>
  <c r="I154" i="38" s="1"/>
  <c r="L153" i="38"/>
  <c r="M153" i="38" s="1"/>
  <c r="I153" i="38"/>
  <c r="L152" i="38"/>
  <c r="M152" i="38" s="1"/>
  <c r="I152" i="38"/>
  <c r="L151" i="38"/>
  <c r="M151" i="38" s="1"/>
  <c r="I151" i="38"/>
  <c r="L150" i="38"/>
  <c r="M150" i="38" s="1"/>
  <c r="I150" i="38"/>
  <c r="L149" i="38"/>
  <c r="M149" i="38" s="1"/>
  <c r="I149" i="38"/>
  <c r="L148" i="38"/>
  <c r="M148" i="38" s="1"/>
  <c r="I148" i="38"/>
  <c r="L147" i="38"/>
  <c r="M147" i="38" s="1"/>
  <c r="I147" i="38"/>
  <c r="L146" i="38"/>
  <c r="M146" i="38" s="1"/>
  <c r="I146" i="38"/>
  <c r="L145" i="38"/>
  <c r="M145" i="38" s="1"/>
  <c r="I145" i="38"/>
  <c r="L144" i="38"/>
  <c r="M144" i="38" s="1"/>
  <c r="I144" i="38"/>
  <c r="L143" i="38"/>
  <c r="M143" i="38" s="1"/>
  <c r="I143" i="38"/>
  <c r="I157" i="38" s="1"/>
  <c r="L142" i="38"/>
  <c r="M142" i="38" s="1"/>
  <c r="I142" i="38"/>
  <c r="L141" i="38"/>
  <c r="M141" i="38" s="1"/>
  <c r="I141" i="38"/>
  <c r="L140" i="38"/>
  <c r="M140" i="38" s="1"/>
  <c r="I140" i="38"/>
  <c r="L136" i="38"/>
  <c r="I136" i="38"/>
  <c r="L135" i="38"/>
  <c r="I135" i="38"/>
  <c r="L134" i="38"/>
  <c r="I134" i="38"/>
  <c r="L133" i="38"/>
  <c r="I133" i="38"/>
  <c r="L132" i="38"/>
  <c r="I132" i="38"/>
  <c r="K131" i="38"/>
  <c r="L131" i="38" s="1"/>
  <c r="I131" i="38"/>
  <c r="H131" i="38"/>
  <c r="K130" i="38"/>
  <c r="L130" i="38" s="1"/>
  <c r="H130" i="38"/>
  <c r="I130" i="38" s="1"/>
  <c r="K129" i="38"/>
  <c r="L129" i="38" s="1"/>
  <c r="I129" i="38"/>
  <c r="H129" i="38"/>
  <c r="K128" i="38"/>
  <c r="L128" i="38" s="1"/>
  <c r="H128" i="38"/>
  <c r="I128" i="38" s="1"/>
  <c r="K127" i="38"/>
  <c r="L127" i="38" s="1"/>
  <c r="H127" i="38"/>
  <c r="I127" i="38" s="1"/>
  <c r="K126" i="38"/>
  <c r="L126" i="38" s="1"/>
  <c r="H126" i="38"/>
  <c r="I126" i="38" s="1"/>
  <c r="L125" i="38"/>
  <c r="I125" i="38"/>
  <c r="L124" i="38"/>
  <c r="I124" i="38"/>
  <c r="K123" i="38"/>
  <c r="L123" i="38" s="1"/>
  <c r="H123" i="38"/>
  <c r="I123" i="38" s="1"/>
  <c r="K122" i="38"/>
  <c r="L122" i="38" s="1"/>
  <c r="I122" i="38"/>
  <c r="I137" i="38" s="1"/>
  <c r="H122" i="38"/>
  <c r="I118" i="38"/>
  <c r="I117" i="38"/>
  <c r="I116" i="38"/>
  <c r="I115" i="38"/>
  <c r="I114" i="38"/>
  <c r="I113" i="38"/>
  <c r="I112" i="38"/>
  <c r="I111" i="38"/>
  <c r="I110" i="38"/>
  <c r="I109" i="38"/>
  <c r="I108" i="38"/>
  <c r="I107" i="38"/>
  <c r="I106" i="38"/>
  <c r="I105" i="38"/>
  <c r="I104" i="38"/>
  <c r="I103" i="38"/>
  <c r="I102" i="38"/>
  <c r="I101" i="38"/>
  <c r="I100" i="38"/>
  <c r="I99" i="38"/>
  <c r="I98" i="38"/>
  <c r="I97" i="38"/>
  <c r="I96" i="38"/>
  <c r="I95" i="38"/>
  <c r="I94" i="38"/>
  <c r="I93" i="38"/>
  <c r="I119" i="38" s="1"/>
  <c r="L90" i="38"/>
  <c r="M90" i="38" s="1"/>
  <c r="I90" i="38"/>
  <c r="L89" i="38"/>
  <c r="M89" i="38" s="1"/>
  <c r="I89" i="38"/>
  <c r="L88" i="38"/>
  <c r="M88" i="38" s="1"/>
  <c r="I88" i="38"/>
  <c r="L84" i="38"/>
  <c r="M84" i="38" s="1"/>
  <c r="I84" i="38"/>
  <c r="K83" i="38"/>
  <c r="L83" i="38" s="1"/>
  <c r="H83" i="38"/>
  <c r="I83" i="38" s="1"/>
  <c r="I85" i="38" s="1"/>
  <c r="L79" i="38"/>
  <c r="M79" i="38" s="1"/>
  <c r="H79" i="38"/>
  <c r="I79" i="38" s="1"/>
  <c r="L78" i="38"/>
  <c r="M78" i="38" s="1"/>
  <c r="I78" i="38"/>
  <c r="H78" i="38"/>
  <c r="L77" i="38"/>
  <c r="M77" i="38" s="1"/>
  <c r="I77" i="38"/>
  <c r="H77" i="38"/>
  <c r="L76" i="38"/>
  <c r="H76" i="38"/>
  <c r="I76" i="38" s="1"/>
  <c r="I80" i="38" s="1"/>
  <c r="K72" i="38"/>
  <c r="L72" i="38" s="1"/>
  <c r="M72" i="38" s="1"/>
  <c r="H72" i="38"/>
  <c r="I72" i="38" s="1"/>
  <c r="K71" i="38"/>
  <c r="L71" i="38" s="1"/>
  <c r="M71" i="38" s="1"/>
  <c r="I71" i="38"/>
  <c r="H71" i="38"/>
  <c r="K70" i="38"/>
  <c r="L70" i="38" s="1"/>
  <c r="M70" i="38" s="1"/>
  <c r="H70" i="38"/>
  <c r="I70" i="38" s="1"/>
  <c r="K69" i="38"/>
  <c r="L69" i="38" s="1"/>
  <c r="M69" i="38" s="1"/>
  <c r="I69" i="38"/>
  <c r="H69" i="38"/>
  <c r="K68" i="38"/>
  <c r="L68" i="38" s="1"/>
  <c r="M68" i="38" s="1"/>
  <c r="H68" i="38"/>
  <c r="I68" i="38" s="1"/>
  <c r="K67" i="38"/>
  <c r="L67" i="38" s="1"/>
  <c r="M67" i="38" s="1"/>
  <c r="I67" i="38"/>
  <c r="H67" i="38"/>
  <c r="K66" i="38"/>
  <c r="L66" i="38" s="1"/>
  <c r="M66" i="38" s="1"/>
  <c r="H66" i="38"/>
  <c r="I66" i="38" s="1"/>
  <c r="L65" i="38"/>
  <c r="M65" i="38" s="1"/>
  <c r="I65" i="38"/>
  <c r="I61" i="38"/>
  <c r="I60" i="38"/>
  <c r="I59" i="38"/>
  <c r="I62" i="38" s="1"/>
  <c r="L55" i="38"/>
  <c r="M55" i="38" s="1"/>
  <c r="I55" i="38"/>
  <c r="L54" i="38"/>
  <c r="M54" i="38" s="1"/>
  <c r="I54" i="38"/>
  <c r="L53" i="38"/>
  <c r="M53" i="38" s="1"/>
  <c r="I53" i="38"/>
  <c r="L52" i="38"/>
  <c r="I52" i="38"/>
  <c r="I56" i="38" s="1"/>
  <c r="H48" i="38"/>
  <c r="I48" i="38" s="1"/>
  <c r="I49" i="38" s="1"/>
  <c r="I45" i="38"/>
  <c r="I44" i="38"/>
  <c r="L40" i="38"/>
  <c r="M40" i="38" s="1"/>
  <c r="I40" i="38"/>
  <c r="I41" i="38" s="1"/>
  <c r="L39" i="38"/>
  <c r="I39" i="38"/>
  <c r="I35" i="38"/>
  <c r="I34" i="38"/>
  <c r="I33" i="38"/>
  <c r="I32" i="38"/>
  <c r="I36" i="38" s="1"/>
  <c r="I28" i="38"/>
  <c r="I27" i="38"/>
  <c r="I26" i="38"/>
  <c r="I25" i="38"/>
  <c r="I24" i="38"/>
  <c r="I23" i="38"/>
  <c r="I22" i="38"/>
  <c r="I21" i="38"/>
  <c r="I20" i="38"/>
  <c r="I19" i="38"/>
  <c r="I18" i="38"/>
  <c r="I17" i="38"/>
  <c r="I16" i="38"/>
  <c r="I15" i="38"/>
  <c r="I14" i="38"/>
  <c r="I13" i="38"/>
  <c r="I12" i="38"/>
  <c r="I11" i="38"/>
  <c r="I10" i="38"/>
  <c r="I9" i="38"/>
  <c r="I8" i="38"/>
  <c r="I29" i="38" s="1"/>
  <c r="K4" i="38"/>
  <c r="L4" i="38" s="1"/>
  <c r="M4" i="38" s="1"/>
  <c r="H4" i="38"/>
  <c r="I4" i="38" s="1"/>
  <c r="K3" i="38"/>
  <c r="L3" i="38" s="1"/>
  <c r="H3" i="38"/>
  <c r="I3" i="38" s="1"/>
  <c r="I5" i="38" s="1"/>
  <c r="I575" i="37"/>
  <c r="I574" i="37"/>
  <c r="I573" i="37"/>
  <c r="I572" i="37"/>
  <c r="I571" i="37"/>
  <c r="I570" i="37"/>
  <c r="I569" i="37"/>
  <c r="I568" i="37"/>
  <c r="I567" i="37"/>
  <c r="I566" i="37"/>
  <c r="I565" i="37"/>
  <c r="I564" i="37"/>
  <c r="I563" i="37"/>
  <c r="H559" i="37"/>
  <c r="I559" i="37" s="1"/>
  <c r="H558" i="37"/>
  <c r="I558" i="37" s="1"/>
  <c r="I555" i="37"/>
  <c r="I554" i="37"/>
  <c r="I550" i="37"/>
  <c r="I549" i="37"/>
  <c r="I548" i="37"/>
  <c r="I544" i="37"/>
  <c r="I545" i="37" s="1"/>
  <c r="H540" i="37"/>
  <c r="I540" i="37" s="1"/>
  <c r="H539" i="37"/>
  <c r="I539" i="37" s="1"/>
  <c r="H538" i="37"/>
  <c r="I538" i="37" s="1"/>
  <c r="H537" i="37"/>
  <c r="I537" i="37" s="1"/>
  <c r="H536" i="37"/>
  <c r="I536" i="37" s="1"/>
  <c r="H535" i="37"/>
  <c r="I535" i="37" s="1"/>
  <c r="H534" i="37"/>
  <c r="I534" i="37" s="1"/>
  <c r="H533" i="37"/>
  <c r="I533" i="37" s="1"/>
  <c r="H532" i="37"/>
  <c r="I532" i="37" s="1"/>
  <c r="H531" i="37"/>
  <c r="I531" i="37" s="1"/>
  <c r="H530" i="37"/>
  <c r="I530" i="37" s="1"/>
  <c r="H529" i="37"/>
  <c r="I529" i="37" s="1"/>
  <c r="I528" i="37"/>
  <c r="I527" i="37"/>
  <c r="H527" i="37"/>
  <c r="I526" i="37"/>
  <c r="H526" i="37"/>
  <c r="I525" i="37"/>
  <c r="H525" i="37"/>
  <c r="I524" i="37"/>
  <c r="H524" i="37"/>
  <c r="I523" i="37"/>
  <c r="H523" i="37"/>
  <c r="I522" i="37"/>
  <c r="H522" i="37"/>
  <c r="I521" i="37"/>
  <c r="H521" i="37"/>
  <c r="I520" i="37"/>
  <c r="H520" i="37"/>
  <c r="I519" i="37"/>
  <c r="H519" i="37"/>
  <c r="I518" i="37"/>
  <c r="H518" i="37"/>
  <c r="I517" i="37"/>
  <c r="H517" i="37"/>
  <c r="I516" i="37"/>
  <c r="H516" i="37"/>
  <c r="I515" i="37"/>
  <c r="H515" i="37"/>
  <c r="I514" i="37"/>
  <c r="H514" i="37"/>
  <c r="I513" i="37"/>
  <c r="H513" i="37"/>
  <c r="I512" i="37"/>
  <c r="H512" i="37"/>
  <c r="I511" i="37"/>
  <c r="H511" i="37"/>
  <c r="I510" i="37"/>
  <c r="H510" i="37"/>
  <c r="I509" i="37"/>
  <c r="H509" i="37"/>
  <c r="H508" i="37"/>
  <c r="I508" i="37" s="1"/>
  <c r="I541" i="37" s="1"/>
  <c r="H504" i="37"/>
  <c r="I504" i="37" s="1"/>
  <c r="I503" i="37"/>
  <c r="H503" i="37"/>
  <c r="I499" i="37"/>
  <c r="I498" i="37"/>
  <c r="I497" i="37"/>
  <c r="I496" i="37"/>
  <c r="I500" i="37" s="1"/>
  <c r="I495" i="37"/>
  <c r="I491" i="37"/>
  <c r="I490" i="37"/>
  <c r="I486" i="37"/>
  <c r="I487" i="37" s="1"/>
  <c r="H486" i="37"/>
  <c r="H482" i="37"/>
  <c r="I482" i="37" s="1"/>
  <c r="H481" i="37"/>
  <c r="I481" i="37" s="1"/>
  <c r="I477" i="37"/>
  <c r="H477" i="37"/>
  <c r="H476" i="37"/>
  <c r="I476" i="37" s="1"/>
  <c r="I475" i="37"/>
  <c r="I474" i="37"/>
  <c r="I473" i="37"/>
  <c r="I472" i="37"/>
  <c r="H468" i="37"/>
  <c r="I468" i="37" s="1"/>
  <c r="H467" i="37"/>
  <c r="I467" i="37" s="1"/>
  <c r="I463" i="37"/>
  <c r="I464" i="37" s="1"/>
  <c r="I459" i="37"/>
  <c r="I458" i="37"/>
  <c r="H457" i="37"/>
  <c r="I457" i="37" s="1"/>
  <c r="I456" i="37"/>
  <c r="H455" i="37"/>
  <c r="I455" i="37" s="1"/>
  <c r="I454" i="37"/>
  <c r="I453" i="37"/>
  <c r="I449" i="37"/>
  <c r="I450" i="37" s="1"/>
  <c r="H449" i="37"/>
  <c r="I445" i="37"/>
  <c r="I444" i="37"/>
  <c r="I443" i="37"/>
  <c r="I442" i="37"/>
  <c r="I441" i="37"/>
  <c r="I437" i="37"/>
  <c r="I436" i="37"/>
  <c r="I435" i="37"/>
  <c r="I434" i="37"/>
  <c r="I433" i="37"/>
  <c r="I432" i="37"/>
  <c r="I431" i="37"/>
  <c r="I430" i="37"/>
  <c r="I429" i="37"/>
  <c r="I428" i="37"/>
  <c r="I427" i="37"/>
  <c r="I423" i="37"/>
  <c r="I424" i="37" s="1"/>
  <c r="I419" i="37"/>
  <c r="I418" i="37"/>
  <c r="H414" i="37"/>
  <c r="I414" i="37" s="1"/>
  <c r="H413" i="37"/>
  <c r="I413" i="37" s="1"/>
  <c r="H412" i="37"/>
  <c r="I412" i="37" s="1"/>
  <c r="I411" i="37"/>
  <c r="H411" i="37"/>
  <c r="H410" i="37"/>
  <c r="I410" i="37" s="1"/>
  <c r="H406" i="37"/>
  <c r="I406" i="37" s="1"/>
  <c r="H405" i="37"/>
  <c r="I405" i="37" s="1"/>
  <c r="H404" i="37"/>
  <c r="I404" i="37" s="1"/>
  <c r="H403" i="37"/>
  <c r="I403" i="37" s="1"/>
  <c r="H402" i="37"/>
  <c r="I402" i="37" s="1"/>
  <c r="H401" i="37"/>
  <c r="I401" i="37" s="1"/>
  <c r="H400" i="37"/>
  <c r="I400" i="37" s="1"/>
  <c r="H399" i="37"/>
  <c r="I399" i="37" s="1"/>
  <c r="H398" i="37"/>
  <c r="I398" i="37" s="1"/>
  <c r="H397" i="37"/>
  <c r="I397" i="37" s="1"/>
  <c r="H396" i="37"/>
  <c r="I396" i="37" s="1"/>
  <c r="H395" i="37"/>
  <c r="I395" i="37" s="1"/>
  <c r="H394" i="37"/>
  <c r="I394" i="37" s="1"/>
  <c r="H393" i="37"/>
  <c r="I393" i="37" s="1"/>
  <c r="H392" i="37"/>
  <c r="I392" i="37" s="1"/>
  <c r="H391" i="37"/>
  <c r="I391" i="37" s="1"/>
  <c r="H390" i="37"/>
  <c r="I390" i="37" s="1"/>
  <c r="H389" i="37"/>
  <c r="I389" i="37" s="1"/>
  <c r="H388" i="37"/>
  <c r="I388" i="37" s="1"/>
  <c r="H387" i="37"/>
  <c r="I387" i="37" s="1"/>
  <c r="H386" i="37"/>
  <c r="I386" i="37" s="1"/>
  <c r="H385" i="37"/>
  <c r="I385" i="37" s="1"/>
  <c r="H384" i="37"/>
  <c r="I384" i="37" s="1"/>
  <c r="H383" i="37"/>
  <c r="I383" i="37" s="1"/>
  <c r="H382" i="37"/>
  <c r="I382" i="37" s="1"/>
  <c r="H381" i="37"/>
  <c r="I381" i="37" s="1"/>
  <c r="H380" i="37"/>
  <c r="I380" i="37" s="1"/>
  <c r="H379" i="37"/>
  <c r="I379" i="37" s="1"/>
  <c r="H378" i="37"/>
  <c r="I378" i="37" s="1"/>
  <c r="H377" i="37"/>
  <c r="I377" i="37" s="1"/>
  <c r="H376" i="37"/>
  <c r="I376" i="37" s="1"/>
  <c r="H375" i="37"/>
  <c r="I375" i="37" s="1"/>
  <c r="H374" i="37"/>
  <c r="I374" i="37" s="1"/>
  <c r="H373" i="37"/>
  <c r="I373" i="37" s="1"/>
  <c r="H372" i="37"/>
  <c r="I372" i="37" s="1"/>
  <c r="H371" i="37"/>
  <c r="I371" i="37" s="1"/>
  <c r="H370" i="37"/>
  <c r="I370" i="37" s="1"/>
  <c r="H369" i="37"/>
  <c r="I369" i="37" s="1"/>
  <c r="H368" i="37"/>
  <c r="I368" i="37" s="1"/>
  <c r="H367" i="37"/>
  <c r="I367" i="37" s="1"/>
  <c r="H366" i="37"/>
  <c r="I366" i="37" s="1"/>
  <c r="H365" i="37"/>
  <c r="I365" i="37" s="1"/>
  <c r="H364" i="37"/>
  <c r="I364" i="37" s="1"/>
  <c r="H363" i="37"/>
  <c r="I363" i="37" s="1"/>
  <c r="H362" i="37"/>
  <c r="I362" i="37" s="1"/>
  <c r="H361" i="37"/>
  <c r="I361" i="37" s="1"/>
  <c r="H360" i="37"/>
  <c r="I360" i="37" s="1"/>
  <c r="H359" i="37"/>
  <c r="I359" i="37" s="1"/>
  <c r="H358" i="37"/>
  <c r="I358" i="37" s="1"/>
  <c r="I354" i="37"/>
  <c r="I355" i="37" s="1"/>
  <c r="H354" i="37"/>
  <c r="H350" i="37"/>
  <c r="I350" i="37" s="1"/>
  <c r="H349" i="37"/>
  <c r="I349" i="37" s="1"/>
  <c r="H348" i="37"/>
  <c r="I348" i="37" s="1"/>
  <c r="H347" i="37"/>
  <c r="I347" i="37" s="1"/>
  <c r="H346" i="37"/>
  <c r="I346" i="37" s="1"/>
  <c r="H345" i="37"/>
  <c r="I345" i="37" s="1"/>
  <c r="I341" i="37"/>
  <c r="I340" i="37"/>
  <c r="I339" i="37"/>
  <c r="I338" i="37"/>
  <c r="I337" i="37"/>
  <c r="I336" i="37"/>
  <c r="I335" i="37"/>
  <c r="I334" i="37"/>
  <c r="I333" i="37"/>
  <c r="I332" i="37"/>
  <c r="I331" i="37"/>
  <c r="I330" i="37"/>
  <c r="I329" i="37"/>
  <c r="I325" i="37"/>
  <c r="I324" i="37"/>
  <c r="I323" i="37"/>
  <c r="I322" i="37"/>
  <c r="H321" i="37"/>
  <c r="I321" i="37" s="1"/>
  <c r="H317" i="37"/>
  <c r="I317" i="37" s="1"/>
  <c r="H316" i="37"/>
  <c r="I316" i="37" s="1"/>
  <c r="H315" i="37"/>
  <c r="I315" i="37" s="1"/>
  <c r="I314" i="37"/>
  <c r="I313" i="37"/>
  <c r="I312" i="37"/>
  <c r="I309" i="37"/>
  <c r="I308" i="37"/>
  <c r="H304" i="37"/>
  <c r="I304" i="37" s="1"/>
  <c r="H303" i="37"/>
  <c r="I303" i="37" s="1"/>
  <c r="H302" i="37"/>
  <c r="I302" i="37" s="1"/>
  <c r="H301" i="37"/>
  <c r="I301" i="37" s="1"/>
  <c r="H300" i="37"/>
  <c r="I300" i="37" s="1"/>
  <c r="H299" i="37"/>
  <c r="I299" i="37" s="1"/>
  <c r="H298" i="37"/>
  <c r="I298" i="37" s="1"/>
  <c r="H297" i="37"/>
  <c r="I297" i="37" s="1"/>
  <c r="H296" i="37"/>
  <c r="I296" i="37" s="1"/>
  <c r="H295" i="37"/>
  <c r="I295" i="37" s="1"/>
  <c r="H294" i="37"/>
  <c r="I294" i="37" s="1"/>
  <c r="H293" i="37"/>
  <c r="I293" i="37" s="1"/>
  <c r="H292" i="37"/>
  <c r="I292" i="37" s="1"/>
  <c r="H291" i="37"/>
  <c r="I291" i="37" s="1"/>
  <c r="H290" i="37"/>
  <c r="I290" i="37" s="1"/>
  <c r="H289" i="37"/>
  <c r="I289" i="37" s="1"/>
  <c r="H288" i="37"/>
  <c r="I288" i="37" s="1"/>
  <c r="H287" i="37"/>
  <c r="I287" i="37" s="1"/>
  <c r="H286" i="37"/>
  <c r="I286" i="37" s="1"/>
  <c r="H285" i="37"/>
  <c r="I285" i="37" s="1"/>
  <c r="H284" i="37"/>
  <c r="I284" i="37" s="1"/>
  <c r="H283" i="37"/>
  <c r="I283" i="37" s="1"/>
  <c r="H282" i="37"/>
  <c r="I282" i="37" s="1"/>
  <c r="H281" i="37"/>
  <c r="I281" i="37" s="1"/>
  <c r="H280" i="37"/>
  <c r="I280" i="37" s="1"/>
  <c r="H279" i="37"/>
  <c r="I279" i="37" s="1"/>
  <c r="H278" i="37"/>
  <c r="I278" i="37" s="1"/>
  <c r="H277" i="37"/>
  <c r="I277" i="37" s="1"/>
  <c r="H276" i="37"/>
  <c r="I276" i="37" s="1"/>
  <c r="H275" i="37"/>
  <c r="I275" i="37" s="1"/>
  <c r="H274" i="37"/>
  <c r="I274" i="37" s="1"/>
  <c r="H273" i="37"/>
  <c r="I273" i="37" s="1"/>
  <c r="H272" i="37"/>
  <c r="I272" i="37" s="1"/>
  <c r="H271" i="37"/>
  <c r="I271" i="37" s="1"/>
  <c r="H270" i="37"/>
  <c r="I270" i="37" s="1"/>
  <c r="H269" i="37"/>
  <c r="I269" i="37" s="1"/>
  <c r="H268" i="37"/>
  <c r="I268" i="37" s="1"/>
  <c r="H267" i="37"/>
  <c r="I267" i="37" s="1"/>
  <c r="H266" i="37"/>
  <c r="I266" i="37" s="1"/>
  <c r="H265" i="37"/>
  <c r="I265" i="37" s="1"/>
  <c r="H264" i="37"/>
  <c r="I264" i="37" s="1"/>
  <c r="H263" i="37"/>
  <c r="I263" i="37" s="1"/>
  <c r="H262" i="37"/>
  <c r="I262" i="37" s="1"/>
  <c r="I258" i="37"/>
  <c r="I257" i="37"/>
  <c r="I256" i="37"/>
  <c r="I255" i="37"/>
  <c r="I254" i="37"/>
  <c r="I253" i="37"/>
  <c r="I249" i="37"/>
  <c r="I248" i="37"/>
  <c r="I247" i="37"/>
  <c r="I246" i="37"/>
  <c r="I245" i="37"/>
  <c r="I244" i="37"/>
  <c r="I243" i="37"/>
  <c r="I242" i="37"/>
  <c r="I241" i="37"/>
  <c r="H237" i="37"/>
  <c r="I237" i="37" s="1"/>
  <c r="H236" i="37"/>
  <c r="I236" i="37" s="1"/>
  <c r="H235" i="37"/>
  <c r="I235" i="37" s="1"/>
  <c r="I238" i="37" s="1"/>
  <c r="H231" i="37"/>
  <c r="I231" i="37" s="1"/>
  <c r="H230" i="37"/>
  <c r="I230" i="37" s="1"/>
  <c r="H229" i="37"/>
  <c r="I229" i="37" s="1"/>
  <c r="H228" i="37"/>
  <c r="I228" i="37" s="1"/>
  <c r="H227" i="37"/>
  <c r="I227" i="37" s="1"/>
  <c r="H223" i="37"/>
  <c r="I223" i="37" s="1"/>
  <c r="I224" i="37" s="1"/>
  <c r="H222" i="37"/>
  <c r="I222" i="37" s="1"/>
  <c r="I218" i="37"/>
  <c r="I217" i="37"/>
  <c r="I216" i="37"/>
  <c r="H212" i="37"/>
  <c r="I212" i="37" s="1"/>
  <c r="H211" i="37"/>
  <c r="I211" i="37" s="1"/>
  <c r="I207" i="37"/>
  <c r="I206" i="37"/>
  <c r="I208" i="37" s="1"/>
  <c r="I205" i="37"/>
  <c r="I201" i="37"/>
  <c r="I200" i="37"/>
  <c r="I199" i="37"/>
  <c r="I198" i="37"/>
  <c r="I197" i="37"/>
  <c r="I193" i="37"/>
  <c r="I192" i="37"/>
  <c r="I191" i="37"/>
  <c r="I190" i="37"/>
  <c r="I189" i="37"/>
  <c r="I188" i="37"/>
  <c r="I187" i="37"/>
  <c r="I186" i="37"/>
  <c r="I185" i="37"/>
  <c r="I184" i="37"/>
  <c r="I183" i="37"/>
  <c r="I182" i="37"/>
  <c r="I181" i="37"/>
  <c r="I180" i="37"/>
  <c r="I179" i="37"/>
  <c r="I176" i="37"/>
  <c r="H175" i="37"/>
  <c r="I175" i="37" s="1"/>
  <c r="I171" i="37"/>
  <c r="H171" i="37"/>
  <c r="I170" i="37"/>
  <c r="I169" i="37"/>
  <c r="H168" i="37"/>
  <c r="I168" i="37" s="1"/>
  <c r="H167" i="37"/>
  <c r="I167" i="37" s="1"/>
  <c r="I166" i="37"/>
  <c r="I165" i="37"/>
  <c r="I164" i="37"/>
  <c r="I163" i="37"/>
  <c r="I162" i="37"/>
  <c r="I161" i="37"/>
  <c r="I160" i="37"/>
  <c r="H156" i="37"/>
  <c r="I156" i="37" s="1"/>
  <c r="H155" i="37"/>
  <c r="I155" i="37" s="1"/>
  <c r="H154" i="37"/>
  <c r="I154" i="37" s="1"/>
  <c r="I153" i="37"/>
  <c r="I152" i="37"/>
  <c r="I151" i="37"/>
  <c r="I150" i="37"/>
  <c r="I149" i="37"/>
  <c r="I148" i="37"/>
  <c r="I147" i="37"/>
  <c r="I146" i="37"/>
  <c r="I145" i="37"/>
  <c r="I144" i="37"/>
  <c r="I143" i="37"/>
  <c r="I142" i="37"/>
  <c r="I141" i="37"/>
  <c r="I140" i="37"/>
  <c r="I136" i="37"/>
  <c r="I135" i="37"/>
  <c r="I134" i="37"/>
  <c r="I133" i="37"/>
  <c r="I132" i="37"/>
  <c r="H131" i="37"/>
  <c r="I131" i="37" s="1"/>
  <c r="H130" i="37"/>
  <c r="I130" i="37" s="1"/>
  <c r="H129" i="37"/>
  <c r="I129" i="37" s="1"/>
  <c r="H128" i="37"/>
  <c r="I128" i="37" s="1"/>
  <c r="H127" i="37"/>
  <c r="I127" i="37" s="1"/>
  <c r="I126" i="37"/>
  <c r="H126" i="37"/>
  <c r="I125" i="37"/>
  <c r="I124" i="37"/>
  <c r="H123" i="37"/>
  <c r="I123" i="37" s="1"/>
  <c r="H122" i="37"/>
  <c r="I122" i="37" s="1"/>
  <c r="I118" i="37"/>
  <c r="I117" i="37"/>
  <c r="I116" i="37"/>
  <c r="I115" i="37"/>
  <c r="I114" i="37"/>
  <c r="I113" i="37"/>
  <c r="I112" i="37"/>
  <c r="I111" i="37"/>
  <c r="I110" i="37"/>
  <c r="I109" i="37"/>
  <c r="I108" i="37"/>
  <c r="I107" i="37"/>
  <c r="I106" i="37"/>
  <c r="I105" i="37"/>
  <c r="I104" i="37"/>
  <c r="I103" i="37"/>
  <c r="I102" i="37"/>
  <c r="I101" i="37"/>
  <c r="I100" i="37"/>
  <c r="I99" i="37"/>
  <c r="I98" i="37"/>
  <c r="I97" i="37"/>
  <c r="I96" i="37"/>
  <c r="I95" i="37"/>
  <c r="I94" i="37"/>
  <c r="I93" i="37"/>
  <c r="I119" i="37" s="1"/>
  <c r="I89" i="37"/>
  <c r="I88" i="37"/>
  <c r="I90" i="37" s="1"/>
  <c r="I84" i="37"/>
  <c r="H83" i="37"/>
  <c r="I83" i="37" s="1"/>
  <c r="I85" i="37" s="1"/>
  <c r="H79" i="37"/>
  <c r="I79" i="37" s="1"/>
  <c r="H78" i="37"/>
  <c r="I78" i="37" s="1"/>
  <c r="I77" i="37"/>
  <c r="H77" i="37"/>
  <c r="H76" i="37"/>
  <c r="I76" i="37" s="1"/>
  <c r="H72" i="37"/>
  <c r="I72" i="37" s="1"/>
  <c r="I71" i="37"/>
  <c r="H71" i="37"/>
  <c r="H70" i="37"/>
  <c r="I70" i="37" s="1"/>
  <c r="H69" i="37"/>
  <c r="I69" i="37" s="1"/>
  <c r="H68" i="37"/>
  <c r="I68" i="37" s="1"/>
  <c r="I67" i="37"/>
  <c r="H67" i="37"/>
  <c r="H66" i="37"/>
  <c r="I66" i="37" s="1"/>
  <c r="I65" i="37"/>
  <c r="I61" i="37"/>
  <c r="I60" i="37"/>
  <c r="I59" i="37"/>
  <c r="I62" i="37" s="1"/>
  <c r="I55" i="37"/>
  <c r="I54" i="37"/>
  <c r="I53" i="37"/>
  <c r="I52" i="37"/>
  <c r="H48" i="37"/>
  <c r="I48" i="37" s="1"/>
  <c r="I49" i="37" s="1"/>
  <c r="I44" i="37"/>
  <c r="I45" i="37" s="1"/>
  <c r="I40" i="37"/>
  <c r="I39" i="37"/>
  <c r="I35" i="37"/>
  <c r="I34" i="37"/>
  <c r="I33" i="37"/>
  <c r="I32" i="37"/>
  <c r="I28" i="37"/>
  <c r="I27" i="37"/>
  <c r="I26" i="37"/>
  <c r="I25" i="37"/>
  <c r="I24" i="37"/>
  <c r="I23" i="37"/>
  <c r="I22" i="37"/>
  <c r="I21" i="37"/>
  <c r="I20" i="37"/>
  <c r="I19" i="37"/>
  <c r="I18" i="37"/>
  <c r="I17" i="37"/>
  <c r="I16" i="37"/>
  <c r="I15" i="37"/>
  <c r="I14" i="37"/>
  <c r="I13" i="37"/>
  <c r="I12" i="37"/>
  <c r="I11" i="37"/>
  <c r="I10" i="37"/>
  <c r="I9" i="37"/>
  <c r="I8" i="37"/>
  <c r="H4" i="37"/>
  <c r="I4" i="37" s="1"/>
  <c r="H3" i="37"/>
  <c r="I3" i="37" s="1"/>
  <c r="I5" i="37" s="1"/>
  <c r="C58" i="36"/>
  <c r="L424" i="38" l="1"/>
  <c r="M424" i="38" s="1"/>
  <c r="M423" i="38"/>
  <c r="L500" i="38"/>
  <c r="M500" i="38" s="1"/>
  <c r="M495" i="38"/>
  <c r="L309" i="38"/>
  <c r="M309" i="38" s="1"/>
  <c r="M308" i="38"/>
  <c r="L259" i="38"/>
  <c r="M259" i="38" s="1"/>
  <c r="M253" i="38"/>
  <c r="L5" i="38"/>
  <c r="M5" i="38" s="1"/>
  <c r="M3" i="38"/>
  <c r="L56" i="38"/>
  <c r="M56" i="38" s="1"/>
  <c r="M52" i="38"/>
  <c r="L85" i="38"/>
  <c r="M85" i="38" s="1"/>
  <c r="M83" i="38"/>
  <c r="L355" i="38"/>
  <c r="M355" i="38" s="1"/>
  <c r="M354" i="38"/>
  <c r="L576" i="38"/>
  <c r="M576" i="38" s="1"/>
  <c r="M564" i="38"/>
  <c r="L342" i="38"/>
  <c r="M342" i="38" s="1"/>
  <c r="M329" i="38"/>
  <c r="L80" i="38"/>
  <c r="M80" i="38" s="1"/>
  <c r="M76" i="38"/>
  <c r="L176" i="38"/>
  <c r="M176" i="38" s="1"/>
  <c r="M175" i="38"/>
  <c r="L555" i="38"/>
  <c r="M555" i="38" s="1"/>
  <c r="M554" i="38"/>
  <c r="L450" i="38"/>
  <c r="M450" i="38" s="1"/>
  <c r="M449" i="38"/>
  <c r="L41" i="38"/>
  <c r="M41" i="38" s="1"/>
  <c r="M39" i="38"/>
  <c r="L483" i="38"/>
  <c r="M483" i="38" s="1"/>
  <c r="M481" i="38"/>
  <c r="L224" i="38"/>
  <c r="M224" i="38" s="1"/>
  <c r="L172" i="38"/>
  <c r="M172" i="38" s="1"/>
  <c r="L157" i="38"/>
  <c r="M157" i="38" s="1"/>
  <c r="L137" i="38"/>
  <c r="I29" i="37"/>
  <c r="I326" i="37"/>
  <c r="I446" i="37"/>
  <c r="I551" i="37"/>
  <c r="I41" i="37"/>
  <c r="I420" i="37"/>
  <c r="I478" i="37"/>
  <c r="I483" i="37"/>
  <c r="I560" i="37"/>
  <c r="I36" i="37"/>
  <c r="I56" i="37"/>
  <c r="I342" i="37"/>
  <c r="I202" i="37"/>
  <c r="I492" i="37"/>
  <c r="I80" i="37"/>
  <c r="I194" i="37"/>
  <c r="I219" i="37"/>
  <c r="I250" i="37"/>
  <c r="I438" i="37"/>
  <c r="I73" i="38"/>
  <c r="L73" i="38"/>
  <c r="M73" i="38" s="1"/>
  <c r="I213" i="38"/>
  <c r="I351" i="38"/>
  <c r="I551" i="38"/>
  <c r="I407" i="38"/>
  <c r="L407" i="38"/>
  <c r="M407" i="38" s="1"/>
  <c r="I469" i="38"/>
  <c r="I232" i="38"/>
  <c r="I318" i="38"/>
  <c r="I415" i="38"/>
  <c r="I576" i="38"/>
  <c r="I305" i="38"/>
  <c r="I73" i="37"/>
  <c r="I172" i="37"/>
  <c r="I137" i="37"/>
  <c r="I157" i="37"/>
  <c r="I232" i="37"/>
  <c r="I259" i="37"/>
  <c r="I407" i="37"/>
  <c r="I213" i="37"/>
  <c r="I460" i="37"/>
  <c r="I351" i="37"/>
  <c r="I505" i="37"/>
  <c r="I318" i="37"/>
  <c r="I415" i="37"/>
  <c r="I576" i="37"/>
  <c r="I305" i="37"/>
  <c r="I469" i="37"/>
</calcChain>
</file>

<file path=xl/sharedStrings.xml><?xml version="1.0" encoding="utf-8"?>
<sst xmlns="http://schemas.openxmlformats.org/spreadsheetml/2006/main" count="5380" uniqueCount="1159">
  <si>
    <t>No. DE OFERTA</t>
  </si>
  <si>
    <t xml:space="preserve">NOMBRE DE LA EMPRESA </t>
  </si>
  <si>
    <t>CUMPLE</t>
  </si>
  <si>
    <t>NO CUMPLE</t>
  </si>
  <si>
    <t>RESULTADO DE VERIFICACION</t>
  </si>
  <si>
    <t>REQUISITOS HABILITANTES FINANCIEROS</t>
  </si>
  <si>
    <t>CERTIFICACION BANCARIA</t>
  </si>
  <si>
    <t>REGISTRO UNICO TRIBUTARIO RUT</t>
  </si>
  <si>
    <t>VALOR OFERTADO</t>
  </si>
  <si>
    <t>DESCRIPCIÓN</t>
  </si>
  <si>
    <t>INDICADORES FINANCIEROS</t>
  </si>
  <si>
    <t>RESULTADO</t>
  </si>
  <si>
    <t>DOCUMENTOS ECONOMICOS</t>
  </si>
  <si>
    <t>VERIFICACIÓN OFERTA ECONÓMICA</t>
  </si>
  <si>
    <t>No. OFERTA</t>
  </si>
  <si>
    <t>OBSERVACIÓN</t>
  </si>
  <si>
    <t>HABILITADO</t>
  </si>
  <si>
    <t>DATOS BÁSICOS BENEFICIARIO - INFORMACIÓN PARA EL SISTEMA INTEGRAL DE INFORMACIÓN FINANCIERA “SIIF”</t>
  </si>
  <si>
    <t>AUTORIZACIÓN NUMERACIÓN DE FACTURACIÓN DIAN</t>
  </si>
  <si>
    <t>OBSERVACIONES</t>
  </si>
  <si>
    <t>RAZON COBERTURA DE INTERES
Gran Empresa  &gt;= 2.0
Emprendimientos y empresas de mujeres y/o MIPYME &gt;= 1.0</t>
  </si>
  <si>
    <t>RECHAZADO</t>
  </si>
  <si>
    <t>NINGUNA</t>
  </si>
  <si>
    <t>LOTE OFERTADO</t>
  </si>
  <si>
    <t>LOTE No. 7</t>
  </si>
  <si>
    <t>LOTE No. 50</t>
  </si>
  <si>
    <t>LOTE No. 19</t>
  </si>
  <si>
    <t>LOTE No. 10</t>
  </si>
  <si>
    <t>LOTE No. 17</t>
  </si>
  <si>
    <t>LOTE No. 21</t>
  </si>
  <si>
    <t>LOTE No. 48</t>
  </si>
  <si>
    <t>LOTE No. 4</t>
  </si>
  <si>
    <t>LOTE No. 32</t>
  </si>
  <si>
    <t>LOTE No. 8</t>
  </si>
  <si>
    <t>LOTE No. 20</t>
  </si>
  <si>
    <t>LOTE No. 30</t>
  </si>
  <si>
    <t>LOTE No. 33</t>
  </si>
  <si>
    <t>LOTE No. 37</t>
  </si>
  <si>
    <t>LOTE No. 38</t>
  </si>
  <si>
    <t>LOTE No. 47</t>
  </si>
  <si>
    <t>LOTE No. 3</t>
  </si>
  <si>
    <t>LOTE No. 56</t>
  </si>
  <si>
    <t>LOTE No. 1</t>
  </si>
  <si>
    <t>LOTE No. 14</t>
  </si>
  <si>
    <t>SI (actualizado 02/09/2022)</t>
  </si>
  <si>
    <t>LIQUIDEZ 
Gran Empresa &gt;= 0.6
Emprendimientos y empresas de mujeres y/o MIPYME &gt;= 0.4</t>
  </si>
  <si>
    <t>ENDEUDAMIENTO 
Gran Empresa &lt;= 98%
Emprendimientos y empresas de mujeres y/o MIPYME &lt;= 99%</t>
  </si>
  <si>
    <t>RENTABILIDAD DEL ACTIVO
Gran Empresa &gt;= 1%
Emprendimientos y empresas de mujeres y/o MIPYME &gt;= 1%</t>
  </si>
  <si>
    <t>IND.</t>
  </si>
  <si>
    <t>INDICADOR REQUERIDO CON CORTE A 31 DE DICIEMBRE
ESTADOS FINANCIEROS CIFRAS EN PESOS</t>
  </si>
  <si>
    <t>CUMPLE / NO CUMPLE</t>
  </si>
  <si>
    <t>SI CUMPLE</t>
  </si>
  <si>
    <t xml:space="preserve">NINGUNA </t>
  </si>
  <si>
    <t xml:space="preserve"> LOTE  </t>
  </si>
  <si>
    <t xml:space="preserve"> NOMBRE DE LOTE  </t>
  </si>
  <si>
    <t xml:space="preserve">HOJAS PARA SIERRA ESTERNAL Y DERMATOMO  </t>
  </si>
  <si>
    <t xml:space="preserve">STEN Y BALON MEDICADO SERVICIO VASCULAR </t>
  </si>
  <si>
    <t>LOTE No. 22</t>
  </si>
  <si>
    <t xml:space="preserve">CATETER DE OXIMETRIA CONTINUA </t>
  </si>
  <si>
    <t>LOTE No. 23</t>
  </si>
  <si>
    <t xml:space="preserve">CATETER DE PRESIÒN TISULAR DE OXIGENO </t>
  </si>
  <si>
    <t>LOTE No. 24</t>
  </si>
  <si>
    <t xml:space="preserve">BALÒN DE CONTRAPULSACIÓN  </t>
  </si>
  <si>
    <t>LOTE No. 25</t>
  </si>
  <si>
    <t>LOTE No. 26</t>
  </si>
  <si>
    <t>LOTE No. 27</t>
  </si>
  <si>
    <t xml:space="preserve">ENDOPROTESIS AORTICA  CON FIJACIÒN PARARENAL  EXTENSIONES Y KIT DE IMPLANTACIÒN  </t>
  </si>
  <si>
    <t>LOTE No. 28</t>
  </si>
  <si>
    <t>LOTE No. 29</t>
  </si>
  <si>
    <t xml:space="preserve">INSUMOS METODO DE ESTERILIZACIÒN FORMALDEHIDO </t>
  </si>
  <si>
    <t xml:space="preserve">PROTESIS MAMARIAS INTERNAS  </t>
  </si>
  <si>
    <t>LOTE No. 31</t>
  </si>
  <si>
    <t>LOTE No. 34</t>
  </si>
  <si>
    <t xml:space="preserve">COILS Y SISTEMA DE LIBERACIÒN PARA EL SERVICIO DE NEUROCIRUGIA </t>
  </si>
  <si>
    <t>LOTE No. 35</t>
  </si>
  <si>
    <t>LOTE No. 36</t>
  </si>
  <si>
    <t xml:space="preserve">CATETER DE IMPLANTACION PARA ADMINISTRACION DE QUIMIOTERAPIA NEONATAL Y PEDIATRICO  </t>
  </si>
  <si>
    <t>LOTE No. 39</t>
  </si>
  <si>
    <t>LOTE No. 40</t>
  </si>
  <si>
    <t>LOTE No. 41</t>
  </si>
  <si>
    <t xml:space="preserve">MATERIAL REABSORBIBLE PARA CORRECCION DE CRANEOSINOSTOSIS </t>
  </si>
  <si>
    <t>LOTE No. 42</t>
  </si>
  <si>
    <t>LOTE No. 43</t>
  </si>
  <si>
    <t>LOTE No. 44</t>
  </si>
  <si>
    <t xml:space="preserve">OTROS DISPOSITIVOS PARA EL  SERVICIO DE HEMODINAMIA </t>
  </si>
  <si>
    <t>LOTE No. 45</t>
  </si>
  <si>
    <t xml:space="preserve">HEMODINAMIA CARDIOLOGIA PEDIATRICA </t>
  </si>
  <si>
    <t>LOTE No. 46</t>
  </si>
  <si>
    <t xml:space="preserve">CARTUCHO PARA ANALISIS DE GASES SANGUINEOS GASES ELECTROLITOS GLUCOMETRIA Y LACTATO </t>
  </si>
  <si>
    <t>LOTE No. 49</t>
  </si>
  <si>
    <t>LOTE No. 51</t>
  </si>
  <si>
    <t>LOTE No. 52</t>
  </si>
  <si>
    <t>LOTE No. 53</t>
  </si>
  <si>
    <t>LOTE No. 54</t>
  </si>
  <si>
    <t>LOTE No. 55</t>
  </si>
  <si>
    <t xml:space="preserve">DISPOSITIVO DESCARTABLE PARA OCLUSIÓN VASCULAR  </t>
  </si>
  <si>
    <t xml:space="preserve">CATETER URETERAL PARA EL SERVICIO DE UROLOGIA PEDIATRICOS  </t>
  </si>
  <si>
    <t xml:space="preserve">PROTESIS TESTICULARES  </t>
  </si>
  <si>
    <t xml:space="preserve">FILTROS PARA NEUMOINSUFLADOR Y FUNDAS PARA ECO-CARDIOGRAFO </t>
  </si>
  <si>
    <t xml:space="preserve">SISTEMA BALON NEUMOOCLUSOR CON COPA Y PUNTAS MANIPULADORAS  </t>
  </si>
  <si>
    <t xml:space="preserve">ASAS PARA HISTEROSCOPIA  </t>
  </si>
  <si>
    <t xml:space="preserve">ASAS PARA COLPOSCOPIA </t>
  </si>
  <si>
    <t xml:space="preserve">CATETERES INVASIVOS PEDIATRICOS </t>
  </si>
  <si>
    <t xml:space="preserve">CLIPS PARA ANEURISMAS CEREBRALES, CON CLIP DE BLOQUEO </t>
  </si>
  <si>
    <t xml:space="preserve">INSUMOS NEUROCIRUGIA I ENDOVASCULAR  </t>
  </si>
  <si>
    <t xml:space="preserve">INSUMOS NEUROCIRUGIA III </t>
  </si>
  <si>
    <t xml:space="preserve">SONDAS NASOGRÁSTRICAS Y NELATÓN  </t>
  </si>
  <si>
    <t xml:space="preserve">HOJAS PARA BISTURÌ </t>
  </si>
  <si>
    <t xml:space="preserve">SENSOR PROFUNDIDAD ANESTESICA </t>
  </si>
  <si>
    <t xml:space="preserve">INSUMOS CIRUGIA CARDIOVASCULAR, CIRCULACIÓN EXTRACORPOREA  </t>
  </si>
  <si>
    <t xml:space="preserve">INSUMOS CIRUGIA CARDIOVASCULAR ACCESORIOS PARA  COLOCACIÓN DE PROTESIS VALVULARES  </t>
  </si>
  <si>
    <t xml:space="preserve">ELECTRODO TRANSVENOSO PARA MARCAPASOS </t>
  </si>
  <si>
    <t xml:space="preserve">SISTEMA DE CIERRE MEDIANTE SUTURA PERCUTANEA PARA VASCULAR </t>
  </si>
  <si>
    <t xml:space="preserve">INJERTOS DE ARCO AORTICO  Y PARCHES DE PERICARDIO </t>
  </si>
  <si>
    <t xml:space="preserve">INSUMOS GINECOLOGIA </t>
  </si>
  <si>
    <t xml:space="preserve">URETEROSCOPIOS FLEXIBLES DESCARTABLES  </t>
  </si>
  <si>
    <t xml:space="preserve">INSUMOS NEURO - ENDOVASCULAR </t>
  </si>
  <si>
    <t xml:space="preserve">CATETER RECTAL PARA URODINAMIA </t>
  </si>
  <si>
    <t xml:space="preserve">EQUIPO BOMBA Y TRANSDUCTORES PARA URODINAMIA  </t>
  </si>
  <si>
    <t xml:space="preserve">INSUMOS CIRUGIA PEDIATRICA  </t>
  </si>
  <si>
    <t xml:space="preserve">SOPORTE SERVICIO DE UROLOGIA  I </t>
  </si>
  <si>
    <t xml:space="preserve">SOPORTE SERVICIO DE UROLOGIA  II </t>
  </si>
  <si>
    <t xml:space="preserve">SISTEMA DE STENT MONTADO SOBRE BALON  </t>
  </si>
  <si>
    <t xml:space="preserve">DISPOSITIVOS E INSUMOS PARA MANEJO DE INFECCIONES (INTRACAVIDAD Y HERIDAS   </t>
  </si>
  <si>
    <t xml:space="preserve">MANTAS PARA HIPOTERMIA SERVICIO DE PEDIATRIA  </t>
  </si>
  <si>
    <t xml:space="preserve">INSUMOS Y DISPOSITIVOS  MEDICOS COMPATIBLES  CON  LOS EQUIPOS  CONSTELLATION Y CENTURION </t>
  </si>
  <si>
    <t xml:space="preserve">ANILLOS DE TENSIÓN CAPSULAR SERVICIO DE OFTALMOLOGIA </t>
  </si>
  <si>
    <t xml:space="preserve">LENTES INTRAOCULARES SERVICIO DE OFTALMOLOGIA </t>
  </si>
  <si>
    <t>BALON DE ANGIOPLASTIA CAROTIDEO</t>
  </si>
  <si>
    <t xml:space="preserve">INSUMOS NEUMOLOGIA </t>
  </si>
  <si>
    <t>PRECIO DE REFERENCIA</t>
  </si>
  <si>
    <t>ITEM</t>
  </si>
  <si>
    <t>CÓDIGO INTERNO</t>
  </si>
  <si>
    <t>DESCRIPCION</t>
  </si>
  <si>
    <t xml:space="preserve">ESPECIFICACION TECNICA </t>
  </si>
  <si>
    <t>UNIDAD DE MEDIDA</t>
  </si>
  <si>
    <t>VALOR UNITARIO</t>
  </si>
  <si>
    <t>VALOR IVA</t>
  </si>
  <si>
    <t>VALOR UNITARIO CON IVA</t>
  </si>
  <si>
    <t>UNIDAD</t>
  </si>
  <si>
    <t xml:space="preserve">CÓDIGO NUEVO </t>
  </si>
  <si>
    <t>LOTE No. 2</t>
  </si>
  <si>
    <t xml:space="preserve">UNIDAD </t>
  </si>
  <si>
    <t xml:space="preserve">CÓDIGO
 NUEVO </t>
  </si>
  <si>
    <t xml:space="preserve">ANESTESIA </t>
  </si>
  <si>
    <t xml:space="preserve">CÓDIGO 
NUEVO </t>
  </si>
  <si>
    <t>UROLOGIA</t>
  </si>
  <si>
    <t>ANESTESIA</t>
  </si>
  <si>
    <t>KIT</t>
  </si>
  <si>
    <t>CIRUGIA VASCULAR</t>
  </si>
  <si>
    <t xml:space="preserve">ESPECIFICACIÓN TÉCNICA </t>
  </si>
  <si>
    <t xml:space="preserve">PROTESIS MAMARIAS INTERNAS </t>
  </si>
  <si>
    <t>CIRUGIA PLASTICA</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</si>
  <si>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</si>
  <si>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</si>
  <si>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BIDIMENSIONAL O ANATOMICAS  </t>
  </si>
  <si>
    <t xml:space="preserve">PROTESIS EXPANSORA DE BECKER REDONDA </t>
  </si>
  <si>
    <t xml:space="preserve">PROTESIS EXPANSORA DE 
BECKER REDONDA </t>
  </si>
  <si>
    <t>NEUROCIRUGIA</t>
  </si>
  <si>
    <t xml:space="preserve">CATETER DE IMPLANTACION PARA ADMINISTRACION DE QUIMIOTERAPIA NEONATAL Y PEDIATRICO </t>
  </si>
  <si>
    <t>CIRUGIA PEDIATRICA</t>
  </si>
  <si>
    <t xml:space="preserve">CATETER IMPLANTABLE NEONATAL 
DE 4.5 A 5.0 FR </t>
  </si>
  <si>
    <t xml:space="preserve">CATETER DE IMPLANTACION PARA QUIMIOTERAPIA PEDIATRICO DE 5.5 A 6.5 FR </t>
  </si>
  <si>
    <t>CATETER IMPLANTABLE PEDIATRICO. RADIOPACO  DE 5.5 A 6.5 FR CATETER EN SILICONA  O POLIURETANO, TAMBOR EN TITANEO O POLISULFONA. FLUJO DE 10 MILILITROS POR MINUTO CON AGUJA DE 22 G Y / O DE 24 MILILITORS POR MINUTO  CON AGUJA DE 19 G. LONGITUD DEL CATETER ENTRE  60 A 80 CMS 
CATETER COMPUESTO DE: (PUERTO DE ACCESO EN POLISULFONA, CROMO/COBALTO, ACERO INOXIDABLE SILICONA POLIURETANO CON CONECTORES CATETER VENOSO, AGUJAS  CON ALAS PARA ADMINISTRACION DE QUIMIOTERAPIA), ANILLO DE CONEXIÓN , ELEVADOR VENOSO, AGUJA CON ALAS. TORNILLO, EXPANSOR Y DILATADOR COMPATIBLE CON CATETER, TUNELIZADOR Y PROTECTOR COMPATIBLE CON CATETER,  GUIA HIDROFILICA Y/O METALICA  COMPATIBLE CON CATETER, INTRODUCTOR, JERINGA DE 10 CC Y AGUJA ANGULADA DE 20 Y 22 G.</t>
  </si>
  <si>
    <t>CÓDIGO
 NUEVO</t>
  </si>
  <si>
    <t>CÓDIGO 
NUEVO</t>
  </si>
  <si>
    <t>CARDIOVASCULAR</t>
  </si>
  <si>
    <t xml:space="preserve">CARDIOVASCULAR </t>
  </si>
  <si>
    <t>CARTUCHO PARA ANALISIS DE GASES SANGUINEOS GASES ELECTROLITOS GLUCOMETRIA Y LACTATO INCLUIDO PAPEL  IMPRESORA PORTÁTIL</t>
  </si>
  <si>
    <t>GINECOLOGIA</t>
  </si>
  <si>
    <t>CIRUGIA GENERAL</t>
  </si>
  <si>
    <t xml:space="preserve">SISTEMA BALON NEUMOOCLUSOR CON COPA Y PUNTAS MANIPULADORAS </t>
  </si>
  <si>
    <t>SISTEMA BALON NEUMOOCLUSOR CON COPA</t>
  </si>
  <si>
    <t>SISTEMA DE ADVINCULA CON NEUMOCLUSOR Y COPA ( 35-3,0 Y 4,0) / BALONES NEUMOOCLUSORES, CON NEUMOOCLUSOR INCLUIDO (copa)  COMPATIBLE CON MANIPULADOR DE ADVINCULA DE LA INSTITUCIÓN</t>
  </si>
  <si>
    <t>PUNTA PARA MANIPULADOR DE COLOR AZUL</t>
  </si>
  <si>
    <t>PUNTA PARA MANIPULADOR DE COLOR AZUL ,  COMPATIBLE CON MANIPULADOR DE ADVINCULA DE LA INSTITUCIÓN</t>
  </si>
  <si>
    <t>PUNTA PARA MANIPULADOR DE COLOR BLANCO</t>
  </si>
  <si>
    <t>PUNTA PARA MANIPULADOR DE COLOR BLANCO,  COMPATIBLE CON MANIPULADOR DE ADVINCULA DE LA INSTITUCIÓN</t>
  </si>
  <si>
    <t xml:space="preserve">MANIPULADOR UTERINO DESECHABLE ESTERIL PARA USO INTRAOPERATORIO  PARA CIRUGIA MINIMAMENTE INVASIVA Y REDUCIR ELTRAUMA UTERINO. </t>
  </si>
  <si>
    <t xml:space="preserve">MANIPULADOR UTERINO DESECHABLE ESTERIL PARA USO INTRAOPERATORIO ( VARIAS POSICIONES) PARA CIRUGIA MINIMAMENTE INVASIVA Y REDUCIR ELTRAUMA UTERINO </t>
  </si>
  <si>
    <t>PUNTA PARA MANIPULADOR DE COLOR VERDE</t>
  </si>
  <si>
    <t xml:space="preserve"> COMPATIBLE CON MANIPULADOR DE ADVINCULA DE LA INSTITUCIÓN</t>
  </si>
  <si>
    <t xml:space="preserve">KIT </t>
  </si>
  <si>
    <t>INSUMOS GINECOLOGIA</t>
  </si>
  <si>
    <t xml:space="preserve">SISTEMA DE MALLA MÁS SUTURA PARA PROLAPSO DE CÚPULA ANTERIOR FIJACION A LIGAMENTO SACRO ESPINOSO </t>
  </si>
  <si>
    <t xml:space="preserve">SISTEMA DE SOPORTE VAGINAL PARA LIGAMENTO SACRO ESPINOSO MEDIANTE MALLA DE POLIPROPOLIENO, PARA EL TRATAMIENTO DE  EN LA REPARACIÓN DE PISO PÉLVICO, JUNTO CON EL SISTEMA DE FIJACIÓN AL LIGAMENTO SACROESPINOSO 
</t>
  </si>
  <si>
    <t xml:space="preserve">CINTA DE INCONTINENCIA TRANSOBTURADORA BASICA 
  Y CINTA TRANSVAGINAL BASICA 
</t>
  </si>
  <si>
    <t xml:space="preserve">SISTEMA DE CABESTRILLO TRANSOBTURADOR DE LA URETRA MEDIA BÁSICA Y  TRANSVAGINAL BASICA </t>
  </si>
  <si>
    <t>DISPOSITIVO DE FIJACIÓN DE CINTA TRANSOBTURADORA</t>
  </si>
  <si>
    <t xml:space="preserve">DISPOSITIVO DE FIJACIÓN DE CINTA TRANSOBTURADORA COMPATIBLE CON CINTA 
</t>
  </si>
  <si>
    <t>DISPOSITIVO DE FIJACIÓN PARA CINTA TRANSVAGINAL</t>
  </si>
  <si>
    <t>CINTA DE INCONTINENCIA TRANSVAGINAL</t>
  </si>
  <si>
    <t>SISTEMA DE CABESTRILLO TRANSVAGINAL DE LA URETRA MEDIA</t>
  </si>
  <si>
    <t>INSUMOS Y DISPOSITIVOS  MEDICOS COMPATIBLES 
 CON  LOS EQUIPOS  CONSTELLATION Y CENTURION</t>
  </si>
  <si>
    <t>OFTALMOLOGIA</t>
  </si>
  <si>
    <t>PUNTAS KELMAN 0.9 mm, MICROTIP 30°  (CONSTELLATION)</t>
  </si>
  <si>
    <t>CAPUCHONES PARA FACO 30 GRADOS (CONSTELLATION)</t>
  </si>
  <si>
    <t>PACK DE FACO SIN PUNTA 0.9 MM.</t>
  </si>
  <si>
    <t xml:space="preserve">CABLE BIPOLAR </t>
  </si>
  <si>
    <t>SISTEMA DE ENTRADA (TRES CANULAS DE INFUSION) 25 Ga</t>
  </si>
  <si>
    <t>PAQUETE DE TROCAR POR 3 UNIDADES (LANCETAS) 25 Ga</t>
  </si>
  <si>
    <t>SISTEMA DE ENTRADA (TRES CANULAS DE INFUSION) 23 Ga</t>
  </si>
  <si>
    <t>PAQUETE DE TROCAR POR 3 UNIDADES (LANCETAS) 23 Ga</t>
  </si>
  <si>
    <t>CANULA DE CHARLES CON PUNTA DE SILICON 25 Ga</t>
  </si>
  <si>
    <t>CANULA CON PUNTA DE SILICON 25 Ga</t>
  </si>
  <si>
    <t>PINZAS DE MEMBRANA LIMITANTE INTERNA ILM 25 Ga</t>
  </si>
  <si>
    <t xml:space="preserve">PINZAS END GRASPING 25 Ga </t>
  </si>
  <si>
    <t>PINZAS MAX GRIP 25 Ga</t>
  </si>
  <si>
    <t>PINZAS ASERRADAS 25 Ga</t>
  </si>
  <si>
    <t>TIJERAS CURVAS 25 Ga</t>
  </si>
  <si>
    <t>FIBRA ENDOLASER VECTOR  : 25GA ARTICULATING ILLUMINATED LASER PROBE W/RFID</t>
  </si>
  <si>
    <t>PUNTA PARA FACO FRAGMENTACION O FACO POSTERIOR</t>
  </si>
  <si>
    <t>ENDODIATERMIA 25 Ga (Uso adecuado en 20 y 23 Ga)</t>
  </si>
  <si>
    <t>PAK COMBINADO 7500 cpm 25+ Ga (con cánulas valvuladas)</t>
  </si>
  <si>
    <t>FMS Fluidica ACTIVA + punta Balanced 45° + CAPUCHONES ROSADOS</t>
  </si>
  <si>
    <t>Bolsa Solución Salina Balanceada 500 ml para centurion</t>
  </si>
  <si>
    <t>Pieza de Vitrectomia Anterior 4000 cpm 23/25 Ga</t>
  </si>
  <si>
    <t>Pieza de vitrectomia posterior Constellation</t>
  </si>
  <si>
    <t>Punta de I/A angulada reusable INTREPID 0.3MM</t>
  </si>
  <si>
    <t>INTREPID TRANSFORMER IA HP</t>
  </si>
  <si>
    <t xml:space="preserve">KIT VFC (INYECCION Y EXTRACCION SILICON) 20/23/25+ Ga PARA SISTEMA  CONSTELLATION - ALCON </t>
  </si>
  <si>
    <t>PUNTA I/A POLIMERO CURVA</t>
  </si>
  <si>
    <t xml:space="preserve">VERIFICAR 
CÓDIGO </t>
  </si>
  <si>
    <t xml:space="preserve">PIEZA VITRECTOMIA ANTERIOR PARA COSTELLATION </t>
  </si>
  <si>
    <t xml:space="preserve">PIEZA VITRECTOMIA ANTERIOR PARA COSTELLATION. ESTÉRIL. EMPAQUE INDIVIDUAL </t>
  </si>
  <si>
    <t xml:space="preserve">ESCLEROTOMO </t>
  </si>
  <si>
    <t xml:space="preserve">ESCLEROTOMO PARA INSICION EN ESCLERA . ESTÉRIL. EMPAQUE INDIVIDUAL </t>
  </si>
  <si>
    <t xml:space="preserve">PIC DE 23 A 25 G PARA CORTES EN RETINA </t>
  </si>
  <si>
    <t xml:space="preserve">FIBRA ENDOLUZ DE 25G 
PARA EL SERVICIO DE OFTALMOLOGIA </t>
  </si>
  <si>
    <t>SUPERO PRECIOS DE REFERENCIA</t>
  </si>
  <si>
    <t>NO HABILITADO</t>
  </si>
  <si>
    <t xml:space="preserve">TOTAL </t>
  </si>
  <si>
    <t xml:space="preserve">CÓDIGO UNSPCS </t>
  </si>
  <si>
    <t xml:space="preserve">CIRUGIA VASCULAR </t>
  </si>
  <si>
    <t>LOTE No. 5</t>
  </si>
  <si>
    <t xml:space="preserve">HOJAS PARA SIERRA ESTERNAL Y DERMATOMO </t>
  </si>
  <si>
    <t xml:space="preserve">CIRUGIA PLASTICA Y 
CARDIOVASCULAR </t>
  </si>
  <si>
    <t>42291709-
42291604</t>
  </si>
  <si>
    <t>HOJAS DE SIERRA PARA ESTERNOTOMO PUNTA ESTERNAL  3MM</t>
  </si>
  <si>
    <t>ESTERIL. EMPAQUE INDIVIDUAL. COMPATIBLE CON SIERRA DE REFERENCIA GC761R DE LA INSTITUCION.</t>
  </si>
  <si>
    <t>HOJAS DEL DERMATOMO</t>
  </si>
  <si>
    <t>HOJAS DEL DERMATOMO COMPATIBLE CON EL EQUIPO DE LA INSTITUCION MARCA AESCULAP . DESECHABLE. UNICO USO. ESTERIL.</t>
  </si>
  <si>
    <t>LOTE No. 6</t>
  </si>
  <si>
    <t xml:space="preserve">CIRUGIA CARDIOVASCULAR </t>
  </si>
  <si>
    <t>42296005
42294700</t>
  </si>
  <si>
    <t>ANILLO PARA ANULOPLASTICA # 26mm TRICUSPIDEA</t>
  </si>
  <si>
    <t>ANILLO RIGIDO PARA ANULOPLASTIA 26     DIAMETRO INTERNO 24MM    DIAMETRO EXTERNO  32MM DIAMETRO AP  15.1MM  DIAMETRO INTERNO COMISURA 26MM   AREA INTERIOR DEL ORIFICIO BIDIMENCIONAL  276mm2   ANILLO RIGUIDO NUCLEO EN TITANIO   CUBIERTO DE POLIESTER DE DOBLE CAPA</t>
  </si>
  <si>
    <t>42296005
42294701</t>
  </si>
  <si>
    <t>ANILLO PARA ANULOPLASTICA # 28mm TRICUSPIDEA</t>
  </si>
  <si>
    <t>ANILLO RIGIDO PARA ANULOPLASTIA 28     DIAMETRO INTERNO 26MM    DIAMETRO EXTERNO  34MM DIAMETRO AP  16.2MM  DIAMETRO INTERNO COMISURA 28MM   AREA INTERIOR DEL ORIFICIO BIDIMENCIONAL  331mm2   ANILLO RIGUIDO NUCLEO EN TITANIO   CUBIERTO DE POLIESTER DE DOBLE CAPA</t>
  </si>
  <si>
    <t>42296005
42294702</t>
  </si>
  <si>
    <t>ANILLO PARA ANULOPLASTIA # 30MM TRICUSPIDEA</t>
  </si>
  <si>
    <t>ANILLO RIGIDO PARA ANULOPLASTIA 30     DIAMETRO INTERNO 28MM    DIAMETRO EXTERNO  36MM DIAMETRO AP  17.9MM  DIAMETRO INTERNO COMISURA 30MM   AREA INTERIOR DEL ORIFICIO BIDIMENCIONAL  387mm2   ANILLO RIGUIDO NUCLEO EN TITANIO   CUBIERTO DE POLIESTER DE DOBLE CAPA</t>
  </si>
  <si>
    <t>42296005
42294703</t>
  </si>
  <si>
    <t>ANILLO PARA ANULOPLASTIA #32MM TRICUSPIDEA</t>
  </si>
  <si>
    <t>ANILLO RIGIDO PARA ANULOPLASTIA 32     DIAMETRO INTERNO 30MM    DIAMETRO EXTERNO  38MM DIAMETRO AP  19.2MM  DIAMETRO INTERNO COMISURA 32MM   AREA INTERIOR DEL ORIFICIO BIDIMENCIONAL  450mm2   ANILLO RIGUIDO NUCLEO EN TITANIO   CUBIERTO DE POLIESTER DE DOBLE CAPA</t>
  </si>
  <si>
    <t>42296005
42294704</t>
  </si>
  <si>
    <t>TUBO VALVULADO #21</t>
  </si>
  <si>
    <t xml:space="preserve">TUBO VALVULADO No  21    ORIFICIO ÁREA GEOMÉTRICO  2.6MM ANGULO DE APERTURA 85° GRADIENTES IN VIVO 8.2 MM HG  DIAMETRO ORIFICIO  INTERNO 16.7MM ORIFICIO INTERIOR DEL INGERTO 22MM   MATERIAL VALVULA MECANICA 21 DE CARBON PIRROLITICO   TUBO EN MATERIAL DE POLIESTER. Y/O CON DISPONIBILIDAD DE ELEMENTO O BATERIA ESTERIL DESECHABLE  OPERADA CON CAUTERIO (QUEMADOR O CAUNTÍN) PARA CORTE DE INJERTO  </t>
  </si>
  <si>
    <t>42296005
42294705</t>
  </si>
  <si>
    <t>TUBO VALVULADO #23</t>
  </si>
  <si>
    <t xml:space="preserve">TUBO VALVULADO No . 23    ORIFICIO ÁREA GEOMÉTRICO  2.6MM ANGULO DE APERTURA 85° GRADIENTES IN VIVO5.7 MM HG  DIAMETRO ORIFICIO  INTERNO 18.5MM     ORIFICIO INTERIOR DEL INGERTO 24MM   MATERIAL VALVULA MECANICA 23 DE CARBON PIRROLITICO   TUBO EN MATERIAL DE POLIESTE. Y/O CON DISPONIBILIDAD DE ELEMENTO O BATERIA ESTERIL DESECHABLE  OPERADA CON CAUTERIO (QUEMADOR O CAUNTÍN) PARA CORTE DE INJERTO  </t>
  </si>
  <si>
    <t>42296005
42294706</t>
  </si>
  <si>
    <t>TUBO VALVULADO #25</t>
  </si>
  <si>
    <t xml:space="preserve">TUBO VALVULADO No . 25 ORIFICIO ÁREA GEOMÉTRICO  3.09MM ANGULO DE APERTURA 85° GRADIENTES IN VIVO 5.7MM HG  DIAMETRO ORIFICIO  INTERNO 20.4MM ORIFICIO INTERIOR DEL INGERTO 28MM   MATERIAL VALVULA MECANICA 25 DE CARBON PIRROLITICO   TUBO EN MATERIAL DE POLIESTE.Y/O  CON DISPONIBILIDAD DE ELEMENTO O BATERIA ESTERIL DESECHABLE  OPERADA CON CAUTERIO (QUEMADOR O CAUNTÍN) PARA CORTE DE INJERTO </t>
  </si>
  <si>
    <t>42296005
42294707</t>
  </si>
  <si>
    <t>TUBO VALVULADO #27</t>
  </si>
  <si>
    <t xml:space="preserve">TUBO VALVULADO #27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</si>
  <si>
    <t xml:space="preserve">CÓDIGO
NUEVO  </t>
  </si>
  <si>
    <t>42296005
42294743</t>
  </si>
  <si>
    <t>TUBO VALVULADO #29</t>
  </si>
  <si>
    <t xml:space="preserve">TUBO VALVULADO #29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</si>
  <si>
    <t>42296005
42294714</t>
  </si>
  <si>
    <t>VALVULA AORTICA MECANICA # 19</t>
  </si>
  <si>
    <t xml:space="preserve">DIAMETRO TOTAL 19MM   ORIFICIO DE AREA EFECTIVO 1.8CM2   ORIFICIO DE AREA GEOMETRICO  2.39CM2     ALTURA IMPLANTE 7.3MM   GRADIENTE DE PRESION IN VIVO  9MMHG   ANGULO DE APERTURA 85° DIAMETRO INTERNO 17.8MM  ALTURA TOTAL 13MMHG  MATERIAL CARBON PIRROLITICO </t>
  </si>
  <si>
    <t>42296005
42294715</t>
  </si>
  <si>
    <t>VALVULA AORTICA MECANICA # 21</t>
  </si>
  <si>
    <t>DIAMETRO TORAL 21MM   ORIFICIO DE AREA EFECTIVO 2.47CM2  ORIFICIO DE AREA GEOMETRICO 2.9CM2  ALTURA DE IMPLANTE 7.,3MM   GRADIENTE DE PRESION IN VIVO 8.2MMHG  ANGULO DE APERTURA  85°  DIAMETRO INTERNO  19.6 ALTURA TORAL 13MM  MATERIAL CARBON PIRROLITICO</t>
  </si>
  <si>
    <t>42296005
42294716</t>
  </si>
  <si>
    <t>VALVULA AORTICA MECANICA # 23</t>
  </si>
  <si>
    <t xml:space="preserve">DIAMETRO TORAL 23MM   ORIFRICIO DE AREA EFECTIVO 2.91CM2   ORIFICIO DE AREA GEOMETRICA 3.45CM2   ALTURA DE IMPLNATE 7,3MM   GRADIENTE DE PRESION IN VIVO 5.7MMHG   ANGULO DE  APERTURA 85°   DIAMETRO INTERNO 21.4MM  ALTURA TOTAL 13MM  MATERIAL CARBON PIRROLITICO  </t>
  </si>
  <si>
    <t>42296005
42294717</t>
  </si>
  <si>
    <t>VALVULA AORTICA MECANICA #,25</t>
  </si>
  <si>
    <t xml:space="preserve">DIAMETRO TORAL 25MM   ORIFRICIO DE AREA EFECTIVO 3.34CM2   ORIFICIO DE AREA GEOMETRICA 4.02CM2   ALTURA DE IMPLNATE 7,3MM   GRADIENTE DE PRESION IN VIVO 5.7MMHG   ANGULO DE  APERTURA 85°   DIAMETRO INTERNO 23  MMALTURA TOTAL 13MM  MATERIAL CARBON PIRROLITICO  </t>
  </si>
  <si>
    <t>42296005
42294718</t>
  </si>
  <si>
    <t>VALVULA AORTICA MECANICA # 27</t>
  </si>
  <si>
    <t xml:space="preserve">VALVULA DE 27 MM ORIFRICIO DE AREA EFECTIVO 4.3CM2   ORIFICIO DE AREA GEOMETRICA 4.7CM2   ALTURA DE IMPLANTE 7,3MM   GRADIENTE DE PRESION IN VIVO 4MMHG   ANGULO DE  APERTURA 85°   DIAMETRO INTERNO 24.9  MMALTURA TOTAL 13MM  MATERIAL CARBON PIRROLITICO   DIAMETRO INTERNO 27MM  </t>
  </si>
  <si>
    <t>42296005
42294719</t>
  </si>
  <si>
    <t>VALVULA AORTICA MECANICA # 29</t>
  </si>
  <si>
    <t xml:space="preserve">VALVULA DE 27 MM ORIFRICIO DE AREA EFECTIVO 4.3CM2   ORIFICIO DE AREA GEOMETRICA 4.7CM2   ALTURA DE IMPLNATE 7,3MM   GRADIENTE DE PRESION IN VIVO 4MMHG   ANGULO DE  APERTURA 85°   DIAMETRO INTERNO 24.9  MMALTURA TOTAL 13MM  MATERIAL CARBON PIRROLITICO   DIAMETRO INTERNO 27MM  </t>
  </si>
  <si>
    <t>42296005
42294720</t>
  </si>
  <si>
    <t>VALVULA AORTICA MECANICA # 31</t>
  </si>
  <si>
    <t>42296005
42294721</t>
  </si>
  <si>
    <t>VALVULA MITRAL BIOLOGICA # 25</t>
  </si>
  <si>
    <t xml:space="preserve">VALVULA  MITRAL   BIOLOGICA No. 25 DIAMETRO ORIFICIO VALVULAR 20.4MM   AREA GEOMETRICA 3.09cm2   ALTURA TOTAL  16 MM PROTRUSION VENTRICULAR 9 MM     DIAMETRO INTERNO 23MM PROTRUSION VENTRICULAR 9 MM     DIAMETRO INTERNO 23MM DURABILIDAD A MAS DE 20 AÑOS   MATERIAL  TEJIDO DE PORCINO  </t>
  </si>
  <si>
    <t>42296005
42294722</t>
  </si>
  <si>
    <t>VALVULA MITRAL BIOLOGICA # 27</t>
  </si>
  <si>
    <t xml:space="preserve">VALVULA  MITRAL   BIOLOGICA No. 25 DIAMETRO ORIFICIO VALVULAR 22.5MM   AREA GEOMETRICA 3.67cm2   DURABILIDAD A MAS DE 20 AÑOS PROTRUSION VENTRICULAR 9 MM     DIAMETRO INTERNO 25MM   MATERIAL  TEJIDO DE  PORCINO ALTURA TOTAL  17 MM    </t>
  </si>
  <si>
    <t>42296005
42294723</t>
  </si>
  <si>
    <t>VALVULA MITRAL BIOLOGICA # 29</t>
  </si>
  <si>
    <t xml:space="preserve">VALVULA  MITRAL   BIOLOGICA No. 25 DIAMETRO ORIFICIO VALVULAR 24.2MM   AREA GEOMETRICA 4.41cm2   ALTURA TOTAL  19 MM PROTRUSION VENTRICULAR 10 MM     DIAMETRO INTERNO 27MM DURABILIDAD A MAS DE 20 AÑOS   MATERIAL  TEJIDO DE PORCINO   </t>
  </si>
  <si>
    <t>42296005
42294724</t>
  </si>
  <si>
    <t>VALVULA MITRAL BIOLOGICA #31</t>
  </si>
  <si>
    <t xml:space="preserve">VALVULA  MITRAL BIOLOGICA #31 DIAMETRO DEL ORIFICIO VALVULAR  26.1MM     AREA GEOMETRICA 5.18MM      ALTURA TOTAL   20MM   PROTUCION VALVULAR 10MM    DIAMETRO INTERNO  31MM   DURABILIDAD  A MAS DE 20 AÑOS     MATERIAL  TEJIDO DE PORCINO    </t>
  </si>
  <si>
    <t>42296005
42294725</t>
  </si>
  <si>
    <t>VALVULA MITRAL MECANICA # 25</t>
  </si>
  <si>
    <t xml:space="preserve">VALVULA MITRAL MECANICA No  25  ORIFICO GEOMETRICO 3.09MM       ALTURA DE IMPLANTE 7.3MM  ALTURA TOTAL 13MM   GRADIENTE DE PRESION IN VIVO 5.7MM   ANGULO DE APERTURA 85°  DIAMETRO INTERNO 20.4MM   ALTUTRA TOTAL 13MM  MATERIAL CARBON PIRROLITICO </t>
  </si>
  <si>
    <t>42296005
42294726</t>
  </si>
  <si>
    <t>VALVULA MITRAL MECANICA # 27</t>
  </si>
  <si>
    <t xml:space="preserve">VALVULA MITRAL MECANICA 27  ORIFICO GEOMETRICO 3.67CM     ALTURA DE IMPLANTE 7.3MM  ALTURA TOTAL 13MM      ANGULO DE APERTURA 85°  DIAMETRO INTERNO 22.5MM   ALTUTRA TOTAL 13MM  MATERIAL CARBON PIRROLITICO13MM </t>
  </si>
  <si>
    <t>42296005
42294727</t>
  </si>
  <si>
    <t>VALVULA MITRAL MECANICA # 29</t>
  </si>
  <si>
    <t xml:space="preserve">VALVULA MITRAL MECANICA  No. 29    ALTURA DE IMPLANTE 7.3MM ALTURA TOTAL 13MM DIAMETRO INTENO 24.2mm        ALTURA TOTAL 13MM         ANGULO DE APERTURA 85°  MATERIAL  CARBON PIRROLITICO ORIFICIO ÁREA GEOMÉTRICO 4.41CM2   </t>
  </si>
  <si>
    <t>42296005
42294728</t>
  </si>
  <si>
    <t>VALVULA MITRAL MECANICA # 31</t>
  </si>
  <si>
    <t>VALVULA MITRAL MECANICA  No. 31  
ORIFICIO ÁREA GEOMÉTRICO 5.18CM2  
ALTURA DE IMPLANTE 7.3MM   ALTURA TOTAL 13MM
ANGULO DE APERTURA 85° 
DIÁMETRO. INTERNO/26.1MM     MATERIAL CARBON PIRROLITICO</t>
  </si>
  <si>
    <t>42296005
42294729</t>
  </si>
  <si>
    <t>VALVULA MITRAL MECANICA # 33</t>
  </si>
  <si>
    <t>VALVULA MITRAL MECANICA  No. 33 ORIFICIO ÁREA GEOMÉTRICO 5.18CM2 ALTURA DE IMPLANTE 7.3MM   ALTURA TOTAL 13MM  ANGULO DE APERTURA 85°  DIAMETRO INTERNO 26,1    MATERIAL CARBON  PIRROLITICO</t>
  </si>
  <si>
    <t>42296005
42294730</t>
  </si>
  <si>
    <t>VALVULA MITRAL MECANICA # 19</t>
  </si>
  <si>
    <t>VALVULA MITRAL MECANICA  No. 19 ORIFICIO ÁREA GEOMÉTRICO 5.18CM2  ALTURA DE IMPLANTE 7.3MM   ALTURA TOTAL 13MM  ANGULO DE APERTURA 85°      DIAMETRO INTERNO 26,1    MATERIAL CARBON  PIRROLITICO</t>
  </si>
  <si>
    <t>42296005
42294731</t>
  </si>
  <si>
    <t>VALVULA MITRAL MECANICA # 21</t>
  </si>
  <si>
    <t>VALVULA MITRAL MECANICA  No. 21 ORIFICIO ÁREA GEOMÉTRICO 5.18CM2 ALTURA DE IMPLANTE 7.3MM   ALTURA TOTAL 13MM  ANGULO DE APERTURA 85° DIAMETRO INTERNO 26,1    MATERIAL CARBON  PIRROLITICO</t>
  </si>
  <si>
    <t>42296005
42294732</t>
  </si>
  <si>
    <t>VALVULA MITRAL MECANICA # 23</t>
  </si>
  <si>
    <t>VALVULA MITRAL MECANICA  No. 23 ORIFICIO ÁREA GEOMÉTRICO 5.18CM2 ALTURA DE IMPLANTE 7.3MM   ALTURA TOTAL 13MM  ANGULO DE APERTURA 85° DIAMETRO INTERNO 26,1 MATERIAL CARBON  PIRROLITICO</t>
  </si>
  <si>
    <t>42296005
42294733</t>
  </si>
  <si>
    <t>VALVULA  MITRAL   BIOLOGICA No. 33 DIAMETRO ORIFICIO VALVULAR 24.2MM   AREA GEOMETRICA 4.41cm2   ALTURA TOTAL  19 MM PROTRUSION VENTRICULAR 10 MM     DIAMETRO INTERNO 27MM DURABILIDAD A MAS DE 20 AÑOS   MATERIAL  TEJIDO DE PORCINO</t>
  </si>
  <si>
    <t>42296005
42294734</t>
  </si>
  <si>
    <t>ANILLO PARA ANULOPLASTICA # 34mm  TRICUSPIDEA</t>
  </si>
  <si>
    <t>ANILLO RIGIDO PARA ANULOPLASTIA 26     DIAMETRO INTERNO 24MM    DIAMETRO EXTERNO  34MMDIAMETRO AP  15.1MM  DIAMETRO INTERNO COMISURA 34MM   AREA INTERIOR DEL ORIFICIO BIDIMENCIONAL  276mm2   ANILLO RIGUIDO NUCLEO EN TITANIO   CUBIERTO DE POLIESTER DE DOBLE CAPA, TRICUSPIDEA . CON DISPONIBILIDAD DE RIGIDOS O FLEXIBLES Y COMPLETOS O INCOMPLETOS</t>
  </si>
  <si>
    <t>42296005
42294735</t>
  </si>
  <si>
    <t>ANILLO PARA ANULOPLASTICA # 24mm MITRAL</t>
  </si>
  <si>
    <t>ANILLO RIGIDO PARA ANULOPLASTIA 26     DIAMETRO INTERNO 24MM    DIAMETRO EXTERNO  32MMDIAMETRO AP  15.1MM  DIAMETRO INTERNO COMISURA 24MM   AREA INTERIOR DEL ORIFICIO BIDIMENCIONAL  276mm2   ANILLO RIGUIDO NUCLEO EN TITANIO   CUBIERTO DE POLIESTER DE DOBLE CAPA, MITRAL   CON DISPONIBILIDAD DE RIGIDOS O FLEXIBLES Y COMPLETOS O INCOMPLETOS</t>
  </si>
  <si>
    <t>42296005
42294736</t>
  </si>
  <si>
    <t>ANILLO PARA ANULOPLASTICA # 26mm MITRAL</t>
  </si>
  <si>
    <t>ANILLO RIGIDO PARA ANULOPLASTIA 26     DIAMETRO INTERNO 26MM    DIAMETRO EXTERNO  32MMDIAMETRO AP  15.1MM  DIAMETRO INTERNO COMISURA 26MM   AREA INTERIOR DEL ORIFICIO BIDIMENCIONAL  276mm2   ANILLO RIGUIDO NUCLEO EN TITANIO   CUBIERTO DE POLIESTER DE DOBLE CAPA, MITRAL. CON DISPONIBILIDAD DE RIGIDOS O FLEXIBLES Y COMPLETOS O INCOMPLETOS</t>
  </si>
  <si>
    <t>42296005
42294737</t>
  </si>
  <si>
    <t>ANILLO PARA ANULOPLASTICA # 28mm MITRAL</t>
  </si>
  <si>
    <t>ANILLO RIGIDO PARA ANULOPLASTIA 26     DIAMETRO INTERNO 28MM    DIAMETRO EXTERNO  32MMDIAMETRO AP  15.1MM  DIAMETRO INTERNO COMISURA 28MM   AREA INTERIOR DEL ORIFICIO BIDIMENCIONAL  276mm2   ANILLO RIGUIDO NUCLEO EN TITANIO   CUBIERTO DE POLIESTER DE DOBLE CAPA, MITRAL.  CON DISPONIBILIDAD DE RIGIDOS O FLEXIBLES Y COMPLETOS O INCOMPLETOS TRICUSPIDEA  REF. 690R34</t>
  </si>
  <si>
    <t>42296005
42294738</t>
  </si>
  <si>
    <t>ANILLO PARA ANULOPLASTICA # 30mm MITRAL</t>
  </si>
  <si>
    <t>ANILLO RIGIDO PARA ANULOPLASTIA 26     DIAMETRO INTERNO 30MM    DIAMETRO EXTERNO  32MMDIAMETRO AP  15.1MM  DIAMETRO INTERNO COMISURA 30MM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</si>
  <si>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42296005
42294739</t>
  </si>
  <si>
    <t>ANILLO PARA ANULOPLASTICA # 32mm MITRAL</t>
  </si>
  <si>
    <t>ANILLO RIGIDO PARA ANULOPLASTIA 26     DIAMETRO INTERNO 32MM    DIAMETRO EXTERNO  32MMDIAMETRO AP  15.1MM  DIAMETRO INTERNO COMISURA 26MM   AREA INTERIOR DEL ORIFICIO BIDIMENCIONAL  276mm2   ANILLO RIGUIDO NUCLEO EN TITANIO   CUBIERTO DE POLIESTER DE DOBLE CAPA, MITRAL REF 638RL32CON DISPONIBILIDAD DE RIGIDOS O FLEXIBLES Y COMPLETOS O INCOMPLETOS TRICUSPIDEA  REF. 690R34</t>
  </si>
  <si>
    <t>42296005
42294740</t>
  </si>
  <si>
    <t>ANILLO PARA ANULOPLASTICA # 34mm MITRAL</t>
  </si>
  <si>
    <t>ANILLO RIGIDO PARA ANULOPLASTIA 26     DIAMETRO INTERNO 34MM    DIAMETRO EXTERNO  32MMDIAMETRO AP  15.1MM  DIAMETRO INTERNO COMISURA 26MM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</si>
  <si>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42296005
42294741</t>
  </si>
  <si>
    <t>ANILLO PARA ANULOPLASTICA # 36mm MITRAL</t>
  </si>
  <si>
    <t>ANILLO RIGIDO PARA ANULOPLASTIA 26     DIAMETRO INTERNO 36MM    DIAMETRO EXTERNO  32MMDIAMETRO AP  15.1MM  DIAMETRO INTERNO COMISURA 26MM   AREA INTERIOR DEL ORIFICIO BIDIMENCIONAL  276mm2   ANILLO RIGUIDO NUCLEO EN TITANIO   CUBIERTO DE POLIESTER DE DOBLE CAPA, MITRAL.. CON DISPONIBILIDAD DE RIGIDOS O FLEXIBLES Y COMPLETOS O INCOMPLETOS TRICUSPIDEA  REF. 690R34</t>
  </si>
  <si>
    <t>42296005
42294742</t>
  </si>
  <si>
    <t>ANILLO PARA ANULOPLASTICA # 38mm MITRAL</t>
  </si>
  <si>
    <t>ANILLO RIGIDO PARA ANULOPLASTIA 26     DIAMETRO INTERNO 38MM    DIAMETRO EXTERNO  32MMDIAMETRO AP  15.1MM  DIAMETRO INTERNO COMISURA 26MM   AREA INTERIOR DEL ORIFICIO BIDIMENCIONAL  276mm2   ANILLO RIGUIDO NUCLEO EN TITANIO   CUBIERTO DE POLIESTER DE DOBLE CAPA, MITRAL.  CON DISPONIBILIDAD DE RIGIDOS O FLEXIBLES Y COMPLETOS O INCOMPLETOS CON DISPONIBILIDAD DE RIGIDOS O FLEXIBLES Y COMPLETOS O INCOMPLETOS TRICUSPIDEA  REF. 690R34ON DISPONIBILIDAD DE RIGIDOS O FLEXIBLES Y COMPLETOS O INCOMPLETOS CON DISPONIBILIDAD DE RIGIDOS O FLEXIBLES Y COMPLETOS O INCOMPLETOS RICUSPIDEA  REF. 690R34</t>
  </si>
  <si>
    <t>STEN Y BALÒN MEDICADO SERVICIO VASCULAR</t>
  </si>
  <si>
    <t>STENT MEDICADO</t>
  </si>
  <si>
    <t>STENT AUTOEXPANSIBLE, CORTADO CON LÁSER Y FABRICADO CON UNA ALEACIÓN DE NÍQUEL Y TITANIO (NITINOL). EN LOS EXTREMOS PROXIMAL Y DISTAL DEL STENT CON MARCADORES RADIOPACOS DE TÁNTALO QUE AUMENTAN LA VISIBILIDAD DEL STENT, FACILITANDO SU COLOCACIÓN.  EL SISTEMA INTRODUCTOR DEL STENT CON DISEÑO TRIAXIAL,  COMPATIBLE CON GUÍAS DE 0,035 IN (0,89 MM). COMBINACIÓN DE DISPOSITIVO Y FÁRMACO QUE CONSTA DE UN DISPOSITIVO (SISTEMA DE STENT) Y UN REVESTIMIENTO CON FÁRMACO (UNA FORMULACIÓN DE PACLITAXEL CONTENIDA EN UNA MATRIZ DE POLÍMERO). SISTEMA INTRODUCTOR CON DOS LONGITUDES DE TRABAJO (75 CM Y 130 CM).</t>
  </si>
  <si>
    <t>BALON MEDICADO</t>
  </si>
  <si>
    <t xml:space="preserve">CATÉTERES BALÓN OVER-THE-WIRE (OTW) PARA ANGIOPLASTIA TRANSLUMINAL PERCUTÁNEA (ATP) CON UN BALÓN SEMIDISTENSIBLE REVESTIDO CON UNA FORMULACIÓN DE PACLITAXEL (FÁRMACO) Y UN EXCIPIENTE. DISEÑADOS PARA INHIBIR LA REESTENOSIS MEDIANTE LA LIBERACIÓN DEL FÁRMACO EN EL TEJIDO ARTERIAL AFECTADO. DISEÑO DE CUERPO COAXIAL. PERMITE UTILIZAR GUÍAS DE 0,014 IN O 0,018 IN (0,36 MM O 0,46 MM) PARA FACILITAR EL AVANCE DEL CATÉTER.  PUNTA CÓNICA, DOS BANDAS MARCADORAS RADIOPACAS (UNA PROXIMAL Y UNA DISTAL) LONGITUDES DE TRABAJO DE 80 CM Y 135 CM. </t>
  </si>
  <si>
    <t>LOTE No. 9</t>
  </si>
  <si>
    <t>LOTE No. 11</t>
  </si>
  <si>
    <t>LOTE No. 12</t>
  </si>
  <si>
    <t>CATETER DE OXIMETRIA CONTINUA</t>
  </si>
  <si>
    <t xml:space="preserve">CATETER DE OXIMETRIA CONTINUA  </t>
  </si>
  <si>
    <t xml:space="preserve">KIT DE INSERCION FRIBRA OPTICA PARA MEDICION DE SATURACION CONTINUA DE OXIGENO DIAMETRO CATETER ENTRE  4,5 A  5,5 FR Y LONGITUD DE 15 CM </t>
  </si>
  <si>
    <t>LOTE No. 13</t>
  </si>
  <si>
    <t>CATETER DE PRESIÒN TISULAR DE OXIGENO</t>
  </si>
  <si>
    <t xml:space="preserve">CATETER DE PRESION TISULAR DE OXIGENO </t>
  </si>
  <si>
    <t>CATETER PARA MEDICION DE PARAMETROS CEREBRALES : PIC , TEMPERATURA Y PRESION PARCIAL DE OXIGENO CEREBRAL REQUIERE APOYO TECNOLOGICO</t>
  </si>
  <si>
    <t xml:space="preserve">BALÒN DE CONTRAPULSACIÓN </t>
  </si>
  <si>
    <t>CARDIOVASCULAR - GINECO</t>
  </si>
  <si>
    <t>BALON DE CONTRAPULSACION DE 7.0   FR Y BALON DE 34 CC. COMPATIBLE CON LA CONSOLA DE LA INSTITUCION. Y CON DISPOSICION DE APOYO TECNOLÒGICO.</t>
  </si>
  <si>
    <t>TAMAÑO DEL CATETER BALON 7,0- VOLUMEN DE 34 CC. FIBRA OPTICA. 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t>
  </si>
  <si>
    <t>BALON DE CONTRAPULSACION DE 7,0 FR Y BALON DE 40 CC. COMPATIBLE CON LA CONSOLA DE LA INSTITUCION. Y CON DISPOSICION DE APOYO TECNOLOGICO.</t>
  </si>
  <si>
    <t xml:space="preserve">TAMAÑO DEL CATETER BALON 7,0FR VOLUMEN DE 40 CC. FIBRA OPTICA.LONGITUD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 </t>
  </si>
  <si>
    <t xml:space="preserve">CATETER DE HISTEROSONOGRAFIA </t>
  </si>
  <si>
    <t xml:space="preserve">CATETER DE SONOHISTEROGRAFIA </t>
  </si>
  <si>
    <t xml:space="preserve">BALON DE BAKRI 
PARA HEMORRAGIA UTERINA </t>
  </si>
  <si>
    <t xml:space="preserve">BALON DE BAKRI PARA HEMORRAGIA UTERINA </t>
  </si>
  <si>
    <t>LOTE No. 15</t>
  </si>
  <si>
    <t>LOTE No. 16</t>
  </si>
  <si>
    <t xml:space="preserve">ENDOPROTESIS AORTICA  CON FIJACION PARARENAL  EXTENSIONES Y KIT DE IMPLANTACION </t>
  </si>
  <si>
    <t xml:space="preserve">ENDOPROTESIS AORTICA VASCULAR PARA CORRECCION DE ANEURISMA AORTICA ABDOMINAL BIFURCADA, CON FIJACIÓN PARARRENAL, CON ESQUELETO EN POLIESTER Y/O NITINOL,   CON SU RESPECTIVO KIT DE IMPLANTACION. </t>
  </si>
  <si>
    <t xml:space="preserve">ENDOPROTESIS AORTICA VASCULAR PARA CORRECCION DE ANEURISMA AORTICA ABDOMINAL BIFURCADA, CON FIJACIÓN PARARRENAL, CON ESQUELETO EN POLIESTER Y/O NITINOL,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</si>
  <si>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PARARENAL</t>
  </si>
  <si>
    <t>EXTESION Y/O CUFF PARA ENDOPROTESIS ABDOMINAL  COMPATIBLE CON ENDOPROTESIS PARARENAL</t>
  </si>
  <si>
    <t>EXTESION Y/O CUFF PARA ENDOPROTESIS ABDOMINAL  COMPATIBLE CON ENDOPROTESIS  PARARENAL</t>
  </si>
  <si>
    <t>LOTE No. 18</t>
  </si>
  <si>
    <t>INSUMOS METODO DE ESTERILIZACIÒN FORMALDEHIDO</t>
  </si>
  <si>
    <t>CENTRAL DE ESTERILIZACIÒN</t>
  </si>
  <si>
    <t xml:space="preserve">BOLSAS DE LIQUIDO FORMALDEHIDO AL 2 %, PARA AUTOCLAVE </t>
  </si>
  <si>
    <t>1. SOLUCIÓN DE AGENTE ESTERILIZANTE DE FORMALDEHIDO AL 2%. . 2. BOLSAS EN LDPE, DE 2.7 LITROS DE CAPACIDAD. 3. SOLUCIÓN EFECTIVA ESTABILIZADA BASADA EN ALDEHÍDO.  4. COMPATIBLE CON AUTOCLAVE 130LF-2 MARCA MATACHANA DE LA INSTITUCIÓN.</t>
  </si>
  <si>
    <t>PAPEL PLEGADO REGISTRADOR GRAFICO</t>
  </si>
  <si>
    <t>1. PAPEL REGISTRADOR TEMPERATURA PRESIÓN 100 MM ESCALA 0°-100°C Y 0-1 BAR. 2. PAPEL PARA REGISTRADOR DEL ESTERILIZADOR A BAJA TEMPERATURA MODELO 130 LF, GRÁFICA, PRESIÓN TEMPERATURA Y TEXTO.3. COMPATIBLE CON ESTERILIZADORES MATACHANA DE LA INSTITUCIÓN.</t>
  </si>
  <si>
    <t>PLUMIN ROJO</t>
  </si>
  <si>
    <t xml:space="preserve">1. PLUMÍN REGISTRADOR GRÁFICO PARA ESTERILIZADOR A FORMALDEHIDO 130 LF. 2. GRAFICA LA CURVA DE TEMPERATURA CON COLOR ROJO. 3. COMPATIBLE CON LOS ESTERILIZADORES MATACHANA DE LA INSTITUCIÓN. 4.INDICADOR DE TEMPERATURA. </t>
  </si>
  <si>
    <t>PLUMIN VERDE</t>
  </si>
  <si>
    <t xml:space="preserve"> 1. PLUMÍN REGISTRADOR GRÁFICO PARA ESTERILIZADOR A FORMALDEHIDO 130 LF. 2. GRAFICA TODS LOS DATOS DE PRESIÓN DE LA CÁMARA. 3. COMPATIBLE CON LOS ESTERILIZADORES MATACHANA  DE LA INSTITUCIÓN. 4. INDICADOR DE PRESIÓN. </t>
  </si>
  <si>
    <t>PLUMIN AZUL</t>
  </si>
  <si>
    <t>1. PLUMÍN REGISTRADOR GRÁFICO PARA ESTERILIZADOR A FORMALDEHIDO 130 LF. 2. PLUMILLA PLOTTER TEXTOS.3. PLUMILLA PARA REGISTRADOR GRÁFICO DEL ESTERILIZADOR A FORMALDEHIDO IMPRIME TEXTOS Y MENSAJES DEL EQUIPO.</t>
  </si>
  <si>
    <t>PAPEL TERMICO PARA IMPRESORA</t>
  </si>
  <si>
    <t>1.ROLLO DE PAPEL TÉRMICO PARA IMPRESORA. 2. PAPEL TÉRMICO IMPRESORA GEBE MATACHANA. 3.DIÁMETRO 60 X 57, 5 MM. 4.PARA ESTERILIZADOR A VAPOR MODELO S1000, COMPATIBLE CON MARCA MATACHANA DE LA INSTITUCIÓN</t>
  </si>
  <si>
    <t xml:space="preserve">FUNDA ESTERIL Y ACCESORIOS </t>
  </si>
  <si>
    <t xml:space="preserve">PELÍCULA DE POLIPROPILENO PARA COMPARTIMIENTO LENTE OBJETIVO, RECUBRIMIENTOS DE LENTES, UNO O MÁS, SISTEMA DE BARRERA ESTÉRIL (PRIMER SISTEMA DE EMPAQUE), EMBALAJE PROTECTOR (SEGUNDO EMPAQUE) EMBALAJE DE TRANSPORTE (TERCER EMPAQUE)  LA LENTE PROTECTORA SE ADAPTA DEBAJO DE LA LENTE ÓPTICA DEL MICROSCOPIO. LENTE VISIÓN GUARD PARA EL REEMPLAZO INTEROPERATORIO DE UN VIDRIO FRONTAL CONTAMINADO. CON DISPONIBILIDAD PARA CUBRIR CON DOS O MÁS  TUBOS DE CONSERVACIÓN, MONOCULAR LARGOS Y CORTOS, ESTÉREO CON OBSERVACIÓN Y CÁMARA / VIDEO. CON DISPONIBILIDAD DE CUBIERTA ESTÉRIL PARA EL CUERPO DEL MICROSCOPIO Y FUNDAS PARA ASAS. FUNDA COMPATIBLE CON MICROCOPIO TIVATO 700 SMART DRAPE. </t>
  </si>
  <si>
    <t>FILTRO DE SEDIMENTO</t>
  </si>
  <si>
    <t>1. FILTRO DE SEDIMENTOS PARA ENTRADA DE AGUA DE 50 MICAS. 2.PARA AUTOCLAVES MARCA MATACHANA . 3.COMPATIBLES CON EQUIPOS MATACHANA</t>
  </si>
  <si>
    <t>EXPANSORES TISULARES EN 
SILICONA DE DIFERENTES FORMAS (REDONDO, RECTANGULAR, Y/O CROSSANT,)</t>
  </si>
  <si>
    <t xml:space="preserve">EXPANSORES TISULARES EN 
SILICONA DE DIFERENTES FORMAS (REDONDO, RECTANGULAR Y/O  CROSSANT) </t>
  </si>
  <si>
    <t>COILS Y SISTEMA DE LIBERACION PARA EL SERVICIO DE NEUROCIRUGIA</t>
  </si>
  <si>
    <t xml:space="preserve">SISTEMA DE LIBERACION CONTROLADA PARA COILS </t>
  </si>
  <si>
    <t xml:space="preserve">SISTEMA DE LIBERACION CONTOLADA PARA COILS </t>
  </si>
  <si>
    <t xml:space="preserve">COILS FIBRADOS EN PLATINO DE 0,018 CON SISTEMA DE LIBERACION SI SE REQUIERE </t>
  </si>
  <si>
    <t xml:space="preserve">COILS FIBRADOS EN PLATINO DE 0,018   
CON SISTEMA DE LIBERACION SI SE REQUIERE </t>
  </si>
  <si>
    <t>42143301
42221500</t>
  </si>
  <si>
    <t>CATETER IMPLANTABLE NEONATAL RADIOPACO DE 4,5 A 5,5 FR. CATETER EN SILICONA O POLIEURETANO, TAMBOR EN TITANEO O POLISULFONA. FLUJO DE 14 ML POR MINUTO CON AGUJA DE 18 G Y/O 8 ML POR MINUTO CON AGUJA DE 22 G, LONGITUD DEL CATETER ENTRE 60 CMS A  80 CMS   CM CATETER COMPUESTO DE: (PUERTO DE ACCESO EN POLISULFONA, CROMO/COBALTO, ACERO INOXIDABLE SILICONA POLIURETANO CON CONECTORES CATETER VENOSO, AGUJAS CON ALAS POARA ADMINISTRACION DE QUIMIOTERAPIA,  ANILLO DE CONEXIÓN, ELEVADOR VENOSO, AGUJA CON ALAS. TORNILLO, EXPANSOR Y DILATADOR COMPATIBLE CON CATETER CUENTA CON GUIA HIDROFILICA  Y/O METALICA COMPATIBLE CON CATETER</t>
  </si>
  <si>
    <t>MATERIAL REABSORBIBLE PARA CORRECCION DE CRANEOSINOSTOSIS</t>
  </si>
  <si>
    <t> 1196491130</t>
  </si>
  <si>
    <t>42322106
42296100</t>
  </si>
  <si>
    <t xml:space="preserve">MATERIAL REABSORBIBLE PARA CORRECCION DE CRANEOSINOSTOSIS PANEL 25X25MM SISTEMA DE 1.5   </t>
  </si>
  <si>
    <t>MATERIAL REABSORBIBLE PARA CORRECCION DE CRANEOSINOSTOSIS PANEL 25X50MM SIST 1.5  </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</si>
  <si>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</si>
  <si>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</si>
  <si>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</si>
  <si>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C/P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</si>
  <si>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</si>
  <si>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</si>
  <si>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C/P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</si>
  <si>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</si>
  <si>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</si>
  <si>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C/P SIST 1.5   </t>
  </si>
  <si>
    <t xml:space="preserve">MATERIAL REABSORBIBLE PARA CORRECCION DE CRANEOSINOSTOSIS PLACA RECTA, 8 ORF, CON PUENTE  SIST 1.5   </t>
  </si>
  <si>
    <t xml:space="preserve">MATERIAL REABSORBIBLE PARA CORRECCION DE CRANEOSINOSTOSIS PLACA RECTA  DE 2 X19 ORIFICIOS SIST 1,5 </t>
  </si>
  <si>
    <t xml:space="preserve">MATERIAL REABSORBIBLE PARA CORRECCION DE CRANEOSINOSTOSIS PLACA RECTA 20 ORIF SIST 1,5 </t>
  </si>
  <si>
    <t xml:space="preserve">MATERIAL REABSORBIBLE PARA CORRECCION DE CRANEOSINOSTOSIS PLACA EN "X" C/P SIST 1.5   </t>
  </si>
  <si>
    <t xml:space="preserve">MATERIAL REABSORBIBLE PARA CORRECCION DE CRANEOSINOSTOSIS PLACA EN "X" CON PUENTE  SIST 1.5   </t>
  </si>
  <si>
    <t xml:space="preserve">MATERIAL REABSORBIBLE PARA CORRECCION DE CRANEOSINOSTOSIS PLACA EN "L",DER S/P SIST 1.5   </t>
  </si>
  <si>
    <t xml:space="preserve">MATERIAL REABSORBIBLE PARA CORRECCION DE CRANEOSINOSTOSIS PLACA EN "L",DER  SIN PUENTE  SIST 1.5   </t>
  </si>
  <si>
    <t>MATERIAL REABSORBIBLE PARA CORRECCION DE CRANEOSINOSTOSIS PLACA EN "L",IZQ S/P SIST 1.5   </t>
  </si>
  <si>
    <t>MATERIAL REABSORBIBLE PARA CORRECCION DE CRANEOSINOSTOSIS PLACA EN "L",IZQ SIN PUENTE  SIST 1.5   </t>
  </si>
  <si>
    <t xml:space="preserve">MATERIAL REABSORBIBLE PARA CORRECCION DE CRANEOSINOSTOSISPLACA CURVA, 6 ORF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</si>
  <si>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</si>
  <si>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</si>
  <si>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</si>
  <si>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</si>
  <si>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</si>
  <si>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</si>
  <si>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</si>
  <si>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</si>
  <si>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</si>
  <si>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</si>
  <si>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</si>
  <si>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</si>
  <si>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</si>
  <si>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</si>
  <si>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AGUJAS E INTRODUCTORES  DIAGNÓSTICOS PARA EL SERVICIO DE HEMODINAMIA, RADIOLOGIA, VASCULAR Y NEUROCIRUGIA</t>
  </si>
  <si>
    <t>HEMODINAMIA</t>
  </si>
  <si>
    <t xml:space="preserve">AGUJA ANGIOGRAFICA </t>
  </si>
  <si>
    <t>AGUJA ANGIOGRAFICA DE ACERO INOXIDABLE, DE UNA SOLA PIEZA DE 7 Y 11CMS,  18G Y AGUJA DE PUNCION PEDIATRICA, DE 21G X 4 CMS DE LONGITUD.</t>
  </si>
  <si>
    <t>EXTENSION INYECTOR</t>
  </si>
  <si>
    <t>EXTENSION INYECTOR (CONECTOR ALTA PRESION).</t>
  </si>
  <si>
    <t xml:space="preserve">INTRODUCTORES  I  E
INTRODUCTOR RADIAL </t>
  </si>
  <si>
    <t>SISTEMA DE INTRODUCCION PARA USO PEDIATRICO, INCLUYE DILATADOR, MINIGUIA DE 0.18" Y AGUJA DE 21 G 4  LARGO 7 CMS. EN MEDIDAS DE 4FR, 5FR Y 6FR.</t>
  </si>
  <si>
    <t xml:space="preserve">INTRODUCTORES IV </t>
  </si>
  <si>
    <t xml:space="preserve">INTRODUCTOR  FEMORAL  ARTERIAL DE 4FR A 8FR POR 11 CM INCLUYE DILATADOR Y MINI GUIA.CON   CON AGUJA </t>
  </si>
  <si>
    <t>GUIAS DIAGNOSTICAS II</t>
  </si>
  <si>
    <t>GUÍA PARA DIAGNÓSTICO DE ACERO INOXIDABLE RECUBIERTA DE PFTE PUNTA EN J 3 MM DÍAMETRO .025" LARGO 150 .</t>
  </si>
  <si>
    <t>GUIAS DIAGNOSTICAS III</t>
  </si>
  <si>
    <t>GUÍA PARA DIAGNÓSTICO DE ACERO INOXIDABLE RECUBIERTA DE PFTE PUNTA RECTA Y EN J  DÍAMETRO .035" LARGO 260 CMS PARA RÁPIDO INTERCAMBIO.</t>
  </si>
  <si>
    <t>GUIAS DIAGNOSTICAS IV</t>
  </si>
  <si>
    <t>GUÍA PARA DIAGNÓSTICO DE ACERO INOXIDABLE RECUBIERTA DE PFTE, PUNTA  RECTA   Y EN J DÍAMETRO .035" LARGO 150  CMS.</t>
  </si>
  <si>
    <t>GUIA DE ALTO SOPORTE</t>
  </si>
  <si>
    <t>0,35" 260 CM (O APROX).</t>
  </si>
  <si>
    <t xml:space="preserve">GUIA HIDROFILICA 0.035 X 150 CMS DE HEMODINAMIA </t>
  </si>
  <si>
    <t xml:space="preserve">GUIA HIDROFILICA 0.035 X 150 CMS PARA USO EN HEMODINAMIA </t>
  </si>
  <si>
    <t>GUIA HIDROFILICA 0.035X260 CMS PARA HEMODINAMIA</t>
  </si>
  <si>
    <t>CATETERES DIAGNOSTICOS PEDIATRICOS</t>
  </si>
  <si>
    <t>CATETER PARA ANGIOGRAFÍA CORONARIA PEDÍATRICO, MP A 2,  4 FR JUDKINS IZQUIERDO, CURVA 1,5  4 FR.  JUDKINS IZQUIERDO, CURVA 2,0  4 FR. JUDKINS IZQUIERDO, CURVA 2,5  4 FR.  JUDKINS DERECHO, CURVA 1,5  4 FR.  JUDKINS DERECHO, CURVA 2,0  4 FR.  LARGO 70 CMS., PARA USO CON GUÍA 0,35" Ó 0,38" JUDKINS DERECHO, CURVA 2,5  4 FR.  MPA2  5FR. LARGO 70 CMS., PARA USO CON GUÍA 0,35" Ó 0,38" . DIFERENTES CURVAS Y MEDIDAS:</t>
  </si>
  <si>
    <t>CATETERES DIAGNNOSTICOS II</t>
  </si>
  <si>
    <t xml:space="preserve">CATETER DIAGNÓSTICO PARA ANGIOGRAFIA CORONARIA Y RADIOLOGIA 5F Y 6F DIFERENTES CURVAS. (CORONARIO JR Y JL, SIMMONS 1 Y 2, VERTEBRAL, COBRA 1 Y 2, PIGTAIL NO CENTIMETRADO, MULTIPROPOSITO 1 Y 2, MAMARIO IM, AL1, AL2, Y DEMAS </t>
  </si>
  <si>
    <t>CATETER DIAGNOSTICO CENTIMETRADO  I</t>
  </si>
  <si>
    <t>CATETER PARA ANGIOGRAFÍA, EN 5FR CENTIMETRADO, LARGO 100 CM, PARA USO CON GUÍA 0,35", CON 20 MARCAS RADIOPACAS.</t>
  </si>
  <si>
    <t>CATETER DIAGNOSTICO CENTIMETRADO   PEDIATRICO II</t>
  </si>
  <si>
    <t>CATETER PIGTAIL PEDIATRICO CENTIMETRADO DE 4FR X65 CMS PARA USO CON GUIA DE 035 Y 1200 PSI. CON 2 BANDAS RADIOPACAS EN PLATINO DE 2 CMS X LONGUITUD.</t>
  </si>
  <si>
    <t xml:space="preserve">INTRODUTORES SIN AGUJA FEMORAL </t>
  </si>
  <si>
    <t>INTRODUTORES SIN AGUJA FEMORAL DE 4 A 8 FR</t>
  </si>
  <si>
    <t>OTROS DISPOSITIVOS PARA EL  SERVICIO DE HEMODINAMIA</t>
  </si>
  <si>
    <t>CATETER BALON PARA DILATACION PULMONAR</t>
  </si>
  <si>
    <t>CATETER BALON PARA VALVULOPLASTIA PULMONAR PEDIATRICA Y NEONATAL EN VARIAS MEDIDAS DESDE 4 MM DE DIAMETRO HASTA M16 MM CON LONGITUDES DE 20 MM A 40 MM.</t>
  </si>
  <si>
    <t>CATETER BALON PARA DILATACION MITRAL</t>
  </si>
  <si>
    <t>CATETER KIT, INCLUYE: 2 BALONES PARA DILTACIÓN MITRAL, 1 CATETER ANGIOGRÁFICO, 1 DILATADOR PARA SEPTUM Y 1 GUÍA DE ALTO SOPORTE.  DIÁMETRO BALÓN 14, 16 Y 18 MM LARGO 5 CM., 7 FR.</t>
  </si>
  <si>
    <t>STENT CUBIERTO PARA  COARTACION DE AORTA</t>
  </si>
  <si>
    <t>STENT RECUBIERTO  PARA COARTACIÓN DE AORTA,   VARIOS DIAMETROS Y LONGITUDES</t>
  </si>
  <si>
    <t>STENT DESNUDO PARA  COARTACION DE AORTA</t>
  </si>
  <si>
    <t>STENT PARA COARTACIÓN DE AORTA Y ESTENOSIS DE LAS ARTERIAS PULMONARES.  FABRICADO EN PLATINO E IRIDIUM, DISEÑO DE MULTISEGMENTOS, LO CUAL PERMITE GRAN FLEXIBILIDAD, EXCELENTE DIRIGIBILIDAD Y ALTA FUERZA RADIAL.  VARIAS MEDIDAS.</t>
  </si>
  <si>
    <t xml:space="preserve">CATETER BALON PARA COLOCACION DE STENT Y PARA RE-EXPANSION DE STENT EN ESTENOSIS DIFICILES   </t>
  </si>
  <si>
    <t xml:space="preserve">CATETER BALÓN.para ANGIOPLASTIA O  implante de STENT AORTICO O PULMONAR. PUEDE SER DE DOBLE BALON O BALON SENCILLO  VARIOS DIAMETROS Y LONGITUDES 
</t>
  </si>
  <si>
    <t>INTRODUCTOR DE PUNCION TRANSEPTAL I</t>
  </si>
  <si>
    <t>INTRODUCTOR MULLINS  LARGO 75 CMS. DIFERENTES DIAMETROS</t>
  </si>
  <si>
    <t>INTRODUCTOR DE PUNCION TRANSEPTAL II</t>
  </si>
  <si>
    <t>INTRODUCTOR MULLINS PARA COLOCAR  STENT-OTRAS APLICACIONES PERIFÉRICAS 13FR Y 14FR LARGO 75 CMS.</t>
  </si>
  <si>
    <t>CATETER BALON PARA VALVULOPLASTIA  I</t>
  </si>
  <si>
    <t>CATETER BALON PARA VALVULOPLASTIA PULMONAR PEDIATRICA Y NEONATAL COMPATIBLE CON GUIA 0,14 - 0.18 EN VARIAS MEDIDAS.</t>
  </si>
  <si>
    <t>CATETER BALON PARA VALVULOPLASTIA  II</t>
  </si>
  <si>
    <t>CATETER BALON PARA VALVULOPLASTIA PULMONAR Y PARA RAMAS PULMONARES, PARA TRATAMIENTO DE PERMEABILIZACION DE DUCTUS ARETERIOSO PERSISITENTE, PEDIATRICA Y NEONATAL COMPATIBLE CON GUIA 0.35 EN VARIAS MEDIDAS.</t>
  </si>
  <si>
    <t>STENT PARA TRATAMIENTO DE CONGENITAS  II</t>
  </si>
  <si>
    <t>STENT RIGIDO EXPANDIBLE POR BALON VARIAS MEDIDAS  para tratamiento de RAMAS PULMONARES</t>
  </si>
  <si>
    <t>LAZOS RESCATADORES</t>
  </si>
  <si>
    <t xml:space="preserve">CATÉTER RESCATADOR DE CUERPOS EXTRAÑOS  EN VARIAS MEDIDAS, </t>
  </si>
  <si>
    <t>CATETER BALON DE ATRIOSEPTOSTOMIA</t>
  </si>
  <si>
    <t>CATETER PARA ATRISEPTOMIA,  13,5 MM, LARGO 1,35 CM., VOLÚMEN 2.0 CC -  5 FR., PARA USO CON INTRODUCTOR 6 FR., Y GUÍA DE .021 Ó .018  Y CATETER PARA ATRISEPTOMIA,  9,5 MM, LARGO 0,95 CM., VOLÚMEN 1.0 CC - 4 FR., PARA USO CON INTRODUCTOR 5 FR., Y GUÍA DE .014.</t>
  </si>
  <si>
    <t xml:space="preserve">CATETER GUIA PARA INTERVENCION CORONARIA ACCESO FEMORAL </t>
  </si>
  <si>
    <t>CATETER GUIA PARA INTERVENCION CORONARIA Y RADIOLOGIA 5F Y 6F DIFERENTES CURVAS. (JR Y JL,, MULTIPROPOSITO, MAMARIO IM, AL1, AL2. DIFERENTES TAMAÑOS DE CURVAS</t>
  </si>
  <si>
    <t xml:space="preserve">CATETER GUIA PARA INTERVENCION CORONARIA ACCESO RADIAL </t>
  </si>
  <si>
    <t>CATETER GUIA PARA INTERVENCION CORONARIA Y RADIOLOGIA 5F Y 6F DIFERENTES CURVAS. Y TAMAÑOS</t>
  </si>
  <si>
    <t>GUIAS DE ANGIOPLATIA CORONARIA DE PUNTA SUAVE</t>
  </si>
  <si>
    <t>GUIAS PARA ANGIOPLASTIA CORONARIA TRABAJO EN LESIONMES NO CMPLEJAS</t>
  </si>
  <si>
    <t>GUIAS DE ANGIOPLATIA CORONARIA DE PUNTA ESPECIAL PARA OCLUSION TOTAL O LESIONES COMPLEJAS</t>
  </si>
  <si>
    <t>GUIAS PARA ANGIOPLASTIA CORONARIA TRABAJO EN LESIONES TOTALES O COMPLEJAS</t>
  </si>
  <si>
    <t>KIT DE ANGIOPLASTIA/JERINGA MANOMETRO</t>
  </si>
  <si>
    <t>JERINGA INSUFLADORA, ROTADOR DE GUIA,  VALVULA HEMOSTATICA E INTRODUCTOR DE GUIA ANGIOPLASTIA</t>
  </si>
  <si>
    <t>HEMODINAMIA CARDIOLOGIA PEDIATRICA</t>
  </si>
  <si>
    <t>OCLUSORES DE DUCTUS TIPO I</t>
  </si>
  <si>
    <t>OCLUSORES DE DUCTUS TIPO I DISPOSITIVO AUTO EXPANDIBLE PARA CIERRE DE DUCTUS FAMILIA 1 . DIFERENTES TAMAÑOS DESDE 3 MM A 16 MM. UNIDAD 1</t>
  </si>
  <si>
    <t>OCLUSORES DE DUCTUS TIPO II Y MEDIDAS ADICIONALES</t>
  </si>
  <si>
    <t xml:space="preserve"> OCLUSORES DE DUCTUS TIPO II Y MEDIDAS ADICIONALES. DISPOSITIVO AUTO EXPANDIBLE DE LIBERACION CONTROLADA, PARA CIERRE DE DUCTUS FAMILIA II Y MEDIDAS ADICIONALES PARA DEFECTOS DE 2MM A 6MM. DIFERENTES TAMAÑOS DIAMETROS DESDE 3 MM A 6 MM Y LONGITUD DE 2MM A 6 MM. UNIDAD 1</t>
  </si>
  <si>
    <t>OCLUSORES PARA EMBOLIZACION VASCULAR PERIFERICA PLUG VASCULARES</t>
  </si>
  <si>
    <t xml:space="preserve">OCLUSORES PARA EMBOLIZACION VASCULAR PERIFERICA. DISPOSITIVO AUTO EXPANDIBLE PARA EMBOLIZACION ARTERIAL Y VENOSA PERIFERICA CON DEFECTOS MINIMO DE 2MM DE DIAMETRO Y LONGITUD 13 MM, FAMILIAS I,II,III Y IV. DIFERENTES FORMAS Y TAMAÑOS. </t>
  </si>
  <si>
    <t>SISTEMAS DE LIBERACION PARA OCLUSORES DE DUCTUS</t>
  </si>
  <si>
    <t xml:space="preserve">SISTEMAS DE LIBERACION CON LOS SIGUIENTES COMPONENTES:*VAINA, *DILATADOR, CARGADOR, VÁLVULA HEMOSTÁTICA Y CABLE DE LIBERACIÓN; COMPATIBLE CON EL DISPOSITIVO QUE SE SELECCIONE, VARIAS MEDIDAS. </t>
  </si>
  <si>
    <t>DISPOSITIVO CIERRE DE DEFECTO DE TABIQUE INTERAURICULAR</t>
  </si>
  <si>
    <t>DISPOSITIVO AUTOEXPANDIBLE PARA CIERRE DE DEFECTO INTERAURICULAR DIFERENTES TAMAÑOS CON OPCION DE BAJOS PERFILES PARA PACIENTES DE MINIMO 14 KG. DIFERENTES TAMAÑOS DESDE 6 MM HASTA 40 MM.</t>
  </si>
  <si>
    <t>SISTEMA DE LIBERACION DE DISPOSITIVO DE CIERRE DE DEFECTO DE TABIQUE INTERAURICULAR</t>
  </si>
  <si>
    <t>SISTEMAS DE LIBERACION CON LOS SIGUIENTES COMPONENTES:*VAINA, *DILATADOR, CARGADOR, VÁLVULA HEMOSTÁTICA Y CABLE DE LIBERACIÓN; COMPATIBLE CON EL DISPOSITIVO QUE SE SELECCIONE, DIFERENTES DIAMETROS DESDE 6FR HASTA 12 FR BAJO PERFIL PARA PACIENTES DE MINIMO 14 KG</t>
  </si>
  <si>
    <t>BALÓN DE MEDICION PARA USO DE CIERRE DE DEFECTO DE TABIQUE INTERAURICULAR</t>
  </si>
  <si>
    <t>BALON DE MEDICION PARA CIERRE DE DEFECTO DE TABIQUE INTERAURICULAR O PRUEBAS DE OCLUSION CON MARCAS DE CALIBRACION RADIOPACAS. DIFERENTES MEDIDAS DESDE 18 MM A 24 MM.</t>
  </si>
  <si>
    <t>GUIA AMPLATZ ALTO SOPORTE 260</t>
  </si>
  <si>
    <t>GUIA DE ALTO SOPORTE 0.035 CON  FLEXIBLE 1.5MM EN JOTA, 260 CM 
DE ACERO INOXIDABLE Y REVESTIMIENTO PTFE, PARA USO DE CIERRE DE DEFECTO, INTER AURICULAR Y DUCTUS</t>
  </si>
  <si>
    <t>GUIA CUERPO SUAVE 300</t>
  </si>
  <si>
    <t>GUIA DE CUERPO SUAVE 0,035 CON PUNTA FLEXIBLE 6 MM EN JOTA 300  PARA USO DE CIERRE DE DEFECTO INTERVENTRICULA NR</t>
  </si>
  <si>
    <t>DISPOSITIVO PARA CIERRE DE FORAMEN OVAL PERMEABLE PFO</t>
  </si>
  <si>
    <t>DISPOSITIVO AUTOEXPANDIBLE PARA CIERRE DE FORAMEN OVAL, DIFERENTES MEDIDAS DESDE 18 MM A 35 MM DISCOS SIMETRICOS Y ASIMETRICOS.</t>
  </si>
  <si>
    <t>DISPOSITIVOS PARA CIERRE DE CIA MULTI- FENESTRADA</t>
  </si>
  <si>
    <t xml:space="preserve">DISPOSITIVO AUTOEXPANDIBLE PARA CIERRE DE COMUNICACIÓN INTERAURICULAR FENESTRADA, DIFERENTES MEDIDAS DESDE 18 MM A 35 MM DISCOS SIMETRICOS. </t>
  </si>
  <si>
    <t xml:space="preserve">PLANTILLA DE MEDICION PARA BALON </t>
  </si>
  <si>
    <t>PLANTILLA DE MEDICION CON TODOS LOS DIAMETROS EXISTENTES DE DISPOSITIVOS PARA USO CON BALON DE MEDICION DE CIA</t>
  </si>
  <si>
    <t>CARTUCHO PARA ANALISIS DE GASES SANGUINEOS GASES ELECTROLITOS GLUCOMETRIA Y LACTATO</t>
  </si>
  <si>
    <t>42294712
41116000
41111500</t>
  </si>
  <si>
    <t xml:space="preserve">BUSCAR 
CÓDIGO </t>
  </si>
  <si>
    <t xml:space="preserve">VASCULAR - CARDIO </t>
  </si>
  <si>
    <t xml:space="preserve">PROTESIS VASCULARES PERIFERICOS </t>
  </si>
  <si>
    <t>PROTESIS VASCULAR EN PTFE RECTA CALIBRE  8MMX 30 A 80CM REFORZADA CON ESPIRAL O ANILLOS INDEPENDIENTES REMOVIBLES DE 30 A 70 CM</t>
  </si>
  <si>
    <t>PROTESIS VASCULAR EN PTFE Y/O DACRON RECTA, CALIBRE O DIAMETRO 10MM, LONGUITUD  30 A 70 CMS. REFORZADA CON ESPIRAL O ANILLOS INDEPENDIENTES REMOVIBLES (OPCIONAL)</t>
  </si>
  <si>
    <t>PROTESIS VASCULAR EN PTFE  Y/O DACRON RECTA, CALIBRE O DIAMETRO 10MM, LONGUITUD  30 A 70 CMS. REFORZADA CON ESPIRAL O ANILLOS INDEPENDIENTES REMOVIBLES (OPCIONAL)</t>
  </si>
  <si>
    <t xml:space="preserve">DISPOSITIVO DESCARTABLE PARA OCLUSIÓN VASCULAR </t>
  </si>
  <si>
    <t>OCLUSOR VASCULAR CLIP</t>
  </si>
  <si>
    <t>CLIP UNICO PARA  ARTERIA  60 GRS 
TKL-1-60C UN SOLO USO ESTERIL</t>
  </si>
  <si>
    <t>ACLUSOR VASCULAR  CLIP SENCILLO</t>
  </si>
  <si>
    <t>CLIP UNICO PARA ARTERIA 60 GRS 
TKM-1 60C UN SOLO USO ESTERIL</t>
  </si>
  <si>
    <t>CLIP DOBLE</t>
  </si>
  <si>
    <t>CLIP DOBLE VENOSO 30 GRS
TKM-2-30C UN SOLO USO ESTERIL</t>
  </si>
  <si>
    <t xml:space="preserve">CATETER URETERAL PARA EL SERVICIO DE UROLOGIA PEDIATRICOS </t>
  </si>
  <si>
    <t>CATETER  URETERAL DOBLE J 3.0 X 14 FR   (PEDIATRICO)</t>
  </si>
  <si>
    <t>CATETER  URETERAL DOBLE J 3.0 X 14 FR   (PEDIATRICO), CON GUIA Y EMPUJADOR, ESTERIL, EN EMPAQUE INDIVIDUAL</t>
  </si>
  <si>
    <t>CATETER  URETERAL DOBLE J 3.7 X18FR (PEDIATRICO)</t>
  </si>
  <si>
    <t>CATETER  URETERAL DOBLE J 3.7 X 18FR PEDIATRICO, CON GUIA Y EMPUJADOR, ESTERIL, EN EMPAQUE INDIVIDUAL</t>
  </si>
  <si>
    <t xml:space="preserve">PROTESIS TESTICULARES </t>
  </si>
  <si>
    <t xml:space="preserve"> PROTESIS TESTICULAR DE SILICONA   S. </t>
  </si>
  <si>
    <t xml:space="preserve"> PROTESIS TESTICULAR DE SILICONA , TAMAÑO S, CON KIT PARA PROTESIS DE PRUEBA</t>
  </si>
  <si>
    <t xml:space="preserve"> PROTESIS TESTICULAR  DE SILICONA M </t>
  </si>
  <si>
    <t xml:space="preserve"> PROTESIS TESTICULAR  DE SILICONA  TAMAÑO M, CON KIT PARA PROTESIS DE PRUEBA</t>
  </si>
  <si>
    <t xml:space="preserve"> PROTESIS TESTICULAR DE SILICONA L </t>
  </si>
  <si>
    <t xml:space="preserve"> PROTESIS TESTICULAR DE SILICONA,  TAMAÑO L, CON KIT PARA PROTESIS DE PRUEBA </t>
  </si>
  <si>
    <t>SET</t>
  </si>
  <si>
    <t>FILTROS PARA NEUMOINSUFLADOR Y FUNDAS PARA ECO-CARDIOGRAFO</t>
  </si>
  <si>
    <t>42294213-42294916</t>
  </si>
  <si>
    <t xml:space="preserve">FILTROS PARA NEUMOINSUFLADOR  DE LAPAROSCOPIA  </t>
  </si>
  <si>
    <t>FILTRO DE GAS P/NEUMO CON CONECTORES ISO, REPELENTE AL AGUA EN AMBOS EXTREMOS, ESTÉRIL, PARA UN SOLO USO, ENVASE DE 25 UNIDADES, PARA UTILIZAR CON INSUFLADORES CON UN FLUJO DE GAS MÁX. DE 50 L/MIN ELECTRÓNICO.PARA TORRE STORZ COMPATIBLE CON EQUIPO DE LA INSTITUCION. REF. CB-47D2004P57MF</t>
  </si>
  <si>
    <t xml:space="preserve">FUNDAS PARA ECO-CARDIOGRAFO </t>
  </si>
  <si>
    <t>FUNDA PARA CÁMARA INTRODUCCIÓN DE PAPEL PLEGADO TELESCÓPICO, 13 X 242 CM, ESTÉRIL, PARA UN SOLO USO, ENVASE DE 50 UNIDADES, PARA UTILIZAR CON TODOS LOS CABEZALES DE CÁMARA ENDOSCÓPICOS HABITUALES</t>
  </si>
  <si>
    <t xml:space="preserve">ASAS PARA HISTEROSCOPIA </t>
  </si>
  <si>
    <t xml:space="preserve">ASA PARA HISTEROSCOPIA </t>
  </si>
  <si>
    <t>ASA PARA HISTEROSCOPIA CON PUNTA DE BALÓN ROLLER BALL FORMA CILINDRICA DE DIAMETRO 3MM, COMPATIBLE CON EQUIPO DE LA INSTITUCIÓN, NO ESTERIL. REF. 90X0439-F  P/N 9524NB  SERIAL 11-178769   MODEL SC-WU24-A1511</t>
  </si>
  <si>
    <t>ASA PARA HISTEROSCOPIA ESPECIALIZADA</t>
  </si>
  <si>
    <t>ASA PARA HISTEROSCOPIA ESPECIALIZADA  COMPATIBLE CON EQUIPO DE LA INSTITUCIÓN, NO ESTERIL. REF. 90X0439-F  P/N 9524NB  SERIAL 11-178769   MODEL SC-WU24-A1511</t>
  </si>
  <si>
    <t>ASA HISTEROSCOPIO ESPECIALIZADO DE 3MM</t>
  </si>
  <si>
    <t>ASA HISTEROSCOPIO ESPECIALIZADO CON PUNTA DE BALON DE 3MM  COMPATIBLE CON EQUIPO DE LA INSTITUCIÓN, NO ESTERIL. REF. 90X0439-F  P/N 9524NB  SERIAL 11-178769   MODEL SC-WU24-A1511</t>
  </si>
  <si>
    <t>TOTAL PRECIO DE REFERENCIA LOTE No. 54</t>
  </si>
  <si>
    <t>ASAS PARA COLPOSCOPIA</t>
  </si>
  <si>
    <t xml:space="preserve">ASA PARA COLPOSCOPIA BOLA  DE 3MM CON EQUIPO EN APOYO TECNOLOGICO </t>
  </si>
  <si>
    <t>ASA PARA COLPOSCOPIA BOLA  DE 3MM</t>
  </si>
  <si>
    <t xml:space="preserve">ASA PARA COLPOSCOPIA  CUADRADA 5MM X5 MM CON EQUIPO EN APOYO TECNOLOGICO </t>
  </si>
  <si>
    <t>ASA PARA COLPOSCOPIA  CUADRADA 5MM X5 MM</t>
  </si>
  <si>
    <t xml:space="preserve">ASA PARA COLPOSCOPIA  CUADRADA 10MMX 5MM CON EQUIPO EN APOYO TECNOLOGICO </t>
  </si>
  <si>
    <t>ASA PARA COLPOSCOPIA  CUADRADA 10MMX 5MM</t>
  </si>
  <si>
    <t xml:space="preserve">ASA PARA COLPOSCOPIA BOLA  DE 4,5MM CON EQUIPO EN APOYO TECNOLOGICO </t>
  </si>
  <si>
    <t>ELECTRODOS LOOP REDONDO DE 5/32"</t>
  </si>
  <si>
    <t>ELECTRODOS LOOP TRIANGULO DE 3/16"</t>
  </si>
  <si>
    <t xml:space="preserve">CÓDIGO
NUEVO </t>
  </si>
  <si>
    <t xml:space="preserve">MICROAGUJA DERMATOLOGICA (VULVA) DESECHABLE COMPATIBLE CON EQUIPO EN APOYO TECNOLOGICO PUNTA 64  DE RADIOFRECUENCIA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</si>
  <si>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</si>
  <si>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</si>
  <si>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CATETERES INVASIVOS PEDIATRICOS</t>
  </si>
  <si>
    <t xml:space="preserve">CATETER MONOLUMEN DE 22 G PEDIATRICO </t>
  </si>
  <si>
    <t>EMPAQUE INDIVIDUAL  ESTÉRIL .ELABORADO EN  POLIURETANO. RADIOPACO. § CON PUNTA  FLEXIBLE. MONOLUMEN DE 22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</si>
  <si>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SUBCLAVIO 1 VIA PED. DIAMETRO 20 A 22 G</t>
  </si>
  <si>
    <t>EMPAQUE INDIVIDUAL
ESTÉRIL
ELABORADO EN  POLIURETANO. RADIOPACO.
CON PUNTA  FLEXIBLE. DE UN (1) LUMEN 
LIBRE DE LÁTEX
DIÁMETRO  20 A 22 G
LONGITUD DEL CATÉTER ENTRE  8 A  13  CM.
DILATADOR
GUÍA METÁLICA CON O SIN  RECUBRIMIENTO  EN NITINOL CON PUNTA  ATRAUMÁTICA  EN J  L.  GUIA FLEXIBLE.  
CON  SISTEMA  DE AVANCE  ANATÓMICO.
CON CLAMPS  DE  FIJACIÓN
JERINGA  DE 3 A 5ML. PARA  TÉCNICA DE SELDINGER  TRADICIONAL.
FORMA ORIGINAL UNA VEZ SE UTILICE.                                    CATETER NO COLAPSABLE</t>
  </si>
  <si>
    <t>CATETER VENOSO CENTRAL BILUMEN PEDIATRICO  4 - 5  FR POR 5 a 8 CM. CON KIT DE INSERCION PEDIATRICO.</t>
  </si>
  <si>
    <t>EMPAQUE INDIVIDUAL, ESTERIL, RADIOPACO  CON PUNTA FLEXIBLE DE DIAMETRO DE 4.0  - 5 FR LONGITUD DEL CATETER ENTRE 5 a 8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</si>
  <si>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 xml:space="preserve">CATETER VENOSO CENTRAL BILUMEN PEDIATRICO  4 - 5 FR POR 12,5- 13 CM  LONG. CON KIT DE INSERCION </t>
  </si>
  <si>
    <t>EMPAQUE INDIVIDUAL, ESTERIL, RADIOPACO  CON PUNTA FLEXIBLE DE DIAMETRO DE 4.0  -5 FR LONGITUD DEL CATETER ENTRE DE 12,5- 13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</si>
  <si>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4.5  A 5.5 FR POR 8  - 12,5 CM. CON KIT DE INSERCION PEDIATRICO.</t>
  </si>
  <si>
    <t> EMPAQUE INDIVIDUAL, ESTERIL, RADIOPACO  CON PUNTA FLEXIBLE DE DIAMETRO DE 4,5 A 5.5 FR LONGITUD DEL CATETER ENTRE 8 -12 ,5 CM LONG. DILATADORES DE TEJIDOS BLANDOS,  GUÍA METÁLICA RECUBIERTA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</si>
  <si>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DE 4,5  A 5.5 FR POR 12,5- 13 CM CON KIT DE INSERCION PEDIATRICO</t>
  </si>
  <si>
    <t>EMPAQUE INDIVIDUAL, ESTERIL, RADIOPACO  CON PUNTA FLEXIBLE DE DIAMETRO DE 4,5 A 5.5 FR LONGITUD DEL CATETER ENTRE 12,5-13MM CM LONG.  GUÍA METÁLICA CON O SIN  RECUBRIMIENTO  EN NITINOL  CON PUNTA  ATRAUMÁTICA  EN J  L.  GUIA FLEXIBLE. DILATADORES DE TEJIDOS BLANDOS,  CON CLAMP DE FIJACION, JERINGA.  PARA TECNICA DE SELDINGER  TRADICIONAL, GUIA FLEXIBLE, NO DEFORMABLE QUE RECUPERE FORMA ORIGINAL UNA VEZ SE UTILICE CATERTER NO COLAPSABLE.</t>
  </si>
  <si>
    <t>CÁNULAS DE GUEDELL Y TUBOS ENDOTRAQUEALES PARA EL SERVICIO DE ANESTESIA</t>
  </si>
  <si>
    <t xml:space="preserve">CANULA DE GUEDELL No. 0 </t>
  </si>
  <si>
    <t xml:space="preserve">EMPAQUE INDIVIDUAL No. 0 INFANTE, 50MM EN PVC O POLIPROPILENO GRADO MEDICO ATOXICO , TRANSPARENTE O SEMITRANSPARENTE SUPERFICIE LISA, ANILLO MORDEDOR PARA EVITAR OCLUSION ACCIDENTAL </t>
  </si>
  <si>
    <t xml:space="preserve">CANULA DE GUEDELL  No. 1  </t>
  </si>
  <si>
    <t xml:space="preserve">EMPAQUE INDIVIDUAL No. 1  NIÑO PEQUEÑO, 60MMEN PVC O POLIPROPILENO GRADO MEDICO ATOXICO , TRANSPARENTE SUPERFICIE LISA, ANILLO MORDEDOR PARA EVITAR OCLUSION ACCIDENTAL </t>
  </si>
  <si>
    <t>CANULA DE GUEDELL No. 2</t>
  </si>
  <si>
    <t xml:space="preserve">EMPAQUE INDIVIDUAL No. 2 NIÑO, 70MM EN PVC O POLIPROPILENO GRADO MEDICO ATOXICO , TRANSPARENTE SUPERFICIE LISA, ANILLO MORDEDOR PARA EVITAR OCLUSION ACCIDENTAL </t>
  </si>
  <si>
    <t>CANULA DE GUEDELL  No. 3</t>
  </si>
  <si>
    <t xml:space="preserve">EMPAQUE INDIVIDUAL No. 3 ADULTO PEQUEÑO 80MM, EN PVC O POLIPROPILENO GRADO MEDICO ATOXICO , TRANSPARENTE SUPERFICIE LISA, ANILLO MORDEDOR PARA EVITAR OCLUSION ACCIDENTAL </t>
  </si>
  <si>
    <t>CANULA DE GUEDELL No. 4</t>
  </si>
  <si>
    <t xml:space="preserve">EMPAQUE INDIVIDUAL No. 4 ADULTO MEDIANO 90MM EN PVC O POLIPROPILENO GRADO MEDICO ATOXICO , TRANSPARENTE SUPERFICIE LISA, ANILLO MORDEDOR PARA EVITAR OCLUSION ACCIDENTAL </t>
  </si>
  <si>
    <t>CANULA DE GUEDELL  No. 5</t>
  </si>
  <si>
    <t xml:space="preserve">EMPAQUE INDIVIDUAL No. 5 ADULTO GRANDE, 100MMEN PVC  O POLIPROPILENO GRADO MEDICO ATOXICO , TRANSPARENTE SUPERFICIE LISA, ANILLO MORDEDOR PARA EVITAR OCLUSION ACCIDENTAL </t>
  </si>
  <si>
    <t>GUIAS DE INTUBACION DE  14 FR / 4.6MM DE DIAMETRO ADULTO</t>
  </si>
  <si>
    <t>GUIAS DE INTUBACION DE  14 FR / 4.6MM DE DIAMETR FABRICADAS EN ALUMINIO CON RECUBRIMIENTO EN PVC O POLIPROPILENO - PARA TET &gt;5.5MM, ADULTO</t>
  </si>
  <si>
    <t>GUIAS DE INTUBACION DE 10 FR/3.3 MM DE DIAMETRO, PEDIATRICA</t>
  </si>
  <si>
    <t>GUIAS DE INTUBACION DE 10 FR/3.3 MM DE DIAMETRO, FABRICADAS EN ALUMINIO CON RECUBRIMIENTO EN PVC. PARA TET4.0 A 5.0MM, PEDIATRICA</t>
  </si>
  <si>
    <t>GUIA DE INTUBACION DE 6 FR/2.0 MM DE DIAMETRO, NEONATAL</t>
  </si>
  <si>
    <t>GUIAS DE INTUBACION DE 6 FR/2.0 MM DE DIAMETRO, FABRICADAS EN ALUMINIO CON RECUBRIMIENTO EN PVC. PARA TET &lt; 3.5 MM, NEONATAL</t>
  </si>
  <si>
    <t xml:space="preserve">CÓDIGO 
NUEVO 
 </t>
  </si>
  <si>
    <t>TUBO ENDOBRONQUIAL DOBLE LUMEN IZQUIERDO CALIBRE 28 FR</t>
  </si>
  <si>
    <t>TUBO ENDOBRONQUIAL DOBLE LUMEN IZQUIERDO CALIBRE 28 FR. LINEA RADIOPACA, BALON TRAQUEAL Y BALON BRONQUIAL, CON GUIA Y SONDAS DE SUCCION</t>
  </si>
  <si>
    <t>TUBO ENDOBRONQUIAL DOBLE LUMEN DERECHO  CALIBRE 28 FR</t>
  </si>
  <si>
    <t>TUBO ENDOBRONQUIAL DOBLE LUMEN DERECHO  CALIBRE 28 FR. LINEA RADIOPACA, BALON TRAQUEAL Y BALON BRONQUIAL, CON GUIA Y SONDAS DE SUCCION</t>
  </si>
  <si>
    <t>TUBO ENDOBRONQUIAL DOBLE LUMEN DERECHO  CALIBRE 39 FR</t>
  </si>
  <si>
    <t>TUBO ENDOBRONQUIAL DOBLE LUMEN DERECHO  CALIBRE 39 FR. LINEA RADIOPACA, BALON TRAQUEAL Y BALON BRONQUIAL, CON GUIA Y SONDAS DE SUCCION</t>
  </si>
  <si>
    <t>TUBO ENDOBRONQUIAL DOBLE LUMEN IZQUIERDO CALIBRE 39 FR</t>
  </si>
  <si>
    <t>TUBO ENDOBRONQUIAL DOBLE LUMEN IZQUIERDO   CALIBRE 39 FR. LINEA RADIOPACA, BALON TRAQUEAL Y BALON BRONQUIAL, CON GUIA Y SONDAS DE SUCCION</t>
  </si>
  <si>
    <t>TUBO ENDOBRONQUIAL DOBLE LUMEN DERECHO CALIBRE 37 FR</t>
  </si>
  <si>
    <t>TUBO ENDOBRONQUIAL DOBLE LUMEN DERECHO CALIBRE 37 FR. LINEA RADIOPACA, BALON TRAQUEAL Y BALON BRONQUIAL, CON GUIA Y SONDAS DE SUCCION</t>
  </si>
  <si>
    <t>TUBO ENDOBRONQUIAL DOBLE LUMEN IZQUIERDO CALIBRE 35 FR</t>
  </si>
  <si>
    <t>TUBO ENDOBRONQUIAL DOBLE LUMEN IZQUIERDO CALIBRE 35 FR. LINEA RADIOPACA, BALON TRAQUEAL Y BALON BRONQUIAL, CON GUIA Y SONDAS DE SUCCION</t>
  </si>
  <si>
    <t>TUBO ENDOTRAQUEAL CON NEUMOTAPONADOR 8,5</t>
  </si>
  <si>
    <t>TUBO ENDOTRAQUEAL CON NEUMOTAPONADOR 3,5</t>
  </si>
  <si>
    <t>TUBO ENDOTRAQUEAL CON NEUMOTAPONADOR 3,0</t>
  </si>
  <si>
    <t xml:space="preserve">TUBO ENDOTRAQUEAL CON NEUMOTAPONADOR 4,0  </t>
  </si>
  <si>
    <t>TUBO ENDOTRAQUEAL CON NEUMOTAPONADOR 4,5</t>
  </si>
  <si>
    <t>TUBO ENDOTRAQUEAL CON NEUMOTAPONADOR 5,0</t>
  </si>
  <si>
    <t>TUBO ENDOTRAQUEAL CON NEUMOTAPONADOR 5,5</t>
  </si>
  <si>
    <t>TUBO ENDOTRAQUEAL CON NEUMOTAPONADOR 6,0</t>
  </si>
  <si>
    <t>TUBO ENDOTRAQUEAL CON NEUMOTAPONADOR 6,5</t>
  </si>
  <si>
    <t>TUBO ENDOTRAQUEAL CON NEUMOTAPONADOR 7,0</t>
  </si>
  <si>
    <t>TUBO ENDOTRAQUEAL CON NEUMOTAPONADOR 7,5</t>
  </si>
  <si>
    <t>TUBO ENDOTRAQUEAL CON NEUMOTAPONADOR 8,0</t>
  </si>
  <si>
    <t>TUBO ENDOTRAQUEAL CON REFORZAMIENTO ESPIRAL METALICO  CON NEUMOTAPONADOR 5,0</t>
  </si>
  <si>
    <t>TUBO ENDOTRAQUEAL CON REFORZAMIENTO ESPIRAL METALICO  CON NEUMOTAPONADOR 5,5</t>
  </si>
  <si>
    <t xml:space="preserve">TUBO ENDOTRAQUEAL CON REFORZAMIENTO ESPIRAL METALICO  CON NEUMOTAPONADOR 5,5 </t>
  </si>
  <si>
    <t>TUBO ENDOTRAQUEAL CON REFORZAMIENTO ESPIRAL METALICO  CON NEUMOTAPONADOR 6,0</t>
  </si>
  <si>
    <t>TUBO ENDOTRAQUEAL CON REFORZAMIENTO ESPIRAL METALICO  CON NEUMOTAPONADOR 8,0</t>
  </si>
  <si>
    <t>TUBO ENDOTRAQUEAL CON REFORZAMIENTO ESPIRAL METALICO CON NEUMOTAPONADOR 6,5</t>
  </si>
  <si>
    <t>TUBO ENDOTRAQUEAL CON REFORZAMIENTO ESPIRAL METALICO CON NEUMOTAPONADOR 7,5</t>
  </si>
  <si>
    <t>TUBO ENDOTRAQUEAL CON REFORZAMIENTO ESPIRAL METALICO CON NEUMOTAPONADOR 7,50</t>
  </si>
  <si>
    <t>TUBO ENDOTRAQUEAL CON REFORZAMIENTO ESPIRAL METALICO PARA CIRUGÍA MAXILOFACIAL CON NEUMOTAPONADOR 7,0</t>
  </si>
  <si>
    <t>TUBO ENDOTRAQUEAL DOBLE LUMEN DERECHO DE 35 FR</t>
  </si>
  <si>
    <t>TUBO ENDOTRAQUEAL DOBLE LUMEN DERECHO DE 35 FR, LINEA RADIOPACA, BALON TRAQUEAL Y BALON BRONQUIAL, CON GUIA Y SONDAS DE SUCCION</t>
  </si>
  <si>
    <t>TUBO ENDOTRAQUEAL DOBLE LUMEN IZQUIERDO 37 FR</t>
  </si>
  <si>
    <t>TUBO ENDOTRAQUEAL DOBLE LUMEN IZQUIERDO 37 FR, LINEA RADIOPACA, BALON TRAQUEAL Y BALON BRONQUIAL, CON GUIA Y SONDAS DE SUCCION</t>
  </si>
  <si>
    <t>TUBO ENDOTRAQUEAL SIN NEUMOTAPONADOR 2,0</t>
  </si>
  <si>
    <t>TUBO ENDOTRAQUEAL SIN NEUMOTAPONADOR 2,5</t>
  </si>
  <si>
    <t>TUBO ENDOTRAQUEAL SIN NEUMOTAPONADOR 3,0</t>
  </si>
  <si>
    <t>TUBO ENDOTRAQUEAL SIN NEUMOTAPONADOR 3,5</t>
  </si>
  <si>
    <t>TUBO ENDOTRAQUEAL SIN NEUMOTAPONADOR 4,0</t>
  </si>
  <si>
    <t>TUBO ENDOTRAQUEAL SIN NEUMOTAPONADOR 4,5</t>
  </si>
  <si>
    <t>TUBO ENDOTRAQUEAL SIN NEUMOTAPONADOR 5,0</t>
  </si>
  <si>
    <t>CLIPS PARA ANEURISMAS CEREBRALES, CON CLIP DE BLOQUEO</t>
  </si>
  <si>
    <t xml:space="preserve">CLIPS PARA ANEURISMAS CEREBRALES, </t>
  </si>
  <si>
    <t xml:space="preserve">SET DE CLIPS EN TITANEO FENESTRADOS, RECTOS, CURVOS, GRANDES, PEQUEÑOS, DE MINI. TEMPORALES Y DEFINITIVOS CON PINZA PARA SU USO. DE DIAMETRO DE 3,0MM A 20,0MM. </t>
  </si>
  <si>
    <t xml:space="preserve">INSUMOS NEUROCIRUGIA I ENDOVASCULAR </t>
  </si>
  <si>
    <t xml:space="preserve">COILS DE PLATINO DESPRENDIBLES. PARA NEUROCIRUGIA </t>
  </si>
  <si>
    <t>COILS DE PLATINO DESPRENDIBLES. PARA NEUROCIRUGIA CON DIFERENTES REFERENCIAS Y MEDIDAS</t>
  </si>
  <si>
    <t>MICROCATETER COMPATIBLE PARA COILS  SISTEMA 18</t>
  </si>
  <si>
    <t>MICROCATETER PARA EMBOLIZACION CON COILS</t>
  </si>
  <si>
    <t>MICROCATETER COMPATIBLE PARA COILS SISTEMA 10</t>
  </si>
  <si>
    <t>MICROGUIA INTRACEREBRAL</t>
  </si>
  <si>
    <t>MICROGUIA COMPATIBLE CON MICROCATETER INTRACEREBRAL DE 0,008 A 0,014 IN,</t>
  </si>
  <si>
    <t>SISTEMA DE LIBERACION  PARA MICROPCOILS, COMPATIBLE CON COILS DE PLATINO DESPRENDIBLES PARA NEUROCIRUGIA CON CABLE DE LIBERACION  COMPATIBLE .</t>
  </si>
  <si>
    <t>SISTEMA DE LIBERACION  PARA MICROPCOILS, COMPATIBLE CON COILS DE PLATINO DESPRENDIBLES PARA NEUROCIRUGIA. CON CABLE DE LIBERACION  COMPATIBLE .</t>
  </si>
  <si>
    <t xml:space="preserve">MICROGUIA NEUROVASCULAR 0.014 PULGADAS POR 200 CM </t>
  </si>
  <si>
    <t>INSUMOS NEUROCIRUGIA III</t>
  </si>
  <si>
    <t>CABLE PARA PINZA BIPOLAR (REUTILIZABLE COLOR GRIS REF. 30-1536).</t>
  </si>
  <si>
    <t>CATETER GUIA ENVOY DE 6 FR</t>
  </si>
  <si>
    <t xml:space="preserve">CATETER GUIA ENVOY DE 7 FR, </t>
  </si>
  <si>
    <t>CATETER GUIA ENVOY DE 7 FR</t>
  </si>
  <si>
    <t>KIT CEMENTO OSEO</t>
  </si>
  <si>
    <t>STENT CEREBRAL</t>
  </si>
  <si>
    <t xml:space="preserve">SONDAS NASOGRÁSTRICAS Y NELATÓN </t>
  </si>
  <si>
    <t>SONDAS DE LEVIN 10</t>
  </si>
  <si>
    <t>PRESENTACIÓN EN EMPAQUE INDIVIDUAL DE FÁCIL MANIPULACIÓN. ESTÉRIL.
ELABORADA EN PVC SILICONIZADO .Y/O PVC GRADO MEDICO FLEXIBLE. TERMO SENSIBLE. CON MÍNIMO (4) 
ORIFICIOS LATERALES.  CON EXTREMO DISTAL CON ADAPTADOR QUE FACILITE ACOPLARLA A LAS POSIBLES NECESIDADES.  LARGO ENTRE 85 A 125  CM. CALIBRES  10 FR.</t>
  </si>
  <si>
    <t>SONDAS DE LEVIN 12</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</si>
  <si>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12 FR.
</t>
  </si>
  <si>
    <t>SONDAS DE LEVIN 14</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</si>
  <si>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14 FR.
</t>
  </si>
  <si>
    <t>SONDAS DE LEVIN 16</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</si>
  <si>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16 FR.
</t>
  </si>
  <si>
    <t>SONDAS DE LEVIN 18</t>
  </si>
  <si>
    <t>§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Y 90 CM. § CALIBRES  18 FR.</t>
  </si>
  <si>
    <t>SONDAS DE LEVIN 8</t>
  </si>
  <si>
    <t>PRESENTACIÓN EN EMPAQUE INDIVIDUAL DE FÁCIL MANIPULACIÓN. ESTÉRIL.
ELABORADA EN PVC SILICONIZADO .Y/O PVC GRADO MEDICO FLEXIBLE.TERMO SENSIBLE. CON MÍNIMO (4) ORIFICIOS LATERALES. CON EXTREMO DISTAL CON ADAPTADOR QUE FACILITE ACOPLARLA A LAS POSIBLES NECESIDADES. LARGO ENTRE 85 A 125 CM. CALIBRES  8 FR.</t>
  </si>
  <si>
    <t>SONDAS DE NELATON 10</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</si>
  <si>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10 FR</t>
  </si>
  <si>
    <t>SONDAS DE NELATON 12</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</si>
  <si>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12  FR.</t>
  </si>
  <si>
    <t>SONDAS DE NELATON 14</t>
  </si>
  <si>
    <t>PRESENTACIÓN EN EMPAQUE INDIVIDUAL DE FÁCIL MANIPULACIÓN.
 ESTÉRIL § ELABORADA EN POLIVINILO  SILICONIZADO.Y/O PVC GRADO MEDICO FLEXIBLE. § TERMOSENSIBLE
CON MÍNIMO (2) ORIFICIOS LATERALES.. § CON EXTREMO DISTAL CON  ADAPTADOR   ADAPTADOR QUE FACILITE ACOPLARLA A LAS POSIBLES NECESIDADES. § LARGO ENTRE 35 A 45 CM. § CALIBRES 14 FR</t>
  </si>
  <si>
    <t>SONDAS DE NELATON 16</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</si>
  <si>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16 FR</t>
  </si>
  <si>
    <t>SONDAS DE NELATON 18</t>
  </si>
  <si>
    <t>PRESENTACIÓN EN EMPAQUE INDIVIDUAL DE FÁCIL MANIPULACIÓN.
 ESTÉRIL  ELABORADA EN POLIVINILO  SILICONIZADO.  Y/O PVC GRADO MEDICO FLEXIBLE.TERMOSENSIBLE. CON MÍNIMO (2) ORIFICIOS LATERALES..  CON EXTREMO DISTAL CON  ADAPTADOR   ADAPTADOR QUE FACILITE ACOPLARLA A LAS POSIBLES NECESIDADES.  LARGO ENTRE 35 A 45 CM.  CALIBRES 18 FR</t>
  </si>
  <si>
    <t>SONDAS DE NELATON 6</t>
  </si>
  <si>
    <t>PRESENTACIÓN EN EMPAQUE INDIVIDUAL DE FÁCIL MANIPULACIÓN.
 § ESTÉRIL § ELABORADA EN POLIVINILO  SILICONIZADO Y/O PVC GRADO MEDICO FLEXIBLE. § TERMOSENSIBLE 
§ CON MÍNIMO (2) ORIFICIOS LATERALES.. § CON EXTREMO DISTAL CON  ADAPTADOR   ADAPTADOR QUE FACILITE ACOPLARLA A LAS POSIBLES NECESIDADES. § LARGO ENTRE 35 A 45 CM. § CALIBRES 6 FR</t>
  </si>
  <si>
    <t>SONDAS DE NELATON 8</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</si>
  <si>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8 FR</t>
  </si>
  <si>
    <t>HOJAS PARA BISTURÌ</t>
  </si>
  <si>
    <t>HOJA PARA BISTURI No 10</t>
  </si>
  <si>
    <t>HOJA DE BISTURÍ NO 10 EN ACERO AL CARBONO, FLEXIBLE, EXCELENTE CORTE DE ALTA RESISTENCIA, EMPAQUE INDIVIDUAL Y DE FÁCIL APERTURA, ESTÉRIL.</t>
  </si>
  <si>
    <t>HOJA PARA BISTURI No 11</t>
  </si>
  <si>
    <t>HOJA DE BISTURÍ NO 11 EN ACERO AL CARBONO, FLEXIBLE, EXCELENTE CORTE DE ALTA RESISTENCIA, EMPAQUE INDIVIDUAL Y DE FÁCIL APERTURA, ESTÉRIL.</t>
  </si>
  <si>
    <t>HOJA PARA BISTURI No 12</t>
  </si>
  <si>
    <t>HOJA DE BISTURÍ NO 12 EN ACERO AL CARBONO, FLEXIBLE, EXCELENTE CORTE DE ALTA RESISTENCIA, EMPAQUE INDIVIDUAL Y DE FÁCIL APERTURA, ESTÉRIL.</t>
  </si>
  <si>
    <t>HOJA PARA BISTURI No 15</t>
  </si>
  <si>
    <t>HOJA DE BISTURÍ NO 15 EN ACERO AL CARBONO, FLEXIBLE, EXCELENTE CORTE DE ALTA RESISTENCIA, EMPAQUE INDIVIDUAL Y DE FÁCIL APERTURA, ESTÉRIL.</t>
  </si>
  <si>
    <t>HOJA PARA BISTURI No 20</t>
  </si>
  <si>
    <t>HOJA DE BISTURÍ NO 20 EN ACERO AL CARBONO, FLEXIBLE, EXCELENTE CORTE DE ALTA RESISTENCIA, EMPAQUE INDIVIDUAL Y DE FÁCIL APERTURA, ESTÉRIL.</t>
  </si>
  <si>
    <t>HOJA PARA BISTURI No 22</t>
  </si>
  <si>
    <t>HOJA DE BISTURÍ NO 22 EN ACERO AL CARBONO, FLEXIBLE, EXCELENTE CORTE DE ALTA RESISTENCIA, EMPAQUE INDIVIDUAL Y DE FÁCIL APERTURA, ESTÉRIL.</t>
  </si>
  <si>
    <t>SENSOR PROFUNDIDAD ANESTESICA</t>
  </si>
  <si>
    <t xml:space="preserve">SENSOR DE PROFUNDIDAD ANESTESICA CON MINIMO 04 CANALES ACTIVOS, ELECTRDODO DE CONEXIÓN A TIERRA, ELECTRODO DE REFERENCIA, DURACION MINIMO 24 HORAS, LIBRE DE LATEX, QUE PERMITA LA CONEXIÓN SIMULTANEA PARA MEDICION DE OTROS PARAMETROS. PANTALLA TIPO OLCD TFT DE MATRIZ ACTIVA CON RETROILUMINACIÓN, PANTALLA QUE SEA TACTIL Y MULTI TOUCH 
BATERIA CON AUTONIMIA DE 4 HORAS, PUERTA DE ENLACE DE CONECTIVIDAD INCORPORADA OTROS DISPOSITIVOS AUTÓNOMOS, COMO BOMBAS INTRAVENOSAS, VENTILADORES, CAMAS Y OTROS MONITORES DE PACIENTES.CON SISTEMA DE ANCLAJE COMPATIBLE CON MAQUINAS DE ANESTESIA DE LA INSTITUCION Y CON EXPANSIÓN DE MEDICIONES DE TERCEROS A FIN DE PERMITIR AGREGAR MEDICIONES A LA PLATAFORMA. CON EQUIPOS EN APOYO TECNOLOGICO QUE CUBRAN TODAS LAS NECESIDADES ASISTENCIALES DE LA INSTITUCION. 
</t>
  </si>
  <si>
    <t xml:space="preserve">INSUMOS CIRUGIA CARDIOVASCULAR, CIRCULACIÓN EXTRACORPOREA </t>
  </si>
  <si>
    <t>CANULA ARTERIAL ADULTO 18FR</t>
  </si>
  <si>
    <t xml:space="preserve">EMPAQUE ESTÉRIL. EMPAQUE INDIVIDUAL. CALIBRE 18 FR. (6.0 MM) CÁNULA ARTERIAL PUNTA RECTA AZUL Y O CON VENT CONECTOR DE 3/8 (0.95 CM) LONGITUD TOTAL 7 PULGADAS (17.8 CM)  </t>
  </si>
  <si>
    <t>CANULA ARTERIAL ADULTO  20 FR</t>
  </si>
  <si>
    <t xml:space="preserve">EMPAQUE ESTÉRIL. EMPAQUE INDIVIDUAL. CALIBRE 20 FR. (6.7 MM) CÁNULA ARTERIAL PUNTA RECTA AZUL CON CONECTOR DE 3/8 (0.95 CM) LONGITUD TOTAL 7 PULGADAS (17.8 CM) </t>
  </si>
  <si>
    <t>CANULA  VENOSA ADULTO PUNTA METALICA ANGULADA 24 FR.</t>
  </si>
  <si>
    <t xml:space="preserve">EMPAQUE ESTÉRIL. EMPAQUE INDIVIDUAL. CALIBRE DE 24 FR  (8.0 MM) CÁNULA VENOSA ANILLADA PUNTA METÁLICA ANGULADA CONECTOR DE 3/8 (0.95 CM)                     </t>
  </si>
  <si>
    <t>CANULA  VENOSA ADULTO PUNTA METALICA ANGULADA 26 FR</t>
  </si>
  <si>
    <t xml:space="preserve">EMPAQUE ESTÉRIL. EMPAQUE INDIVIDUAL. CALIBRE DE 26 FR (8.0 MM) CÁNULA VENOSA ANILLADA PUNTA METÁLICA ANGULADA CONECTOR DE 3/8 (0.95 CM) </t>
  </si>
  <si>
    <t>CANULA  VENOSA ADULTO PUNTA METALICA ANGULADA DE 28 FR</t>
  </si>
  <si>
    <t xml:space="preserve">EMPAQUE ESTÉRIL. EMPAQUE INDIVIDUAL. CALIBRE DE 28FR (8.7 MM) CÁNULA VENOSA ANILLADA PUNTA METÁLICA ANGULADA CONECTOR DE 3/8 (0.95 CM)                 </t>
  </si>
  <si>
    <t>CANULA ARTERIAL PARA ACCESO CENTRAL PERIFERICO  15 FR</t>
  </si>
  <si>
    <t xml:space="preserve">EMPAQUE ESTÉRIL. EMPAQUE INDIVIDUAL. CALIBRE 15   FR.  CÁNULA ARTERIAL PUNTA RECTA RADIOPACA  CON CONECTOR DE 3/8 CON GUIA Y SIN GUIA  </t>
  </si>
  <si>
    <t xml:space="preserve">CANULA ARTERIAL PARA ACCESO CENTRAL PERIFERICO  17 FR </t>
  </si>
  <si>
    <t xml:space="preserve">EMPAQUE ESTÉRIL. EMPAQUE INDIVIDUAL. CALIBRE 17  FR.  CÁNULA ARTERIAL PUNTA RECTA RADIOPACA  CON CONECTOR DE 3/8 CON GUIA Y SIN GUIA  </t>
  </si>
  <si>
    <t>1186220128 </t>
  </si>
  <si>
    <t>CANULA DE VENOSA UNICA DOBLE CANSTILLA  32/40</t>
  </si>
  <si>
    <t xml:space="preserve">CANULA PARA ACCESO VENOSO CENTRAL UNICO, DE DOBLE CANASTILLA, CON CUEPRO OVAL, O REDONDA  ANILLADO, SIN VENT CONECTOR DE 1/2, EN EMPAQUE INDIVIDUAL, ESTERIL, EN LOS CALIBRES 32/40 Y 36/46. </t>
  </si>
  <si>
    <t>CANULA DE VENOSA UNICA DOBLE CANSTILLA  36/46</t>
  </si>
  <si>
    <t xml:space="preserve">CANULA PARA ACCESO VENOSO CENTRAL UNICO, DE DOBLE CANASTILLA, CON CUEPRO OVAL, O REDONDA  ANILLADO, SIN VENT CONECTOR DE 1/2, EN EMPAQUE INDIVIDUAL, ESTERIL, EN LOS CALIBRES 36/46. </t>
  </si>
  <si>
    <t>CANULA PERFUSION ANTEROGRADA (AGUJA DE CARDIOPLEJIA)</t>
  </si>
  <si>
    <t>EMPAQUE INDIVIDUAL  Y ESTÉRIL  CÁNULA  EN Y-12FR DE RAÍZ AORTICA CON LÍNEA VENT. PUNTA RADIOPACA STANDARD INTRODUCTOR STANDARDLONGITUD TOTAL:5.5 PULGADAS(14.0 CM) CALIBRE 14 GA (7 FR.).</t>
  </si>
  <si>
    <t>CANULA PERFUSION CORONARIA</t>
  </si>
  <si>
    <t>EMPAQUE ESTÉRIL. EMPAQUE INDIVIDUAL. CÁNULA PERFUSIÓN ANTEROGRADA CANASTILLA CON ÁNGULO DE 45 Y 90° CANASTILLA RADIOPACA. CALIBRE 10 FR (3.3MM</t>
  </si>
  <si>
    <t>TUBO DE SUCCION RIGIDO</t>
  </si>
  <si>
    <t xml:space="preserve">EMPAQUE ESTÉRIL. EMPAQUE INDIVIDUAL. MACRO SUCCIÓN CUERPO EN ACERO INOXIDABLE RÍGIDO PUNTA ACANALADA CALIBRE PUNTA 20 FR (6.7MM)  </t>
  </si>
  <si>
    <t>SUCCION DE PERICARDIO/CAVIDAD</t>
  </si>
  <si>
    <t xml:space="preserve">EMPAQUE ESTÉRIL. EMPAQUE INDIVIDUAL. PUNTA ATRAUMÁTICA PERFORADA CONECTADA AL CUERPO DE LA SUCCIÓN CONECTOR DE ¼ (0.64CM) CALIBRE 20 FR (6.7MM)   </t>
  </si>
  <si>
    <t xml:space="preserve">VENT CON GUIA 16 FR  </t>
  </si>
  <si>
    <t xml:space="preserve">EMPAQUE ESTÉRIL. EMPAQUE INDIVIDUAL. CALIBRE 16 FR  CUERPO MALEABLE Y CONECTOR VENT CON ALMA SEPARADA. EN PVC LONGITUD TOTAL 15 PULGADAS 38.1 CM </t>
  </si>
  <si>
    <t>VENT CON GUIA 20 FR</t>
  </si>
  <si>
    <t xml:space="preserve">   EMPAQUE ESTÉRIL. EMPAQUE INDIVIDUAL. CALIBRE  20 FR CUERPO MALEABLE Y CONECTOR VENT CON ALMA SEPARADA. EN PVC LONGITUD TOTAL 15 PULGADAS 38.1 CM  </t>
  </si>
  <si>
    <t> 1196490177</t>
  </si>
  <si>
    <t>SET  DE  TORNIQUETES</t>
  </si>
  <si>
    <t>EMPAQUE ESTÉRIL. EMPAQUE INDIVIDUAL SET ADULTO LONGITUD TOTAL 7 PULGADAS (17.8CM) KIT CON 02 TORNIQUETE ROJO, 01 TORNIQUETE AZUL, 03 TORNIQUETES TRANSPARENTES, UNA GUÍA.</t>
  </si>
  <si>
    <t>1196410025 </t>
  </si>
  <si>
    <t>CANULA FEMORAL ARTERIAL 15FR</t>
  </si>
  <si>
    <t xml:space="preserve">EMPAQUE INDIVIDUAL ESTERIL CON ALMA  ADULTO DE PVC, PUNTA RADIOPACA CON GUIA PARA CANULACION FEMORAL Y CENTRAL  DIAMETROS DE 15 FR  CON CONECTOR DE 3/8 CORTAS </t>
  </si>
  <si>
    <t>CANULA FEMORAL ARTERIAL 17FR</t>
  </si>
  <si>
    <t xml:space="preserve">EMPAQUE INDIVIDUAL ESTERIL CON ALMA  ADULTO DE PVC, PUNTA RADIOPACA CON GUIA PARA CANULACION FEMORAL Y CENTRAL  DIAMETROS DE 17 FR  CON CONECTOR DE 3/8 CORTAS </t>
  </si>
  <si>
    <t>CANULA FEMORAL ARTERIAL 19FR</t>
  </si>
  <si>
    <t xml:space="preserve">EMPAQUE INDIVIDUAL ESTERIL CON ALMA  ADULTO DE PVC, PUNTA RADIOPACA CON GUIA PARA CANULACION FEMORAL Y CENTRAL  DIAMETROS DE 19  FR  CON CONECTOR DE 3/8 CORTAS </t>
  </si>
  <si>
    <t>CANULA FEMORAL ARTERIAL 21FR</t>
  </si>
  <si>
    <t xml:space="preserve">EMPAQUE INDIVIDUAL ESTERIL CON ALMA  ADULTO DE PVC, PUNTA RADIOPACA CON GUIA PARA CANULACION FEMORAL Y CENTRAL  DIAMETROS DE 21 FR  CON CONECTOR DE 3/8 CORTAS </t>
  </si>
  <si>
    <t> 1186220124</t>
  </si>
  <si>
    <t>CANULA FEMORAL VENOSO 19FR</t>
  </si>
  <si>
    <t>CANULA VENOSA FEMORAL MULTIPERFORADA, EMPAQUE INDIVIDUAL ESTERIL, CON ALMA ADULTO DE PVC, CON GUIA ESTERIL, DILATADORES,  DE APROXIMADAMENTE 50CMS DE LARGA, CONECTOR DE 3/8, DIAMETROS DE 19, FR</t>
  </si>
  <si>
    <t xml:space="preserve">CANULA FEMORAL VENOSO 21 FR </t>
  </si>
  <si>
    <t xml:space="preserve">CANULA VENOSA FEMORAL MULTIPERFORADA, EMPAQUE INDIVIDUAL ESTERIL, CON ALMA ADULTO DE PVC, CON GUIA ESTERIL, DILATADORES,  DE APROXIMADAMENTE 50CMS DE LARGA, CONECTOR DE 3/8, DIAMETROS DE 21 FR </t>
  </si>
  <si>
    <t>CANULA FEMORAL VENOSO 25FR</t>
  </si>
  <si>
    <t xml:space="preserve">CANULA VENOSA FEMORAL MULTIPERFORADA, EMPAQUE INDIVIDUAL ESTERIL, CON ALMA ADULTO DE PVC, CON GUIA ESTERIL, DILATADORES,  DE APROXIMADAMENTE 50CMS DE LARGA, CONECTOR DE 3/8, DIAMETROS DE 25 FR  </t>
  </si>
  <si>
    <t>PUNCH AORTICOS (SACABOCADOS)</t>
  </si>
  <si>
    <t xml:space="preserve">EMPAQUE INDIVIDUAL, ESTÉRIL,DIAMETROS DE 3.5 A 4.8 MM   </t>
  </si>
  <si>
    <t>ESTABILIZADOR PARA CIRUGIA  SIN BOMBA</t>
  </si>
  <si>
    <t xml:space="preserve">DOS LINEAS EN PARALELO CON VENTOSAS INTERNAS PARA APLICAR PRESION NEGATIVA Y ESTABILIZAR EL TEJIDO CARDIACO CON APOYO TECCNOLOGICO DE SEPARADOR ESTERNAL </t>
  </si>
  <si>
    <t>ESTABILIZADOR DE APEX CARDIACO</t>
  </si>
  <si>
    <t>ESTABILIZADOR EN FORMA CIRCULAR CON CAPACIDAD DE APLICAR PRESION NEGATIVA Y MANIPULACION DEL APEX CARDIACO CON APOYO TECNOLOGICO DE SEPARADOR ESTERNAL</t>
  </si>
  <si>
    <t> 1197011011 </t>
  </si>
  <si>
    <t>SHUNT CORONARIO 1.00</t>
  </si>
  <si>
    <t xml:space="preserve"> TUBO DE POLÍMERO CON ESPIRAL DE ACERO. PUNTA O TIP AFILADA ATRAUMATICA EN CADA TERMINACIÓN. OCLUSIÓN TEMPORAL DE LA ARTERIA DIÁMETROS 1.0 A 2.5 MM. CUERPO DE SILICONA SUAVE ETIQUETAS RADIOPACAS CON IDENTIFICADOR DE DIÁMETRO. DIÁMETRO DE 1.00 MM</t>
  </si>
  <si>
    <t>SHUNT CORONARIO 1.50</t>
  </si>
  <si>
    <t xml:space="preserve"> TUBO DE POLÍMERO CON ESPIRAL DE ACERO. PUNTA O TIP AFILADA ATRAUMATICA EN CADA TERMINACIÓN. OCLUSIÓN TEMPORAL DE LA ARTERIA DIÁMETROS 1.0 A 2.5 MM. CUERPO DE SILICONA SUAVE ETIQUETAS RADIOPACAS CON IDENTIFICADOR DE DIÁMETRO. DIÁMETRO DE 1.5 MM</t>
  </si>
  <si>
    <t>SHUNT CORONARIO 2.00</t>
  </si>
  <si>
    <t xml:space="preserve"> TUBO DE POLÍMERO CON ESPIRAL DE ACERO. PUNTA O TIP AFILADA ATRAUMATICA EN CADA TERMINACIÓN. OCLUSIÓN TEMPORAL DE LA ARTERIA DIÁMETROS 1.0 A 2.5 MM. CUERPO DE SILICONA SUAVE ETIQUETAS RADIOPACAS CON IDENTIFICADOR DE DIÁMETRO. DIÁMETRO DE 2.0 MM</t>
  </si>
  <si>
    <t>SHUNT CORONARIO 2.50</t>
  </si>
  <si>
    <t xml:space="preserve"> TUBO DE POLÍMERO CON ESPIRAL DE ACERO. PUNTA O TIP AFILADA ATRAUMATICA EN CADA TERMINACIÓN. OCLUSIÓN TEMPORAL DE LA ARTERIA DIÁMETROS 1.0 A 2.5 MM. CUERPO DE SILICONA SUAVE ETIQUETAS RADIOPACAS CON IDENTIFICADOR DE DIÁMETRO. DIÁMETRO DE 2.5 MM  </t>
  </si>
  <si>
    <t>CARTUCHO PARA MEDICION ACT TIPO II</t>
  </si>
  <si>
    <t>CARTUCHOS DE CAOLIN PARA MEDICION DE TIEMPO ACTIVADO DE COAGULACION PARA ACT II  REF 402-03</t>
  </si>
  <si>
    <t>CANULA DE PERFUSION RETROGRADA PARA CARDIOPLEGIA PARA SENO CORONARIO   15 FR</t>
  </si>
  <si>
    <t>CANULA DE PERFUSION RETROGRADA PARA CARDIOPLEGIA PARA SENO CORONARIO CON JERINGA DE INSUFLACION DE BALON  DE 15FR</t>
  </si>
  <si>
    <t>CAMPANA PARA SALVADOR DE CELULAS</t>
  </si>
  <si>
    <t xml:space="preserve">KIT PARA AUTOTRASFUSION CON CENTRIUGA DEL CAMPO QUIRURGICO, Y POST DRENAJE DE CARDIOTOMIA COMPATIBLE CON EL EQUIPO DE LA INSTITUCION                                </t>
  </si>
  <si>
    <t xml:space="preserve">TIP DE VENA </t>
  </si>
  <si>
    <t xml:space="preserve">TIP DE VENA UNIDAD ESTERIL DESECHABLE </t>
  </si>
  <si>
    <t>CANULA DE CARDIOPLEGIA SELECTIVA 12 FR</t>
  </si>
  <si>
    <t>CANULA DE PERFUSION ANTEROGRADA SELECTIVA PARA OSTIOM, CON ANGULO DE 60o  A  90= DE 12 FR, CON CONEXIÓN A 1/4, EN EMPAQUE INDIVIDUAL Y ESTERIL.</t>
  </si>
  <si>
    <t>CANULA DE CARDIOPLEGIA SELECTIVA 14 FR</t>
  </si>
  <si>
    <t>CANULA DE PERFUSION ANTEROGRADA SELECTIVA PARA OSTIOM, CON ANGULO DE 60o  A  90= DE 14FR, CON CONEXIÓN A 1/4, EN EMPAQUE INDIVIDUAL Y ESTERIL.</t>
  </si>
  <si>
    <t>CANULA DE CARDIOPLEGIA LARGA</t>
  </si>
  <si>
    <t xml:space="preserve">CANULA DE CARDIOPLEGIA ANTEROGRADA, PARA CIRUGIA MINMA INVASIVA, CON GUIA Y PUNTA RADIOPACA E INTRODUCTOR ESTANDAR, DE LONGITUD DE 30 CMS, CONECTOR DE 1/4 CALIBRE 14 FR. </t>
  </si>
  <si>
    <t>CANULA VENOSA UNICA MALEABLE   20 FR</t>
  </si>
  <si>
    <t>CANULA VENOSA UNICA, PARA ACCESO CENTRAL, DE CUERPO EN PVC, MALEABLE, ANILLADA, CON CONECTOR DE 3/8, EN EMPAQUE INDIVIDUAL Y ESTERIL, DE 20 FR</t>
  </si>
  <si>
    <t>CANULA VENOSA UNICA MALEABLE   22 FR</t>
  </si>
  <si>
    <t>CANULA VENOSA UNICA, PARA ACCESO CENTRAL, DE CUERPO EN PVC, MALEABLE, ANILLADA, CON CONECTOR DE 3/8, EN EMPAQUE INDIVIDUAL Y ESTERIL, DE 22 FR. REF  68122</t>
  </si>
  <si>
    <t>CANULA VENOSA UNICA MALEABLE   24 FR</t>
  </si>
  <si>
    <t>CANULA VENOSA UNICA, PARA ACCESO CENTRAL, DE CUERPO EN PVC, MALEABLE, ANILLADA, CON CONECTOR DE 3/8, EN EMPAQUE INDIVIDUAL Y ESTERIL, DE 24 FR. REF  68124</t>
  </si>
  <si>
    <t>CANULA VENOSA UNICA MALEABLE   26 FR</t>
  </si>
  <si>
    <t>CANULA VENOSA UNICA, PARA ACCESO CENTRAL, DE CUERPO EN PVC, MALEABLE, ANILLADA, CON CONECTOR DE 3/8, EN EMPAQUE INDIVIDUAL Y ESTERIL, DE 26FR. REF  68126</t>
  </si>
  <si>
    <t>CANULA VENOSA UNICA MALEABLE   28 FR</t>
  </si>
  <si>
    <t>CANULA VENOSA UNICA, PARA ACCESO CENTRAL, DE CUERPO EN PVC, MALEABLE, ANILLADA, CON CONECTOR DE 3/8, EN EMPAQUE INDIVIDUAL Y ESTERIL, DE 28 FR. REF  68128</t>
  </si>
  <si>
    <t>CANULA PERFUSION CORONARIA SELECTIVA SILICONADA</t>
  </si>
  <si>
    <t>CANULA DE PERFUSION SELECTIVA, SILICONADA, MALEABLE, NO RIGIDA, SIN GUIA . PARA ADMINISTRACION DE CARDIOPLEGIA SELECTIVA EN OSTIAM, EMPAQUE INDIVIDUAL Y ESTERIL, CALIBRE DE 10FR.</t>
  </si>
  <si>
    <t>CANNULA EOPA DIL TIP 20FR 10PK 10L</t>
  </si>
  <si>
    <t>CANULA EOPA DIL TIP 20FR 10PK 10L</t>
  </si>
  <si>
    <t>CANNULA  EOPA DIL TIP 22FR 10PK 10L</t>
  </si>
  <si>
    <t>CANULA EOPA DIL TIP 22FR 10PK 10L</t>
  </si>
  <si>
    <t>KIT CANULA ARTERIAL 3/8PULGADAS CONNECTOR CON LOCK-VENT 17 PULGADAS (43.2CM) 15FR</t>
  </si>
  <si>
    <t>KIT CANULA ARTERIAL 3/8PULGADAS CONNECTOR CON LOCK-VENT 17 PULGADAS (43.2CM) 17FR</t>
  </si>
  <si>
    <t>KIT CANULA ARTERIAL 3/8PULGADAS CONNECTOR CON LOCK-VENT 17 PULGADAS (43.2CM) 19FR</t>
  </si>
  <si>
    <t>KIT CANULA ARTERIAL 3/8PULGADAS CONNECTOR CON LOCK-VENT 17 PULGADAS (43.2CM) 21FR</t>
  </si>
  <si>
    <t xml:space="preserve">INSUMOS CIRUGIA CARDIOVASCULAR ACCESORIOS PARA  COLOCACIÓN DE PROTESIS VALVULARES </t>
  </si>
  <si>
    <t xml:space="preserve"> SISTEMA DE FIJACION DE SUTURA EN TITANIO KIT COMBO MINI (2 DISPOSITIVOS MÁS 12 GANCHOS )</t>
  </si>
  <si>
    <t xml:space="preserve"> SISTEMA DE FIJACION DE SUTURA EN TITANIO KIT COMBO MINI  (2 DISPOSITIVOS MÁS 12 GANCHOS )</t>
  </si>
  <si>
    <t xml:space="preserve"> SISTEMA DE FIJACION DE SUTURA EN TITANIO (CAJA CON 12 GANCHOS SENCILLOS COMPATIBLES )</t>
  </si>
  <si>
    <t xml:space="preserve"> SISTEMA DE FIJACION DE SUTURA EN TITANIO CAJA CON 12 GANCHOS SENCILLOS COMPATIBLES </t>
  </si>
  <si>
    <t xml:space="preserve"> SISTEMA DE FIJACION DE SUTURA EN TITANIO (CAJA CON 12 SOBRES COMPATIBLES CON DISPOSITIVOS )</t>
  </si>
  <si>
    <t xml:space="preserve"> SISTEMA DE FIJACION DE SUTURA EN TITANIO  (CAJA CON 12 SOBRES COMPATIBLES CON DISPOSITIVOS) </t>
  </si>
  <si>
    <t xml:space="preserve"> SISTEMA DE FIJACION DE SUTURA EN TITANIO KIT  DISPOSITIVOS ( 02 DISPOSITIVOS COMPATIBLES CON GANCHOS </t>
  </si>
  <si>
    <t xml:space="preserve"> SISTEMA DE FIJACION DE SUTURA EN TITANIO KIT COMBO 2MINI  DISPOSITIVOS </t>
  </si>
  <si>
    <t xml:space="preserve"> SISTEMA DE FIJACION DE SUTURA EN TITANIO KIT COMBO MIINI  (2 DISPOSITIVOS )</t>
  </si>
  <si>
    <t xml:space="preserve">42142703
42294800
</t>
  </si>
  <si>
    <t>ELECTRODO TRANSVENOSO PARA MARCAPASOS</t>
  </si>
  <si>
    <t>42203400
 42203502</t>
  </si>
  <si>
    <t xml:space="preserve">ELECTRODO DE MARCAPASOS TRANSVENOSO DE 5FR  CON AGUJA DE INTRODUCCION </t>
  </si>
  <si>
    <t xml:space="preserve">ELECTRODO DE MARCAPASOS TRANSVENOSO DE 6FR  CON AGUJA DE INTRODUCCION </t>
  </si>
  <si>
    <t>SISTEMA DE CIERRE MEDIANTE SUTURA PERCUTANEA PARA VASCULAR</t>
  </si>
  <si>
    <t xml:space="preserve">VASCULAR </t>
  </si>
  <si>
    <t>SISTEMA DE CIERRE MEDIANTE SUTURA PERCUTANEA PARA VASCULAR SISTEMA DE CIERRE MEDIANTE SUTURA PERCUTANEA PARA VASCULAR. CIERRE MEDIADO POR SUTURA PARA ACCESO TANTO ARTERIAL COMO VENOSO. NO OCULTA EL SITIO DE ACCESO. PROMUEVE CICATRIZACION PRIMARIA. SIN RESTRICCIONES DE ACCESO. PARA USO EN VAINAS ARTERIALES DE 5-21F 2 (MÁX. 26F OD 1 ) Y VAINAS VENOSAS DE 5-24F 2 (MÁX. 29F OD 1 )</t>
  </si>
  <si>
    <t>INJERTOS DE ARCO AORTICO  Y PARCHES DE PERICARDIO</t>
  </si>
  <si>
    <t>PARCHE BIOLOGICO DE PERICARDIO BOVINO DE 2CM X 9CM</t>
  </si>
  <si>
    <t>PARCHE BIOLOGICO DE PERICARDIO BOVINO. PARCHE VASCULAR. MATERIAL PROTESICO. BIOCOMPATIBLE. RESISTENTE A LA SUTURA DE 2CM X 9CM</t>
  </si>
  <si>
    <t>PARCHE BIOLOGICO DE PERICARDIO BOVINO DE 1CM X 6CM</t>
  </si>
  <si>
    <t>PARCHE BIOLOGICO DE PERICARDIO BOVINO. PARCHE VASCULAR. MATERIAL PROTESICO. BIOCOMPATIBLE. RESISTENTE A LA SUTURA DE 1CM X 6CM</t>
  </si>
  <si>
    <t xml:space="preserve">INJERTO ARCO AORTICO DACRON 22MM X 40 – 50 CM RECTA, 4 RAMAS  DOS RAMAS DE 8MM X 15 CM Y DOS RAMAS DE 10MM X 15 CM </t>
  </si>
  <si>
    <t xml:space="preserve">PROTESIS VASCULAR EN DACRON PARA ARCO AORTICO, 22MM X 40 – 50 CM RECTA, 4 RAMAS  DOS RAMAS DE 8MM X 15 CM Y DOS RAMAS DE 10MM X 15 CM TEJIDO WOVEN, SELLADA CON GELATINA HIDROLIZABLE O COLÁGENO  BOBINO HIDROSOLUBLE </t>
  </si>
  <si>
    <t>INJERTO ARCO AORTICO DACRON 24MM 40  A 50 CM RECTA, 4 RAMAS  DOS RAMAS DE 8MM X 15 CM Y DOS RAMAS DE 10MM X 15 CM</t>
  </si>
  <si>
    <t>PROTESIS VASCULAR EN DACRON PARA ARCO AORTICO, DE 24MM  X 40  A 50 CM RECTA, 4 RAMAS  DOS RAMAS DE 8MM X 15 CM Y DOS RAMAS DE 10MM X 15 CM TEJIDO WOVEN, SELLADA CON GELATINA HIDROLIZABLE O COLÁGENO  BOBINO HIDROSOLUBLE</t>
  </si>
  <si>
    <t>INJERTO ARCO AORTICO DACRON 26MM 40 A 50 CM RECTA, 4 RAMAS  DOS RAMAS DE 8MM X 15 CM Y DOS RAMAS DE 10MM X 15 CM</t>
  </si>
  <si>
    <t>PROTESIS VASCULAR EN DACRON PARA ARCO AORTICO, DE 26MM  X 40 A  50 CM RECTA, 4 RAMAS  DOS RAMAS DE 8MM X 15 CM Y DOS RAMAS DE 10MM X 15 CM TEJIDO WOVEN, SELLADA CON GELATINA HIDROLIZABLE O COLÁGENO  BOBINO HIDROSOLUBLE</t>
  </si>
  <si>
    <t>INJERTO ARCO AORTICO DACRON 28MM X 40 A 50 CM RECTA, 4 RAMAS  DOS RAMAS DE 8MM X 15 CM Y DOS RAMAS DE 10MM X 15 CM</t>
  </si>
  <si>
    <t>PROTESIS VASCULAR EN DACRON PARA ARCO AORTICO, DE 28MM  X 40 A 50 CM RECTA, 4 RAMAS  DOS RAMAS DE 8MM X 15 CM Y DOS RAMAS DE 10MM X 15 CM TEJIDO WOVEN, SELLADA CON GELATINA HIDROLIZABLE O COLÁGENO  BOBINO HIDROSOLUBLE</t>
  </si>
  <si>
    <t>INJERTO ARCO AORTICO DACRON 30MM X 40 A 50 CM RECTA, 4 RAMAS  DOS RAMAS DE 8MM X 15 CM Y DOS RAMAS DE 10MM X 15 CM</t>
  </si>
  <si>
    <t>PROTESIS VASCULAR EN DACRON PARA ARCO AORTICO, DE 30MM X 40 A 50 CM RECTA, 4 RAMAS  DOS RAMAS DE 8MM X 15 CM Y DOS RAMAS DE 10MM X 15 CM TEJIDO WOVEN, SELLADA CON GELATINA HIDROLIZABLE O COLÁGENO  BOBINO HIDROSOLUBLE</t>
  </si>
  <si>
    <t xml:space="preserve">INJERTO RAIZ AORTICA EN DACRON DE 24 MM X 15 CM, FALDA DE 24 CM, COLLAR DE 10 MM </t>
  </si>
  <si>
    <t>PROTESIS VASCULAR EN DACRON PARA RAIZ AORTICA, DE 24MM X 15 CM DE LONGITUD, FALDA DE 24 MM, COLLAR DE 10 MM, TEJIDO WOVEN, SELLADA CON GELATINA HIDROLIZABLE</t>
  </si>
  <si>
    <t xml:space="preserve">INJERTO RAIZ AORTICA EN DACRON DE 26 MM X 15 CM, FALDA DE 26 CM, COLLAR DE 10 MM </t>
  </si>
  <si>
    <t>PROTESIS VASCULAR EN DACRON PARA RAIZ AORTICA, DE 26 MM X 15 CM DE LONGITUD, FALDA DE 26 MM, COLLAR DE 10 MM, TEJIDO WOVEN, SELLADA CON GELATINA HIDROLIZABLE</t>
  </si>
  <si>
    <t xml:space="preserve">INJERTO RAIZ AORTICA EN DACRON DE 28 MM X 15 CM, FALDA DE 28 CM, COLLAR DE 10 MM </t>
  </si>
  <si>
    <t>PROTESIS VASCULAR EN DACRON PARA RAIZ AORTICA, DE 28 MM X 15 CM DE LONGITUD, FALDA DE 28 MM, COLLAR DE 10 MM, TEJIDO WOVEN, SELLADA CON GELATINA HIDROLIZABLE</t>
  </si>
  <si>
    <t xml:space="preserve">INJERTO RAIZ AORTICA EN DACRON DE 30 MM X 15 CM, FALDA DE 30 CM, COLLAR DE 10 MM </t>
  </si>
  <si>
    <t>PROTESIS VASCULAR EN DACRON PARA RAIZ AORTICA, DE 30 MM X 15 CM DE LONGITUD, FALDA DE 30 MM, COLLAR DE 10 MM, TEJIDO WOVEN, SELLADA CON GELATINA HIDROLIZABLE</t>
  </si>
  <si>
    <t xml:space="preserve">DISPOSITIVO DE FIJACIÓN PARA CINTA TRANSVAGINAL COMPATIBLE CON CINTA  ( AGUJA) 
</t>
  </si>
  <si>
    <t xml:space="preserve">URETEROSCOPIOS FLEXIBLES DESCARTABLES </t>
  </si>
  <si>
    <t>URETEROSCOPIO FLEXIBLE DESCARTABLE  DIGITAL  MEDIDAS: 7.7FR X 9.5FR X 68 CM DE LONGITUD DE CANAL DE TRABAJO DEL CUERPO. CANAL DE TRABAJO DE 3.6 FR X 82 CM LONGITUD CANAL DE TRABAJO INSTRUMENTOS Y DEFLEXION DE 270 GRADOS - ADAPTADOR EN Y CON CONECTOR LUER MACHO GIRATORIO,UN CUERPO PARA ADPTADOR EN Y, ADAPTADOR TUOHY BORTS ( ADAPATOR UNIVERSAL) Y EXTREMO HEMBRA PROXIMAL</t>
  </si>
  <si>
    <t>INSUMOS NEURO - ENDOVASCULAR</t>
  </si>
  <si>
    <t>42203405-
42142800</t>
  </si>
  <si>
    <t>EVOH-DMSO VIAL</t>
  </si>
  <si>
    <t>MATERIAL PARA OCLUSIÓN ARTERIA CEREBRAL</t>
  </si>
  <si>
    <t>MICROCATETER COMPATIBLE CON EVOH-DMSO DIAMETRO INTERNO 0.013 PULGADAS 2.7/1.3 FR</t>
  </si>
  <si>
    <t>MICROCATETER DE FLUJO DE 2,3 A 14 FR DE NILON, CON DIAMETROS INTERNOS DE 0,015 PULGADAS HASTA 0,165/0,533 A 1,9 MM, CON PUNTA RECTA O PUNTA DE 90 GRADOS O PUNTA DE 45 GRADOS, CON MICROGUIA COMPATIBLE CON EVOH-DMSO</t>
  </si>
  <si>
    <t>42203403-
42295100</t>
  </si>
  <si>
    <t>MICROGUIA COMPATIBLE CON MICROCATETER PARA EVOHDMSO</t>
  </si>
  <si>
    <t>MICROGUIA COMPATIBLE CON MICROCATETER PARA EVOH-DMSO, DIFERENTES DIAMETROS</t>
  </si>
  <si>
    <t>42203406-
42295100</t>
  </si>
  <si>
    <t>STENT CAROTIDEO AUTOEXPANDIBLE</t>
  </si>
  <si>
    <t>STENT CAROTIDEO AUTOEXPANDIBLE DESDE 5 HASTA 8 MM DE DIAMETRO</t>
  </si>
  <si>
    <t>MICROGUIA NEUROVASCULAR 0.014 PULGADAS POR 200 CM</t>
  </si>
  <si>
    <t>SISTEMA DE PROTECCION CEREBRAL</t>
  </si>
  <si>
    <t>MICROCATETER COMPATIBLE CON EVOH-DMSO 0.021 PULGADAS 2.8 / 2.3 FR</t>
  </si>
  <si>
    <t>MICROCATETER COMPATIBLE CON EVOH-DMSO0.021 PULGADAS</t>
  </si>
  <si>
    <t>CATETER RECTAL PARA URODINAMIA</t>
  </si>
  <si>
    <t>42295400 
42295500</t>
  </si>
  <si>
    <t xml:space="preserve">CATETER PRESIÓN RECTAL </t>
  </si>
  <si>
    <t>CATETER PRESION RECTAL UN LUMEN PARA URODINAMIA CON BALON DE LATEX  DE 10 A 13 FRENCH X 30 A 40 CM  DE LONGITUD Y/O CATETER RECTAL EN SILICONA DE 1 A 3 VIAS</t>
  </si>
  <si>
    <t xml:space="preserve">EQUIPO BOMBA Y TRANSDUCTORES PARA URODINAMIA </t>
  </si>
  <si>
    <t xml:space="preserve">EQUIPO DE BOMBA PARA INFUSION PARA EQUIPO DE URODINAMIA </t>
  </si>
  <si>
    <t xml:space="preserve">INSUMOS CIRUGIA PEDIATRICA </t>
  </si>
  <si>
    <t xml:space="preserve">KIT PARA  GASTROPEXIA  SERVICIO DE CIRUGIA PEDIATRICA </t>
  </si>
  <si>
    <t xml:space="preserve">MEDIDAS DE 12 A 20 FR 
KIT COMPUESTO DE : 
* TROCAR INTRODUCTOR CON SUJETADORES  EN T PRECARGADOS Y DE SUTURAS REABSORBIBLES CON CANDADOS PARA FIJAR EL ESTOMADO A LA PARED ABDOMINAL ANTERIOR 
* AGUJA INTRODUCTORA DE SEGURIDAD CON UN SISTEMA DE BLOQUEO. 
* ALAMBRE GUIA  CON PUNTA EN J 
* DILATADOR SERIADO CON VAINA DESPLEGABLE . LISO Y CÓNICO 
* BISTURÍ DE SEGURIDAD
*PINZA HEMOSTÁTICA 
* JERINGA </t>
  </si>
  <si>
    <t xml:space="preserve">SONDA GASTROENTERICA YEYUNAL </t>
  </si>
  <si>
    <t>SONDA DE BAJO PERFIL CON AVANCE A YEYUNO MIC-KEY  YEYUNAL</t>
  </si>
  <si>
    <t>42231602
42294901</t>
  </si>
  <si>
    <t xml:space="preserve">KIT DE GASTROSTOMIA ENDOSCOPICA PERCUTANEA PEDIATRICA TIPO PUSH  O PULL 14 FR  </t>
  </si>
  <si>
    <t>KIT DE GASTROSTOMIA ENDOSCOPICA PERCUTANEA PEDIATRICA TIPO PUSH O PULL 14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</si>
  <si>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18 FR  </t>
  </si>
  <si>
    <t>KIT DE GASTROSTOMIA ENDOSCOPICA PERCUTANEA PEDIATRICA TIPO PUSH O PULL 18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</si>
  <si>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16 FR  </t>
  </si>
  <si>
    <t>KIT DE GASTROSTOMIA ENDOSCOPICA PERCUTANEA PEDIATRICA TIPO PUSH O PULL 16 FR . FABRICADO EN SILICONA 100% GRADO MEDICO/ POLIURETANO.  GUIA RIGIDA PARA COLOCACION DEL PEG. ANILLO EXTERNO DE SEGURIDAD ESCALA DE GRADUACION. . LINEA RADIOOPACA. ADAPTADOR UNIVERSAL PARA ALIMENTACION</t>
  </si>
  <si>
    <t>SOPORTE SERVICIO DE UROLOGIA  I</t>
  </si>
  <si>
    <t>SONDA MACIZA PARA LITOTRICIA CALCUSPLIT®</t>
  </si>
  <si>
    <t>2 MM Ø, LONGITUD ÚTIL 31 CM, PARA UTILIZAR CON ÓPTICAS
HOPKINS® 27092 AMA, 27093 AA Y 27095 AA, EN COMBINACIÓN CON LAS VAINAS QUIRÚRGICAS 27093 BD/CD,
27095 B Y LA PIEZA DE MANO 27630038</t>
  </si>
  <si>
    <t>2 MM Ø, LONGITUD ÚTIL 37,5 CM, PARA UTILIZAR CON ÓPTICAS
HOPKINS® 27292 AMA, 27293 AA, VAINAS QUIRÚRGICAS
27293 BD/CD ASÍ COMO NEFROSCOPIO PARA MIP M 27830
KA, EN COMBINACIÓN CON EL PUERTO DE ENTRADA PARA INSTRUMENTOS 27001 GG Y PIEZA DE MANO 27630038</t>
  </si>
  <si>
    <t>SOPORTE SERVICIO DE UROLOGIA  II</t>
  </si>
  <si>
    <t>1197011091
1196490864</t>
  </si>
  <si>
    <t>PROBES O AGUJAS NEUMÁTICAS (0,8 MM A  2.0, MM)</t>
  </si>
  <si>
    <t xml:space="preserve">SISTEMA DE STENT MONTADO SOBRE BALON </t>
  </si>
  <si>
    <t xml:space="preserve">SISTEMA DE STENT PERIFERICO RECUBIERTO </t>
  </si>
  <si>
    <t xml:space="preserve">SISTEMA DE STENT PERIFERICO DESNUDO </t>
  </si>
  <si>
    <t xml:space="preserve">DISPOSITIVOS E INSUMOS PARA MANEJO DE INFECCIONES (INTRACAVIDAD Y HERIDAS ) </t>
  </si>
  <si>
    <t>CIRUGIA GENERAL - CIRUGIA PLASTICA</t>
  </si>
  <si>
    <t xml:space="preserve">42292900  
42311900  
42312600                                 42293900 </t>
  </si>
  <si>
    <t>SOLUCIÓN BOTELLA DE 8OZ (237ML)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</si>
  <si>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 Y ACIDO HIPOCLOROSO AL 0,015% , PRODUCTO  ALTAMENTE BIOSEGURO, INOCUO, ISOTONICO, ESTABLE Y BIODEGRADABLE. </t>
  </si>
  <si>
    <t>SOLUCIÓN  BOTELLA DE 8OZ (237ML) CON TAPA DISPENSADORA</t>
  </si>
  <si>
    <t>SOLUCIÓN  BOTELLA DE 15OZ (443ML) CON TAPA DISPENSADORA</t>
  </si>
  <si>
    <t>SOLUCIÓN  BOTELLA DE  IRRIGACION 16OZ (473ML) CON TAPA DE GOMA.</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</si>
  <si>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</si>
  <si>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</si>
  <si>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 xml:space="preserve">MANTAS PARA HIPOTERMIA SERVICIO DE PEDIATRIA </t>
  </si>
  <si>
    <t>PEDIATRIA</t>
  </si>
  <si>
    <t>MANTAS NEONATAL PARA HIPOTERMIA DE 2.5 KG A 4 KG</t>
  </si>
  <si>
    <t xml:space="preserve">MANTAS NEONATAL PARA HIPOTERMIA DE 2.5 KG A 4 KG CON APOYO TECNOLOGICO PARA SU USO </t>
  </si>
  <si>
    <t>MANTA NEONATAL HIPOTERMIA DE 4-7 KG</t>
  </si>
  <si>
    <t xml:space="preserve">MANTA NEONATAL HIPOTERMIA DE 4-7 KG CON APOYO TECNOLOGICO PARA SU USO </t>
  </si>
  <si>
    <t>42294513
42294500</t>
  </si>
  <si>
    <t>ANILLOS DE TENSIÓN CAPSULAR DIÁMETROS 11, 12 Y 13 MM</t>
  </si>
  <si>
    <t>LENTE INTRAOCULAR DE AFAQUIA DE FIJACION/ENCLAVAMIENTO IRIDIANO</t>
  </si>
  <si>
    <t>LENTES INTRAOCULARES RIGIDOS</t>
  </si>
  <si>
    <t>LENTES INTRAOCULAR FAQUICO DE CAMARA ANTERIOR</t>
  </si>
  <si>
    <t>BALON DE ANGIOPLASTIA CAROTIDEO DESDE 2 HASTA 6 MM</t>
  </si>
  <si>
    <t>NEUMOLOGIA</t>
  </si>
  <si>
    <t>PINZA DE TRES DIENTES DESECHABLE DE 3 ALAMBRES PARA RECUPERACIÓN NEUMOLOGIA</t>
  </si>
  <si>
    <t>3 CABLES.
DIÁMETRO MÍNIMO DEL CANAL (MM): 1.2MM.
 LONGITUD DE TRABAJO (CM): 115CM
DIÁMETRO DE APERTURA (MM): 10MM</t>
  </si>
  <si>
    <t xml:space="preserve">PINZA DE PUNTA DE GOMA PARA CUERPOS EXTRAÑOS REUTILIZABLE NEUMOLOGIA </t>
  </si>
  <si>
    <t>EDWARDS LIFESCIENCES COLOMBIA S.A.S. NIT. 900.618.831-2</t>
  </si>
  <si>
    <t>SI (No. 18764002501625 con fecha de formalización 19/08/2020)</t>
  </si>
  <si>
    <t>RENTABILIDAD DEL PATRIMONIO
Gran Empresa  &gt;= 2%
Emprendimientos y empresas de mujeres y/o MIPYME &gt;= 1%</t>
  </si>
  <si>
    <t>MEDTRONIC COLOMBIA S.A. NIT. 830.025.149-8</t>
  </si>
  <si>
    <t>SI (No. 18764014366540 con fecha de formalización 18/06/2021)</t>
  </si>
  <si>
    <t>BIOTRONITECH COLOMBIA S.A.S. NIT. 860.506.831-7</t>
  </si>
  <si>
    <t>BOSTON SCIENTIFIC COLOMBIA LIMITADA NIT. 830.039.229-1</t>
  </si>
  <si>
    <t>SI (actualizado 11/08/2022)</t>
  </si>
  <si>
    <t>SI (No. 18764024423092 con fecha de formalización 24/01/2022)</t>
  </si>
  <si>
    <t>G. BARCO S.A. NIT. 860.044.349-4</t>
  </si>
  <si>
    <t>SI (actualizado 17/01/2023)</t>
  </si>
  <si>
    <t>SI (No. 18764024341204 con fecha de formalización 20/01/2022)</t>
  </si>
  <si>
    <t>PRESUPUESTO POR LOTE</t>
  </si>
  <si>
    <t xml:space="preserve">VALVULAS AORTICAS Y MITRALES  MECANICAS,  Y TUBOS VALVULADOS  </t>
  </si>
  <si>
    <t>VALVULAS AORTICAS Y MITRALES BIOLOGICAS DE PERICARDIO PORCINO</t>
  </si>
  <si>
    <t xml:space="preserve">AGUJAS E INTRODUCTORES  DIAGNÓSTICOS PARA EL SERVICIO DE HEMODINAMIA, RADIOLOGIA, VASCULAR Y NEUROCIRUGIA  </t>
  </si>
  <si>
    <t xml:space="preserve">PROTESIS VASCULARES PERIFERICOS  PTFE </t>
  </si>
  <si>
    <t xml:space="preserve">SISTEMA DE CIERRE MEDIANTE SUTURA PERCUTANEA PARA VASCULAR  </t>
  </si>
  <si>
    <t xml:space="preserve">ANILLOS TRICUSPIDEO Y MITRAL </t>
  </si>
  <si>
    <t>TOTAL PRECIO LOTE No. 1</t>
  </si>
  <si>
    <t>TOTAL PRECIO LOTE No. 2</t>
  </si>
  <si>
    <t>TOTAL PRECIO LOTE No. 3</t>
  </si>
  <si>
    <t>TOTAL PRECIO LOTE No. 4</t>
  </si>
  <si>
    <t>TOTAL PRECIO LOTE No. 5</t>
  </si>
  <si>
    <t>TOTAL PRECIO LOTE No. 6</t>
  </si>
  <si>
    <t>TOTAL PRECIO LOTE No. 7</t>
  </si>
  <si>
    <t>TOTAL PRECIO LOTE No. 8</t>
  </si>
  <si>
    <t>TOTAL PRECIO LOTE No. 9</t>
  </si>
  <si>
    <t>TOTAL PRECIO LOTE No. 10</t>
  </si>
  <si>
    <t>TOTAL PRECIO LOTE No. 11</t>
  </si>
  <si>
    <t>TOTAL PRECIO LOTE No. 12</t>
  </si>
  <si>
    <t>TOTAL PRECIO LOTE No. 13</t>
  </si>
  <si>
    <t>CODIGO NUEVO</t>
  </si>
  <si>
    <t>TOTAL PRECIO LOTE No. 14</t>
  </si>
  <si>
    <t>TOTAL PRECIO LOTE No. 15</t>
  </si>
  <si>
    <t>TOTAL PRECIO LOTE No. 16</t>
  </si>
  <si>
    <t>CARTUCHO QUE PERMITA SENSAR NA, K, ICA, HTO, PH, PCO2, PO2, TCO2, HCO3, BEECT, SO2, HGB. FECHA DE CADUCIDAD MAYOR DE 3 MESES GLUCOMETRIA Y LACTATO. PRESENTACION DE UN CARTUCHO PARA PROCESAR MUESTRA INDIVIDUAL CON EQUIPO PORTÁTIL, PAPEL TERMOSENSIBLE DE IMPRESORA PARA LOS GASES SANGUINEOS. CON MÍNIMO 2 MAQUINAS DE LECTURA EN APOYO TECNOLOGICO</t>
  </si>
  <si>
    <t>TOTAL PRECIO LOTE No. 17</t>
  </si>
  <si>
    <t>PROTESIS VASCULAR RECTA DE POLIESTER   DE 8MM X 60 A 70 CM</t>
  </si>
  <si>
    <t xml:space="preserve">PROTESIS VASCULAR RECTA DE POLIESTER CON IMPREGNACION DE COLAGENO SIN ALDEIDOS NI ISOCIANATOS CON ENGARCE CONCENTRICO  CALIBRE 8 MM, LONGITUD 15 A 30 CMS </t>
  </si>
  <si>
    <t>PROTESIS VASCULAR 
EN POLIESTER  RECTA DE 16MMX20  A 30CM</t>
  </si>
  <si>
    <t>PROTESIS VASCULAR RECTA DE POLIESTER CON IMPREGNACION DE COLAGENO SIN ALDEIDOS NI ISOCIANATOS CON ENGARCE CONCENTRICO  DE 16MMX 15 A 30 CM
POROSIDAD CERO TEJIDO TIPO KNITTED (AORTA ABDOMINAL)</t>
  </si>
  <si>
    <t>PROTESIS VASCULAR EN 
POLIESTER  RECTA DE 18MMX 25A 40 CM</t>
  </si>
  <si>
    <t>PROTESIS VASCULAR  RECTA DE POLIESTER CON IMPREGNACION DE COLAGENO SIN ALDEIDOS NI ISOCIANATOS CON ENGARCE CONCENTRICO DE 18MMX 15 A 30 CM
POROSIDAD CERO TEJIDO TIPO KNITTED (AORTA ABDOMINAL)</t>
  </si>
  <si>
    <t>PROTESIS VASCULAR EN POLIESTER 
RECTA DE 20MMX20 A 30  CM</t>
  </si>
  <si>
    <t>PROTESIS VASCULAR RECTA DE POLIESTER CON IMPREGNACION DE COLAGENO SIN ALDEIDOS NI ISOCIANATOS CON ENGARCE CONCENTRICO DE 20MMX 15 A 30CM
POROSIDAD CERO TEJIDO TIPO KNITTED (AORTA ABDOMINAL)</t>
  </si>
  <si>
    <t>PROTESIS VASCULAR RECTA DE POLIESTER  DE 22MM X 25CM</t>
  </si>
  <si>
    <t xml:space="preserve"> PROTESIS VASCULAR RECTA DE POLIESTER  DE CALIBRE 22 MM. LONGUITUD 25 CMS  
POROSIDAD CERO TEJIDO TIPO WOVEN  (AORTA TORACICA)</t>
  </si>
  <si>
    <t>PROTESIS VASCULAR RECTA DE POLIESTER N DE 24MM X 15 A 30CM</t>
  </si>
  <si>
    <t>PROTESIS VASCULAR RECTA DE POLIESTER  DE CALIBRE 24 MM. LONGUITUD DE 15 A 30 CMS  
POROSIDAD CERO TEJIDO TIPO WOVEN  (AORTA TORACICA)</t>
  </si>
  <si>
    <t>PROTESIS VASCULAR RECTA DE POLIESTER  DE 26MM X 15 A 30CM</t>
  </si>
  <si>
    <t>PROTESIS VASCULAR RECTA DE POLIESTER  DE CALIBRE 26 MM. LONGUITUD DE 15 A 30 CMS  
POROSIDAD CERO TEJIDO TIPO WOVEN  (AORTA TORACICA)</t>
  </si>
  <si>
    <t>PROTESIS VASCULAR RECTA DE POLIESTER  DE 28MM X 15 A 30 CM</t>
  </si>
  <si>
    <t>PROTESIS VASCULAR RECTA DE POLIESTER  DE CALIBRE 28 MM. LONGUITUD 15 A 30 CMS  POROSIDAD CERO TEJIDO TIPO WOVEN  (AORTA TORACICA)</t>
  </si>
  <si>
    <t>PROTESIS VASCULAR RECTA DE POLIESTER DE 30MM X 15 A 30 CM</t>
  </si>
  <si>
    <t>PROTESIS VASCULAR RECTA DEPOLIESTER  DE CALIBRE 30 MM. LONGUITUD 15 A 30 CMS  POROSIDAD CERO TEJIDO TIPO WOVEN  (AORTA TORACICA)</t>
  </si>
  <si>
    <t>PROTESIS VASCULAR RECTA DE POLIESTER DE 32 MM X 15 A 30 CM</t>
  </si>
  <si>
    <t>PROTESIS VASCULAR RECTA DE POLIESTER  DE 32 MM X 15 A 30 CM</t>
  </si>
  <si>
    <t>PROTESIS VASCULAR BIFURCADA EN POLIESTER  DE  14 X7MM X40 A 50 CM</t>
  </si>
  <si>
    <t xml:space="preserve">PROTESIS VASCULAR BIFURCADA DE POLIESTER CON IMPREGNACION DE COLAGENO SIN ALDEIDOS NI ISOCIANATOS CON ENGARCE CONCENTRICO ,  CALIBRE 14 X 7MM, LONGITUD 405 CMS, </t>
  </si>
  <si>
    <t>PROTESIS VASCULAR BIFURCADA EN POLIESTER   DE 16 X 8MM X 40 A 50 CM</t>
  </si>
  <si>
    <t>PROTESIS VASCULAR BIFURCADA DE POLIESTER CON IMPREGNACION DE COLAGENO SIN ALDEIDOS NI ISOCIANATOS CON ENGARCE CONCENTRICO ,  DE 16 X 8MM X 45 CMS</t>
  </si>
  <si>
    <t>PROTESIS VASCULAR BIFURCADA EN POLIESTER  DE 18 X 9MM X 40 A 50 CM</t>
  </si>
  <si>
    <t>PROTESIS VASCULAR BIFURCADA DE POLIESTER CON IMPREGNACION DE COLAGENO SIN ALDEIDOS NI ISOCIANATOS CON ENGARCE CONCENTRICO , 18 X 9MM X 45 CMS</t>
  </si>
  <si>
    <t>PROTESIS VASCULAR BIFURCADA EN POLIESTER  DE 20 X 10MM X 40 A 50 CM CM.</t>
  </si>
  <si>
    <t xml:space="preserve">PROTESIS VASCULAR BIFURCADA DE POLIESTER CON IMPREGNACION DE COLAGENO SIN ALDEIDOS NI ISOCIANATOS CON ENGARCE CONCENTRICO , 20 X 10MM X 45 CMS. </t>
  </si>
  <si>
    <t>PROTESIS VASCULAR BIFURCADA EN POLIESTER DE 22 X 11MM X 40 A 50 CM CM.</t>
  </si>
  <si>
    <t xml:space="preserve">PROTESIS VASCULAR BIFURCADA DE POLIESTER CON IMPREGNACION DE COLAGENO SIN ALDEIDOS NI ISOCIANATOS CON ENGARCE CONCENTRICO , DE 22 X 11MM X 45 CMS. </t>
  </si>
  <si>
    <t>TOTAL PRECIO LOTE No. 18</t>
  </si>
  <si>
    <t>PROTESIS VASCULARES PERIFERICOSPTFE+</t>
  </si>
  <si>
    <t>PROTESIS VASCULAR EN PTFE RECTA, CALIBRE 5 MM, LONGUITUD 50 A 70 CMS.</t>
  </si>
  <si>
    <t xml:space="preserve">PROTESIS VASCULAR EN PTFE, RECTA, CALIBRE 6 MM X 40 A 80 CMS. ANILLOS EN ESPIRAL O INDEPENDIENTES  X 30 CM </t>
  </si>
  <si>
    <t xml:space="preserve">PROTESIS VASCULAR EN PTFE, CONICA CALIBRE 7MM A X 60 A 80CM. REFORZADA CON ESPIRAL O ANILLOS INDEPENDIENTES REMOVIBLES </t>
  </si>
  <si>
    <t>TOTAL PRECIO LOTE No. 19</t>
  </si>
  <si>
    <t>TOTAL PRECIO LOTE No. 20</t>
  </si>
  <si>
    <t>TOTAL PRECIO LOTE No. 21</t>
  </si>
  <si>
    <t>TOTAL PRECIO LOTE No. 22</t>
  </si>
  <si>
    <t>TOTAL PRECIO LOTE No. 23</t>
  </si>
  <si>
    <t>TOTAL PRECIO LOTE No. 24</t>
  </si>
  <si>
    <t>TOTAL PRECIO LOTE No. 25</t>
  </si>
  <si>
    <t xml:space="preserve">ASA PARA COLPOSCOPIA CON EQUIPO EN APOYO TECNOLOGICO </t>
  </si>
  <si>
    <t>ASA  PARA COLPOSCOPIA</t>
  </si>
  <si>
    <t>TOTAL PRECIO LOTE No. 26</t>
  </si>
  <si>
    <t>TOTAL PRECIO LOTE No. 27</t>
  </si>
  <si>
    <t>TOTAL PRECIO LOTE No. 28</t>
  </si>
  <si>
    <t>TOTAL PRECIO LOTE No. 29</t>
  </si>
  <si>
    <t>TOTAL PRECIO LOTE No. 30</t>
  </si>
  <si>
    <t>TOTAL PRECIO LOTE No. 31</t>
  </si>
  <si>
    <t>TOTAL PRECIO LOTE No. 32</t>
  </si>
  <si>
    <t>TOTAL PRECIO LOTE No. 33</t>
  </si>
  <si>
    <t>TOTAL PRECIO LOTE No. 34</t>
  </si>
  <si>
    <t>TOTAL PRECIO LOTE No. 35</t>
  </si>
  <si>
    <t>TOTAL PRECIO LOTE No. 36</t>
  </si>
  <si>
    <t>TOTAL PRECIO LOTE No. 37</t>
  </si>
  <si>
    <t>TOTAL PRECIO LOTE No. 38</t>
  </si>
  <si>
    <t>TOTAL PRECIO LOTE No. 39</t>
  </si>
  <si>
    <t>TOTAL PRECIO LOTE No. 40</t>
  </si>
  <si>
    <t>TOTAL PRECIO LOTE No. 41</t>
  </si>
  <si>
    <t>TOTAL PRECIO  LOTE No. 42</t>
  </si>
  <si>
    <t>TOTAL PRECIO LOTE No. 43</t>
  </si>
  <si>
    <t>TRANSDUCTORES DE PRESION DESECHABLE PARA URODINAMIA</t>
  </si>
  <si>
    <t xml:space="preserve">TRANSDUCTORES DE PRESION DESECHABLE PARA URODINAMIA </t>
  </si>
  <si>
    <t>TOTAL PRECIO  LOTE No. 44</t>
  </si>
  <si>
    <t>TOTAL PRECIO A LOTE No. 45</t>
  </si>
  <si>
    <t>TOTAL PRECIO LOTE No. 46</t>
  </si>
  <si>
    <t>PROBES O AGUJAS NEUMÁTICAS</t>
  </si>
  <si>
    <t>TOTAL PRECIO A LOTE No. 47</t>
  </si>
  <si>
    <t>TOTAL PRECIO LOTE No. 48</t>
  </si>
  <si>
    <t>TOTAL PRECIO LOTE No. 49</t>
  </si>
  <si>
    <t>TOTAL PRECIO LOTE No. 50</t>
  </si>
  <si>
    <t>ENDOLUMINAR CHANDELLIER 25 ga</t>
  </si>
  <si>
    <t xml:space="preserve">ENDOLUMINAR CHANDELLIER 25 ga </t>
  </si>
  <si>
    <t xml:space="preserve">ENDOLUMINAR ANGULO AMPLIO 25 ga </t>
  </si>
  <si>
    <t>TOTAL PRECIO LOTE No. 51</t>
  </si>
  <si>
    <t>TOTAL PRECIO LOTE No. 52</t>
  </si>
  <si>
    <t>TOTAL PRECIO LOTE No. 53</t>
  </si>
  <si>
    <t>TOTAL PRECIO LOTE No. 55</t>
  </si>
  <si>
    <t>TOTAL PRECIO LOTE No. 56</t>
  </si>
  <si>
    <t>WORLD MEDICAL SOCIEDAD POR ACCIONES SIMPLIFICADA S.A.S. NIT. 830.065.332-0</t>
  </si>
  <si>
    <t xml:space="preserve">LOTE No. 15 </t>
  </si>
  <si>
    <t>SERVIDIAGNOSTICS S.A.S. NIT. 900.545.507-6</t>
  </si>
  <si>
    <t>GIL MEDICA S.A.S. NIT. 890.317.417-9</t>
  </si>
  <si>
    <t>SHERLEG LABORATORIES S.A.S. NIT. 900.539.662-5</t>
  </si>
  <si>
    <t>MEQ TECNOLOGÍA MÉDICA S.A.S. NIT. 900.810.245-8</t>
  </si>
  <si>
    <t>MEDINISTROS S.A.S. NIT. 830.053.755-0</t>
  </si>
  <si>
    <t>KAIKA S.A.S. NIT. 860.001.911-1</t>
  </si>
  <si>
    <t>B BRAUN MEDICAL S.A. NIT. 860.026.442-5</t>
  </si>
  <si>
    <t>ST. JUDE MEDICAL COLOMBIA LTDA. NIT. 811.021.765-8</t>
  </si>
  <si>
    <t>ABBOTT LABORATORIES DE COLOMBIA S.A.S. NIT. 860.002.134-8</t>
  </si>
  <si>
    <t>SI (diligenciado 27/03/2023)</t>
  </si>
  <si>
    <t>SI (actualizado 09/08/2022)</t>
  </si>
  <si>
    <t>SI (No. 18764008020319 con fecha de formalización 25/11/2020)</t>
  </si>
  <si>
    <t>SI (Cuenta Corriente de Banco Davivienda expedida 27/03/2023)</t>
  </si>
  <si>
    <t>SI (diligenciado 04/04/2023)</t>
  </si>
  <si>
    <t>SI (actualizado 02/02/2023)</t>
  </si>
  <si>
    <t>SI (No. 18764044494566 con fecha de formalización 15/02/2023)</t>
  </si>
  <si>
    <t>SI (Cuenta Corriente de Banco GNB Sudameris expedida 04/04/2023)</t>
  </si>
  <si>
    <t>SI (Cuenta Corriente de Banco BBVA expedida 10/04/2023)</t>
  </si>
  <si>
    <t>SI (diligenciado 05/04/2023)</t>
  </si>
  <si>
    <t>SI (actualizado 14/10/2022)</t>
  </si>
  <si>
    <t>SI (No. 18764031271749 con fecha de formalización 15/07/2022)</t>
  </si>
  <si>
    <t>SI (Cuenta Corriente de Bancolombia expedida 10/04/2023)</t>
  </si>
  <si>
    <t>SI (diligenciado 10/04/2023)</t>
  </si>
  <si>
    <t>SI (actualizado 21/12/2022)</t>
  </si>
  <si>
    <t>SI (No. 18764043069302 con fecha de formalización 19/01/2023)</t>
  </si>
  <si>
    <t>SI (Cuenta Corriente de Banco de Occidente expedida 01/04/2023)</t>
  </si>
  <si>
    <t>SI (actualizado 09/12/2022)</t>
  </si>
  <si>
    <t>SI (No. 18764046457861 con fecha de formalización 24/03/2023)</t>
  </si>
  <si>
    <t>SI (Cuenta Corriente de Banco Caja Social expedida 31/03/2023)</t>
  </si>
  <si>
    <t>SI (actualizado 08/02/2023)</t>
  </si>
  <si>
    <t>SI (Cuenta Corriente de Banco Citibank expedida 01/03/2023)</t>
  </si>
  <si>
    <t>SI (actualizado 10/04/2023)</t>
  </si>
  <si>
    <t>SI (No. 18764023546233 con fecha de formalización 29/12/2021)</t>
  </si>
  <si>
    <t>SI (Cuenta Ahorros de Banco Davivienda expedida 08/03/2023)</t>
  </si>
  <si>
    <t>SI (actualizado 21/03/2023)</t>
  </si>
  <si>
    <t>SI (No. 18764044674974 con fecha de formalización 20/02/2023)</t>
  </si>
  <si>
    <t>SI (Cuenta Corriente de Bancolombia expedida 14/03/2023)</t>
  </si>
  <si>
    <t>SI (diligenciado 12/04/2023)</t>
  </si>
  <si>
    <t>SI (actualizado 23/11/2022)</t>
  </si>
  <si>
    <t>SI (No. 18764040947519 con fecha de formalización 07/12/2022)</t>
  </si>
  <si>
    <t>SI (Cuenta Corriente de Banco Itaú expedida 04/04/2023)</t>
  </si>
  <si>
    <t>SI (diligenciado 03/04/2023)</t>
  </si>
  <si>
    <t>SI (Cuenta Ahorros Banco de Bogotá expedida 02/03/2023)</t>
  </si>
  <si>
    <t>SI (Cuenta Corriente Bancolombia expedida 04/04/2023)</t>
  </si>
  <si>
    <t>SI (diligenciado 06/03/2023)</t>
  </si>
  <si>
    <t>SI (actualizado 07/02/2023)</t>
  </si>
  <si>
    <t>SI (No. 18763002104221 con fecha de formalización 29/11/2019)</t>
  </si>
  <si>
    <t>SI (Cuenta Corriente Banco BBVA expedida 12/01/2023)</t>
  </si>
  <si>
    <t>SI (diligenciado sin fecha)</t>
  </si>
  <si>
    <t>SI (actualizado 31/03/2023)</t>
  </si>
  <si>
    <t>SI (No. 18763002163055 con fecha de formalización 30/11/2019)</t>
  </si>
  <si>
    <t>SI (Cuenta Ahorros Banco BBVA expedida 14/03/2023)</t>
  </si>
  <si>
    <t>SI (actualizado 24/03/2023)</t>
  </si>
  <si>
    <t>SI (No. 18764041944710 con fecha de formalización 26/12/2022)</t>
  </si>
  <si>
    <t>SI (Cuenta Ahorros Banco BBVA expedida 01/03/2023)</t>
  </si>
  <si>
    <t>Expedido 16/03/2023
GRAN EMPRESA 
INDICADORES CIERRE 2021</t>
  </si>
  <si>
    <t>Expedido 30/03/2023
MEDIANA EMPRESA 
INDICADORES CIERRE 2021</t>
  </si>
  <si>
    <t>Expedido 05/04/2023
MEDIANA EMPRESA 
INDICADORES CIERRE 2021</t>
  </si>
  <si>
    <t>Expedido 04/04/2023
MEDIANA EMPRESA 
INDICADORES CIERRE 2021</t>
  </si>
  <si>
    <t>Expedido 04/04/2023
GRAN EMPRESA 
INDICADORES CIERRE 2021</t>
  </si>
  <si>
    <t>Expedido 31/03/2023
PEQUEÑA EMPRESA 
INDICADORES CIERRE 2021</t>
  </si>
  <si>
    <t>Expedido 23/02/2023
MEDIANA EMPRESA 
INDICADORES CIERRE 2021</t>
  </si>
  <si>
    <t>Expedido 10/04/2023
MEDIANA EMPRESA 
INDICADORES CIERRE 2021</t>
  </si>
  <si>
    <t>Expedido 27/03/2023
MEDIANA EMPRESA 
INDICADORES CIERRE 2020</t>
  </si>
  <si>
    <t>Expedido 03/04/2023
MEDIANA EMPRESA 
INDICADORES CIERRE 2021</t>
  </si>
  <si>
    <t>Expedido 09/03/2023
GRAN EMPRESA 
INDICADORES CIERRE 2021</t>
  </si>
  <si>
    <t>NO PRESENTADO</t>
  </si>
  <si>
    <t>EL OFERENTE DEBE PRESENTAR RUP CON FECHA DE EXPEDICIÓN MENOR A 60 DÍAS</t>
  </si>
  <si>
    <t>NO OFERTADO</t>
  </si>
  <si>
    <t>NO OFERTO TODOS LOS ÍTEMS Y SUPERO PRECIOS</t>
  </si>
  <si>
    <t>NO OFERTO TODOS LOS ÍTEMS</t>
  </si>
  <si>
    <t>Expedido 17/04/2023
MEDIANA EMPRESA 
INDICADORES CIERRE 2021</t>
  </si>
  <si>
    <t>SUBSANO PRESENTANDO RUP CON FECHA 17/04/2023</t>
  </si>
  <si>
    <t>Expedido 18/04/2023
MEDIANA EMPRESA 
INDICADORES CIERRE 2021</t>
  </si>
  <si>
    <t>SUBSANO PRESENTANDO RUP CON FECHA 18/04/2023</t>
  </si>
  <si>
    <t>No. LOTE</t>
  </si>
  <si>
    <t>EMPRESA</t>
  </si>
  <si>
    <t>NO SUBSANO PRESENTACIÓN RUP</t>
  </si>
  <si>
    <r>
      <rPr>
        <b/>
        <sz val="11"/>
        <color theme="1"/>
        <rFont val="Arial Narrow"/>
        <family val="2"/>
      </rPr>
      <t>SUPERO PRECIOS DE REFERENCIA LOTE 38 (RECHAZADO)</t>
    </r>
    <r>
      <rPr>
        <sz val="11"/>
        <color theme="1"/>
        <rFont val="Arial Narrow"/>
        <family val="2"/>
      </rPr>
      <t xml:space="preserve"> 
EL OFERENTE DEBE PRESENTAR RUP CON FECHA DE EXPEDICIÓN MENOR A 60 DÍAS
</t>
    </r>
    <r>
      <rPr>
        <b/>
        <sz val="11"/>
        <color theme="1"/>
        <rFont val="Arial Narrow"/>
        <family val="2"/>
      </rPr>
      <t>LOTE 54 NO HABILITADO</t>
    </r>
  </si>
  <si>
    <t>SUPERO PRECIOS DE REFERENCIA LOTE 38 (RECHAZADO) 
NO SUBSANO PRESENTACIÓN RUP</t>
  </si>
  <si>
    <t>PUNTAJE ECONÓMICO = OMVT*400/VTOE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</si>
</sst>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6" formatCode="&quot;$&quot;\ #,##0;[Red]\-&quot;$&quot;\ #,##0"/>
    <numFmt numFmtId="41" formatCode="_-* #,##0_-;\-* #,##0_-;_-* &quot;-&quot;_-;_-@_-"/>
    <numFmt numFmtId="43" formatCode="_-* #,##0.00_-;\-* #,##0.00_-;_-* &quot;-&quot;??_-;_-@_-"/>
    <numFmt numFmtId="164" formatCode="&quot;$&quot;#,##0;[Red]\-&quot;$&quot;#,##0"/>
    <numFmt numFmtId="165" formatCode="_-&quot;$&quot;* #,##0_-;\-&quot;$&quot;* #,##0_-;_-&quot;$&quot;* &quot;-&quot;_-;_-@_-"/>
    <numFmt numFmtId="166" formatCode="_(&quot;$&quot;\ * #,##0.00_);_(&quot;$&quot;\ * \(#,##0.00\);_(&quot;$&quot;\ * &quot;-&quot;??_);_(@_)"/>
    <numFmt numFmtId="167" formatCode="&quot;$&quot;\ #,##0"/>
    <numFmt numFmtId="168" formatCode="_(&quot;$&quot;\ * #,##0_);_(&quot;$&quot;\ * \(#,##0\);_(&quot;$&quot;\ * &quot;-&quot;_);_(@_)"/>
    <numFmt numFmtId="169" formatCode="_(* #,##0.00_);_(* \(#,##0.00\);_(* &quot;-&quot;??_);_(@_)"/>
    <numFmt numFmtId="170" formatCode="#,##0_ ;[Red]\-#,##0\ "/>
    <numFmt numFmtId="171" formatCode="#,##0.00_ ;[Red]\-#,##0.00\ "/>
  </numFmts>
  <fonts count="24" x14ac:knownFonts="1">
    <font>
      <sz val="11"/>
      <color theme="1"/>
      <name val="Calibri"/>
      <family val="2"/>
      <scheme val="minor"/>
    </font>
    <font>
      <sz val="11"/>
      <color theme="1"/>
      <name val="Calibri"/>
      <family val="2"/>
      <scheme val="minor"/>
    </font>
    <font>
      <sz val="10"/>
      <name val="Arial"/>
      <family val="2"/>
    </font>
    <font>
      <sz val="10"/>
      <color theme="1"/>
      <name val="Arial Narrow"/>
      <family val="2"/>
    </font>
    <font>
      <b/>
      <sz val="10"/>
      <color rgb="FF000000"/>
      <name val="Arial Narrow"/>
      <family val="2"/>
    </font>
    <font>
      <sz val="10"/>
      <color rgb="FF000000"/>
      <name val="Arial Narrow"/>
      <family val="2"/>
    </font>
    <font>
      <sz val="9"/>
      <color rgb="FF000000"/>
      <name val="Arial Narrow"/>
      <family val="2"/>
    </font>
    <font>
      <b/>
      <sz val="9"/>
      <color rgb="FF000000"/>
      <name val="Arial Narrow"/>
      <family val="2"/>
    </font>
    <font>
      <b/>
      <sz val="8"/>
      <color theme="1"/>
      <name val="Arial Narrow"/>
      <family val="2"/>
    </font>
    <font>
      <sz val="8"/>
      <color theme="1"/>
      <name val="Arial Narrow"/>
      <family val="2"/>
    </font>
    <font>
      <b/>
      <sz val="8"/>
      <color rgb="FF000000"/>
      <name val="Arial Narrow"/>
      <family val="2"/>
    </font>
    <font>
      <sz val="8"/>
      <color rgb="FF000000"/>
      <name val="Arial Narrow"/>
      <family val="2"/>
    </font>
    <font>
      <sz val="8"/>
      <name val="Arial Narrow"/>
      <family val="2"/>
    </font>
    <font>
      <sz val="11"/>
      <color indexed="8"/>
      <name val="Calibri"/>
      <family val="2"/>
    </font>
    <font>
      <b/>
      <sz val="7"/>
      <name val="Arial Narrow"/>
      <family val="2"/>
    </font>
    <font>
      <sz val="7"/>
      <color theme="1"/>
      <name val="Arial Narrow"/>
      <family val="2"/>
    </font>
    <font>
      <sz val="7"/>
      <name val="Arial Narrow"/>
      <family val="2"/>
    </font>
    <font>
      <b/>
      <sz val="7"/>
      <color theme="1"/>
      <name val="Arial Narrow"/>
      <family val="2"/>
    </font>
    <font>
      <sz val="7"/>
      <color rgb="FF000000"/>
      <name val="Arial Narrow"/>
      <family val="2"/>
    </font>
    <font>
      <i/>
      <sz val="7"/>
      <name val="Arial Narrow"/>
      <family val="2"/>
    </font>
    <font>
      <sz val="11"/>
      <color theme="1"/>
      <name val="Arial Narrow"/>
      <family val="2"/>
    </font>
    <font>
      <b/>
      <sz val="11"/>
      <color rgb="FF000000"/>
      <name val="Arial Narrow"/>
      <family val="2"/>
    </font>
    <font>
      <sz val="11"/>
      <color rgb="FF000000"/>
      <name val="Arial Narrow"/>
      <family val="2"/>
    </font>
    <font>
      <b/>
      <sz val="11"/>
      <color theme="1"/>
      <name val="Arial Narrow"/>
      <family val="2"/>
    </font>
  </fonts>
  <fills count="9">
    <fill>
      <patternFill patternType="none"/>
    </fill>
    <fill>
      <patternFill patternType="gray125"/>
    </fill>
    <fill>
      <patternFill patternType="solid">
        <fgColor rgb="FFB8CCE4"/>
        <bgColor indexed="64"/>
      </patternFill>
    </fill>
    <fill>
      <patternFill patternType="solid">
        <fgColor rgb="FFFFFFFF"/>
        <bgColor indexed="64"/>
      </patternFill>
    </fill>
    <fill>
      <patternFill patternType="solid">
        <fgColor theme="0"/>
        <bgColor indexed="64"/>
      </patternFill>
    </fill>
    <fill>
      <patternFill patternType="solid">
        <fgColor theme="4" tint="0.79998168889431442"/>
        <bgColor indexed="64"/>
      </patternFill>
    </fill>
    <fill>
      <patternFill patternType="solid">
        <fgColor theme="0"/>
        <bgColor theme="4" tint="0.59999389629810485"/>
      </patternFill>
    </fill>
    <fill>
      <patternFill patternType="solid">
        <fgColor theme="0"/>
        <bgColor theme="4" tint="0.79998168889431442"/>
      </patternFill>
    </fill>
    <fill>
      <patternFill patternType="solid">
        <fgColor rgb="FFFFFFFF"/>
        <bgColor rgb="FFFFFFFF"/>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4">
    <xf numFmtId="0" fontId="0" fillId="0" borderId="0"/>
    <xf numFmtId="166" fontId="1" fillId="0" borderId="0" applyFont="0" applyFill="0" applyBorder="0" applyAlignment="0" applyProtection="0"/>
    <xf numFmtId="0" fontId="2" fillId="0" borderId="0"/>
    <xf numFmtId="0" fontId="2" fillId="0" borderId="0"/>
    <xf numFmtId="0" fontId="1" fillId="0" borderId="0"/>
    <xf numFmtId="165"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9" fontId="13" fillId="0" borderId="0" applyFont="0" applyFill="0" applyBorder="0" applyAlignment="0" applyProtection="0"/>
    <xf numFmtId="0" fontId="2" fillId="0" borderId="0"/>
    <xf numFmtId="43" fontId="1" fillId="0" borderId="0" applyFont="0" applyFill="0" applyBorder="0" applyAlignment="0" applyProtection="0"/>
    <xf numFmtId="43" fontId="13"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cellStyleXfs>
  <cellXfs count="256">
    <xf numFmtId="0" fontId="0" fillId="0" borderId="0" xfId="0"/>
    <xf numFmtId="0" fontId="3" fillId="0" borderId="0" xfId="0" applyFont="1"/>
    <xf numFmtId="3" fontId="3" fillId="0" borderId="0" xfId="0" applyNumberFormat="1" applyFont="1"/>
    <xf numFmtId="0" fontId="3" fillId="0" borderId="0" xfId="0" applyFont="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7"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166" fontId="8" fillId="0" borderId="1" xfId="1" applyFont="1" applyBorder="1" applyAlignment="1">
      <alignment vertical="center" wrapText="1"/>
    </xf>
    <xf numFmtId="166" fontId="8" fillId="0" borderId="1" xfId="1" applyFont="1" applyBorder="1" applyAlignment="1">
      <alignment horizontal="center" vertical="center" wrapText="1"/>
    </xf>
    <xf numFmtId="0" fontId="9" fillId="0" borderId="0" xfId="0" applyFont="1" applyAlignment="1">
      <alignment wrapText="1"/>
    </xf>
    <xf numFmtId="2" fontId="9" fillId="0" borderId="1" xfId="0" applyNumberFormat="1" applyFont="1" applyBorder="1" applyAlignment="1">
      <alignment horizontal="center" vertical="center"/>
    </xf>
    <xf numFmtId="9"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9" fillId="0" borderId="0" xfId="0" applyFont="1"/>
    <xf numFmtId="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0" fontId="3" fillId="0" borderId="5" xfId="0" applyFont="1" applyBorder="1"/>
    <xf numFmtId="164" fontId="5" fillId="0" borderId="8" xfId="0" applyNumberFormat="1" applyFont="1" applyBorder="1" applyAlignment="1">
      <alignment horizontal="right" vertical="center"/>
    </xf>
    <xf numFmtId="0" fontId="3" fillId="0" borderId="11" xfId="0" applyFont="1" applyBorder="1"/>
    <xf numFmtId="164" fontId="5" fillId="0" borderId="12" xfId="0" applyNumberFormat="1" applyFont="1" applyBorder="1" applyAlignment="1">
      <alignment horizontal="right" vertical="center"/>
    </xf>
    <xf numFmtId="0" fontId="4" fillId="2" borderId="4"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5" fillId="0" borderId="14" xfId="0" applyFont="1" applyBorder="1" applyAlignment="1">
      <alignment horizontal="center" vertical="center"/>
    </xf>
    <xf numFmtId="0" fontId="5" fillId="0" borderId="15" xfId="0" applyFont="1" applyBorder="1" applyAlignment="1">
      <alignment vertical="center" wrapText="1"/>
    </xf>
    <xf numFmtId="164" fontId="5" fillId="0" borderId="16" xfId="0" applyNumberFormat="1" applyFont="1" applyBorder="1" applyAlignment="1">
      <alignment horizontal="right" vertical="center"/>
    </xf>
    <xf numFmtId="0" fontId="5" fillId="0" borderId="18" xfId="0" applyFont="1" applyBorder="1" applyAlignment="1">
      <alignment vertical="center" wrapText="1"/>
    </xf>
    <xf numFmtId="164" fontId="5" fillId="0" borderId="19" xfId="0" applyNumberFormat="1" applyFont="1" applyBorder="1" applyAlignment="1">
      <alignment horizontal="right" vertical="center"/>
    </xf>
    <xf numFmtId="164" fontId="5" fillId="0" borderId="21" xfId="0" applyNumberFormat="1" applyFont="1" applyBorder="1" applyAlignment="1">
      <alignment horizontal="right" vertical="center"/>
    </xf>
    <xf numFmtId="0" fontId="6" fillId="0" borderId="1" xfId="0" applyFont="1" applyBorder="1" applyAlignment="1">
      <alignment horizontal="center" vertical="center"/>
    </xf>
    <xf numFmtId="0" fontId="12" fillId="4" borderId="1" xfId="6" applyNumberFormat="1" applyFont="1" applyFill="1" applyBorder="1" applyAlignment="1">
      <alignment horizontal="left" vertical="center" wrapText="1"/>
    </xf>
    <xf numFmtId="0" fontId="6" fillId="0" borderId="1" xfId="0" applyFont="1" applyBorder="1" applyAlignment="1">
      <alignment horizontal="center" vertical="center"/>
    </xf>
    <xf numFmtId="0" fontId="11" fillId="0" borderId="1" xfId="0" applyFont="1" applyBorder="1" applyAlignment="1">
      <alignment horizontal="left" vertical="center" wrapText="1"/>
    </xf>
    <xf numFmtId="0" fontId="14" fillId="4" borderId="1" xfId="0" applyFont="1" applyFill="1" applyBorder="1" applyAlignment="1">
      <alignment vertical="center" wrapText="1"/>
    </xf>
    <xf numFmtId="0" fontId="15" fillId="0" borderId="0" xfId="0" applyFont="1" applyAlignment="1">
      <alignment horizontal="center" vertical="center"/>
    </xf>
    <xf numFmtId="0" fontId="16" fillId="0" borderId="0" xfId="0" applyFont="1" applyAlignment="1">
      <alignment vertical="center"/>
    </xf>
    <xf numFmtId="0" fontId="17" fillId="5"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6" fillId="0" borderId="1" xfId="6" applyNumberFormat="1" applyFont="1" applyFill="1" applyBorder="1" applyAlignment="1">
      <alignment horizontal="left" vertical="center" wrapText="1"/>
    </xf>
    <xf numFmtId="0" fontId="16" fillId="0" borderId="1" xfId="6" applyNumberFormat="1" applyFont="1" applyFill="1" applyBorder="1" applyAlignment="1">
      <alignment vertical="center" wrapText="1"/>
    </xf>
    <xf numFmtId="0" fontId="17" fillId="0" borderId="1" xfId="0" applyFont="1" applyBorder="1" applyAlignment="1">
      <alignment horizontal="left" vertical="center"/>
    </xf>
    <xf numFmtId="0" fontId="16" fillId="0" borderId="1" xfId="0" applyFont="1" applyBorder="1" applyAlignment="1">
      <alignment horizontal="center" vertical="center"/>
    </xf>
    <xf numFmtId="0" fontId="15" fillId="4" borderId="1" xfId="0" applyFont="1" applyFill="1" applyBorder="1" applyAlignment="1">
      <alignment horizontal="center" vertical="center"/>
    </xf>
    <xf numFmtId="0" fontId="16" fillId="4" borderId="1" xfId="6" applyNumberFormat="1" applyFont="1" applyFill="1" applyBorder="1" applyAlignment="1">
      <alignment vertical="center" wrapText="1"/>
    </xf>
    <xf numFmtId="0" fontId="16" fillId="4" borderId="1" xfId="6" applyNumberFormat="1" applyFont="1" applyFill="1" applyBorder="1" applyAlignment="1">
      <alignment horizontal="left" vertical="center" wrapText="1"/>
    </xf>
    <xf numFmtId="0" fontId="16" fillId="4" borderId="1" xfId="0" applyFont="1" applyFill="1" applyBorder="1" applyAlignment="1">
      <alignment horizontal="left" vertical="center" wrapText="1"/>
    </xf>
    <xf numFmtId="0" fontId="16" fillId="0" borderId="1" xfId="0" applyFont="1" applyBorder="1" applyAlignment="1">
      <alignment horizontal="center" vertical="center" wrapText="1"/>
    </xf>
    <xf numFmtId="0" fontId="16" fillId="4" borderId="1" xfId="0" applyFont="1" applyFill="1" applyBorder="1" applyAlignment="1">
      <alignment horizontal="center" vertical="center"/>
    </xf>
    <xf numFmtId="0" fontId="16" fillId="0" borderId="1" xfId="0" applyFont="1" applyBorder="1" applyAlignment="1">
      <alignment horizontal="left" vertical="center" wrapText="1"/>
    </xf>
    <xf numFmtId="0" fontId="16" fillId="4" borderId="1" xfId="0" applyFont="1" applyFill="1" applyBorder="1" applyAlignment="1">
      <alignment vertical="center" wrapText="1"/>
    </xf>
    <xf numFmtId="3" fontId="16" fillId="4" borderId="1" xfId="7" applyNumberFormat="1" applyFont="1" applyFill="1" applyBorder="1" applyAlignment="1">
      <alignment horizontal="right" vertical="center" wrapText="1"/>
    </xf>
    <xf numFmtId="0" fontId="16" fillId="0" borderId="0" xfId="0" applyFont="1" applyAlignment="1">
      <alignment horizontal="center" vertical="center"/>
    </xf>
    <xf numFmtId="0" fontId="14" fillId="0" borderId="0" xfId="0" applyFont="1" applyAlignment="1">
      <alignment vertical="center"/>
    </xf>
    <xf numFmtId="167" fontId="16" fillId="0" borderId="1" xfId="0" applyNumberFormat="1" applyFont="1" applyBorder="1" applyAlignment="1">
      <alignment horizontal="center" vertical="center"/>
    </xf>
    <xf numFmtId="0" fontId="15" fillId="0" borderId="0" xfId="0" applyFont="1" applyAlignment="1">
      <alignment vertical="center"/>
    </xf>
    <xf numFmtId="0" fontId="16" fillId="4" borderId="1" xfId="0" applyFont="1" applyFill="1" applyBorder="1" applyAlignment="1">
      <alignment horizontal="justify" vertical="center" wrapText="1"/>
    </xf>
    <xf numFmtId="167" fontId="16" fillId="4" borderId="1" xfId="7" applyNumberFormat="1" applyFont="1" applyFill="1" applyBorder="1" applyAlignment="1">
      <alignment horizontal="right" vertical="center" wrapText="1"/>
    </xf>
    <xf numFmtId="167" fontId="14" fillId="5" borderId="1" xfId="0" applyNumberFormat="1" applyFont="1" applyFill="1" applyBorder="1" applyAlignment="1">
      <alignment horizontal="right" vertical="center" wrapText="1"/>
    </xf>
    <xf numFmtId="0" fontId="15"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6" fillId="3" borderId="1" xfId="0" applyFont="1" applyFill="1" applyBorder="1" applyAlignment="1">
      <alignment horizontal="left" vertical="center" wrapText="1"/>
    </xf>
    <xf numFmtId="0" fontId="16" fillId="4" borderId="1" xfId="6" applyNumberFormat="1" applyFont="1" applyFill="1" applyBorder="1" applyAlignment="1">
      <alignment horizontal="center" vertical="center" wrapText="1"/>
    </xf>
    <xf numFmtId="0" fontId="16" fillId="3" borderId="1" xfId="0" applyFont="1" applyFill="1" applyBorder="1" applyAlignment="1">
      <alignment vertical="center" wrapText="1"/>
    </xf>
    <xf numFmtId="0" fontId="16" fillId="4" borderId="1" xfId="9" applyFont="1" applyFill="1" applyBorder="1" applyAlignment="1" applyProtection="1">
      <alignment horizontal="center" vertical="center" wrapText="1"/>
      <protection hidden="1"/>
    </xf>
    <xf numFmtId="0" fontId="16" fillId="4" borderId="1" xfId="0" applyFont="1" applyFill="1" applyBorder="1" applyAlignment="1" applyProtection="1">
      <alignment horizontal="center" vertical="center" wrapText="1"/>
      <protection locked="0"/>
    </xf>
    <xf numFmtId="0" fontId="14" fillId="0" borderId="1" xfId="0" applyFont="1" applyBorder="1" applyAlignment="1">
      <alignment horizontal="center" vertical="center"/>
    </xf>
    <xf numFmtId="167" fontId="15" fillId="0" borderId="1" xfId="0" applyNumberFormat="1" applyFont="1" applyBorder="1" applyAlignment="1">
      <alignment vertical="center"/>
    </xf>
    <xf numFmtId="0" fontId="16" fillId="0" borderId="1" xfId="0" applyFont="1" applyBorder="1" applyAlignment="1">
      <alignment vertical="center" wrapText="1"/>
    </xf>
    <xf numFmtId="0" fontId="16" fillId="6" borderId="1" xfId="0" applyFont="1" applyFill="1" applyBorder="1" applyAlignment="1">
      <alignment vertical="center" wrapText="1"/>
    </xf>
    <xf numFmtId="0" fontId="16" fillId="6" borderId="1" xfId="0" applyFont="1" applyFill="1" applyBorder="1" applyAlignment="1">
      <alignment horizontal="center" vertical="center"/>
    </xf>
    <xf numFmtId="0" fontId="16" fillId="7" borderId="1" xfId="0" applyFont="1" applyFill="1" applyBorder="1" applyAlignment="1">
      <alignment vertical="center" wrapText="1"/>
    </xf>
    <xf numFmtId="0" fontId="16" fillId="7" borderId="1" xfId="0" applyFont="1" applyFill="1" applyBorder="1" applyAlignment="1">
      <alignment horizontal="center" vertical="center"/>
    </xf>
    <xf numFmtId="0" fontId="16" fillId="7" borderId="1" xfId="0" applyFont="1" applyFill="1" applyBorder="1" applyAlignment="1">
      <alignment wrapText="1"/>
    </xf>
    <xf numFmtId="0" fontId="16" fillId="7" borderId="1" xfId="0" applyFont="1" applyFill="1" applyBorder="1" applyAlignment="1">
      <alignment horizontal="center" wrapText="1"/>
    </xf>
    <xf numFmtId="167" fontId="16" fillId="4" borderId="1" xfId="0" applyNumberFormat="1" applyFont="1" applyFill="1" applyBorder="1" applyAlignment="1">
      <alignment horizontal="right" vertical="center"/>
    </xf>
    <xf numFmtId="0" fontId="16" fillId="3" borderId="1" xfId="0" applyFont="1" applyFill="1" applyBorder="1" applyAlignment="1">
      <alignment horizontal="center" vertical="center"/>
    </xf>
    <xf numFmtId="0" fontId="19" fillId="4" borderId="1" xfId="0" applyFont="1" applyFill="1" applyBorder="1" applyAlignment="1">
      <alignment horizontal="center" vertical="center"/>
    </xf>
    <xf numFmtId="0" fontId="15" fillId="4" borderId="1" xfId="0" applyFont="1" applyFill="1" applyBorder="1" applyAlignment="1">
      <alignment horizontal="center" vertical="center" wrapText="1"/>
    </xf>
    <xf numFmtId="6" fontId="16" fillId="4" borderId="1" xfId="0" applyNumberFormat="1" applyFont="1" applyFill="1" applyBorder="1" applyAlignment="1">
      <alignment horizontal="left" vertical="center" wrapText="1"/>
    </xf>
    <xf numFmtId="0" fontId="15" fillId="0" borderId="1" xfId="0" applyFont="1" applyBorder="1" applyAlignment="1">
      <alignment horizontal="center" vertical="center" wrapText="1"/>
    </xf>
    <xf numFmtId="0" fontId="16" fillId="0" borderId="1" xfId="0" applyFont="1" applyBorder="1" applyAlignment="1">
      <alignment vertical="center"/>
    </xf>
    <xf numFmtId="0" fontId="16" fillId="8" borderId="1" xfId="0" applyFont="1" applyFill="1" applyBorder="1" applyAlignment="1">
      <alignment vertical="center" wrapText="1"/>
    </xf>
    <xf numFmtId="0" fontId="16" fillId="0" borderId="1" xfId="0" applyFont="1" applyBorder="1" applyAlignment="1">
      <alignment horizontal="center"/>
    </xf>
    <xf numFmtId="0" fontId="18" fillId="3" borderId="1" xfId="0" applyFont="1" applyFill="1" applyBorder="1" applyAlignment="1">
      <alignment horizontal="center" vertical="center" wrapText="1"/>
    </xf>
    <xf numFmtId="167" fontId="16" fillId="0" borderId="0" xfId="0" applyNumberFormat="1" applyFont="1" applyAlignment="1">
      <alignment vertical="center"/>
    </xf>
    <xf numFmtId="167" fontId="16" fillId="0" borderId="0" xfId="0" applyNumberFormat="1" applyFont="1" applyAlignment="1">
      <alignment horizontal="center" vertical="center"/>
    </xf>
    <xf numFmtId="167" fontId="15" fillId="0" borderId="0" xfId="0" applyNumberFormat="1" applyFont="1" applyAlignment="1">
      <alignment horizontal="center" vertical="center"/>
    </xf>
    <xf numFmtId="0" fontId="6" fillId="0" borderId="1" xfId="0" applyFont="1" applyBorder="1" applyAlignment="1">
      <alignment horizontal="center" vertical="center"/>
    </xf>
    <xf numFmtId="167" fontId="16" fillId="0" borderId="1" xfId="0" applyNumberFormat="1" applyFont="1" applyBorder="1" applyAlignment="1">
      <alignment vertical="center"/>
    </xf>
    <xf numFmtId="167" fontId="14" fillId="0" borderId="1" xfId="0" applyNumberFormat="1" applyFont="1" applyBorder="1" applyAlignment="1">
      <alignment vertical="center"/>
    </xf>
    <xf numFmtId="167" fontId="17" fillId="0" borderId="1" xfId="0" applyNumberFormat="1" applyFont="1" applyBorder="1" applyAlignment="1">
      <alignment vertical="center"/>
    </xf>
    <xf numFmtId="0" fontId="3" fillId="0" borderId="7" xfId="0" applyFont="1" applyBorder="1"/>
    <xf numFmtId="167" fontId="14" fillId="5" borderId="1" xfId="0" applyNumberFormat="1" applyFont="1" applyFill="1" applyBorder="1" applyAlignment="1">
      <alignment horizontal="center" vertical="center" wrapText="1"/>
    </xf>
    <xf numFmtId="167" fontId="16" fillId="0" borderId="1" xfId="0" applyNumberFormat="1" applyFont="1" applyBorder="1" applyAlignment="1">
      <alignment horizontal="right" vertical="center"/>
    </xf>
    <xf numFmtId="167"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67" fontId="14" fillId="0" borderId="1" xfId="0" applyNumberFormat="1" applyFont="1" applyBorder="1" applyAlignment="1">
      <alignment horizontal="right" vertical="center"/>
    </xf>
    <xf numFmtId="167" fontId="17" fillId="0" borderId="1" xfId="0" applyNumberFormat="1" applyFont="1" applyBorder="1" applyAlignment="1">
      <alignment horizontal="right" vertical="center"/>
    </xf>
    <xf numFmtId="0" fontId="14" fillId="4" borderId="1" xfId="0" applyFont="1" applyFill="1" applyBorder="1" applyAlignment="1">
      <alignment horizontal="center" vertical="center" wrapText="1"/>
    </xf>
    <xf numFmtId="167" fontId="14" fillId="0" borderId="1" xfId="0" applyNumberFormat="1" applyFont="1" applyBorder="1" applyAlignment="1">
      <alignment horizontal="center" vertical="center"/>
    </xf>
    <xf numFmtId="0" fontId="16" fillId="0" borderId="1" xfId="6" applyNumberFormat="1" applyFont="1" applyFill="1" applyBorder="1" applyAlignment="1">
      <alignment horizontal="center" vertical="center" wrapText="1"/>
    </xf>
    <xf numFmtId="0" fontId="17" fillId="0" borderId="1" xfId="0" applyFont="1" applyBorder="1" applyAlignment="1">
      <alignment horizontal="center" vertical="center"/>
    </xf>
    <xf numFmtId="0" fontId="17" fillId="0" borderId="0" xfId="0" applyFont="1" applyAlignment="1">
      <alignment horizontal="center" vertical="center"/>
    </xf>
    <xf numFmtId="167" fontId="14" fillId="0" borderId="1" xfId="0" applyNumberFormat="1" applyFont="1" applyBorder="1" applyAlignment="1">
      <alignment horizontal="center" vertical="center"/>
    </xf>
    <xf numFmtId="0" fontId="6" fillId="0" borderId="1" xfId="0" applyFont="1" applyBorder="1" applyAlignment="1">
      <alignment horizontal="center" vertical="center"/>
    </xf>
    <xf numFmtId="0" fontId="8" fillId="0" borderId="0" xfId="0" applyFont="1"/>
    <xf numFmtId="0" fontId="14" fillId="0" borderId="1" xfId="0" applyFont="1" applyBorder="1" applyAlignment="1">
      <alignment vertical="center" wrapText="1"/>
    </xf>
    <xf numFmtId="0" fontId="9" fillId="4" borderId="1" xfId="0" applyFont="1" applyFill="1" applyBorder="1" applyAlignment="1">
      <alignment horizontal="center" vertical="center"/>
    </xf>
    <xf numFmtId="0" fontId="15" fillId="0" borderId="0" xfId="0" applyFont="1" applyAlignment="1">
      <alignment horizontal="center" vertical="center" wrapText="1"/>
    </xf>
    <xf numFmtId="167" fontId="15" fillId="4" borderId="1" xfId="0" applyNumberFormat="1" applyFont="1" applyFill="1" applyBorder="1" applyAlignment="1">
      <alignment horizontal="right" vertical="center"/>
    </xf>
    <xf numFmtId="0" fontId="14" fillId="0" borderId="1" xfId="0" applyFont="1" applyBorder="1" applyAlignment="1">
      <alignment horizontal="center" vertical="center" wrapText="1"/>
    </xf>
    <xf numFmtId="0" fontId="17" fillId="4" borderId="1" xfId="0" applyFont="1" applyFill="1" applyBorder="1" applyAlignment="1">
      <alignment horizontal="left" vertical="center"/>
    </xf>
    <xf numFmtId="167" fontId="14" fillId="4" borderId="1" xfId="0" applyNumberFormat="1" applyFont="1" applyFill="1" applyBorder="1" applyAlignment="1">
      <alignment horizontal="right" vertical="center"/>
    </xf>
    <xf numFmtId="167" fontId="17" fillId="4" borderId="1" xfId="0" applyNumberFormat="1" applyFont="1" applyFill="1" applyBorder="1" applyAlignment="1">
      <alignment horizontal="right"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6" fontId="9" fillId="0" borderId="1" xfId="0" applyNumberFormat="1" applyFont="1" applyBorder="1" applyAlignment="1">
      <alignment horizontal="right" vertical="center"/>
    </xf>
    <xf numFmtId="0" fontId="8" fillId="0" borderId="1" xfId="0" applyFont="1" applyBorder="1"/>
    <xf numFmtId="6" fontId="8" fillId="0" borderId="1" xfId="0" applyNumberFormat="1" applyFont="1" applyBorder="1"/>
    <xf numFmtId="167" fontId="14" fillId="5" borderId="5" xfId="0" applyNumberFormat="1" applyFont="1" applyFill="1" applyBorder="1" applyAlignment="1">
      <alignment horizontal="center" vertical="center" wrapText="1"/>
    </xf>
    <xf numFmtId="0" fontId="20" fillId="0" borderId="0" xfId="0" applyFont="1"/>
    <xf numFmtId="3" fontId="20" fillId="0" borderId="0" xfId="0" applyNumberFormat="1" applyFont="1"/>
    <xf numFmtId="0" fontId="21" fillId="2" borderId="4" xfId="0" applyFont="1" applyFill="1" applyBorder="1" applyAlignment="1">
      <alignment horizontal="center" vertical="center" wrapText="1"/>
    </xf>
    <xf numFmtId="0" fontId="21" fillId="2" borderId="13" xfId="0" applyFont="1" applyFill="1" applyBorder="1" applyAlignment="1">
      <alignment horizontal="center" vertical="center" wrapText="1"/>
    </xf>
    <xf numFmtId="0" fontId="22" fillId="0" borderId="18" xfId="0" applyFont="1" applyBorder="1" applyAlignment="1">
      <alignment vertical="center" wrapText="1"/>
    </xf>
    <xf numFmtId="164" fontId="22" fillId="0" borderId="35" xfId="0" applyNumberFormat="1" applyFont="1" applyBorder="1" applyAlignment="1">
      <alignment horizontal="right"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1" xfId="0" applyFont="1" applyBorder="1" applyAlignment="1">
      <alignment horizontal="center" vertical="center"/>
    </xf>
    <xf numFmtId="0" fontId="20" fillId="0" borderId="9" xfId="0" applyFont="1" applyBorder="1" applyAlignment="1">
      <alignment horizontal="center" vertical="center"/>
    </xf>
    <xf numFmtId="0" fontId="22" fillId="0" borderId="15" xfId="0" applyFont="1" applyBorder="1" applyAlignment="1">
      <alignment vertical="center" wrapText="1"/>
    </xf>
    <xf numFmtId="164" fontId="22" fillId="0" borderId="36" xfId="0" applyNumberFormat="1" applyFont="1" applyBorder="1" applyAlignment="1">
      <alignment horizontal="right" vertical="center"/>
    </xf>
    <xf numFmtId="0" fontId="20" fillId="0" borderId="11" xfId="0" applyFont="1" applyBorder="1" applyAlignment="1">
      <alignment horizontal="center" vertical="center"/>
    </xf>
    <xf numFmtId="0" fontId="20" fillId="0" borderId="12" xfId="0" applyFont="1" applyBorder="1" applyAlignment="1">
      <alignment horizontal="center" vertical="center"/>
    </xf>
    <xf numFmtId="0" fontId="20" fillId="0" borderId="5" xfId="0" applyFont="1" applyBorder="1"/>
    <xf numFmtId="0" fontId="22" fillId="0" borderId="14" xfId="0" applyFont="1" applyBorder="1" applyAlignment="1">
      <alignment horizontal="center" vertical="center"/>
    </xf>
    <xf numFmtId="164" fontId="22" fillId="0" borderId="26" xfId="0" applyNumberFormat="1" applyFont="1" applyBorder="1" applyAlignment="1">
      <alignment horizontal="right" vertical="center"/>
    </xf>
    <xf numFmtId="0" fontId="20" fillId="0" borderId="11" xfId="0" applyFont="1" applyBorder="1"/>
    <xf numFmtId="164" fontId="22" fillId="0" borderId="37" xfId="0" applyNumberFormat="1" applyFont="1" applyBorder="1" applyAlignment="1">
      <alignment horizontal="right" vertical="center"/>
    </xf>
    <xf numFmtId="0" fontId="20" fillId="0" borderId="7" xfId="0" applyFont="1" applyBorder="1"/>
    <xf numFmtId="164" fontId="22" fillId="0" borderId="38" xfId="0" applyNumberFormat="1" applyFont="1" applyBorder="1" applyAlignment="1">
      <alignment horizontal="right"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9" xfId="0" applyFont="1" applyBorder="1" applyAlignment="1">
      <alignment horizontal="left" vertical="center" wrapText="1"/>
    </xf>
    <xf numFmtId="0" fontId="23" fillId="0" borderId="16" xfId="0" applyFont="1" applyBorder="1" applyAlignment="1">
      <alignment horizontal="left" vertical="center" wrapText="1"/>
    </xf>
    <xf numFmtId="0" fontId="20" fillId="0" borderId="0" xfId="0" applyFont="1" applyFill="1"/>
    <xf numFmtId="0" fontId="22" fillId="0" borderId="14" xfId="0" applyFont="1" applyFill="1" applyBorder="1" applyAlignment="1">
      <alignment horizontal="center" vertical="center" wrapText="1"/>
    </xf>
    <xf numFmtId="0" fontId="22" fillId="0" borderId="15" xfId="0" applyFont="1" applyFill="1" applyBorder="1" applyAlignment="1">
      <alignment horizontal="center" vertical="center" wrapText="1"/>
    </xf>
    <xf numFmtId="164" fontId="22" fillId="0" borderId="15" xfId="0" applyNumberFormat="1" applyFont="1" applyBorder="1" applyAlignment="1">
      <alignment horizontal="right" vertical="center"/>
    </xf>
    <xf numFmtId="0" fontId="22" fillId="0" borderId="15" xfId="0" applyFont="1" applyFill="1" applyBorder="1" applyAlignment="1">
      <alignment horizontal="left" vertical="center" wrapText="1"/>
    </xf>
    <xf numFmtId="0" fontId="22" fillId="0" borderId="17" xfId="0" applyFont="1" applyFill="1" applyBorder="1" applyAlignment="1">
      <alignment horizontal="center" vertical="center" wrapText="1"/>
    </xf>
    <xf numFmtId="0" fontId="22" fillId="0" borderId="18" xfId="0" applyFont="1" applyFill="1" applyBorder="1" applyAlignment="1">
      <alignment horizontal="left" vertical="center" wrapText="1"/>
    </xf>
    <xf numFmtId="164" fontId="22" fillId="0" borderId="18" xfId="0" applyNumberFormat="1" applyFont="1" applyBorder="1" applyAlignment="1">
      <alignment horizontal="right" vertical="center"/>
    </xf>
    <xf numFmtId="0" fontId="22" fillId="0" borderId="18" xfId="0" applyFont="1" applyFill="1" applyBorder="1" applyAlignment="1">
      <alignment horizontal="center" vertical="center" wrapText="1"/>
    </xf>
    <xf numFmtId="0" fontId="20" fillId="0" borderId="18" xfId="0" applyFont="1" applyBorder="1" applyAlignment="1">
      <alignment horizontal="center" vertical="center"/>
    </xf>
    <xf numFmtId="0" fontId="22" fillId="0" borderId="7" xfId="0" applyFont="1" applyFill="1" applyBorder="1" applyAlignment="1">
      <alignment horizontal="center" vertical="center" wrapText="1"/>
    </xf>
    <xf numFmtId="164" fontId="22" fillId="0" borderId="7" xfId="0" applyNumberFormat="1" applyFont="1" applyBorder="1" applyAlignment="1">
      <alignment horizontal="right" vertical="center"/>
    </xf>
    <xf numFmtId="0" fontId="22" fillId="0" borderId="11" xfId="0" applyFont="1" applyFill="1" applyBorder="1" applyAlignment="1">
      <alignment horizontal="center" vertical="center" wrapText="1"/>
    </xf>
    <xf numFmtId="164" fontId="22" fillId="0" borderId="11" xfId="0" applyNumberFormat="1" applyFont="1" applyBorder="1" applyAlignment="1">
      <alignment horizontal="right" vertical="center"/>
    </xf>
    <xf numFmtId="0" fontId="20" fillId="0" borderId="36" xfId="0" applyFont="1" applyBorder="1" applyAlignment="1">
      <alignment horizontal="center" vertical="center" wrapText="1"/>
    </xf>
    <xf numFmtId="0" fontId="20" fillId="0" borderId="36" xfId="0" applyFont="1" applyBorder="1" applyAlignment="1">
      <alignment horizontal="center" vertical="center"/>
    </xf>
    <xf numFmtId="0" fontId="20" fillId="0" borderId="38" xfId="0" applyFont="1" applyBorder="1" applyAlignment="1">
      <alignment horizontal="center" vertical="center"/>
    </xf>
    <xf numFmtId="0" fontId="20" fillId="0" borderId="35" xfId="0" applyFont="1" applyBorder="1" applyAlignment="1">
      <alignment horizontal="center" vertical="center"/>
    </xf>
    <xf numFmtId="0" fontId="20" fillId="0" borderId="37" xfId="0" applyFont="1" applyBorder="1" applyAlignment="1">
      <alignment horizontal="center" vertical="center"/>
    </xf>
    <xf numFmtId="0" fontId="20" fillId="0" borderId="37"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0" xfId="0" applyFont="1" applyAlignment="1">
      <alignment horizontal="center" vertical="center"/>
    </xf>
    <xf numFmtId="0" fontId="20" fillId="0" borderId="16"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12" xfId="0" applyFont="1" applyFill="1" applyBorder="1" applyAlignment="1">
      <alignment horizontal="center" vertical="center"/>
    </xf>
    <xf numFmtId="0" fontId="20" fillId="0" borderId="19" xfId="0" applyFont="1" applyFill="1" applyBorder="1" applyAlignment="1">
      <alignment horizontal="center" vertical="center"/>
    </xf>
    <xf numFmtId="170" fontId="20" fillId="0" borderId="12" xfId="0" applyNumberFormat="1" applyFont="1" applyFill="1" applyBorder="1" applyAlignment="1">
      <alignment horizontal="center" vertical="center"/>
    </xf>
    <xf numFmtId="171" fontId="20" fillId="0" borderId="12" xfId="0" applyNumberFormat="1" applyFont="1" applyFill="1" applyBorder="1" applyAlignment="1">
      <alignment horizontal="center" vertical="center"/>
    </xf>
    <xf numFmtId="0" fontId="20" fillId="0" borderId="40" xfId="0" applyFont="1" applyFill="1" applyBorder="1"/>
    <xf numFmtId="0" fontId="21" fillId="2" borderId="39" xfId="0" applyFont="1" applyFill="1" applyBorder="1" applyAlignment="1">
      <alignment horizontal="center" vertical="center" wrapText="1"/>
    </xf>
    <xf numFmtId="0" fontId="21" fillId="2" borderId="40" xfId="0" applyFont="1" applyFill="1" applyBorder="1" applyAlignment="1">
      <alignment horizontal="center" vertical="center" wrapText="1"/>
    </xf>
    <xf numFmtId="0" fontId="21" fillId="2" borderId="41" xfId="0" applyFont="1" applyFill="1" applyBorder="1" applyAlignment="1">
      <alignment horizontal="center" vertical="center" wrapText="1"/>
    </xf>
    <xf numFmtId="0" fontId="21" fillId="2" borderId="16" xfId="0" applyFont="1" applyFill="1" applyBorder="1" applyAlignment="1">
      <alignment horizontal="center" vertical="center" wrapText="1"/>
    </xf>
    <xf numFmtId="0" fontId="14" fillId="4" borderId="1" xfId="0" applyFont="1" applyFill="1" applyBorder="1" applyAlignment="1">
      <alignment horizontal="center" vertical="center" wrapText="1"/>
    </xf>
    <xf numFmtId="167" fontId="14" fillId="0" borderId="1" xfId="0" applyNumberFormat="1" applyFont="1" applyBorder="1" applyAlignment="1">
      <alignment horizontal="center" vertical="center"/>
    </xf>
    <xf numFmtId="167" fontId="14" fillId="0" borderId="1" xfId="0" applyNumberFormat="1" applyFont="1" applyBorder="1" applyAlignment="1">
      <alignment horizontal="center" vertical="center" wrapText="1"/>
    </xf>
    <xf numFmtId="0" fontId="3" fillId="0" borderId="6" xfId="0" applyFont="1" applyBorder="1" applyAlignment="1">
      <alignment horizontal="center" vertical="center"/>
    </xf>
    <xf numFmtId="0" fontId="3" fillId="0" borderId="20"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horizontal="left" vertical="center"/>
    </xf>
    <xf numFmtId="0" fontId="3" fillId="0" borderId="5" xfId="0" applyFont="1" applyBorder="1" applyAlignment="1">
      <alignment horizontal="left" vertical="center"/>
    </xf>
    <xf numFmtId="0" fontId="3" fillId="0" borderId="11" xfId="0" applyFont="1" applyBorder="1" applyAlignment="1">
      <alignment horizontal="left" vertical="center"/>
    </xf>
    <xf numFmtId="0" fontId="5" fillId="0" borderId="17" xfId="0" applyFont="1" applyBorder="1" applyAlignment="1">
      <alignment horizontal="center" vertical="center"/>
    </xf>
    <xf numFmtId="0" fontId="5" fillId="0" borderId="24" xfId="0" applyFont="1" applyBorder="1" applyAlignment="1">
      <alignment horizontal="center" vertical="center"/>
    </xf>
    <xf numFmtId="0" fontId="5" fillId="0" borderId="18" xfId="0" applyFont="1" applyBorder="1" applyAlignment="1">
      <alignment horizontal="left" vertical="center" wrapText="1"/>
    </xf>
    <xf numFmtId="0" fontId="5" fillId="0" borderId="25" xfId="0" applyFont="1" applyBorder="1" applyAlignment="1">
      <alignment horizontal="left" vertical="center" wrapText="1"/>
    </xf>
    <xf numFmtId="0" fontId="5" fillId="0" borderId="23" xfId="0" applyFont="1" applyBorder="1" applyAlignment="1">
      <alignment horizontal="center" vertical="center"/>
    </xf>
    <xf numFmtId="0" fontId="5" fillId="0" borderId="18"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22"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8" fillId="0" borderId="1" xfId="0" applyFont="1" applyBorder="1" applyAlignment="1">
      <alignment horizontal="center" vertical="center" wrapText="1"/>
    </xf>
    <xf numFmtId="167" fontId="14" fillId="0" borderId="2" xfId="0" applyNumberFormat="1" applyFont="1" applyBorder="1" applyAlignment="1">
      <alignment horizontal="center" vertical="center"/>
    </xf>
    <xf numFmtId="167" fontId="14" fillId="0" borderId="29" xfId="0" applyNumberFormat="1" applyFont="1" applyBorder="1" applyAlignment="1">
      <alignment horizontal="center" vertical="center"/>
    </xf>
    <xf numFmtId="167" fontId="14" fillId="0" borderId="3" xfId="0" applyNumberFormat="1" applyFont="1" applyBorder="1" applyAlignment="1">
      <alignment horizontal="center" vertical="center"/>
    </xf>
    <xf numFmtId="167" fontId="16" fillId="0" borderId="30" xfId="0" applyNumberFormat="1" applyFont="1" applyBorder="1" applyAlignment="1">
      <alignment horizontal="center" vertical="center"/>
    </xf>
    <xf numFmtId="167" fontId="16" fillId="0" borderId="31" xfId="0" applyNumberFormat="1" applyFont="1" applyBorder="1" applyAlignment="1">
      <alignment horizontal="center" vertical="center"/>
    </xf>
    <xf numFmtId="167" fontId="16" fillId="0" borderId="32" xfId="0" applyNumberFormat="1" applyFont="1" applyBorder="1" applyAlignment="1">
      <alignment horizontal="center" vertical="center"/>
    </xf>
    <xf numFmtId="167" fontId="16" fillId="0" borderId="28" xfId="0" applyNumberFormat="1" applyFont="1" applyBorder="1" applyAlignment="1">
      <alignment horizontal="center" vertical="center"/>
    </xf>
    <xf numFmtId="167" fontId="16" fillId="0" borderId="0" xfId="0" applyNumberFormat="1" applyFont="1" applyBorder="1" applyAlignment="1">
      <alignment horizontal="center" vertical="center"/>
    </xf>
    <xf numFmtId="167" fontId="16" fillId="0" borderId="33" xfId="0" applyNumberFormat="1" applyFont="1" applyBorder="1" applyAlignment="1">
      <alignment horizontal="center" vertical="center"/>
    </xf>
    <xf numFmtId="167" fontId="16" fillId="0" borderId="26" xfId="0" applyNumberFormat="1" applyFont="1" applyBorder="1" applyAlignment="1">
      <alignment horizontal="center" vertical="center"/>
    </xf>
    <xf numFmtId="167" fontId="16" fillId="0" borderId="27" xfId="0" applyNumberFormat="1" applyFont="1" applyBorder="1" applyAlignment="1">
      <alignment horizontal="center" vertical="center"/>
    </xf>
    <xf numFmtId="167" fontId="16" fillId="0" borderId="34" xfId="0" applyNumberFormat="1" applyFont="1" applyBorder="1" applyAlignment="1">
      <alignment horizontal="center" vertical="center"/>
    </xf>
    <xf numFmtId="167" fontId="15" fillId="0" borderId="30" xfId="0" applyNumberFormat="1" applyFont="1" applyBorder="1" applyAlignment="1">
      <alignment horizontal="center" vertical="center"/>
    </xf>
    <xf numFmtId="167" fontId="15" fillId="0" borderId="31" xfId="0" applyNumberFormat="1" applyFont="1" applyBorder="1" applyAlignment="1">
      <alignment horizontal="center" vertical="center"/>
    </xf>
    <xf numFmtId="167" fontId="15" fillId="0" borderId="32" xfId="0" applyNumberFormat="1" applyFont="1" applyBorder="1" applyAlignment="1">
      <alignment horizontal="center" vertical="center"/>
    </xf>
    <xf numFmtId="167" fontId="15" fillId="0" borderId="26" xfId="0" applyNumberFormat="1" applyFont="1" applyBorder="1" applyAlignment="1">
      <alignment horizontal="center" vertical="center"/>
    </xf>
    <xf numFmtId="167" fontId="15" fillId="0" borderId="27" xfId="0" applyNumberFormat="1" applyFont="1" applyBorder="1" applyAlignment="1">
      <alignment horizontal="center" vertical="center"/>
    </xf>
    <xf numFmtId="167" fontId="15" fillId="0" borderId="34" xfId="0" applyNumberFormat="1" applyFont="1" applyBorder="1" applyAlignment="1">
      <alignment horizontal="center" vertical="center"/>
    </xf>
    <xf numFmtId="167" fontId="16" fillId="4" borderId="30" xfId="0" applyNumberFormat="1" applyFont="1" applyFill="1" applyBorder="1" applyAlignment="1">
      <alignment horizontal="center" vertical="center"/>
    </xf>
    <xf numFmtId="167" fontId="16" fillId="4" borderId="31" xfId="0" applyNumberFormat="1" applyFont="1" applyFill="1" applyBorder="1" applyAlignment="1">
      <alignment horizontal="center" vertical="center"/>
    </xf>
    <xf numFmtId="167" fontId="16" fillId="4" borderId="32" xfId="0" applyNumberFormat="1" applyFont="1" applyFill="1" applyBorder="1" applyAlignment="1">
      <alignment horizontal="center" vertical="center"/>
    </xf>
    <xf numFmtId="167" fontId="16" fillId="4" borderId="28" xfId="0" applyNumberFormat="1" applyFont="1" applyFill="1" applyBorder="1" applyAlignment="1">
      <alignment horizontal="center" vertical="center"/>
    </xf>
    <xf numFmtId="167" fontId="16" fillId="4" borderId="0" xfId="0" applyNumberFormat="1" applyFont="1" applyFill="1" applyBorder="1" applyAlignment="1">
      <alignment horizontal="center" vertical="center"/>
    </xf>
    <xf numFmtId="167" fontId="16" fillId="4" borderId="33" xfId="0" applyNumberFormat="1" applyFont="1" applyFill="1" applyBorder="1" applyAlignment="1">
      <alignment horizontal="center" vertical="center"/>
    </xf>
    <xf numFmtId="167" fontId="16" fillId="4" borderId="26" xfId="0" applyNumberFormat="1" applyFont="1" applyFill="1" applyBorder="1" applyAlignment="1">
      <alignment horizontal="center" vertical="center"/>
    </xf>
    <xf numFmtId="167" fontId="16" fillId="4" borderId="27" xfId="0" applyNumberFormat="1" applyFont="1" applyFill="1" applyBorder="1" applyAlignment="1">
      <alignment horizontal="center" vertical="center"/>
    </xf>
    <xf numFmtId="167" fontId="16" fillId="4" borderId="34" xfId="0" applyNumberFormat="1" applyFont="1" applyFill="1" applyBorder="1" applyAlignment="1">
      <alignment horizontal="center" vertical="center"/>
    </xf>
    <xf numFmtId="0" fontId="22" fillId="0" borderId="17" xfId="0" applyFont="1" applyBorder="1" applyAlignment="1">
      <alignment horizontal="center" vertical="center"/>
    </xf>
    <xf numFmtId="0" fontId="22" fillId="0" borderId="23" xfId="0" applyFont="1" applyBorder="1" applyAlignment="1">
      <alignment horizontal="center" vertical="center"/>
    </xf>
    <xf numFmtId="0" fontId="22" fillId="0" borderId="24" xfId="0" applyFont="1" applyBorder="1" applyAlignment="1">
      <alignment horizontal="center" vertical="center"/>
    </xf>
    <xf numFmtId="0" fontId="22" fillId="0" borderId="18" xfId="0" applyFont="1" applyBorder="1" applyAlignment="1">
      <alignment horizontal="left" vertical="center" wrapText="1"/>
    </xf>
    <xf numFmtId="0" fontId="22" fillId="0" borderId="22" xfId="0" applyFont="1" applyBorder="1" applyAlignment="1">
      <alignment horizontal="left" vertical="center" wrapText="1"/>
    </xf>
    <xf numFmtId="0" fontId="22" fillId="0" borderId="25" xfId="0" applyFont="1" applyBorder="1" applyAlignment="1">
      <alignment horizontal="left" vertical="center" wrapText="1"/>
    </xf>
    <xf numFmtId="0" fontId="20" fillId="0" borderId="6" xfId="0" applyFont="1" applyBorder="1" applyAlignment="1">
      <alignment horizontal="center" vertical="center"/>
    </xf>
    <xf numFmtId="0" fontId="20" fillId="0" borderId="20" xfId="0" applyFont="1" applyBorder="1" applyAlignment="1">
      <alignment horizontal="center" vertical="center"/>
    </xf>
    <xf numFmtId="0" fontId="20" fillId="0" borderId="10" xfId="0" applyFont="1" applyBorder="1" applyAlignment="1">
      <alignment horizontal="center" vertical="center"/>
    </xf>
    <xf numFmtId="0" fontId="20" fillId="0" borderId="7" xfId="0" applyFont="1" applyBorder="1" applyAlignment="1">
      <alignment horizontal="left" vertical="center"/>
    </xf>
    <xf numFmtId="0" fontId="20" fillId="0" borderId="5" xfId="0" applyFont="1" applyBorder="1" applyAlignment="1">
      <alignment horizontal="left" vertical="center"/>
    </xf>
    <xf numFmtId="0" fontId="20" fillId="0" borderId="11" xfId="0" applyFont="1" applyBorder="1" applyAlignment="1">
      <alignment horizontal="left" vertical="center"/>
    </xf>
    <xf numFmtId="0" fontId="20" fillId="0" borderId="8" xfId="0" applyFont="1" applyBorder="1" applyAlignment="1">
      <alignment horizontal="left" vertical="center" wrapText="1"/>
    </xf>
    <xf numFmtId="0" fontId="20" fillId="0" borderId="12" xfId="0" applyFont="1" applyBorder="1" applyAlignment="1">
      <alignment horizontal="left" vertical="center" wrapText="1"/>
    </xf>
    <xf numFmtId="0" fontId="22" fillId="0" borderId="6"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7" xfId="0" applyFont="1" applyBorder="1" applyAlignment="1">
      <alignment horizontal="left" vertical="center" wrapText="1"/>
    </xf>
    <xf numFmtId="0" fontId="22" fillId="0" borderId="11" xfId="0" applyFont="1" applyBorder="1" applyAlignment="1">
      <alignment horizontal="left" vertical="center" wrapText="1"/>
    </xf>
    <xf numFmtId="6" fontId="20" fillId="0" borderId="7" xfId="0" applyNumberFormat="1" applyFont="1" applyBorder="1" applyAlignment="1">
      <alignment horizontal="right" vertical="center"/>
    </xf>
    <xf numFmtId="6" fontId="20" fillId="0" borderId="11" xfId="0" applyNumberFormat="1" applyFont="1" applyBorder="1" applyAlignment="1">
      <alignment horizontal="right" vertical="center"/>
    </xf>
    <xf numFmtId="0" fontId="22" fillId="0" borderId="7" xfId="0" applyFont="1" applyBorder="1" applyAlignment="1">
      <alignment horizontal="center" vertical="center" wrapText="1"/>
    </xf>
    <xf numFmtId="0" fontId="22" fillId="0" borderId="11" xfId="0" applyFont="1" applyBorder="1" applyAlignment="1">
      <alignment horizontal="center" vertical="center" wrapText="1"/>
    </xf>
  </cellXfs>
  <cellStyles count="14">
    <cellStyle name="Millares" xfId="6" builtinId="3"/>
    <cellStyle name="Millares [0] 2" xfId="12"/>
    <cellStyle name="Millares 2" xfId="8"/>
    <cellStyle name="Millares 2 2" xfId="11"/>
    <cellStyle name="Millares 3" xfId="10"/>
    <cellStyle name="Millares 4" xfId="13"/>
    <cellStyle name="Moneda" xfId="1" builtinId="4"/>
    <cellStyle name="Moneda [0] 2" xfId="5"/>
    <cellStyle name="Moneda [0] 3" xfId="7"/>
    <cellStyle name="Normal" xfId="0" builtinId="0"/>
    <cellStyle name="Normal 2 2" xfId="4"/>
    <cellStyle name="Normal 2_MATERIAL DE CIRUGIA Y QUIRURGIC" xfId="9"/>
    <cellStyle name="Normal 3 2" xfId="3"/>
    <cellStyle name="Normal 5" xfId="2"/>
  </cellStyles>
  <dxfs count="6">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lias.Mora/Documents/HOMIL%20NOV-2019/HOMIL/PLAN%20ANUAL%20DE%20ADQUISICIONES%20PAA/P.A.A.%202022/Formato%20Requerimientos%20PAA2022%20HOMIL%20UNF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2022"/>
      <sheetName val="Data"/>
    </sheetNames>
    <sheetDataSet>
      <sheetData sheetId="0"/>
      <sheetData sheetId="1">
        <row r="1">
          <cell r="A1" t="str">
            <v>NUEVO PROCESO</v>
          </cell>
        </row>
        <row r="2">
          <cell r="A2" t="str">
            <v>ADICIÓN</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6.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8"/>
  <sheetViews>
    <sheetView topLeftCell="A25" workbookViewId="0">
      <selection activeCell="B37" sqref="B37"/>
    </sheetView>
  </sheetViews>
  <sheetFormatPr baseColWidth="10" defaultRowHeight="12.75" x14ac:dyDescent="0.25"/>
  <cols>
    <col min="1" max="1" width="4.85546875" style="18" bestFit="1" customWidth="1"/>
    <col min="2" max="2" width="46.7109375" style="18" customWidth="1"/>
    <col min="3" max="3" width="18.42578125" style="18" customWidth="1"/>
    <col min="4" max="16384" width="11.42578125" style="18"/>
  </cols>
  <sheetData>
    <row r="1" spans="1:3" x14ac:dyDescent="0.25">
      <c r="A1" s="119" t="s">
        <v>53</v>
      </c>
      <c r="B1" s="119" t="s">
        <v>54</v>
      </c>
      <c r="C1" s="119" t="s">
        <v>970</v>
      </c>
    </row>
    <row r="2" spans="1:3" x14ac:dyDescent="0.25">
      <c r="A2" s="120">
        <v>1</v>
      </c>
      <c r="B2" s="36" t="s">
        <v>55</v>
      </c>
      <c r="C2" s="121">
        <v>13689000</v>
      </c>
    </row>
    <row r="3" spans="1:3" ht="25.5" x14ac:dyDescent="0.25">
      <c r="A3" s="120">
        <v>2</v>
      </c>
      <c r="B3" s="36" t="s">
        <v>971</v>
      </c>
      <c r="C3" s="121">
        <v>45996000</v>
      </c>
    </row>
    <row r="4" spans="1:3" ht="25.5" x14ac:dyDescent="0.25">
      <c r="A4" s="120">
        <v>3</v>
      </c>
      <c r="B4" s="36" t="s">
        <v>972</v>
      </c>
      <c r="C4" s="121">
        <v>16427000</v>
      </c>
    </row>
    <row r="5" spans="1:3" x14ac:dyDescent="0.25">
      <c r="A5" s="120">
        <v>4</v>
      </c>
      <c r="B5" s="36" t="s">
        <v>56</v>
      </c>
      <c r="C5" s="121">
        <v>182525000</v>
      </c>
    </row>
    <row r="6" spans="1:3" x14ac:dyDescent="0.25">
      <c r="A6" s="120">
        <v>5</v>
      </c>
      <c r="B6" s="36" t="s">
        <v>58</v>
      </c>
      <c r="C6" s="121">
        <v>10690000</v>
      </c>
    </row>
    <row r="7" spans="1:3" x14ac:dyDescent="0.25">
      <c r="A7" s="120">
        <v>6</v>
      </c>
      <c r="B7" s="36" t="s">
        <v>60</v>
      </c>
      <c r="C7" s="121">
        <v>18253000</v>
      </c>
    </row>
    <row r="8" spans="1:3" x14ac:dyDescent="0.25">
      <c r="A8" s="120">
        <v>7</v>
      </c>
      <c r="B8" s="36" t="s">
        <v>62</v>
      </c>
      <c r="C8" s="121">
        <v>182525000</v>
      </c>
    </row>
    <row r="9" spans="1:3" ht="25.5" x14ac:dyDescent="0.25">
      <c r="A9" s="120">
        <v>8</v>
      </c>
      <c r="B9" s="36" t="s">
        <v>66</v>
      </c>
      <c r="C9" s="121">
        <v>91262000</v>
      </c>
    </row>
    <row r="10" spans="1:3" x14ac:dyDescent="0.25">
      <c r="A10" s="120">
        <v>9</v>
      </c>
      <c r="B10" s="36" t="s">
        <v>69</v>
      </c>
      <c r="C10" s="121">
        <v>43626000</v>
      </c>
    </row>
    <row r="11" spans="1:3" x14ac:dyDescent="0.25">
      <c r="A11" s="120">
        <v>10</v>
      </c>
      <c r="B11" s="36" t="s">
        <v>70</v>
      </c>
      <c r="C11" s="121">
        <v>18253000</v>
      </c>
    </row>
    <row r="12" spans="1:3" ht="25.5" x14ac:dyDescent="0.25">
      <c r="A12" s="120">
        <v>11</v>
      </c>
      <c r="B12" s="36" t="s">
        <v>73</v>
      </c>
      <c r="C12" s="121">
        <v>17816000</v>
      </c>
    </row>
    <row r="13" spans="1:3" ht="25.5" x14ac:dyDescent="0.25">
      <c r="A13" s="120">
        <v>12</v>
      </c>
      <c r="B13" s="36" t="s">
        <v>76</v>
      </c>
      <c r="C13" s="121">
        <v>31942000</v>
      </c>
    </row>
    <row r="14" spans="1:3" ht="25.5" x14ac:dyDescent="0.25">
      <c r="A14" s="120">
        <v>13</v>
      </c>
      <c r="B14" s="36" t="s">
        <v>80</v>
      </c>
      <c r="C14" s="121">
        <v>68447000</v>
      </c>
    </row>
    <row r="15" spans="1:3" ht="25.5" x14ac:dyDescent="0.25">
      <c r="A15" s="120">
        <v>14</v>
      </c>
      <c r="B15" s="36" t="s">
        <v>973</v>
      </c>
      <c r="C15" s="121">
        <v>182830000</v>
      </c>
    </row>
    <row r="16" spans="1:3" x14ac:dyDescent="0.25">
      <c r="A16" s="120">
        <v>15</v>
      </c>
      <c r="B16" s="36" t="s">
        <v>84</v>
      </c>
      <c r="C16" s="121">
        <v>58835000</v>
      </c>
    </row>
    <row r="17" spans="1:3" x14ac:dyDescent="0.25">
      <c r="A17" s="120">
        <v>16</v>
      </c>
      <c r="B17" s="36" t="s">
        <v>86</v>
      </c>
      <c r="C17" s="121">
        <v>39185000</v>
      </c>
    </row>
    <row r="18" spans="1:3" ht="25.5" x14ac:dyDescent="0.25">
      <c r="A18" s="120">
        <v>17</v>
      </c>
      <c r="B18" s="36" t="s">
        <v>88</v>
      </c>
      <c r="C18" s="121">
        <v>63010000</v>
      </c>
    </row>
    <row r="19" spans="1:3" x14ac:dyDescent="0.25">
      <c r="A19" s="120">
        <v>18</v>
      </c>
      <c r="B19" s="36" t="s">
        <v>552</v>
      </c>
      <c r="C19" s="121">
        <v>35000000</v>
      </c>
    </row>
    <row r="20" spans="1:3" x14ac:dyDescent="0.25">
      <c r="A20" s="120">
        <v>19</v>
      </c>
      <c r="B20" s="36" t="s">
        <v>974</v>
      </c>
      <c r="C20" s="121">
        <v>21583000</v>
      </c>
    </row>
    <row r="21" spans="1:3" x14ac:dyDescent="0.25">
      <c r="A21" s="120">
        <v>20</v>
      </c>
      <c r="B21" s="36" t="s">
        <v>95</v>
      </c>
      <c r="C21" s="121">
        <v>10689000</v>
      </c>
    </row>
    <row r="22" spans="1:3" ht="25.5" x14ac:dyDescent="0.25">
      <c r="A22" s="120">
        <v>21</v>
      </c>
      <c r="B22" s="36" t="s">
        <v>96</v>
      </c>
      <c r="C22" s="121">
        <v>16427000</v>
      </c>
    </row>
    <row r="23" spans="1:3" x14ac:dyDescent="0.25">
      <c r="A23" s="120">
        <v>22</v>
      </c>
      <c r="B23" s="36" t="s">
        <v>97</v>
      </c>
      <c r="C23" s="121">
        <v>8214000</v>
      </c>
    </row>
    <row r="24" spans="1:3" ht="25.5" x14ac:dyDescent="0.25">
      <c r="A24" s="120">
        <v>23</v>
      </c>
      <c r="B24" s="36" t="s">
        <v>98</v>
      </c>
      <c r="C24" s="121">
        <v>68447000</v>
      </c>
    </row>
    <row r="25" spans="1:3" ht="25.5" x14ac:dyDescent="0.25">
      <c r="A25" s="120">
        <v>24</v>
      </c>
      <c r="B25" s="36" t="s">
        <v>99</v>
      </c>
      <c r="C25" s="121">
        <v>39243000</v>
      </c>
    </row>
    <row r="26" spans="1:3" x14ac:dyDescent="0.25">
      <c r="A26" s="120">
        <v>25</v>
      </c>
      <c r="B26" s="36" t="s">
        <v>100</v>
      </c>
      <c r="C26" s="121">
        <v>13689000</v>
      </c>
    </row>
    <row r="27" spans="1:3" x14ac:dyDescent="0.25">
      <c r="A27" s="120">
        <v>26</v>
      </c>
      <c r="B27" s="36" t="s">
        <v>101</v>
      </c>
      <c r="C27" s="121">
        <v>50194000</v>
      </c>
    </row>
    <row r="28" spans="1:3" x14ac:dyDescent="0.25">
      <c r="A28" s="120">
        <v>27</v>
      </c>
      <c r="B28" s="36" t="s">
        <v>102</v>
      </c>
      <c r="C28" s="121">
        <v>6388000</v>
      </c>
    </row>
    <row r="29" spans="1:3" ht="25.5" x14ac:dyDescent="0.25">
      <c r="A29" s="120">
        <v>28</v>
      </c>
      <c r="B29" s="36" t="s">
        <v>617</v>
      </c>
      <c r="C29" s="121">
        <v>59835000</v>
      </c>
    </row>
    <row r="30" spans="1:3" x14ac:dyDescent="0.25">
      <c r="A30" s="120">
        <v>29</v>
      </c>
      <c r="B30" s="36" t="s">
        <v>103</v>
      </c>
      <c r="C30" s="121">
        <v>68447000</v>
      </c>
    </row>
    <row r="31" spans="1:3" x14ac:dyDescent="0.25">
      <c r="A31" s="120">
        <v>30</v>
      </c>
      <c r="B31" s="36" t="s">
        <v>104</v>
      </c>
      <c r="C31" s="121">
        <v>23204000</v>
      </c>
    </row>
    <row r="32" spans="1:3" x14ac:dyDescent="0.25">
      <c r="A32" s="120">
        <v>31</v>
      </c>
      <c r="B32" s="36" t="s">
        <v>105</v>
      </c>
      <c r="C32" s="121">
        <v>64136000</v>
      </c>
    </row>
    <row r="33" spans="1:3" x14ac:dyDescent="0.25">
      <c r="A33" s="120">
        <v>32</v>
      </c>
      <c r="B33" s="36" t="s">
        <v>106</v>
      </c>
      <c r="C33" s="121">
        <v>51107000</v>
      </c>
    </row>
    <row r="34" spans="1:3" x14ac:dyDescent="0.25">
      <c r="A34" s="120">
        <v>33</v>
      </c>
      <c r="B34" s="36" t="s">
        <v>107</v>
      </c>
      <c r="C34" s="121">
        <v>13689000</v>
      </c>
    </row>
    <row r="35" spans="1:3" x14ac:dyDescent="0.25">
      <c r="A35" s="120">
        <v>34</v>
      </c>
      <c r="B35" s="36" t="s">
        <v>108</v>
      </c>
      <c r="C35" s="121">
        <v>73010000</v>
      </c>
    </row>
    <row r="36" spans="1:3" ht="25.5" x14ac:dyDescent="0.25">
      <c r="A36" s="120">
        <v>35</v>
      </c>
      <c r="B36" s="36" t="s">
        <v>109</v>
      </c>
      <c r="C36" s="121">
        <v>200778000</v>
      </c>
    </row>
    <row r="37" spans="1:3" ht="25.5" x14ac:dyDescent="0.25">
      <c r="A37" s="120">
        <v>36</v>
      </c>
      <c r="B37" s="36" t="s">
        <v>110</v>
      </c>
      <c r="C37" s="121">
        <v>57010000</v>
      </c>
    </row>
    <row r="38" spans="1:3" x14ac:dyDescent="0.25">
      <c r="A38" s="120">
        <v>37</v>
      </c>
      <c r="B38" s="36" t="s">
        <v>111</v>
      </c>
      <c r="C38" s="121">
        <v>18728000</v>
      </c>
    </row>
    <row r="39" spans="1:3" ht="25.5" x14ac:dyDescent="0.25">
      <c r="A39" s="120">
        <v>38</v>
      </c>
      <c r="B39" s="36" t="s">
        <v>975</v>
      </c>
      <c r="C39" s="121">
        <v>28505000</v>
      </c>
    </row>
    <row r="40" spans="1:3" x14ac:dyDescent="0.25">
      <c r="A40" s="120">
        <v>39</v>
      </c>
      <c r="B40" s="36" t="s">
        <v>113</v>
      </c>
      <c r="C40" s="121">
        <v>43806000</v>
      </c>
    </row>
    <row r="41" spans="1:3" x14ac:dyDescent="0.25">
      <c r="A41" s="120">
        <v>40</v>
      </c>
      <c r="B41" s="36" t="s">
        <v>114</v>
      </c>
      <c r="C41" s="121">
        <v>50194000</v>
      </c>
    </row>
    <row r="42" spans="1:3" x14ac:dyDescent="0.25">
      <c r="A42" s="120">
        <v>41</v>
      </c>
      <c r="B42" s="36" t="s">
        <v>115</v>
      </c>
      <c r="C42" s="121">
        <v>82136000</v>
      </c>
    </row>
    <row r="43" spans="1:3" x14ac:dyDescent="0.25">
      <c r="A43" s="120">
        <v>42</v>
      </c>
      <c r="B43" s="36" t="s">
        <v>116</v>
      </c>
      <c r="C43" s="121">
        <v>73962000</v>
      </c>
    </row>
    <row r="44" spans="1:3" x14ac:dyDescent="0.25">
      <c r="A44" s="120">
        <v>43</v>
      </c>
      <c r="B44" s="36" t="s">
        <v>117</v>
      </c>
      <c r="C44" s="121">
        <v>10689000</v>
      </c>
    </row>
    <row r="45" spans="1:3" x14ac:dyDescent="0.25">
      <c r="A45" s="120">
        <v>44</v>
      </c>
      <c r="B45" s="36" t="s">
        <v>118</v>
      </c>
      <c r="C45" s="121">
        <v>31942000</v>
      </c>
    </row>
    <row r="46" spans="1:3" x14ac:dyDescent="0.25">
      <c r="A46" s="120">
        <v>45</v>
      </c>
      <c r="B46" s="36" t="s">
        <v>119</v>
      </c>
      <c r="C46" s="121">
        <v>24641000</v>
      </c>
    </row>
    <row r="47" spans="1:3" x14ac:dyDescent="0.25">
      <c r="A47" s="120">
        <v>46</v>
      </c>
      <c r="B47" s="36" t="s">
        <v>120</v>
      </c>
      <c r="C47" s="121">
        <v>20078000</v>
      </c>
    </row>
    <row r="48" spans="1:3" x14ac:dyDescent="0.25">
      <c r="A48" s="120">
        <v>47</v>
      </c>
      <c r="B48" s="36" t="s">
        <v>121</v>
      </c>
      <c r="C48" s="121">
        <v>16427000</v>
      </c>
    </row>
    <row r="49" spans="1:3" x14ac:dyDescent="0.25">
      <c r="A49" s="120">
        <v>48</v>
      </c>
      <c r="B49" s="36" t="s">
        <v>122</v>
      </c>
      <c r="C49" s="121">
        <v>136894000</v>
      </c>
    </row>
    <row r="50" spans="1:3" ht="25.5" x14ac:dyDescent="0.25">
      <c r="A50" s="120">
        <v>49</v>
      </c>
      <c r="B50" s="36" t="s">
        <v>123</v>
      </c>
      <c r="C50" s="121">
        <v>456313000</v>
      </c>
    </row>
    <row r="51" spans="1:3" x14ac:dyDescent="0.25">
      <c r="A51" s="120">
        <v>50</v>
      </c>
      <c r="B51" s="36" t="s">
        <v>124</v>
      </c>
      <c r="C51" s="121">
        <v>6388000</v>
      </c>
    </row>
    <row r="52" spans="1:3" ht="25.5" x14ac:dyDescent="0.25">
      <c r="A52" s="120">
        <v>51</v>
      </c>
      <c r="B52" s="36" t="s">
        <v>125</v>
      </c>
      <c r="C52" s="121">
        <v>447186000</v>
      </c>
    </row>
    <row r="53" spans="1:3" x14ac:dyDescent="0.25">
      <c r="A53" s="120">
        <v>52</v>
      </c>
      <c r="B53" s="36" t="s">
        <v>126</v>
      </c>
      <c r="C53" s="121">
        <v>25000000</v>
      </c>
    </row>
    <row r="54" spans="1:3" x14ac:dyDescent="0.25">
      <c r="A54" s="120">
        <v>53</v>
      </c>
      <c r="B54" s="36" t="s">
        <v>127</v>
      </c>
      <c r="C54" s="121">
        <v>45000000</v>
      </c>
    </row>
    <row r="55" spans="1:3" x14ac:dyDescent="0.25">
      <c r="A55" s="120">
        <v>54</v>
      </c>
      <c r="B55" s="36" t="s">
        <v>128</v>
      </c>
      <c r="C55" s="121">
        <v>10000000</v>
      </c>
    </row>
    <row r="56" spans="1:3" x14ac:dyDescent="0.25">
      <c r="A56" s="120">
        <v>55</v>
      </c>
      <c r="B56" s="36" t="s">
        <v>129</v>
      </c>
      <c r="C56" s="121">
        <v>10000000</v>
      </c>
    </row>
    <row r="57" spans="1:3" x14ac:dyDescent="0.25">
      <c r="A57" s="120">
        <v>56</v>
      </c>
      <c r="B57" s="36" t="s">
        <v>976</v>
      </c>
      <c r="C57" s="121">
        <v>19713000</v>
      </c>
    </row>
    <row r="58" spans="1:3" s="110" customFormat="1" x14ac:dyDescent="0.25">
      <c r="A58" s="122"/>
      <c r="B58" s="122" t="s">
        <v>231</v>
      </c>
      <c r="C58" s="123">
        <f>SUM(C2:C57)</f>
        <v>3524003000</v>
      </c>
    </row>
  </sheetData>
  <printOptions horizontalCentered="1"/>
  <pageMargins left="0.70866141732283472" right="0.70866141732283472" top="0.55118110236220474" bottom="0.55118110236220474" header="0.31496062992125984" footer="0.31496062992125984"/>
  <pageSetup paperSize="142"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I577"/>
  <sheetViews>
    <sheetView topLeftCell="A157" zoomScaleNormal="100" workbookViewId="0">
      <selection activeCell="E163" sqref="E163"/>
    </sheetView>
  </sheetViews>
  <sheetFormatPr baseColWidth="10" defaultColWidth="11.42578125" defaultRowHeight="9" x14ac:dyDescent="0.25"/>
  <cols>
    <col min="1" max="1" width="12.28515625" style="38" customWidth="1"/>
    <col min="2" max="2" width="12" style="38" customWidth="1"/>
    <col min="3" max="3" width="9.5703125" style="38" customWidth="1"/>
    <col min="4" max="4" width="22.85546875" style="56" customWidth="1"/>
    <col min="5" max="5" width="59" style="56" customWidth="1"/>
    <col min="6" max="6" width="24.7109375" style="56" bestFit="1" customWidth="1"/>
    <col min="7" max="7" width="12.7109375" style="89" bestFit="1" customWidth="1"/>
    <col min="8" max="8" width="8.42578125" style="90" bestFit="1" customWidth="1"/>
    <col min="9" max="9" width="13" style="91" customWidth="1"/>
    <col min="10" max="16384" width="11.42578125" style="38"/>
  </cols>
  <sheetData>
    <row r="1" spans="1:9" s="39" customFormat="1" ht="25.5" customHeight="1" x14ac:dyDescent="0.25">
      <c r="A1" s="37" t="s">
        <v>42</v>
      </c>
      <c r="B1" s="184" t="s">
        <v>235</v>
      </c>
      <c r="C1" s="184"/>
      <c r="D1" s="184"/>
      <c r="E1" s="184"/>
      <c r="F1" s="103" t="s">
        <v>236</v>
      </c>
      <c r="G1" s="185" t="s">
        <v>130</v>
      </c>
      <c r="H1" s="185"/>
      <c r="I1" s="185"/>
    </row>
    <row r="2" spans="1:9" s="39" customFormat="1" ht="27" x14ac:dyDescent="0.25">
      <c r="A2" s="40" t="s">
        <v>131</v>
      </c>
      <c r="B2" s="40" t="s">
        <v>132</v>
      </c>
      <c r="C2" s="41" t="s">
        <v>232</v>
      </c>
      <c r="D2" s="41" t="s">
        <v>133</v>
      </c>
      <c r="E2" s="41" t="s">
        <v>134</v>
      </c>
      <c r="F2" s="41" t="s">
        <v>135</v>
      </c>
      <c r="G2" s="97" t="s">
        <v>136</v>
      </c>
      <c r="H2" s="97" t="s">
        <v>137</v>
      </c>
      <c r="I2" s="97" t="s">
        <v>138</v>
      </c>
    </row>
    <row r="3" spans="1:9" s="39" customFormat="1" ht="27" x14ac:dyDescent="0.25">
      <c r="A3" s="100">
        <v>1</v>
      </c>
      <c r="B3" s="47">
        <v>1196490949</v>
      </c>
      <c r="C3" s="42" t="s">
        <v>237</v>
      </c>
      <c r="D3" s="54" t="s">
        <v>238</v>
      </c>
      <c r="E3" s="42" t="s">
        <v>239</v>
      </c>
      <c r="F3" s="52" t="s">
        <v>139</v>
      </c>
      <c r="G3" s="98">
        <v>359813</v>
      </c>
      <c r="H3" s="98">
        <f>ROUND(G3*0.19,0)</f>
        <v>68364</v>
      </c>
      <c r="I3" s="98">
        <f>G3+H3</f>
        <v>428177</v>
      </c>
    </row>
    <row r="4" spans="1:9" s="39" customFormat="1" ht="18" x14ac:dyDescent="0.25">
      <c r="A4" s="100">
        <v>2</v>
      </c>
      <c r="B4" s="47">
        <v>1196490973</v>
      </c>
      <c r="C4" s="42">
        <v>42291613</v>
      </c>
      <c r="D4" s="54" t="s">
        <v>240</v>
      </c>
      <c r="E4" s="42" t="s">
        <v>241</v>
      </c>
      <c r="F4" s="52" t="s">
        <v>139</v>
      </c>
      <c r="G4" s="55">
        <v>150000</v>
      </c>
      <c r="H4" s="98">
        <f>ROUND(G4*0.19,0)</f>
        <v>28500</v>
      </c>
      <c r="I4" s="98">
        <f>G4+H4</f>
        <v>178500</v>
      </c>
    </row>
    <row r="5" spans="1:9" s="39" customFormat="1" ht="20.25" customHeight="1" x14ac:dyDescent="0.25">
      <c r="A5" s="45" t="s">
        <v>977</v>
      </c>
      <c r="B5" s="100"/>
      <c r="C5" s="100"/>
      <c r="D5" s="46"/>
      <c r="E5" s="46"/>
      <c r="F5" s="46"/>
      <c r="G5" s="101"/>
      <c r="H5" s="101"/>
      <c r="I5" s="102">
        <f>SUM(I3:I4)</f>
        <v>606677</v>
      </c>
    </row>
    <row r="6" spans="1:9" s="39" customFormat="1" ht="12.75" customHeight="1" x14ac:dyDescent="0.25">
      <c r="A6" s="37" t="s">
        <v>141</v>
      </c>
      <c r="B6" s="184" t="s">
        <v>971</v>
      </c>
      <c r="C6" s="184"/>
      <c r="D6" s="184"/>
      <c r="E6" s="184"/>
      <c r="F6" s="103" t="s">
        <v>243</v>
      </c>
      <c r="G6" s="185" t="s">
        <v>130</v>
      </c>
      <c r="H6" s="185"/>
      <c r="I6" s="185"/>
    </row>
    <row r="7" spans="1:9" s="39" customFormat="1" ht="27" x14ac:dyDescent="0.25">
      <c r="A7" s="40" t="s">
        <v>131</v>
      </c>
      <c r="B7" s="40" t="s">
        <v>132</v>
      </c>
      <c r="C7" s="40" t="s">
        <v>232</v>
      </c>
      <c r="D7" s="41" t="s">
        <v>133</v>
      </c>
      <c r="E7" s="41" t="s">
        <v>134</v>
      </c>
      <c r="F7" s="41" t="s">
        <v>135</v>
      </c>
      <c r="G7" s="97" t="s">
        <v>136</v>
      </c>
      <c r="H7" s="97" t="s">
        <v>137</v>
      </c>
      <c r="I7" s="97" t="s">
        <v>138</v>
      </c>
    </row>
    <row r="8" spans="1:9" s="39" customFormat="1" ht="54" x14ac:dyDescent="0.25">
      <c r="A8" s="100">
        <v>1</v>
      </c>
      <c r="B8" s="47">
        <v>1196420011</v>
      </c>
      <c r="C8" s="42" t="s">
        <v>256</v>
      </c>
      <c r="D8" s="48" t="s">
        <v>257</v>
      </c>
      <c r="E8" s="49" t="s">
        <v>258</v>
      </c>
      <c r="F8" s="52" t="s">
        <v>139</v>
      </c>
      <c r="G8" s="98">
        <v>5654862.2249999996</v>
      </c>
      <c r="H8" s="98">
        <v>0</v>
      </c>
      <c r="I8" s="99">
        <f t="shared" ref="I8:I28" si="0">+G8+H8</f>
        <v>5654862.2249999996</v>
      </c>
    </row>
    <row r="9" spans="1:9" s="39" customFormat="1" ht="54" x14ac:dyDescent="0.25">
      <c r="A9" s="100">
        <v>2</v>
      </c>
      <c r="B9" s="46">
        <v>1196420171</v>
      </c>
      <c r="C9" s="42" t="s">
        <v>259</v>
      </c>
      <c r="D9" s="48" t="s">
        <v>260</v>
      </c>
      <c r="E9" s="49" t="s">
        <v>261</v>
      </c>
      <c r="F9" s="52" t="s">
        <v>139</v>
      </c>
      <c r="G9" s="98">
        <v>5654862.2249999996</v>
      </c>
      <c r="H9" s="98">
        <v>0</v>
      </c>
      <c r="I9" s="99">
        <f t="shared" si="0"/>
        <v>5654862.2249999996</v>
      </c>
    </row>
    <row r="10" spans="1:9" s="39" customFormat="1" ht="54" x14ac:dyDescent="0.25">
      <c r="A10" s="100">
        <v>3</v>
      </c>
      <c r="B10" s="46">
        <v>1196420172</v>
      </c>
      <c r="C10" s="42" t="s">
        <v>262</v>
      </c>
      <c r="D10" s="48" t="s">
        <v>263</v>
      </c>
      <c r="E10" s="49" t="s">
        <v>264</v>
      </c>
      <c r="F10" s="52" t="s">
        <v>139</v>
      </c>
      <c r="G10" s="98">
        <v>5654862.2249999996</v>
      </c>
      <c r="H10" s="98">
        <v>0</v>
      </c>
      <c r="I10" s="99">
        <f t="shared" si="0"/>
        <v>5654862.2249999996</v>
      </c>
    </row>
    <row r="11" spans="1:9" s="39" customFormat="1" ht="54" x14ac:dyDescent="0.25">
      <c r="A11" s="100">
        <v>4</v>
      </c>
      <c r="B11" s="46">
        <v>1196420173</v>
      </c>
      <c r="C11" s="42" t="s">
        <v>265</v>
      </c>
      <c r="D11" s="48" t="s">
        <v>266</v>
      </c>
      <c r="E11" s="49" t="s">
        <v>267</v>
      </c>
      <c r="F11" s="52" t="s">
        <v>139</v>
      </c>
      <c r="G11" s="98">
        <v>5654862.2249999996</v>
      </c>
      <c r="H11" s="98">
        <v>0</v>
      </c>
      <c r="I11" s="99">
        <f t="shared" si="0"/>
        <v>5654862.2249999996</v>
      </c>
    </row>
    <row r="12" spans="1:9" s="39" customFormat="1" ht="54" x14ac:dyDescent="0.25">
      <c r="A12" s="100">
        <v>5</v>
      </c>
      <c r="B12" s="51" t="s">
        <v>268</v>
      </c>
      <c r="C12" s="42" t="s">
        <v>269</v>
      </c>
      <c r="D12" s="44" t="s">
        <v>270</v>
      </c>
      <c r="E12" s="43" t="s">
        <v>271</v>
      </c>
      <c r="F12" s="52" t="s">
        <v>139</v>
      </c>
      <c r="G12" s="98">
        <v>5654862.2249999996</v>
      </c>
      <c r="H12" s="98">
        <v>0</v>
      </c>
      <c r="I12" s="99">
        <f t="shared" si="0"/>
        <v>5654862.2249999996</v>
      </c>
    </row>
    <row r="13" spans="1:9" ht="36" x14ac:dyDescent="0.25">
      <c r="A13" s="100">
        <v>6</v>
      </c>
      <c r="B13" s="46">
        <v>1196420162</v>
      </c>
      <c r="C13" s="42" t="s">
        <v>272</v>
      </c>
      <c r="D13" s="48" t="s">
        <v>273</v>
      </c>
      <c r="E13" s="49" t="s">
        <v>274</v>
      </c>
      <c r="F13" s="52" t="s">
        <v>139</v>
      </c>
      <c r="G13" s="98">
        <v>4429642.0762499999</v>
      </c>
      <c r="H13" s="98">
        <v>0</v>
      </c>
      <c r="I13" s="99">
        <f t="shared" si="0"/>
        <v>4429642.0762499999</v>
      </c>
    </row>
    <row r="14" spans="1:9" s="39" customFormat="1" ht="36" x14ac:dyDescent="0.25">
      <c r="A14" s="100">
        <v>7</v>
      </c>
      <c r="B14" s="46">
        <v>1196420025</v>
      </c>
      <c r="C14" s="42" t="s">
        <v>275</v>
      </c>
      <c r="D14" s="48" t="s">
        <v>276</v>
      </c>
      <c r="E14" s="49" t="s">
        <v>277</v>
      </c>
      <c r="F14" s="52" t="s">
        <v>139</v>
      </c>
      <c r="G14" s="98">
        <v>4429642.0762499999</v>
      </c>
      <c r="H14" s="98">
        <v>0</v>
      </c>
      <c r="I14" s="99">
        <f t="shared" si="0"/>
        <v>4429642.0762499999</v>
      </c>
    </row>
    <row r="15" spans="1:9" s="39" customFormat="1" ht="36" x14ac:dyDescent="0.25">
      <c r="A15" s="100">
        <v>8</v>
      </c>
      <c r="B15" s="46">
        <v>1196420163</v>
      </c>
      <c r="C15" s="42" t="s">
        <v>278</v>
      </c>
      <c r="D15" s="48" t="s">
        <v>279</v>
      </c>
      <c r="E15" s="49" t="s">
        <v>280</v>
      </c>
      <c r="F15" s="52" t="s">
        <v>139</v>
      </c>
      <c r="G15" s="98">
        <v>4429642.0762499999</v>
      </c>
      <c r="H15" s="98">
        <v>0</v>
      </c>
      <c r="I15" s="99">
        <f t="shared" si="0"/>
        <v>4429642.0762499999</v>
      </c>
    </row>
    <row r="16" spans="1:9" s="39" customFormat="1" ht="36" x14ac:dyDescent="0.25">
      <c r="A16" s="100">
        <v>9</v>
      </c>
      <c r="B16" s="46">
        <v>1196420164</v>
      </c>
      <c r="C16" s="42" t="s">
        <v>281</v>
      </c>
      <c r="D16" s="48" t="s">
        <v>282</v>
      </c>
      <c r="E16" s="49" t="s">
        <v>283</v>
      </c>
      <c r="F16" s="52" t="s">
        <v>139</v>
      </c>
      <c r="G16" s="98">
        <v>4429642.0762499999</v>
      </c>
      <c r="H16" s="98">
        <v>0</v>
      </c>
      <c r="I16" s="99">
        <f t="shared" si="0"/>
        <v>4429642.0762499999</v>
      </c>
    </row>
    <row r="17" spans="1:9" ht="36" x14ac:dyDescent="0.25">
      <c r="A17" s="100">
        <v>10</v>
      </c>
      <c r="B17" s="46">
        <v>1196420134</v>
      </c>
      <c r="C17" s="42" t="s">
        <v>284</v>
      </c>
      <c r="D17" s="48" t="s">
        <v>285</v>
      </c>
      <c r="E17" s="49" t="s">
        <v>286</v>
      </c>
      <c r="F17" s="52" t="s">
        <v>139</v>
      </c>
      <c r="G17" s="98">
        <v>4429642.0762499999</v>
      </c>
      <c r="H17" s="98">
        <v>0</v>
      </c>
      <c r="I17" s="99">
        <f t="shared" si="0"/>
        <v>4429642.0762499999</v>
      </c>
    </row>
    <row r="18" spans="1:9" s="39" customFormat="1" ht="36" x14ac:dyDescent="0.25">
      <c r="A18" s="100">
        <v>11</v>
      </c>
      <c r="B18" s="51" t="s">
        <v>268</v>
      </c>
      <c r="C18" s="51" t="s">
        <v>287</v>
      </c>
      <c r="D18" s="48" t="s">
        <v>288</v>
      </c>
      <c r="E18" s="49" t="s">
        <v>289</v>
      </c>
      <c r="F18" s="52" t="s">
        <v>139</v>
      </c>
      <c r="G18" s="98">
        <v>4429642.0762499999</v>
      </c>
      <c r="H18" s="98">
        <v>0</v>
      </c>
      <c r="I18" s="99">
        <f t="shared" si="0"/>
        <v>4429642.0762499999</v>
      </c>
    </row>
    <row r="19" spans="1:9" s="39" customFormat="1" ht="36" x14ac:dyDescent="0.25">
      <c r="A19" s="100">
        <v>12</v>
      </c>
      <c r="B19" s="51" t="s">
        <v>268</v>
      </c>
      <c r="C19" s="51" t="s">
        <v>290</v>
      </c>
      <c r="D19" s="48" t="s">
        <v>291</v>
      </c>
      <c r="E19" s="49" t="s">
        <v>286</v>
      </c>
      <c r="F19" s="52" t="s">
        <v>139</v>
      </c>
      <c r="G19" s="98">
        <v>4429642.0762499999</v>
      </c>
      <c r="H19" s="98">
        <v>0</v>
      </c>
      <c r="I19" s="99">
        <f t="shared" si="0"/>
        <v>4429642.0762499999</v>
      </c>
    </row>
    <row r="20" spans="1:9" s="39" customFormat="1" ht="36" x14ac:dyDescent="0.25">
      <c r="A20" s="100">
        <v>13</v>
      </c>
      <c r="B20" s="46">
        <v>1196420010</v>
      </c>
      <c r="C20" s="42" t="s">
        <v>304</v>
      </c>
      <c r="D20" s="48" t="s">
        <v>305</v>
      </c>
      <c r="E20" s="49" t="s">
        <v>306</v>
      </c>
      <c r="F20" s="52" t="s">
        <v>139</v>
      </c>
      <c r="G20" s="98">
        <v>4429642.0762499999</v>
      </c>
      <c r="H20" s="98">
        <v>0</v>
      </c>
      <c r="I20" s="99">
        <f t="shared" si="0"/>
        <v>4429642.0762499999</v>
      </c>
    </row>
    <row r="21" spans="1:9" s="39" customFormat="1" ht="27" x14ac:dyDescent="0.25">
      <c r="A21" s="100">
        <v>14</v>
      </c>
      <c r="B21" s="46">
        <v>1196420136</v>
      </c>
      <c r="C21" s="42" t="s">
        <v>307</v>
      </c>
      <c r="D21" s="48" t="s">
        <v>308</v>
      </c>
      <c r="E21" s="49" t="s">
        <v>309</v>
      </c>
      <c r="F21" s="52" t="s">
        <v>139</v>
      </c>
      <c r="G21" s="98">
        <v>4429642.0762499999</v>
      </c>
      <c r="H21" s="98">
        <v>0</v>
      </c>
      <c r="I21" s="99">
        <f t="shared" si="0"/>
        <v>4429642.0762499999</v>
      </c>
    </row>
    <row r="22" spans="1:9" s="39" customFormat="1" ht="27" x14ac:dyDescent="0.25">
      <c r="A22" s="100">
        <v>15</v>
      </c>
      <c r="B22" s="46">
        <v>1196420137</v>
      </c>
      <c r="C22" s="42" t="s">
        <v>310</v>
      </c>
      <c r="D22" s="48" t="s">
        <v>311</v>
      </c>
      <c r="E22" s="49" t="s">
        <v>312</v>
      </c>
      <c r="F22" s="52" t="s">
        <v>139</v>
      </c>
      <c r="G22" s="98">
        <v>4429642.0762499999</v>
      </c>
      <c r="H22" s="98">
        <v>0</v>
      </c>
      <c r="I22" s="99">
        <f t="shared" si="0"/>
        <v>4429642.0762499999</v>
      </c>
    </row>
    <row r="23" spans="1:9" s="39" customFormat="1" ht="45" x14ac:dyDescent="0.25">
      <c r="A23" s="100">
        <v>16</v>
      </c>
      <c r="B23" s="46">
        <v>1196420138</v>
      </c>
      <c r="C23" s="42" t="s">
        <v>313</v>
      </c>
      <c r="D23" s="48" t="s">
        <v>314</v>
      </c>
      <c r="E23" s="49" t="s">
        <v>315</v>
      </c>
      <c r="F23" s="52" t="s">
        <v>139</v>
      </c>
      <c r="G23" s="98">
        <v>4429642.0762499999</v>
      </c>
      <c r="H23" s="98">
        <v>0</v>
      </c>
      <c r="I23" s="99">
        <f t="shared" si="0"/>
        <v>4429642.0762499999</v>
      </c>
    </row>
    <row r="24" spans="1:9" s="39" customFormat="1" ht="27" x14ac:dyDescent="0.25">
      <c r="A24" s="100">
        <v>17</v>
      </c>
      <c r="B24" s="46">
        <v>1196420180</v>
      </c>
      <c r="C24" s="42" t="s">
        <v>316</v>
      </c>
      <c r="D24" s="48" t="s">
        <v>317</v>
      </c>
      <c r="E24" s="49" t="s">
        <v>318</v>
      </c>
      <c r="F24" s="52" t="s">
        <v>139</v>
      </c>
      <c r="G24" s="98">
        <v>4429642.0762499999</v>
      </c>
      <c r="H24" s="98">
        <v>0</v>
      </c>
      <c r="I24" s="99">
        <f t="shared" si="0"/>
        <v>4429642.0762499999</v>
      </c>
    </row>
    <row r="25" spans="1:9" s="39" customFormat="1" ht="27" x14ac:dyDescent="0.25">
      <c r="A25" s="100">
        <v>18</v>
      </c>
      <c r="B25" s="51" t="s">
        <v>268</v>
      </c>
      <c r="C25" s="51" t="s">
        <v>319</v>
      </c>
      <c r="D25" s="48" t="s">
        <v>320</v>
      </c>
      <c r="E25" s="49" t="s">
        <v>321</v>
      </c>
      <c r="F25" s="52" t="s">
        <v>139</v>
      </c>
      <c r="G25" s="98">
        <v>4429642.0762499999</v>
      </c>
      <c r="H25" s="98">
        <v>0</v>
      </c>
      <c r="I25" s="99">
        <f t="shared" si="0"/>
        <v>4429642.0762499999</v>
      </c>
    </row>
    <row r="26" spans="1:9" s="39" customFormat="1" ht="27" x14ac:dyDescent="0.25">
      <c r="A26" s="100">
        <v>19</v>
      </c>
      <c r="B26" s="51" t="s">
        <v>268</v>
      </c>
      <c r="C26" s="51" t="s">
        <v>322</v>
      </c>
      <c r="D26" s="48" t="s">
        <v>323</v>
      </c>
      <c r="E26" s="49" t="s">
        <v>324</v>
      </c>
      <c r="F26" s="52" t="s">
        <v>139</v>
      </c>
      <c r="G26" s="98">
        <v>4429642.0762499999</v>
      </c>
      <c r="H26" s="98">
        <v>0</v>
      </c>
      <c r="I26" s="99">
        <f t="shared" si="0"/>
        <v>4429642.0762499999</v>
      </c>
    </row>
    <row r="27" spans="1:9" s="39" customFormat="1" ht="27" x14ac:dyDescent="0.25">
      <c r="A27" s="100">
        <v>20</v>
      </c>
      <c r="B27" s="51" t="s">
        <v>268</v>
      </c>
      <c r="C27" s="51" t="s">
        <v>325</v>
      </c>
      <c r="D27" s="48" t="s">
        <v>326</v>
      </c>
      <c r="E27" s="49" t="s">
        <v>327</v>
      </c>
      <c r="F27" s="52" t="s">
        <v>139</v>
      </c>
      <c r="G27" s="98">
        <v>4429642.0762499999</v>
      </c>
      <c r="H27" s="98">
        <v>0</v>
      </c>
      <c r="I27" s="99">
        <f t="shared" si="0"/>
        <v>4429642.0762499999</v>
      </c>
    </row>
    <row r="28" spans="1:9" s="39" customFormat="1" ht="36" x14ac:dyDescent="0.25">
      <c r="A28" s="100">
        <v>21</v>
      </c>
      <c r="B28" s="51" t="s">
        <v>268</v>
      </c>
      <c r="C28" s="51" t="s">
        <v>328</v>
      </c>
      <c r="D28" s="48" t="s">
        <v>317</v>
      </c>
      <c r="E28" s="49" t="s">
        <v>329</v>
      </c>
      <c r="F28" s="52" t="s">
        <v>139</v>
      </c>
      <c r="G28" s="98">
        <v>4429642.0762499999</v>
      </c>
      <c r="H28" s="98">
        <v>0</v>
      </c>
      <c r="I28" s="99">
        <f t="shared" si="0"/>
        <v>4429642.0762499999</v>
      </c>
    </row>
    <row r="29" spans="1:9" s="39" customFormat="1" ht="20.25" customHeight="1" x14ac:dyDescent="0.25">
      <c r="A29" s="45" t="s">
        <v>978</v>
      </c>
      <c r="B29" s="100"/>
      <c r="C29" s="100"/>
      <c r="D29" s="46"/>
      <c r="E29" s="46"/>
      <c r="F29" s="46"/>
      <c r="G29" s="101"/>
      <c r="H29" s="101"/>
      <c r="I29" s="102">
        <f>SUM(I8:I28)</f>
        <v>99148584.345000029</v>
      </c>
    </row>
    <row r="30" spans="1:9" s="39" customFormat="1" ht="12.75" customHeight="1" x14ac:dyDescent="0.25">
      <c r="A30" s="37" t="s">
        <v>40</v>
      </c>
      <c r="B30" s="184" t="s">
        <v>972</v>
      </c>
      <c r="C30" s="184"/>
      <c r="D30" s="184"/>
      <c r="E30" s="184"/>
      <c r="F30" s="103" t="s">
        <v>243</v>
      </c>
      <c r="G30" s="185" t="s">
        <v>130</v>
      </c>
      <c r="H30" s="185"/>
      <c r="I30" s="185"/>
    </row>
    <row r="31" spans="1:9" s="39" customFormat="1" ht="27" x14ac:dyDescent="0.25">
      <c r="A31" s="40" t="s">
        <v>131</v>
      </c>
      <c r="B31" s="40" t="s">
        <v>132</v>
      </c>
      <c r="C31" s="40" t="s">
        <v>232</v>
      </c>
      <c r="D31" s="41" t="s">
        <v>133</v>
      </c>
      <c r="E31" s="41" t="s">
        <v>134</v>
      </c>
      <c r="F31" s="41" t="s">
        <v>135</v>
      </c>
      <c r="G31" s="97" t="s">
        <v>136</v>
      </c>
      <c r="H31" s="97" t="s">
        <v>137</v>
      </c>
      <c r="I31" s="97" t="s">
        <v>138</v>
      </c>
    </row>
    <row r="32" spans="1:9" s="39" customFormat="1" ht="36" x14ac:dyDescent="0.25">
      <c r="A32" s="100">
        <v>1</v>
      </c>
      <c r="B32" s="46">
        <v>1196420052</v>
      </c>
      <c r="C32" s="51" t="s">
        <v>292</v>
      </c>
      <c r="D32" s="48" t="s">
        <v>293</v>
      </c>
      <c r="E32" s="49" t="s">
        <v>294</v>
      </c>
      <c r="F32" s="52" t="s">
        <v>139</v>
      </c>
      <c r="G32" s="98">
        <v>3400000</v>
      </c>
      <c r="H32" s="98">
        <v>0</v>
      </c>
      <c r="I32" s="99">
        <f t="shared" ref="I32:I35" si="1">+G32+H32</f>
        <v>3400000</v>
      </c>
    </row>
    <row r="33" spans="1:9" s="39" customFormat="1" ht="36" x14ac:dyDescent="0.25">
      <c r="A33" s="100">
        <v>2</v>
      </c>
      <c r="B33" s="46">
        <v>1196420053</v>
      </c>
      <c r="C33" s="51" t="s">
        <v>295</v>
      </c>
      <c r="D33" s="48" t="s">
        <v>296</v>
      </c>
      <c r="E33" s="49" t="s">
        <v>297</v>
      </c>
      <c r="F33" s="52" t="s">
        <v>139</v>
      </c>
      <c r="G33" s="98">
        <v>3400000</v>
      </c>
      <c r="H33" s="98">
        <v>0</v>
      </c>
      <c r="I33" s="99">
        <f t="shared" si="1"/>
        <v>3400000</v>
      </c>
    </row>
    <row r="34" spans="1:9" s="39" customFormat="1" ht="36" x14ac:dyDescent="0.25">
      <c r="A34" s="100">
        <v>3</v>
      </c>
      <c r="B34" s="46">
        <v>1196420054</v>
      </c>
      <c r="C34" s="51" t="s">
        <v>298</v>
      </c>
      <c r="D34" s="48" t="s">
        <v>299</v>
      </c>
      <c r="E34" s="49" t="s">
        <v>300</v>
      </c>
      <c r="F34" s="52" t="s">
        <v>139</v>
      </c>
      <c r="G34" s="98">
        <v>3400000</v>
      </c>
      <c r="H34" s="98">
        <v>0</v>
      </c>
      <c r="I34" s="99">
        <f t="shared" si="1"/>
        <v>3400000</v>
      </c>
    </row>
    <row r="35" spans="1:9" s="39" customFormat="1" ht="36" x14ac:dyDescent="0.25">
      <c r="A35" s="100">
        <v>4</v>
      </c>
      <c r="B35" s="46">
        <v>1196420057</v>
      </c>
      <c r="C35" s="51" t="s">
        <v>301</v>
      </c>
      <c r="D35" s="48" t="s">
        <v>302</v>
      </c>
      <c r="E35" s="49" t="s">
        <v>303</v>
      </c>
      <c r="F35" s="52" t="s">
        <v>139</v>
      </c>
      <c r="G35" s="98">
        <v>3400000</v>
      </c>
      <c r="H35" s="98">
        <v>0</v>
      </c>
      <c r="I35" s="99">
        <f t="shared" si="1"/>
        <v>3400000</v>
      </c>
    </row>
    <row r="36" spans="1:9" s="39" customFormat="1" x14ac:dyDescent="0.25">
      <c r="A36" s="45" t="s">
        <v>979</v>
      </c>
      <c r="B36" s="100"/>
      <c r="C36" s="100"/>
      <c r="D36" s="46"/>
      <c r="E36" s="46"/>
      <c r="F36" s="46"/>
      <c r="G36" s="101"/>
      <c r="H36" s="101"/>
      <c r="I36" s="102">
        <f>SUM(I32:I35)</f>
        <v>13600000</v>
      </c>
    </row>
    <row r="37" spans="1:9" s="56" customFormat="1" ht="21" customHeight="1" x14ac:dyDescent="0.25">
      <c r="A37" s="37" t="s">
        <v>31</v>
      </c>
      <c r="B37" s="184" t="s">
        <v>357</v>
      </c>
      <c r="C37" s="184"/>
      <c r="D37" s="184"/>
      <c r="E37" s="184"/>
      <c r="F37" s="103" t="s">
        <v>233</v>
      </c>
      <c r="G37" s="185" t="s">
        <v>130</v>
      </c>
      <c r="H37" s="185"/>
      <c r="I37" s="185"/>
    </row>
    <row r="38" spans="1:9" s="56" customFormat="1" ht="27" x14ac:dyDescent="0.25">
      <c r="A38" s="40" t="s">
        <v>131</v>
      </c>
      <c r="B38" s="40" t="s">
        <v>132</v>
      </c>
      <c r="C38" s="40" t="s">
        <v>232</v>
      </c>
      <c r="D38" s="41" t="s">
        <v>133</v>
      </c>
      <c r="E38" s="41" t="s">
        <v>134</v>
      </c>
      <c r="F38" s="41" t="s">
        <v>135</v>
      </c>
      <c r="G38" s="97" t="s">
        <v>136</v>
      </c>
      <c r="H38" s="97" t="s">
        <v>137</v>
      </c>
      <c r="I38" s="97" t="s">
        <v>138</v>
      </c>
    </row>
    <row r="39" spans="1:9" s="56" customFormat="1" ht="81" x14ac:dyDescent="0.25">
      <c r="A39" s="100">
        <v>1</v>
      </c>
      <c r="B39" s="47">
        <v>1186220899</v>
      </c>
      <c r="C39" s="47">
        <v>42203401</v>
      </c>
      <c r="D39" s="48" t="s">
        <v>358</v>
      </c>
      <c r="E39" s="51" t="s">
        <v>359</v>
      </c>
      <c r="F39" s="52" t="s">
        <v>139</v>
      </c>
      <c r="G39" s="93">
        <v>6416550</v>
      </c>
      <c r="H39" s="98">
        <v>0</v>
      </c>
      <c r="I39" s="99">
        <f t="shared" ref="I39:I40" si="2">+G39+H39</f>
        <v>6416550</v>
      </c>
    </row>
    <row r="40" spans="1:9" s="56" customFormat="1" ht="72" x14ac:dyDescent="0.25">
      <c r="A40" s="100">
        <v>2</v>
      </c>
      <c r="B40" s="47">
        <v>1186220055</v>
      </c>
      <c r="C40" s="47">
        <v>42203425</v>
      </c>
      <c r="D40" s="48" t="s">
        <v>360</v>
      </c>
      <c r="E40" s="51" t="s">
        <v>361</v>
      </c>
      <c r="F40" s="52" t="s">
        <v>139</v>
      </c>
      <c r="G40" s="93">
        <v>2832448</v>
      </c>
      <c r="H40" s="98">
        <v>0</v>
      </c>
      <c r="I40" s="99">
        <f t="shared" si="2"/>
        <v>2832448</v>
      </c>
    </row>
    <row r="41" spans="1:9" s="56" customFormat="1" x14ac:dyDescent="0.25">
      <c r="A41" s="45" t="s">
        <v>980</v>
      </c>
      <c r="B41" s="100"/>
      <c r="C41" s="100"/>
      <c r="D41" s="46"/>
      <c r="E41" s="46"/>
      <c r="F41" s="46"/>
      <c r="G41" s="94"/>
      <c r="H41" s="104"/>
      <c r="I41" s="102">
        <f>SUM(I39:I40)</f>
        <v>9248998</v>
      </c>
    </row>
    <row r="42" spans="1:9" s="56" customFormat="1" ht="12.75" customHeight="1" x14ac:dyDescent="0.25">
      <c r="A42" s="37" t="s">
        <v>234</v>
      </c>
      <c r="B42" s="184" t="s">
        <v>365</v>
      </c>
      <c r="C42" s="184"/>
      <c r="D42" s="184"/>
      <c r="E42" s="184"/>
      <c r="F42" s="103" t="s">
        <v>147</v>
      </c>
      <c r="G42" s="185" t="s">
        <v>130</v>
      </c>
      <c r="H42" s="185"/>
      <c r="I42" s="185"/>
    </row>
    <row r="43" spans="1:9" s="56" customFormat="1" ht="27" x14ac:dyDescent="0.25">
      <c r="A43" s="40" t="s">
        <v>131</v>
      </c>
      <c r="B43" s="40" t="s">
        <v>132</v>
      </c>
      <c r="C43" s="40" t="s">
        <v>232</v>
      </c>
      <c r="D43" s="41" t="s">
        <v>133</v>
      </c>
      <c r="E43" s="41" t="s">
        <v>134</v>
      </c>
      <c r="F43" s="41" t="s">
        <v>135</v>
      </c>
      <c r="G43" s="97" t="s">
        <v>136</v>
      </c>
      <c r="H43" s="97" t="s">
        <v>137</v>
      </c>
      <c r="I43" s="97" t="s">
        <v>138</v>
      </c>
    </row>
    <row r="44" spans="1:9" s="56" customFormat="1" ht="18" x14ac:dyDescent="0.25">
      <c r="A44" s="100">
        <v>1</v>
      </c>
      <c r="B44" s="47">
        <v>1196491310</v>
      </c>
      <c r="C44" s="47">
        <v>42221500</v>
      </c>
      <c r="D44" s="48" t="s">
        <v>366</v>
      </c>
      <c r="E44" s="49" t="s">
        <v>367</v>
      </c>
      <c r="F44" s="42" t="s">
        <v>139</v>
      </c>
      <c r="G44" s="99">
        <v>1210780</v>
      </c>
      <c r="H44" s="99">
        <v>0</v>
      </c>
      <c r="I44" s="99">
        <f>H44+G44</f>
        <v>1210780</v>
      </c>
    </row>
    <row r="45" spans="1:9" s="56" customFormat="1" x14ac:dyDescent="0.25">
      <c r="A45" s="45" t="s">
        <v>981</v>
      </c>
      <c r="B45" s="100"/>
      <c r="C45" s="100"/>
      <c r="D45" s="46"/>
      <c r="E45" s="46"/>
      <c r="F45" s="46"/>
      <c r="G45" s="101"/>
      <c r="H45" s="101"/>
      <c r="I45" s="102">
        <f>SUM(I44)</f>
        <v>1210780</v>
      </c>
    </row>
    <row r="46" spans="1:9" s="56" customFormat="1" x14ac:dyDescent="0.25">
      <c r="A46" s="37" t="s">
        <v>242</v>
      </c>
      <c r="B46" s="184" t="s">
        <v>369</v>
      </c>
      <c r="C46" s="184"/>
      <c r="D46" s="184"/>
      <c r="E46" s="184"/>
      <c r="F46" s="103" t="s">
        <v>144</v>
      </c>
      <c r="G46" s="185" t="s">
        <v>130</v>
      </c>
      <c r="H46" s="185"/>
      <c r="I46" s="185"/>
    </row>
    <row r="47" spans="1:9" s="56" customFormat="1" ht="27" x14ac:dyDescent="0.25">
      <c r="A47" s="40" t="s">
        <v>131</v>
      </c>
      <c r="B47" s="40" t="s">
        <v>132</v>
      </c>
      <c r="C47" s="40" t="s">
        <v>232</v>
      </c>
      <c r="D47" s="41" t="s">
        <v>133</v>
      </c>
      <c r="E47" s="41" t="s">
        <v>134</v>
      </c>
      <c r="F47" s="41" t="s">
        <v>135</v>
      </c>
      <c r="G47" s="97" t="s">
        <v>136</v>
      </c>
      <c r="H47" s="97" t="s">
        <v>137</v>
      </c>
      <c r="I47" s="97" t="s">
        <v>138</v>
      </c>
    </row>
    <row r="48" spans="1:9" s="56" customFormat="1" ht="18" x14ac:dyDescent="0.25">
      <c r="A48" s="100">
        <v>1</v>
      </c>
      <c r="B48" s="47">
        <v>1196491310</v>
      </c>
      <c r="C48" s="47">
        <v>42221500</v>
      </c>
      <c r="D48" s="48" t="s">
        <v>370</v>
      </c>
      <c r="E48" s="49" t="s">
        <v>371</v>
      </c>
      <c r="F48" s="42" t="s">
        <v>139</v>
      </c>
      <c r="G48" s="98">
        <v>3821000</v>
      </c>
      <c r="H48" s="98">
        <f>ROUND(G48*0.19,0)</f>
        <v>725990</v>
      </c>
      <c r="I48" s="55">
        <f>H48+G48</f>
        <v>4546990</v>
      </c>
    </row>
    <row r="49" spans="1:9" s="56" customFormat="1" x14ac:dyDescent="0.25">
      <c r="A49" s="45" t="s">
        <v>982</v>
      </c>
      <c r="B49" s="100"/>
      <c r="C49" s="100"/>
      <c r="D49" s="46"/>
      <c r="E49" s="46"/>
      <c r="F49" s="46"/>
      <c r="G49" s="101"/>
      <c r="H49" s="101"/>
      <c r="I49" s="102">
        <f>SUM(I48)</f>
        <v>4546990</v>
      </c>
    </row>
    <row r="50" spans="1:9" s="56" customFormat="1" ht="12.75" customHeight="1" x14ac:dyDescent="0.25">
      <c r="A50" s="37" t="s">
        <v>24</v>
      </c>
      <c r="B50" s="184" t="s">
        <v>372</v>
      </c>
      <c r="C50" s="184"/>
      <c r="D50" s="184"/>
      <c r="E50" s="184"/>
      <c r="F50" s="103" t="s">
        <v>373</v>
      </c>
      <c r="G50" s="185" t="s">
        <v>130</v>
      </c>
      <c r="H50" s="185"/>
      <c r="I50" s="185"/>
    </row>
    <row r="51" spans="1:9" s="56" customFormat="1" ht="27" x14ac:dyDescent="0.25">
      <c r="A51" s="40" t="s">
        <v>131</v>
      </c>
      <c r="B51" s="40" t="s">
        <v>132</v>
      </c>
      <c r="C51" s="40" t="s">
        <v>232</v>
      </c>
      <c r="D51" s="41" t="s">
        <v>133</v>
      </c>
      <c r="E51" s="41" t="s">
        <v>134</v>
      </c>
      <c r="F51" s="41" t="s">
        <v>135</v>
      </c>
      <c r="G51" s="97" t="s">
        <v>136</v>
      </c>
      <c r="H51" s="97" t="s">
        <v>137</v>
      </c>
      <c r="I51" s="97" t="s">
        <v>138</v>
      </c>
    </row>
    <row r="52" spans="1:9" s="56" customFormat="1" ht="81" x14ac:dyDescent="0.25">
      <c r="A52" s="100">
        <v>1</v>
      </c>
      <c r="B52" s="47">
        <v>1186220209</v>
      </c>
      <c r="C52" s="47">
        <v>42294702</v>
      </c>
      <c r="D52" s="48" t="s">
        <v>374</v>
      </c>
      <c r="E52" s="49" t="s">
        <v>375</v>
      </c>
      <c r="F52" s="42" t="s">
        <v>139</v>
      </c>
      <c r="G52" s="98">
        <v>6500000</v>
      </c>
      <c r="H52" s="98">
        <v>0</v>
      </c>
      <c r="I52" s="99">
        <f t="shared" ref="I52:I55" si="3">+G52+H52</f>
        <v>6500000</v>
      </c>
    </row>
    <row r="53" spans="1:9" s="56" customFormat="1" ht="81" x14ac:dyDescent="0.25">
      <c r="A53" s="100">
        <v>2</v>
      </c>
      <c r="B53" s="47">
        <v>1186220230</v>
      </c>
      <c r="C53" s="47">
        <v>42294702</v>
      </c>
      <c r="D53" s="48" t="s">
        <v>376</v>
      </c>
      <c r="E53" s="49" t="s">
        <v>377</v>
      </c>
      <c r="F53" s="42" t="s">
        <v>139</v>
      </c>
      <c r="G53" s="98">
        <v>6500000</v>
      </c>
      <c r="H53" s="98">
        <v>0</v>
      </c>
      <c r="I53" s="99">
        <f t="shared" si="3"/>
        <v>6500000</v>
      </c>
    </row>
    <row r="54" spans="1:9" s="56" customFormat="1" ht="18" x14ac:dyDescent="0.25">
      <c r="A54" s="47">
        <v>3</v>
      </c>
      <c r="B54" s="47">
        <v>1186220788</v>
      </c>
      <c r="C54" s="47">
        <v>42181900</v>
      </c>
      <c r="D54" s="48" t="s">
        <v>378</v>
      </c>
      <c r="E54" s="49" t="s">
        <v>379</v>
      </c>
      <c r="F54" s="42" t="s">
        <v>139</v>
      </c>
      <c r="G54" s="98">
        <v>145000</v>
      </c>
      <c r="H54" s="98">
        <v>0</v>
      </c>
      <c r="I54" s="99">
        <f t="shared" si="3"/>
        <v>145000</v>
      </c>
    </row>
    <row r="55" spans="1:9" s="56" customFormat="1" ht="18" x14ac:dyDescent="0.25">
      <c r="A55" s="47">
        <v>4</v>
      </c>
      <c r="B55" s="47">
        <v>1186220787</v>
      </c>
      <c r="C55" s="47">
        <v>42294900</v>
      </c>
      <c r="D55" s="48" t="s">
        <v>380</v>
      </c>
      <c r="E55" s="49" t="s">
        <v>381</v>
      </c>
      <c r="F55" s="42" t="s">
        <v>139</v>
      </c>
      <c r="G55" s="98">
        <v>1150000</v>
      </c>
      <c r="H55" s="98">
        <v>0</v>
      </c>
      <c r="I55" s="99">
        <f t="shared" si="3"/>
        <v>1150000</v>
      </c>
    </row>
    <row r="56" spans="1:9" s="56" customFormat="1" x14ac:dyDescent="0.25">
      <c r="A56" s="45" t="s">
        <v>983</v>
      </c>
      <c r="B56" s="100"/>
      <c r="C56" s="100"/>
      <c r="D56" s="46"/>
      <c r="E56" s="46"/>
      <c r="F56" s="46"/>
      <c r="G56" s="101"/>
      <c r="H56" s="101"/>
      <c r="I56" s="102">
        <f>SUM(I52:I55)</f>
        <v>14295000</v>
      </c>
    </row>
    <row r="57" spans="1:9" s="56" customFormat="1" ht="25.5" customHeight="1" x14ac:dyDescent="0.25">
      <c r="A57" s="37" t="s">
        <v>33</v>
      </c>
      <c r="B57" s="184" t="s">
        <v>384</v>
      </c>
      <c r="C57" s="184"/>
      <c r="D57" s="184"/>
      <c r="E57" s="184"/>
      <c r="F57" s="103" t="s">
        <v>149</v>
      </c>
      <c r="G57" s="185" t="s">
        <v>130</v>
      </c>
      <c r="H57" s="185"/>
      <c r="I57" s="185"/>
    </row>
    <row r="58" spans="1:9" s="56" customFormat="1" ht="27" x14ac:dyDescent="0.25">
      <c r="A58" s="40" t="s">
        <v>131</v>
      </c>
      <c r="B58" s="40" t="s">
        <v>132</v>
      </c>
      <c r="C58" s="40" t="s">
        <v>232</v>
      </c>
      <c r="D58" s="41" t="s">
        <v>133</v>
      </c>
      <c r="E58" s="41" t="s">
        <v>134</v>
      </c>
      <c r="F58" s="41" t="s">
        <v>135</v>
      </c>
      <c r="G58" s="97" t="s">
        <v>136</v>
      </c>
      <c r="H58" s="97" t="s">
        <v>137</v>
      </c>
      <c r="I58" s="97" t="s">
        <v>138</v>
      </c>
    </row>
    <row r="59" spans="1:9" s="56" customFormat="1" ht="72" x14ac:dyDescent="0.25">
      <c r="A59" s="46">
        <v>1</v>
      </c>
      <c r="B59" s="46">
        <v>1186290140</v>
      </c>
      <c r="C59" s="46">
        <v>42295905</v>
      </c>
      <c r="D59" s="44" t="s">
        <v>385</v>
      </c>
      <c r="E59" s="43" t="s">
        <v>386</v>
      </c>
      <c r="F59" s="51" t="s">
        <v>148</v>
      </c>
      <c r="G59" s="98">
        <v>40707900</v>
      </c>
      <c r="H59" s="98">
        <v>0</v>
      </c>
      <c r="I59" s="98">
        <f t="shared" ref="I59:I61" si="4">+G59+H59</f>
        <v>40707900</v>
      </c>
    </row>
    <row r="60" spans="1:9" s="56" customFormat="1" ht="45" x14ac:dyDescent="0.25">
      <c r="A60" s="46">
        <v>2</v>
      </c>
      <c r="B60" s="46">
        <v>1186290141</v>
      </c>
      <c r="C60" s="46">
        <v>42295905</v>
      </c>
      <c r="D60" s="44" t="s">
        <v>387</v>
      </c>
      <c r="E60" s="43" t="s">
        <v>387</v>
      </c>
      <c r="F60" s="51" t="s">
        <v>139</v>
      </c>
      <c r="G60" s="98">
        <v>16180500</v>
      </c>
      <c r="H60" s="98">
        <v>0</v>
      </c>
      <c r="I60" s="98">
        <f t="shared" si="4"/>
        <v>16180500</v>
      </c>
    </row>
    <row r="61" spans="1:9" s="56" customFormat="1" ht="36" x14ac:dyDescent="0.25">
      <c r="A61" s="46">
        <v>3</v>
      </c>
      <c r="B61" s="46">
        <v>1186290142</v>
      </c>
      <c r="C61" s="46">
        <v>42295905</v>
      </c>
      <c r="D61" s="44" t="s">
        <v>388</v>
      </c>
      <c r="E61" s="43" t="s">
        <v>389</v>
      </c>
      <c r="F61" s="51" t="s">
        <v>139</v>
      </c>
      <c r="G61" s="98">
        <v>16180500</v>
      </c>
      <c r="H61" s="98">
        <v>0</v>
      </c>
      <c r="I61" s="98">
        <f t="shared" si="4"/>
        <v>16180500</v>
      </c>
    </row>
    <row r="62" spans="1:9" s="56" customFormat="1" x14ac:dyDescent="0.25">
      <c r="A62" s="45" t="s">
        <v>984</v>
      </c>
      <c r="B62" s="100"/>
      <c r="C62" s="100"/>
      <c r="D62" s="46"/>
      <c r="E62" s="46"/>
      <c r="F62" s="46"/>
      <c r="G62" s="94"/>
      <c r="H62" s="104"/>
      <c r="I62" s="102">
        <f>SUM(I59:I61)</f>
        <v>73068900</v>
      </c>
    </row>
    <row r="63" spans="1:9" s="56" customFormat="1" ht="25.5" customHeight="1" x14ac:dyDescent="0.25">
      <c r="A63" s="37" t="s">
        <v>362</v>
      </c>
      <c r="B63" s="184" t="s">
        <v>391</v>
      </c>
      <c r="C63" s="184"/>
      <c r="D63" s="184"/>
      <c r="E63" s="184"/>
      <c r="F63" s="103" t="s">
        <v>392</v>
      </c>
      <c r="G63" s="185" t="s">
        <v>130</v>
      </c>
      <c r="H63" s="185"/>
      <c r="I63" s="185"/>
    </row>
    <row r="64" spans="1:9" s="56" customFormat="1" ht="27" x14ac:dyDescent="0.25">
      <c r="A64" s="40" t="s">
        <v>131</v>
      </c>
      <c r="B64" s="40" t="s">
        <v>132</v>
      </c>
      <c r="C64" s="40" t="s">
        <v>232</v>
      </c>
      <c r="D64" s="41" t="s">
        <v>133</v>
      </c>
      <c r="E64" s="41" t="s">
        <v>150</v>
      </c>
      <c r="F64" s="41" t="s">
        <v>135</v>
      </c>
      <c r="G64" s="97" t="s">
        <v>136</v>
      </c>
      <c r="H64" s="97" t="s">
        <v>137</v>
      </c>
      <c r="I64" s="97" t="s">
        <v>138</v>
      </c>
    </row>
    <row r="65" spans="1:9" s="56" customFormat="1" ht="36" x14ac:dyDescent="0.25">
      <c r="A65" s="100">
        <v>1</v>
      </c>
      <c r="B65" s="47">
        <v>1197010011</v>
      </c>
      <c r="C65" s="47">
        <v>42281501</v>
      </c>
      <c r="D65" s="48" t="s">
        <v>393</v>
      </c>
      <c r="E65" s="49" t="s">
        <v>394</v>
      </c>
      <c r="F65" s="42" t="s">
        <v>139</v>
      </c>
      <c r="G65" s="98">
        <v>182500</v>
      </c>
      <c r="H65" s="98">
        <v>0</v>
      </c>
      <c r="I65" s="99">
        <f>+G65+H65</f>
        <v>182500</v>
      </c>
    </row>
    <row r="66" spans="1:9" s="56" customFormat="1" ht="36" x14ac:dyDescent="0.25">
      <c r="A66" s="100">
        <v>2</v>
      </c>
      <c r="B66" s="47">
        <v>1197010015</v>
      </c>
      <c r="C66" s="47">
        <v>42281808</v>
      </c>
      <c r="D66" s="48" t="s">
        <v>395</v>
      </c>
      <c r="E66" s="49" t="s">
        <v>396</v>
      </c>
      <c r="F66" s="42" t="s">
        <v>139</v>
      </c>
      <c r="G66" s="98">
        <v>86000</v>
      </c>
      <c r="H66" s="98">
        <f>ROUND(G66*0.19,0)</f>
        <v>16340</v>
      </c>
      <c r="I66" s="99">
        <f>+G66+H66</f>
        <v>102340</v>
      </c>
    </row>
    <row r="67" spans="1:9" s="56" customFormat="1" ht="36" x14ac:dyDescent="0.25">
      <c r="A67" s="100">
        <v>3</v>
      </c>
      <c r="B67" s="47">
        <v>1197010016</v>
      </c>
      <c r="C67" s="47">
        <v>42281530</v>
      </c>
      <c r="D67" s="48" t="s">
        <v>397</v>
      </c>
      <c r="E67" s="49" t="s">
        <v>398</v>
      </c>
      <c r="F67" s="42" t="s">
        <v>139</v>
      </c>
      <c r="G67" s="98">
        <v>135000</v>
      </c>
      <c r="H67" s="98">
        <f t="shared" ref="H67:H72" si="5">ROUND(G67*0.19,0)</f>
        <v>25650</v>
      </c>
      <c r="I67" s="99">
        <f t="shared" ref="I67:I72" si="6">+G67+H67</f>
        <v>160650</v>
      </c>
    </row>
    <row r="68" spans="1:9" ht="27" x14ac:dyDescent="0.25">
      <c r="A68" s="100">
        <v>4</v>
      </c>
      <c r="B68" s="47">
        <v>1197010017</v>
      </c>
      <c r="C68" s="47">
        <v>42281520</v>
      </c>
      <c r="D68" s="48" t="s">
        <v>399</v>
      </c>
      <c r="E68" s="49" t="s">
        <v>400</v>
      </c>
      <c r="F68" s="42" t="s">
        <v>139</v>
      </c>
      <c r="G68" s="98">
        <v>135000</v>
      </c>
      <c r="H68" s="98">
        <f t="shared" si="5"/>
        <v>25650</v>
      </c>
      <c r="I68" s="99">
        <f t="shared" si="6"/>
        <v>160650</v>
      </c>
    </row>
    <row r="69" spans="1:9" s="39" customFormat="1" ht="27" x14ac:dyDescent="0.25">
      <c r="A69" s="100">
        <v>5</v>
      </c>
      <c r="B69" s="47">
        <v>1197010018</v>
      </c>
      <c r="C69" s="47">
        <v>42281530</v>
      </c>
      <c r="D69" s="48" t="s">
        <v>401</v>
      </c>
      <c r="E69" s="49" t="s">
        <v>402</v>
      </c>
      <c r="F69" s="42" t="s">
        <v>139</v>
      </c>
      <c r="G69" s="98">
        <v>138800</v>
      </c>
      <c r="H69" s="98">
        <f t="shared" si="5"/>
        <v>26372</v>
      </c>
      <c r="I69" s="99">
        <f t="shared" si="6"/>
        <v>165172</v>
      </c>
    </row>
    <row r="70" spans="1:9" s="39" customFormat="1" ht="27" x14ac:dyDescent="0.25">
      <c r="A70" s="100">
        <v>6</v>
      </c>
      <c r="B70" s="47">
        <v>1197010020</v>
      </c>
      <c r="C70" s="47">
        <v>42281530</v>
      </c>
      <c r="D70" s="48" t="s">
        <v>403</v>
      </c>
      <c r="E70" s="49" t="s">
        <v>404</v>
      </c>
      <c r="F70" s="42" t="s">
        <v>139</v>
      </c>
      <c r="G70" s="98">
        <v>36500</v>
      </c>
      <c r="H70" s="98">
        <f t="shared" si="5"/>
        <v>6935</v>
      </c>
      <c r="I70" s="99">
        <f t="shared" si="6"/>
        <v>43435</v>
      </c>
    </row>
    <row r="71" spans="1:9" s="39" customFormat="1" ht="90" x14ac:dyDescent="0.25">
      <c r="A71" s="100">
        <v>7</v>
      </c>
      <c r="B71" s="51" t="s">
        <v>143</v>
      </c>
      <c r="C71" s="51">
        <v>42281807</v>
      </c>
      <c r="D71" s="48" t="s">
        <v>405</v>
      </c>
      <c r="E71" s="60" t="s">
        <v>406</v>
      </c>
      <c r="F71" s="42" t="s">
        <v>139</v>
      </c>
      <c r="G71" s="61">
        <v>787500</v>
      </c>
      <c r="H71" s="98">
        <f t="shared" si="5"/>
        <v>149625</v>
      </c>
      <c r="I71" s="99">
        <f t="shared" si="6"/>
        <v>937125</v>
      </c>
    </row>
    <row r="72" spans="1:9" s="39" customFormat="1" ht="18" x14ac:dyDescent="0.25">
      <c r="A72" s="100">
        <v>8</v>
      </c>
      <c r="B72" s="47">
        <v>1123238400</v>
      </c>
      <c r="C72" s="47">
        <v>42281530</v>
      </c>
      <c r="D72" s="48" t="s">
        <v>407</v>
      </c>
      <c r="E72" s="49" t="s">
        <v>408</v>
      </c>
      <c r="F72" s="42" t="s">
        <v>139</v>
      </c>
      <c r="G72" s="98">
        <v>55000</v>
      </c>
      <c r="H72" s="98">
        <f t="shared" si="5"/>
        <v>10450</v>
      </c>
      <c r="I72" s="99">
        <f t="shared" si="6"/>
        <v>65450</v>
      </c>
    </row>
    <row r="73" spans="1:9" s="39" customFormat="1" x14ac:dyDescent="0.25">
      <c r="A73" s="45" t="s">
        <v>985</v>
      </c>
      <c r="B73" s="100"/>
      <c r="C73" s="100"/>
      <c r="D73" s="46"/>
      <c r="E73" s="46"/>
      <c r="F73" s="46"/>
      <c r="G73" s="101"/>
      <c r="H73" s="101"/>
      <c r="I73" s="102">
        <f>SUM(I65:I72)</f>
        <v>1817322</v>
      </c>
    </row>
    <row r="74" spans="1:9" s="39" customFormat="1" ht="12.75" customHeight="1" x14ac:dyDescent="0.25">
      <c r="A74" s="37" t="s">
        <v>27</v>
      </c>
      <c r="B74" s="184" t="s">
        <v>151</v>
      </c>
      <c r="C74" s="184"/>
      <c r="D74" s="184"/>
      <c r="E74" s="184"/>
      <c r="F74" s="103" t="s">
        <v>152</v>
      </c>
      <c r="G74" s="185" t="s">
        <v>130</v>
      </c>
      <c r="H74" s="185"/>
      <c r="I74" s="185"/>
    </row>
    <row r="75" spans="1:9" s="39" customFormat="1" ht="27" x14ac:dyDescent="0.25">
      <c r="A75" s="40" t="s">
        <v>131</v>
      </c>
      <c r="B75" s="40" t="s">
        <v>132</v>
      </c>
      <c r="C75" s="41" t="s">
        <v>232</v>
      </c>
      <c r="D75" s="41" t="s">
        <v>133</v>
      </c>
      <c r="E75" s="41" t="s">
        <v>150</v>
      </c>
      <c r="F75" s="41" t="s">
        <v>135</v>
      </c>
      <c r="G75" s="62" t="s">
        <v>136</v>
      </c>
      <c r="H75" s="62" t="s">
        <v>137</v>
      </c>
      <c r="I75" s="62" t="s">
        <v>138</v>
      </c>
    </row>
    <row r="76" spans="1:9" s="39" customFormat="1" ht="81" x14ac:dyDescent="0.25">
      <c r="A76" s="100">
        <v>1</v>
      </c>
      <c r="B76" s="47">
        <v>1196491104</v>
      </c>
      <c r="C76" s="52">
        <v>42295509</v>
      </c>
      <c r="D76" s="48" t="s">
        <v>153</v>
      </c>
      <c r="E76" s="48" t="s">
        <v>154</v>
      </c>
      <c r="F76" s="42" t="s">
        <v>139</v>
      </c>
      <c r="G76" s="98">
        <v>1470000</v>
      </c>
      <c r="H76" s="98">
        <f>ROUND(G76*0.19,0)</f>
        <v>279300</v>
      </c>
      <c r="I76" s="99">
        <f>+G76+H76</f>
        <v>1749300</v>
      </c>
    </row>
    <row r="77" spans="1:9" s="39" customFormat="1" ht="45" x14ac:dyDescent="0.25">
      <c r="A77" s="100">
        <v>2</v>
      </c>
      <c r="B77" s="47">
        <v>1197491140</v>
      </c>
      <c r="C77" s="52">
        <v>42295509</v>
      </c>
      <c r="D77" s="48" t="s">
        <v>155</v>
      </c>
      <c r="E77" s="48" t="s">
        <v>155</v>
      </c>
      <c r="F77" s="42" t="s">
        <v>139</v>
      </c>
      <c r="G77" s="98">
        <v>2875000</v>
      </c>
      <c r="H77" s="98">
        <f t="shared" ref="H77:H79" si="7">ROUND(G77*0.19,0)</f>
        <v>546250</v>
      </c>
      <c r="I77" s="99">
        <f t="shared" ref="I77:I79" si="8">+G77+H77</f>
        <v>3421250</v>
      </c>
    </row>
    <row r="78" spans="1:9" s="39" customFormat="1" ht="18" x14ac:dyDescent="0.25">
      <c r="A78" s="100">
        <v>3</v>
      </c>
      <c r="B78" s="47">
        <v>1196449004</v>
      </c>
      <c r="C78" s="52">
        <v>42295515</v>
      </c>
      <c r="D78" s="48" t="s">
        <v>156</v>
      </c>
      <c r="E78" s="49" t="s">
        <v>157</v>
      </c>
      <c r="F78" s="42" t="s">
        <v>139</v>
      </c>
      <c r="G78" s="98">
        <v>5605000</v>
      </c>
      <c r="H78" s="98">
        <f t="shared" si="7"/>
        <v>1064950</v>
      </c>
      <c r="I78" s="99">
        <f t="shared" si="8"/>
        <v>6669950</v>
      </c>
    </row>
    <row r="79" spans="1:9" s="39" customFormat="1" ht="45" x14ac:dyDescent="0.25">
      <c r="A79" s="100">
        <v>4</v>
      </c>
      <c r="B79" s="47">
        <v>1196490568</v>
      </c>
      <c r="C79" s="52">
        <v>42293906</v>
      </c>
      <c r="D79" s="48" t="s">
        <v>409</v>
      </c>
      <c r="E79" s="49" t="s">
        <v>410</v>
      </c>
      <c r="F79" s="42" t="s">
        <v>139</v>
      </c>
      <c r="G79" s="98">
        <v>2430000</v>
      </c>
      <c r="H79" s="98">
        <f t="shared" si="7"/>
        <v>461700</v>
      </c>
      <c r="I79" s="99">
        <f t="shared" si="8"/>
        <v>2891700</v>
      </c>
    </row>
    <row r="80" spans="1:9" s="39" customFormat="1" x14ac:dyDescent="0.25">
      <c r="A80" s="45" t="s">
        <v>986</v>
      </c>
      <c r="B80" s="100"/>
      <c r="C80" s="100"/>
      <c r="D80" s="46"/>
      <c r="E80" s="46"/>
      <c r="F80" s="46"/>
      <c r="G80" s="101"/>
      <c r="H80" s="101"/>
      <c r="I80" s="102">
        <f>SUM(I76:I79)</f>
        <v>14732200</v>
      </c>
    </row>
    <row r="81" spans="1:9" s="39" customFormat="1" ht="12.75" customHeight="1" x14ac:dyDescent="0.25">
      <c r="A81" s="111" t="s">
        <v>363</v>
      </c>
      <c r="B81" s="184" t="s">
        <v>411</v>
      </c>
      <c r="C81" s="184"/>
      <c r="D81" s="184"/>
      <c r="E81" s="184"/>
      <c r="F81" s="103" t="s">
        <v>158</v>
      </c>
      <c r="G81" s="185" t="s">
        <v>130</v>
      </c>
      <c r="H81" s="185"/>
      <c r="I81" s="185"/>
    </row>
    <row r="82" spans="1:9" s="39" customFormat="1" ht="27" x14ac:dyDescent="0.25">
      <c r="A82" s="40" t="s">
        <v>131</v>
      </c>
      <c r="B82" s="40" t="s">
        <v>132</v>
      </c>
      <c r="C82" s="40" t="s">
        <v>232</v>
      </c>
      <c r="D82" s="41" t="s">
        <v>133</v>
      </c>
      <c r="E82" s="41" t="s">
        <v>150</v>
      </c>
      <c r="F82" s="41" t="s">
        <v>135</v>
      </c>
      <c r="G82" s="97" t="s">
        <v>136</v>
      </c>
      <c r="H82" s="97" t="s">
        <v>137</v>
      </c>
      <c r="I82" s="97" t="s">
        <v>138</v>
      </c>
    </row>
    <row r="83" spans="1:9" s="57" customFormat="1" ht="18" x14ac:dyDescent="0.25">
      <c r="A83" s="100">
        <v>1</v>
      </c>
      <c r="B83" s="112">
        <v>1186220718</v>
      </c>
      <c r="C83" s="47">
        <v>42293406</v>
      </c>
      <c r="D83" s="48" t="s">
        <v>412</v>
      </c>
      <c r="E83" s="49" t="s">
        <v>413</v>
      </c>
      <c r="F83" s="42" t="s">
        <v>139</v>
      </c>
      <c r="G83" s="98">
        <v>448000</v>
      </c>
      <c r="H83" s="98">
        <f>ROUND(G83*0.19,0)</f>
        <v>85120</v>
      </c>
      <c r="I83" s="99">
        <f>+G83+H83</f>
        <v>533120</v>
      </c>
    </row>
    <row r="84" spans="1:9" s="39" customFormat="1" ht="27" x14ac:dyDescent="0.25">
      <c r="A84" s="100">
        <v>2</v>
      </c>
      <c r="B84" s="112">
        <v>1186290122</v>
      </c>
      <c r="C84" s="47">
        <v>42293406</v>
      </c>
      <c r="D84" s="48" t="s">
        <v>414</v>
      </c>
      <c r="E84" s="49" t="s">
        <v>415</v>
      </c>
      <c r="F84" s="42" t="s">
        <v>139</v>
      </c>
      <c r="G84" s="98">
        <v>2579000</v>
      </c>
      <c r="H84" s="98">
        <v>0</v>
      </c>
      <c r="I84" s="99">
        <f>+G84+H84</f>
        <v>2579000</v>
      </c>
    </row>
    <row r="85" spans="1:9" s="39" customFormat="1" x14ac:dyDescent="0.25">
      <c r="A85" s="45" t="s">
        <v>987</v>
      </c>
      <c r="B85" s="100"/>
      <c r="C85" s="100"/>
      <c r="D85" s="46"/>
      <c r="E85" s="46"/>
      <c r="F85" s="46"/>
      <c r="G85" s="94"/>
      <c r="H85" s="104"/>
      <c r="I85" s="102">
        <f>SUM(I83:I84)</f>
        <v>3112120</v>
      </c>
    </row>
    <row r="86" spans="1:9" s="39" customFormat="1" ht="12.75" customHeight="1" x14ac:dyDescent="0.25">
      <c r="A86" s="37" t="s">
        <v>364</v>
      </c>
      <c r="B86" s="184" t="s">
        <v>159</v>
      </c>
      <c r="C86" s="184"/>
      <c r="D86" s="184"/>
      <c r="E86" s="184"/>
      <c r="F86" s="103" t="s">
        <v>160</v>
      </c>
      <c r="G86" s="185" t="s">
        <v>130</v>
      </c>
      <c r="H86" s="185"/>
      <c r="I86" s="185"/>
    </row>
    <row r="87" spans="1:9" s="39" customFormat="1" ht="27" x14ac:dyDescent="0.25">
      <c r="A87" s="40" t="s">
        <v>131</v>
      </c>
      <c r="B87" s="40" t="s">
        <v>132</v>
      </c>
      <c r="C87" s="41" t="s">
        <v>232</v>
      </c>
      <c r="D87" s="41" t="s">
        <v>133</v>
      </c>
      <c r="E87" s="41" t="s">
        <v>150</v>
      </c>
      <c r="F87" s="41" t="s">
        <v>135</v>
      </c>
      <c r="G87" s="97" t="s">
        <v>136</v>
      </c>
      <c r="H87" s="97" t="s">
        <v>137</v>
      </c>
      <c r="I87" s="97" t="s">
        <v>138</v>
      </c>
    </row>
    <row r="88" spans="1:9" ht="90" x14ac:dyDescent="0.25">
      <c r="A88" s="100">
        <v>1</v>
      </c>
      <c r="B88" s="47">
        <v>1198010041</v>
      </c>
      <c r="C88" s="42" t="s">
        <v>416</v>
      </c>
      <c r="D88" s="48" t="s">
        <v>161</v>
      </c>
      <c r="E88" s="49" t="s">
        <v>417</v>
      </c>
      <c r="F88" s="42" t="s">
        <v>139</v>
      </c>
      <c r="G88" s="98">
        <v>1949770</v>
      </c>
      <c r="H88" s="98">
        <v>0</v>
      </c>
      <c r="I88" s="99">
        <f t="shared" ref="I88:I89" si="9">+G88+H88</f>
        <v>1949770</v>
      </c>
    </row>
    <row r="89" spans="1:9" s="39" customFormat="1" ht="99" x14ac:dyDescent="0.25">
      <c r="A89" s="100">
        <v>2</v>
      </c>
      <c r="B89" s="47">
        <v>1198010042</v>
      </c>
      <c r="C89" s="42" t="s">
        <v>416</v>
      </c>
      <c r="D89" s="48" t="s">
        <v>162</v>
      </c>
      <c r="E89" s="49" t="s">
        <v>163</v>
      </c>
      <c r="F89" s="42" t="s">
        <v>139</v>
      </c>
      <c r="G89" s="98">
        <v>1787300</v>
      </c>
      <c r="H89" s="98">
        <v>0</v>
      </c>
      <c r="I89" s="99">
        <f t="shared" si="9"/>
        <v>1787300</v>
      </c>
    </row>
    <row r="90" spans="1:9" s="39" customFormat="1" x14ac:dyDescent="0.25">
      <c r="A90" s="45" t="s">
        <v>988</v>
      </c>
      <c r="B90" s="47"/>
      <c r="C90" s="52"/>
      <c r="D90" s="48"/>
      <c r="E90" s="50"/>
      <c r="F90" s="42"/>
      <c r="G90" s="93"/>
      <c r="H90" s="98"/>
      <c r="I90" s="102">
        <f>SUM(I88:I89)</f>
        <v>3737070</v>
      </c>
    </row>
    <row r="91" spans="1:9" s="39" customFormat="1" ht="12.75" customHeight="1" x14ac:dyDescent="0.25">
      <c r="A91" s="37" t="s">
        <v>368</v>
      </c>
      <c r="B91" s="184" t="s">
        <v>418</v>
      </c>
      <c r="C91" s="184"/>
      <c r="D91" s="184"/>
      <c r="E91" s="184"/>
      <c r="F91" s="103" t="s">
        <v>158</v>
      </c>
      <c r="G91" s="185" t="s">
        <v>130</v>
      </c>
      <c r="H91" s="185"/>
      <c r="I91" s="185"/>
    </row>
    <row r="92" spans="1:9" s="39" customFormat="1" ht="27" x14ac:dyDescent="0.25">
      <c r="A92" s="40" t="s">
        <v>131</v>
      </c>
      <c r="B92" s="40" t="s">
        <v>132</v>
      </c>
      <c r="C92" s="40" t="s">
        <v>232</v>
      </c>
      <c r="D92" s="41" t="s">
        <v>133</v>
      </c>
      <c r="E92" s="41" t="s">
        <v>150</v>
      </c>
      <c r="F92" s="41" t="s">
        <v>135</v>
      </c>
      <c r="G92" s="97" t="s">
        <v>136</v>
      </c>
      <c r="H92" s="97" t="s">
        <v>137</v>
      </c>
      <c r="I92" s="97" t="s">
        <v>138</v>
      </c>
    </row>
    <row r="93" spans="1:9" ht="36" x14ac:dyDescent="0.25">
      <c r="A93" s="100">
        <v>1</v>
      </c>
      <c r="B93" s="47" t="s">
        <v>419</v>
      </c>
      <c r="C93" s="47" t="s">
        <v>420</v>
      </c>
      <c r="D93" s="48" t="s">
        <v>421</v>
      </c>
      <c r="E93" s="49" t="s">
        <v>421</v>
      </c>
      <c r="F93" s="42" t="s">
        <v>139</v>
      </c>
      <c r="G93" s="93">
        <v>1444270</v>
      </c>
      <c r="H93" s="98">
        <v>0</v>
      </c>
      <c r="I93" s="99">
        <f t="shared" ref="I93:I118" si="10">+G93+H93</f>
        <v>1444270</v>
      </c>
    </row>
    <row r="94" spans="1:9" s="39" customFormat="1" ht="36" x14ac:dyDescent="0.25">
      <c r="A94" s="100">
        <v>2</v>
      </c>
      <c r="B94" s="47">
        <v>1196491244</v>
      </c>
      <c r="C94" s="47" t="s">
        <v>420</v>
      </c>
      <c r="D94" s="48" t="s">
        <v>422</v>
      </c>
      <c r="E94" s="49" t="s">
        <v>422</v>
      </c>
      <c r="F94" s="42" t="s">
        <v>139</v>
      </c>
      <c r="G94" s="93">
        <v>2280174</v>
      </c>
      <c r="H94" s="98">
        <v>0</v>
      </c>
      <c r="I94" s="99">
        <f t="shared" si="10"/>
        <v>2280174</v>
      </c>
    </row>
    <row r="95" spans="1:9" s="39" customFormat="1" ht="36" x14ac:dyDescent="0.25">
      <c r="A95" s="100">
        <v>3</v>
      </c>
      <c r="B95" s="47">
        <v>1196491245</v>
      </c>
      <c r="C95" s="47" t="s">
        <v>420</v>
      </c>
      <c r="D95" s="48" t="s">
        <v>423</v>
      </c>
      <c r="E95" s="49" t="s">
        <v>423</v>
      </c>
      <c r="F95" s="42" t="s">
        <v>139</v>
      </c>
      <c r="G95" s="93">
        <v>3324368</v>
      </c>
      <c r="H95" s="98">
        <v>0</v>
      </c>
      <c r="I95" s="99">
        <f t="shared" si="10"/>
        <v>3324368</v>
      </c>
    </row>
    <row r="96" spans="1:9" s="39" customFormat="1" ht="36" x14ac:dyDescent="0.25">
      <c r="A96" s="100">
        <v>4</v>
      </c>
      <c r="B96" s="47">
        <v>1196491246</v>
      </c>
      <c r="C96" s="47" t="s">
        <v>420</v>
      </c>
      <c r="D96" s="48" t="s">
        <v>424</v>
      </c>
      <c r="E96" s="49" t="s">
        <v>424</v>
      </c>
      <c r="F96" s="42" t="s">
        <v>139</v>
      </c>
      <c r="G96" s="93">
        <v>7662926</v>
      </c>
      <c r="H96" s="98">
        <v>0</v>
      </c>
      <c r="I96" s="99">
        <f t="shared" si="10"/>
        <v>7662926</v>
      </c>
    </row>
    <row r="97" spans="1:9" ht="36" x14ac:dyDescent="0.25">
      <c r="A97" s="100">
        <v>5</v>
      </c>
      <c r="B97" s="47">
        <v>1196491247</v>
      </c>
      <c r="C97" s="47" t="s">
        <v>420</v>
      </c>
      <c r="D97" s="48" t="s">
        <v>425</v>
      </c>
      <c r="E97" s="49" t="s">
        <v>425</v>
      </c>
      <c r="F97" s="42" t="s">
        <v>139</v>
      </c>
      <c r="G97" s="93">
        <v>554112</v>
      </c>
      <c r="H97" s="98">
        <v>0</v>
      </c>
      <c r="I97" s="99">
        <f t="shared" si="10"/>
        <v>554112</v>
      </c>
    </row>
    <row r="98" spans="1:9" s="39" customFormat="1" ht="36" x14ac:dyDescent="0.25">
      <c r="A98" s="100">
        <v>6</v>
      </c>
      <c r="B98" s="47">
        <v>1196491248</v>
      </c>
      <c r="C98" s="47" t="s">
        <v>420</v>
      </c>
      <c r="D98" s="48" t="s">
        <v>426</v>
      </c>
      <c r="E98" s="49" t="s">
        <v>427</v>
      </c>
      <c r="F98" s="42" t="s">
        <v>139</v>
      </c>
      <c r="G98" s="93">
        <v>554112</v>
      </c>
      <c r="H98" s="98">
        <v>0</v>
      </c>
      <c r="I98" s="99">
        <f t="shared" si="10"/>
        <v>554112</v>
      </c>
    </row>
    <row r="99" spans="1:9" s="39" customFormat="1" ht="36" x14ac:dyDescent="0.25">
      <c r="A99" s="100">
        <v>7</v>
      </c>
      <c r="B99" s="47">
        <v>1196491249</v>
      </c>
      <c r="C99" s="47" t="s">
        <v>420</v>
      </c>
      <c r="D99" s="48" t="s">
        <v>428</v>
      </c>
      <c r="E99" s="49" t="s">
        <v>428</v>
      </c>
      <c r="F99" s="42" t="s">
        <v>139</v>
      </c>
      <c r="G99" s="93">
        <v>554112</v>
      </c>
      <c r="H99" s="98">
        <v>0</v>
      </c>
      <c r="I99" s="99">
        <f t="shared" si="10"/>
        <v>554112</v>
      </c>
    </row>
    <row r="100" spans="1:9" s="39" customFormat="1" ht="36" x14ac:dyDescent="0.25">
      <c r="A100" s="100">
        <v>8</v>
      </c>
      <c r="B100" s="47">
        <v>1196491250</v>
      </c>
      <c r="C100" s="47" t="s">
        <v>420</v>
      </c>
      <c r="D100" s="48" t="s">
        <v>429</v>
      </c>
      <c r="E100" s="49" t="s">
        <v>430</v>
      </c>
      <c r="F100" s="42" t="s">
        <v>139</v>
      </c>
      <c r="G100" s="93">
        <v>987886</v>
      </c>
      <c r="H100" s="98">
        <v>0</v>
      </c>
      <c r="I100" s="99">
        <f t="shared" si="10"/>
        <v>987886</v>
      </c>
    </row>
    <row r="101" spans="1:9" s="39" customFormat="1" ht="36" x14ac:dyDescent="0.25">
      <c r="A101" s="100">
        <v>9</v>
      </c>
      <c r="B101" s="47">
        <v>1196491251</v>
      </c>
      <c r="C101" s="47" t="s">
        <v>420</v>
      </c>
      <c r="D101" s="48" t="s">
        <v>431</v>
      </c>
      <c r="E101" s="49" t="s">
        <v>431</v>
      </c>
      <c r="F101" s="42" t="s">
        <v>139</v>
      </c>
      <c r="G101" s="93">
        <v>686934</v>
      </c>
      <c r="H101" s="98">
        <v>0</v>
      </c>
      <c r="I101" s="99">
        <f t="shared" si="10"/>
        <v>686934</v>
      </c>
    </row>
    <row r="102" spans="1:9" s="39" customFormat="1" ht="36" x14ac:dyDescent="0.25">
      <c r="A102" s="100">
        <v>10</v>
      </c>
      <c r="B102" s="47">
        <v>1196491252</v>
      </c>
      <c r="C102" s="47" t="s">
        <v>420</v>
      </c>
      <c r="D102" s="48" t="s">
        <v>432</v>
      </c>
      <c r="E102" s="49" t="s">
        <v>433</v>
      </c>
      <c r="F102" s="42" t="s">
        <v>139</v>
      </c>
      <c r="G102" s="93">
        <v>1580618</v>
      </c>
      <c r="H102" s="98">
        <v>0</v>
      </c>
      <c r="I102" s="99">
        <f t="shared" si="10"/>
        <v>1580618</v>
      </c>
    </row>
    <row r="103" spans="1:9" s="39" customFormat="1" ht="45" x14ac:dyDescent="0.25">
      <c r="A103" s="100">
        <v>11</v>
      </c>
      <c r="B103" s="47">
        <v>1196491253</v>
      </c>
      <c r="C103" s="47" t="s">
        <v>420</v>
      </c>
      <c r="D103" s="48" t="s">
        <v>434</v>
      </c>
      <c r="E103" s="49" t="s">
        <v>434</v>
      </c>
      <c r="F103" s="42" t="s">
        <v>139</v>
      </c>
      <c r="G103" s="93">
        <v>1303468</v>
      </c>
      <c r="H103" s="98">
        <v>0</v>
      </c>
      <c r="I103" s="99">
        <f t="shared" si="10"/>
        <v>1303468</v>
      </c>
    </row>
    <row r="104" spans="1:9" ht="36" x14ac:dyDescent="0.25">
      <c r="A104" s="100">
        <v>12</v>
      </c>
      <c r="B104" s="47">
        <v>1196491254</v>
      </c>
      <c r="C104" s="47" t="s">
        <v>420</v>
      </c>
      <c r="D104" s="48" t="s">
        <v>435</v>
      </c>
      <c r="E104" s="49" t="s">
        <v>435</v>
      </c>
      <c r="F104" s="42" t="s">
        <v>139</v>
      </c>
      <c r="G104" s="93">
        <v>1215998</v>
      </c>
      <c r="H104" s="98">
        <v>0</v>
      </c>
      <c r="I104" s="99">
        <f t="shared" si="10"/>
        <v>1215998</v>
      </c>
    </row>
    <row r="105" spans="1:9" s="39" customFormat="1" ht="36" x14ac:dyDescent="0.25">
      <c r="A105" s="100">
        <v>13</v>
      </c>
      <c r="B105" s="47">
        <v>1196491255</v>
      </c>
      <c r="C105" s="47" t="s">
        <v>420</v>
      </c>
      <c r="D105" s="48" t="s">
        <v>436</v>
      </c>
      <c r="E105" s="49" t="s">
        <v>437</v>
      </c>
      <c r="F105" s="42" t="s">
        <v>139</v>
      </c>
      <c r="G105" s="93">
        <v>987886</v>
      </c>
      <c r="H105" s="98">
        <v>0</v>
      </c>
      <c r="I105" s="99">
        <f t="shared" si="10"/>
        <v>987886</v>
      </c>
    </row>
    <row r="106" spans="1:9" s="39" customFormat="1" ht="36" x14ac:dyDescent="0.25">
      <c r="A106" s="100">
        <v>14</v>
      </c>
      <c r="B106" s="47">
        <v>1196491256</v>
      </c>
      <c r="C106" s="47" t="s">
        <v>420</v>
      </c>
      <c r="D106" s="48" t="s">
        <v>438</v>
      </c>
      <c r="E106" s="49" t="s">
        <v>439</v>
      </c>
      <c r="F106" s="42" t="s">
        <v>139</v>
      </c>
      <c r="G106" s="93">
        <v>987886</v>
      </c>
      <c r="H106" s="98">
        <v>0</v>
      </c>
      <c r="I106" s="99">
        <f t="shared" si="10"/>
        <v>987886</v>
      </c>
    </row>
    <row r="107" spans="1:9" s="39" customFormat="1" ht="36" x14ac:dyDescent="0.25">
      <c r="A107" s="100">
        <v>15</v>
      </c>
      <c r="B107" s="47">
        <v>1196491257</v>
      </c>
      <c r="C107" s="47" t="s">
        <v>420</v>
      </c>
      <c r="D107" s="48" t="s">
        <v>440</v>
      </c>
      <c r="E107" s="49" t="s">
        <v>441</v>
      </c>
      <c r="F107" s="42" t="s">
        <v>139</v>
      </c>
      <c r="G107" s="93">
        <v>987886</v>
      </c>
      <c r="H107" s="98">
        <v>0</v>
      </c>
      <c r="I107" s="99">
        <f t="shared" si="10"/>
        <v>987886</v>
      </c>
    </row>
    <row r="108" spans="1:9" ht="36" x14ac:dyDescent="0.25">
      <c r="A108" s="100">
        <v>16</v>
      </c>
      <c r="B108" s="47">
        <v>1196491258</v>
      </c>
      <c r="C108" s="47" t="s">
        <v>420</v>
      </c>
      <c r="D108" s="48" t="s">
        <v>442</v>
      </c>
      <c r="E108" s="49" t="s">
        <v>443</v>
      </c>
      <c r="F108" s="42" t="s">
        <v>139</v>
      </c>
      <c r="G108" s="93">
        <v>1580618</v>
      </c>
      <c r="H108" s="98">
        <v>0</v>
      </c>
      <c r="I108" s="99">
        <f t="shared" si="10"/>
        <v>1580618</v>
      </c>
    </row>
    <row r="109" spans="1:9" s="39" customFormat="1" ht="36" x14ac:dyDescent="0.25">
      <c r="A109" s="100">
        <v>17</v>
      </c>
      <c r="B109" s="47">
        <v>1196491259</v>
      </c>
      <c r="C109" s="47" t="s">
        <v>420</v>
      </c>
      <c r="D109" s="48" t="s">
        <v>444</v>
      </c>
      <c r="E109" s="49" t="s">
        <v>444</v>
      </c>
      <c r="F109" s="42" t="s">
        <v>139</v>
      </c>
      <c r="G109" s="93">
        <v>475167</v>
      </c>
      <c r="H109" s="98">
        <v>0</v>
      </c>
      <c r="I109" s="99">
        <f t="shared" si="10"/>
        <v>475167</v>
      </c>
    </row>
    <row r="110" spans="1:9" s="39" customFormat="1" ht="36" x14ac:dyDescent="0.25">
      <c r="A110" s="100">
        <v>18</v>
      </c>
      <c r="B110" s="47">
        <v>1196491260</v>
      </c>
      <c r="C110" s="47" t="s">
        <v>420</v>
      </c>
      <c r="D110" s="48" t="s">
        <v>445</v>
      </c>
      <c r="E110" s="49" t="s">
        <v>445</v>
      </c>
      <c r="F110" s="42" t="s">
        <v>139</v>
      </c>
      <c r="G110" s="93">
        <v>471589</v>
      </c>
      <c r="H110" s="98">
        <v>0</v>
      </c>
      <c r="I110" s="99">
        <f t="shared" si="10"/>
        <v>471589</v>
      </c>
    </row>
    <row r="111" spans="1:9" s="39" customFormat="1" ht="36" x14ac:dyDescent="0.25">
      <c r="A111" s="100">
        <v>19</v>
      </c>
      <c r="B111" s="47">
        <v>1196491261</v>
      </c>
      <c r="C111" s="47" t="s">
        <v>420</v>
      </c>
      <c r="D111" s="48" t="s">
        <v>446</v>
      </c>
      <c r="E111" s="49" t="s">
        <v>447</v>
      </c>
      <c r="F111" s="42" t="s">
        <v>139</v>
      </c>
      <c r="G111" s="93">
        <v>456891</v>
      </c>
      <c r="H111" s="98">
        <v>0</v>
      </c>
      <c r="I111" s="99">
        <f t="shared" si="10"/>
        <v>456891</v>
      </c>
    </row>
    <row r="112" spans="1:9" ht="36" x14ac:dyDescent="0.25">
      <c r="A112" s="100">
        <v>20</v>
      </c>
      <c r="B112" s="47">
        <v>1196491262</v>
      </c>
      <c r="C112" s="47" t="s">
        <v>420</v>
      </c>
      <c r="D112" s="48" t="s">
        <v>448</v>
      </c>
      <c r="E112" s="49" t="s">
        <v>449</v>
      </c>
      <c r="F112" s="42" t="s">
        <v>139</v>
      </c>
      <c r="G112" s="93">
        <v>548270</v>
      </c>
      <c r="H112" s="98">
        <v>0</v>
      </c>
      <c r="I112" s="99">
        <f t="shared" si="10"/>
        <v>548270</v>
      </c>
    </row>
    <row r="113" spans="1:9" s="39" customFormat="1" ht="36" x14ac:dyDescent="0.25">
      <c r="A113" s="100">
        <v>21</v>
      </c>
      <c r="B113" s="47">
        <v>1196491263</v>
      </c>
      <c r="C113" s="47" t="s">
        <v>420</v>
      </c>
      <c r="D113" s="48" t="s">
        <v>450</v>
      </c>
      <c r="E113" s="49" t="s">
        <v>451</v>
      </c>
      <c r="F113" s="42" t="s">
        <v>139</v>
      </c>
      <c r="G113" s="93">
        <v>548270</v>
      </c>
      <c r="H113" s="98">
        <v>0</v>
      </c>
      <c r="I113" s="99">
        <f t="shared" si="10"/>
        <v>548270</v>
      </c>
    </row>
    <row r="114" spans="1:9" s="39" customFormat="1" ht="36" x14ac:dyDescent="0.25">
      <c r="A114" s="100">
        <v>22</v>
      </c>
      <c r="B114" s="47">
        <v>1196491264</v>
      </c>
      <c r="C114" s="47" t="s">
        <v>420</v>
      </c>
      <c r="D114" s="48" t="s">
        <v>452</v>
      </c>
      <c r="E114" s="49" t="s">
        <v>452</v>
      </c>
      <c r="F114" s="42" t="s">
        <v>139</v>
      </c>
      <c r="G114" s="93">
        <v>584821</v>
      </c>
      <c r="H114" s="98">
        <v>0</v>
      </c>
      <c r="I114" s="99">
        <f t="shared" si="10"/>
        <v>584821</v>
      </c>
    </row>
    <row r="115" spans="1:9" s="39" customFormat="1" ht="36" x14ac:dyDescent="0.25">
      <c r="A115" s="100">
        <v>23</v>
      </c>
      <c r="B115" s="47">
        <v>1196491265</v>
      </c>
      <c r="C115" s="47" t="s">
        <v>420</v>
      </c>
      <c r="D115" s="48" t="s">
        <v>453</v>
      </c>
      <c r="E115" s="49" t="s">
        <v>453</v>
      </c>
      <c r="F115" s="42" t="s">
        <v>139</v>
      </c>
      <c r="G115" s="93">
        <v>718600</v>
      </c>
      <c r="H115" s="98">
        <v>0</v>
      </c>
      <c r="I115" s="99">
        <f t="shared" si="10"/>
        <v>718600</v>
      </c>
    </row>
    <row r="116" spans="1:9" s="39" customFormat="1" ht="36" x14ac:dyDescent="0.25">
      <c r="A116" s="100">
        <v>24</v>
      </c>
      <c r="B116" s="47">
        <v>1196491266</v>
      </c>
      <c r="C116" s="47" t="s">
        <v>420</v>
      </c>
      <c r="D116" s="48" t="s">
        <v>454</v>
      </c>
      <c r="E116" s="49" t="s">
        <v>454</v>
      </c>
      <c r="F116" s="42" t="s">
        <v>139</v>
      </c>
      <c r="G116" s="93">
        <v>718600</v>
      </c>
      <c r="H116" s="98">
        <v>0</v>
      </c>
      <c r="I116" s="99">
        <f t="shared" si="10"/>
        <v>718600</v>
      </c>
    </row>
    <row r="117" spans="1:9" s="39" customFormat="1" ht="36" x14ac:dyDescent="0.25">
      <c r="A117" s="100">
        <v>25</v>
      </c>
      <c r="B117" s="47">
        <v>1196491267</v>
      </c>
      <c r="C117" s="47" t="s">
        <v>420</v>
      </c>
      <c r="D117" s="48" t="s">
        <v>455</v>
      </c>
      <c r="E117" s="49" t="s">
        <v>455</v>
      </c>
      <c r="F117" s="42" t="s">
        <v>139</v>
      </c>
      <c r="G117" s="93">
        <v>510005</v>
      </c>
      <c r="H117" s="98">
        <v>0</v>
      </c>
      <c r="I117" s="99">
        <f t="shared" si="10"/>
        <v>510005</v>
      </c>
    </row>
    <row r="118" spans="1:9" s="39" customFormat="1" ht="36" x14ac:dyDescent="0.25">
      <c r="A118" s="100">
        <v>26</v>
      </c>
      <c r="B118" s="47">
        <v>1196491268</v>
      </c>
      <c r="C118" s="47" t="s">
        <v>420</v>
      </c>
      <c r="D118" s="48" t="s">
        <v>456</v>
      </c>
      <c r="E118" s="49" t="s">
        <v>456</v>
      </c>
      <c r="F118" s="42" t="s">
        <v>139</v>
      </c>
      <c r="G118" s="93">
        <v>510005</v>
      </c>
      <c r="H118" s="98">
        <v>0</v>
      </c>
      <c r="I118" s="99">
        <f t="shared" si="10"/>
        <v>510005</v>
      </c>
    </row>
    <row r="119" spans="1:9" ht="14.25" customHeight="1" x14ac:dyDescent="0.25">
      <c r="A119" s="45" t="s">
        <v>989</v>
      </c>
      <c r="B119" s="100"/>
      <c r="C119" s="100"/>
      <c r="D119" s="46"/>
      <c r="E119" s="46"/>
      <c r="F119" s="46"/>
      <c r="G119" s="94"/>
      <c r="H119" s="104"/>
      <c r="I119" s="102">
        <f>SUM(I93:I118)</f>
        <v>32235472</v>
      </c>
    </row>
    <row r="120" spans="1:9" s="39" customFormat="1" ht="12.75" customHeight="1" x14ac:dyDescent="0.25">
      <c r="A120" s="37" t="s">
        <v>43</v>
      </c>
      <c r="B120" s="184" t="s">
        <v>457</v>
      </c>
      <c r="C120" s="184"/>
      <c r="D120" s="184"/>
      <c r="E120" s="184"/>
      <c r="F120" s="103" t="s">
        <v>458</v>
      </c>
      <c r="G120" s="185" t="s">
        <v>130</v>
      </c>
      <c r="H120" s="185"/>
      <c r="I120" s="185"/>
    </row>
    <row r="121" spans="1:9" s="39" customFormat="1" ht="27" x14ac:dyDescent="0.25">
      <c r="A121" s="40" t="s">
        <v>131</v>
      </c>
      <c r="B121" s="40" t="s">
        <v>132</v>
      </c>
      <c r="C121" s="40" t="s">
        <v>232</v>
      </c>
      <c r="D121" s="41" t="s">
        <v>133</v>
      </c>
      <c r="E121" s="41" t="s">
        <v>150</v>
      </c>
      <c r="F121" s="41" t="s">
        <v>135</v>
      </c>
      <c r="G121" s="97" t="s">
        <v>136</v>
      </c>
      <c r="H121" s="97" t="s">
        <v>137</v>
      </c>
      <c r="I121" s="97" t="s">
        <v>138</v>
      </c>
    </row>
    <row r="122" spans="1:9" s="39" customFormat="1" ht="18" x14ac:dyDescent="0.25">
      <c r="A122" s="100">
        <v>1</v>
      </c>
      <c r="B122" s="47">
        <v>1186290016</v>
      </c>
      <c r="C122" s="47">
        <v>42203400</v>
      </c>
      <c r="D122" s="49" t="s">
        <v>459</v>
      </c>
      <c r="E122" s="49" t="s">
        <v>460</v>
      </c>
      <c r="F122" s="42" t="s">
        <v>139</v>
      </c>
      <c r="G122" s="98">
        <v>14700</v>
      </c>
      <c r="H122" s="98">
        <f t="shared" ref="H122:H123" si="11">ROUND(G122*0.19,0)</f>
        <v>2793</v>
      </c>
      <c r="I122" s="99">
        <f t="shared" ref="I122:I124" si="12">+G122+H122</f>
        <v>17493</v>
      </c>
    </row>
    <row r="123" spans="1:9" s="39" customFormat="1" x14ac:dyDescent="0.25">
      <c r="A123" s="100">
        <v>2</v>
      </c>
      <c r="B123" s="47">
        <v>1186220510</v>
      </c>
      <c r="C123" s="47">
        <v>42203400</v>
      </c>
      <c r="D123" s="50" t="s">
        <v>461</v>
      </c>
      <c r="E123" s="50" t="s">
        <v>462</v>
      </c>
      <c r="F123" s="42" t="s">
        <v>139</v>
      </c>
      <c r="G123" s="98">
        <v>35700</v>
      </c>
      <c r="H123" s="98">
        <f t="shared" si="11"/>
        <v>6783</v>
      </c>
      <c r="I123" s="99">
        <f t="shared" si="12"/>
        <v>42483</v>
      </c>
    </row>
    <row r="124" spans="1:9" s="39" customFormat="1" ht="18" x14ac:dyDescent="0.25">
      <c r="A124" s="100">
        <v>3</v>
      </c>
      <c r="B124" s="47">
        <v>1186220905</v>
      </c>
      <c r="C124" s="47">
        <v>42203400</v>
      </c>
      <c r="D124" s="50" t="s">
        <v>463</v>
      </c>
      <c r="E124" s="50" t="s">
        <v>464</v>
      </c>
      <c r="F124" s="42" t="s">
        <v>139</v>
      </c>
      <c r="G124" s="98">
        <v>119200</v>
      </c>
      <c r="H124" s="98">
        <v>0</v>
      </c>
      <c r="I124" s="99">
        <f t="shared" si="12"/>
        <v>119200</v>
      </c>
    </row>
    <row r="125" spans="1:9" s="39" customFormat="1" ht="18" x14ac:dyDescent="0.25">
      <c r="A125" s="100">
        <v>4</v>
      </c>
      <c r="B125" s="47">
        <v>1186220279</v>
      </c>
      <c r="C125" s="47">
        <v>42203400</v>
      </c>
      <c r="D125" s="50" t="s">
        <v>465</v>
      </c>
      <c r="E125" s="50" t="s">
        <v>466</v>
      </c>
      <c r="F125" s="42" t="s">
        <v>139</v>
      </c>
      <c r="G125" s="98">
        <v>82500</v>
      </c>
      <c r="H125" s="98">
        <v>0</v>
      </c>
      <c r="I125" s="99">
        <f>+G125+H125</f>
        <v>82500</v>
      </c>
    </row>
    <row r="126" spans="1:9" s="39" customFormat="1" ht="18" x14ac:dyDescent="0.25">
      <c r="A126" s="100">
        <v>5</v>
      </c>
      <c r="B126" s="47">
        <v>1186220291</v>
      </c>
      <c r="C126" s="47">
        <v>42203406</v>
      </c>
      <c r="D126" s="50" t="s">
        <v>467</v>
      </c>
      <c r="E126" s="50" t="s">
        <v>468</v>
      </c>
      <c r="F126" s="42" t="s">
        <v>139</v>
      </c>
      <c r="G126" s="98">
        <v>62350</v>
      </c>
      <c r="H126" s="98">
        <f>ROUND(G126*0.19,0)</f>
        <v>11847</v>
      </c>
      <c r="I126" s="99">
        <f>+G126+H126</f>
        <v>74197</v>
      </c>
    </row>
    <row r="127" spans="1:9" ht="18" x14ac:dyDescent="0.25">
      <c r="A127" s="100">
        <v>6</v>
      </c>
      <c r="B127" s="47">
        <v>1186220292</v>
      </c>
      <c r="C127" s="47">
        <v>42203406</v>
      </c>
      <c r="D127" s="50" t="s">
        <v>469</v>
      </c>
      <c r="E127" s="50" t="s">
        <v>470</v>
      </c>
      <c r="F127" s="42" t="s">
        <v>139</v>
      </c>
      <c r="G127" s="98">
        <v>86450</v>
      </c>
      <c r="H127" s="98">
        <f t="shared" ref="H127:H131" si="13">ROUND(G127*0.19,0)</f>
        <v>16426</v>
      </c>
      <c r="I127" s="99">
        <f t="shared" ref="I127:I131" si="14">+G127+H127</f>
        <v>102876</v>
      </c>
    </row>
    <row r="128" spans="1:9" s="39" customFormat="1" ht="18" x14ac:dyDescent="0.25">
      <c r="A128" s="100">
        <v>7</v>
      </c>
      <c r="B128" s="47">
        <v>1186220293</v>
      </c>
      <c r="C128" s="47">
        <v>42203406</v>
      </c>
      <c r="D128" s="50" t="s">
        <v>471</v>
      </c>
      <c r="E128" s="50" t="s">
        <v>472</v>
      </c>
      <c r="F128" s="42" t="s">
        <v>139</v>
      </c>
      <c r="G128" s="98">
        <v>62350</v>
      </c>
      <c r="H128" s="98">
        <f t="shared" si="13"/>
        <v>11847</v>
      </c>
      <c r="I128" s="99">
        <f t="shared" si="14"/>
        <v>74197</v>
      </c>
    </row>
    <row r="129" spans="1:9" s="39" customFormat="1" x14ac:dyDescent="0.25">
      <c r="A129" s="100">
        <v>8</v>
      </c>
      <c r="B129" s="47">
        <v>1186220431</v>
      </c>
      <c r="C129" s="47">
        <v>42203406</v>
      </c>
      <c r="D129" s="50" t="s">
        <v>473</v>
      </c>
      <c r="E129" s="50" t="s">
        <v>474</v>
      </c>
      <c r="F129" s="42" t="s">
        <v>139</v>
      </c>
      <c r="G129" s="98">
        <v>283250</v>
      </c>
      <c r="H129" s="98">
        <f t="shared" si="13"/>
        <v>53818</v>
      </c>
      <c r="I129" s="99">
        <f t="shared" si="14"/>
        <v>337068</v>
      </c>
    </row>
    <row r="130" spans="1:9" s="39" customFormat="1" ht="18" x14ac:dyDescent="0.25">
      <c r="A130" s="100">
        <v>9</v>
      </c>
      <c r="B130" s="47">
        <v>1186230643</v>
      </c>
      <c r="C130" s="47">
        <v>42203406</v>
      </c>
      <c r="D130" s="50" t="s">
        <v>475</v>
      </c>
      <c r="E130" s="50" t="s">
        <v>476</v>
      </c>
      <c r="F130" s="42" t="s">
        <v>139</v>
      </c>
      <c r="G130" s="98">
        <v>229300</v>
      </c>
      <c r="H130" s="98">
        <f t="shared" si="13"/>
        <v>43567</v>
      </c>
      <c r="I130" s="99">
        <f t="shared" si="14"/>
        <v>272867</v>
      </c>
    </row>
    <row r="131" spans="1:9" s="39" customFormat="1" ht="18" x14ac:dyDescent="0.25">
      <c r="A131" s="100">
        <v>10</v>
      </c>
      <c r="B131" s="47">
        <v>1186220021</v>
      </c>
      <c r="C131" s="47">
        <v>42203406</v>
      </c>
      <c r="D131" s="50" t="s">
        <v>477</v>
      </c>
      <c r="E131" s="50" t="s">
        <v>477</v>
      </c>
      <c r="F131" s="42" t="s">
        <v>139</v>
      </c>
      <c r="G131" s="98">
        <v>256800</v>
      </c>
      <c r="H131" s="98">
        <f t="shared" si="13"/>
        <v>48792</v>
      </c>
      <c r="I131" s="99">
        <f t="shared" si="14"/>
        <v>305592</v>
      </c>
    </row>
    <row r="132" spans="1:9" s="39" customFormat="1" ht="54" x14ac:dyDescent="0.25">
      <c r="A132" s="100">
        <v>11</v>
      </c>
      <c r="B132" s="47">
        <v>1186220021</v>
      </c>
      <c r="C132" s="47">
        <v>42221500</v>
      </c>
      <c r="D132" s="50" t="s">
        <v>478</v>
      </c>
      <c r="E132" s="50" t="s">
        <v>479</v>
      </c>
      <c r="F132" s="42" t="s">
        <v>142</v>
      </c>
      <c r="G132" s="98">
        <v>140300</v>
      </c>
      <c r="H132" s="98">
        <v>0</v>
      </c>
      <c r="I132" s="99">
        <f>+G132+H132</f>
        <v>140300</v>
      </c>
    </row>
    <row r="133" spans="1:9" ht="27" x14ac:dyDescent="0.25">
      <c r="A133" s="100">
        <v>13</v>
      </c>
      <c r="B133" s="47">
        <v>1186220092</v>
      </c>
      <c r="C133" s="47">
        <v>42203400</v>
      </c>
      <c r="D133" s="50" t="s">
        <v>480</v>
      </c>
      <c r="E133" s="50" t="s">
        <v>481</v>
      </c>
      <c r="F133" s="42" t="s">
        <v>139</v>
      </c>
      <c r="G133" s="98">
        <v>78050</v>
      </c>
      <c r="H133" s="98">
        <v>0</v>
      </c>
      <c r="I133" s="99">
        <f t="shared" ref="I133:I136" si="15">+G133+H133</f>
        <v>78050</v>
      </c>
    </row>
    <row r="134" spans="1:9" s="39" customFormat="1" ht="18" x14ac:dyDescent="0.25">
      <c r="A134" s="100">
        <v>14</v>
      </c>
      <c r="B134" s="47">
        <v>1186220275</v>
      </c>
      <c r="C134" s="47">
        <v>42203400</v>
      </c>
      <c r="D134" s="50" t="s">
        <v>482</v>
      </c>
      <c r="E134" s="50" t="s">
        <v>483</v>
      </c>
      <c r="F134" s="42"/>
      <c r="G134" s="98">
        <v>565250</v>
      </c>
      <c r="H134" s="98">
        <v>0</v>
      </c>
      <c r="I134" s="99">
        <f t="shared" si="15"/>
        <v>565250</v>
      </c>
    </row>
    <row r="135" spans="1:9" s="39" customFormat="1" ht="18" x14ac:dyDescent="0.25">
      <c r="A135" s="100">
        <v>15</v>
      </c>
      <c r="B135" s="47">
        <v>1186220274</v>
      </c>
      <c r="C135" s="47">
        <v>42221500</v>
      </c>
      <c r="D135" s="50" t="s">
        <v>484</v>
      </c>
      <c r="E135" s="50" t="s">
        <v>485</v>
      </c>
      <c r="F135" s="42" t="s">
        <v>139</v>
      </c>
      <c r="G135" s="98">
        <v>158250</v>
      </c>
      <c r="H135" s="98">
        <v>0</v>
      </c>
      <c r="I135" s="99">
        <f t="shared" si="15"/>
        <v>158250</v>
      </c>
    </row>
    <row r="136" spans="1:9" s="39" customFormat="1" ht="18" x14ac:dyDescent="0.25">
      <c r="A136" s="100">
        <v>16</v>
      </c>
      <c r="B136" s="47" t="s">
        <v>990</v>
      </c>
      <c r="C136" s="47">
        <v>42221500</v>
      </c>
      <c r="D136" s="50" t="s">
        <v>486</v>
      </c>
      <c r="E136" s="50" t="s">
        <v>487</v>
      </c>
      <c r="F136" s="42" t="s">
        <v>139</v>
      </c>
      <c r="G136" s="98">
        <v>76250</v>
      </c>
      <c r="H136" s="98">
        <v>0</v>
      </c>
      <c r="I136" s="99">
        <f t="shared" si="15"/>
        <v>76250</v>
      </c>
    </row>
    <row r="137" spans="1:9" s="39" customFormat="1" x14ac:dyDescent="0.25">
      <c r="A137" s="45" t="s">
        <v>991</v>
      </c>
      <c r="B137" s="100"/>
      <c r="C137" s="100"/>
      <c r="D137" s="46"/>
      <c r="E137" s="46"/>
      <c r="F137" s="46"/>
      <c r="G137" s="94"/>
      <c r="H137" s="104"/>
      <c r="I137" s="95">
        <f>SUM(I122:I136)</f>
        <v>2446573</v>
      </c>
    </row>
    <row r="138" spans="1:9" s="39" customFormat="1" ht="12.75" customHeight="1" x14ac:dyDescent="0.25">
      <c r="A138" s="37" t="s">
        <v>382</v>
      </c>
      <c r="B138" s="184" t="s">
        <v>488</v>
      </c>
      <c r="C138" s="184"/>
      <c r="D138" s="184"/>
      <c r="E138" s="184"/>
      <c r="F138" s="103" t="s">
        <v>458</v>
      </c>
      <c r="G138" s="185" t="s">
        <v>130</v>
      </c>
      <c r="H138" s="185"/>
      <c r="I138" s="185"/>
    </row>
    <row r="139" spans="1:9" ht="14.25" customHeight="1" x14ac:dyDescent="0.25">
      <c r="A139" s="40" t="s">
        <v>131</v>
      </c>
      <c r="B139" s="40" t="s">
        <v>132</v>
      </c>
      <c r="C139" s="41" t="s">
        <v>232</v>
      </c>
      <c r="D139" s="41" t="s">
        <v>133</v>
      </c>
      <c r="E139" s="41" t="s">
        <v>150</v>
      </c>
      <c r="F139" s="41" t="s">
        <v>135</v>
      </c>
      <c r="G139" s="97" t="s">
        <v>136</v>
      </c>
      <c r="H139" s="97" t="s">
        <v>137</v>
      </c>
      <c r="I139" s="97" t="s">
        <v>138</v>
      </c>
    </row>
    <row r="140" spans="1:9" s="39" customFormat="1" ht="27" x14ac:dyDescent="0.25">
      <c r="A140" s="100">
        <v>1</v>
      </c>
      <c r="B140" s="52">
        <v>1186220462</v>
      </c>
      <c r="C140" s="52">
        <v>42203400</v>
      </c>
      <c r="D140" s="49" t="s">
        <v>489</v>
      </c>
      <c r="E140" s="49" t="s">
        <v>490</v>
      </c>
      <c r="F140" s="42" t="s">
        <v>139</v>
      </c>
      <c r="G140" s="98">
        <v>2677200</v>
      </c>
      <c r="H140" s="98">
        <v>0</v>
      </c>
      <c r="I140" s="99">
        <f t="shared" ref="I140:I156" si="16">+G140+H140</f>
        <v>2677200</v>
      </c>
    </row>
    <row r="141" spans="1:9" s="39" customFormat="1" ht="27" x14ac:dyDescent="0.25">
      <c r="A141" s="100">
        <v>2</v>
      </c>
      <c r="B141" s="52">
        <v>1186220422</v>
      </c>
      <c r="C141" s="52">
        <v>42203400</v>
      </c>
      <c r="D141" s="49" t="s">
        <v>491</v>
      </c>
      <c r="E141" s="49" t="s">
        <v>492</v>
      </c>
      <c r="F141" s="42" t="s">
        <v>139</v>
      </c>
      <c r="G141" s="98">
        <v>8757400</v>
      </c>
      <c r="H141" s="98">
        <v>0</v>
      </c>
      <c r="I141" s="99">
        <f t="shared" si="16"/>
        <v>8757400</v>
      </c>
    </row>
    <row r="142" spans="1:9" s="39" customFormat="1" ht="18" x14ac:dyDescent="0.25">
      <c r="A142" s="100">
        <v>3</v>
      </c>
      <c r="B142" s="52">
        <v>1186220427</v>
      </c>
      <c r="C142" s="52">
        <v>42203400</v>
      </c>
      <c r="D142" s="49" t="s">
        <v>493</v>
      </c>
      <c r="E142" s="49" t="s">
        <v>494</v>
      </c>
      <c r="F142" s="42" t="s">
        <v>139</v>
      </c>
      <c r="G142" s="98">
        <v>8158500</v>
      </c>
      <c r="H142" s="98">
        <v>0</v>
      </c>
      <c r="I142" s="99">
        <f t="shared" si="16"/>
        <v>8158500</v>
      </c>
    </row>
    <row r="143" spans="1:9" s="39" customFormat="1" ht="36" x14ac:dyDescent="0.25">
      <c r="A143" s="100">
        <v>4</v>
      </c>
      <c r="B143" s="52">
        <v>1186220907</v>
      </c>
      <c r="C143" s="52">
        <v>42203400</v>
      </c>
      <c r="D143" s="49" t="s">
        <v>495</v>
      </c>
      <c r="E143" s="49" t="s">
        <v>496</v>
      </c>
      <c r="F143" s="42" t="s">
        <v>139</v>
      </c>
      <c r="G143" s="98">
        <v>6506800</v>
      </c>
      <c r="H143" s="98">
        <v>0</v>
      </c>
      <c r="I143" s="99">
        <f t="shared" si="16"/>
        <v>6506800</v>
      </c>
    </row>
    <row r="144" spans="1:9" ht="36" x14ac:dyDescent="0.25">
      <c r="A144" s="100">
        <v>5</v>
      </c>
      <c r="B144" s="52">
        <v>1186220378</v>
      </c>
      <c r="C144" s="52">
        <v>42203400</v>
      </c>
      <c r="D144" s="49" t="s">
        <v>497</v>
      </c>
      <c r="E144" s="49" t="s">
        <v>498</v>
      </c>
      <c r="F144" s="42" t="s">
        <v>139</v>
      </c>
      <c r="G144" s="98">
        <v>3993000</v>
      </c>
      <c r="H144" s="98">
        <v>0</v>
      </c>
      <c r="I144" s="99">
        <f t="shared" si="16"/>
        <v>3993000</v>
      </c>
    </row>
    <row r="145" spans="1:9" ht="18" x14ac:dyDescent="0.25">
      <c r="A145" s="100">
        <v>6</v>
      </c>
      <c r="B145" s="52">
        <v>1186220500</v>
      </c>
      <c r="C145" s="52">
        <v>42203400</v>
      </c>
      <c r="D145" s="49" t="s">
        <v>499</v>
      </c>
      <c r="E145" s="49" t="s">
        <v>500</v>
      </c>
      <c r="F145" s="42" t="s">
        <v>139</v>
      </c>
      <c r="G145" s="98">
        <v>1706100</v>
      </c>
      <c r="H145" s="98">
        <v>0</v>
      </c>
      <c r="I145" s="99">
        <f t="shared" si="16"/>
        <v>1706100</v>
      </c>
    </row>
    <row r="146" spans="1:9" ht="18" x14ac:dyDescent="0.25">
      <c r="A146" s="100">
        <v>7</v>
      </c>
      <c r="B146" s="52">
        <v>1186220449</v>
      </c>
      <c r="C146" s="52">
        <v>42203400</v>
      </c>
      <c r="D146" s="49" t="s">
        <v>501</v>
      </c>
      <c r="E146" s="49" t="s">
        <v>502</v>
      </c>
      <c r="F146" s="42" t="s">
        <v>139</v>
      </c>
      <c r="G146" s="98">
        <v>1706100</v>
      </c>
      <c r="H146" s="98">
        <v>0</v>
      </c>
      <c r="I146" s="99">
        <f t="shared" si="16"/>
        <v>1706100</v>
      </c>
    </row>
    <row r="147" spans="1:9" ht="18" x14ac:dyDescent="0.25">
      <c r="A147" s="100">
        <v>8</v>
      </c>
      <c r="B147" s="52">
        <v>1186220422</v>
      </c>
      <c r="C147" s="52">
        <v>42203400</v>
      </c>
      <c r="D147" s="49" t="s">
        <v>503</v>
      </c>
      <c r="E147" s="49" t="s">
        <v>504</v>
      </c>
      <c r="F147" s="42" t="s">
        <v>139</v>
      </c>
      <c r="G147" s="98">
        <v>2677200</v>
      </c>
      <c r="H147" s="98">
        <v>0</v>
      </c>
      <c r="I147" s="99">
        <f t="shared" si="16"/>
        <v>2677200</v>
      </c>
    </row>
    <row r="148" spans="1:9" ht="36" x14ac:dyDescent="0.25">
      <c r="A148" s="100">
        <v>9</v>
      </c>
      <c r="B148" s="52">
        <v>1186220254</v>
      </c>
      <c r="C148" s="52">
        <v>42203400</v>
      </c>
      <c r="D148" s="49" t="s">
        <v>505</v>
      </c>
      <c r="E148" s="49" t="s">
        <v>506</v>
      </c>
      <c r="F148" s="42" t="s">
        <v>139</v>
      </c>
      <c r="G148" s="98">
        <v>950750</v>
      </c>
      <c r="H148" s="98">
        <v>0</v>
      </c>
      <c r="I148" s="99">
        <f t="shared" si="16"/>
        <v>950750</v>
      </c>
    </row>
    <row r="149" spans="1:9" ht="18" x14ac:dyDescent="0.25">
      <c r="A149" s="100">
        <v>10</v>
      </c>
      <c r="B149" s="52">
        <v>1186220273</v>
      </c>
      <c r="C149" s="52">
        <v>42203400</v>
      </c>
      <c r="D149" s="49" t="s">
        <v>507</v>
      </c>
      <c r="E149" s="49" t="s">
        <v>508</v>
      </c>
      <c r="F149" s="42" t="s">
        <v>139</v>
      </c>
      <c r="G149" s="98">
        <v>2593000</v>
      </c>
      <c r="H149" s="98">
        <v>0</v>
      </c>
      <c r="I149" s="99">
        <f t="shared" si="16"/>
        <v>2593000</v>
      </c>
    </row>
    <row r="150" spans="1:9" x14ac:dyDescent="0.25">
      <c r="A150" s="100">
        <v>11</v>
      </c>
      <c r="B150" s="52">
        <v>1186220276</v>
      </c>
      <c r="C150" s="52">
        <v>42203400</v>
      </c>
      <c r="D150" s="49" t="s">
        <v>509</v>
      </c>
      <c r="E150" s="49" t="s">
        <v>510</v>
      </c>
      <c r="F150" s="42" t="s">
        <v>139</v>
      </c>
      <c r="G150" s="98">
        <v>1897750</v>
      </c>
      <c r="H150" s="98">
        <v>0</v>
      </c>
      <c r="I150" s="99">
        <f t="shared" si="16"/>
        <v>1897750</v>
      </c>
    </row>
    <row r="151" spans="1:9" ht="36" x14ac:dyDescent="0.25">
      <c r="A151" s="100">
        <v>12</v>
      </c>
      <c r="B151" s="52">
        <v>1186220277</v>
      </c>
      <c r="C151" s="52">
        <v>42203400</v>
      </c>
      <c r="D151" s="49" t="s">
        <v>511</v>
      </c>
      <c r="E151" s="49" t="s">
        <v>512</v>
      </c>
      <c r="F151" s="42" t="s">
        <v>139</v>
      </c>
      <c r="G151" s="98">
        <v>1887600</v>
      </c>
      <c r="H151" s="98">
        <v>0</v>
      </c>
      <c r="I151" s="99">
        <f t="shared" si="16"/>
        <v>1887600</v>
      </c>
    </row>
    <row r="152" spans="1:9" s="59" customFormat="1" ht="27" x14ac:dyDescent="0.25">
      <c r="A152" s="100">
        <v>13</v>
      </c>
      <c r="B152" s="52">
        <v>1186220905</v>
      </c>
      <c r="C152" s="52">
        <v>42203400</v>
      </c>
      <c r="D152" s="49" t="s">
        <v>513</v>
      </c>
      <c r="E152" s="49" t="s">
        <v>514</v>
      </c>
      <c r="F152" s="42" t="s">
        <v>139</v>
      </c>
      <c r="G152" s="98">
        <v>382500</v>
      </c>
      <c r="H152" s="98">
        <v>0</v>
      </c>
      <c r="I152" s="99">
        <f t="shared" si="16"/>
        <v>382500</v>
      </c>
    </row>
    <row r="153" spans="1:9" s="113" customFormat="1" ht="27" x14ac:dyDescent="0.25">
      <c r="A153" s="100">
        <v>14</v>
      </c>
      <c r="B153" s="46">
        <v>1186220905</v>
      </c>
      <c r="C153" s="46">
        <v>42203400</v>
      </c>
      <c r="D153" s="43" t="s">
        <v>515</v>
      </c>
      <c r="E153" s="43" t="s">
        <v>516</v>
      </c>
      <c r="F153" s="51" t="s">
        <v>139</v>
      </c>
      <c r="G153" s="98">
        <v>382500</v>
      </c>
      <c r="H153" s="98">
        <v>0</v>
      </c>
      <c r="I153" s="99">
        <f t="shared" si="16"/>
        <v>382500</v>
      </c>
    </row>
    <row r="154" spans="1:9" s="59" customFormat="1" ht="18" x14ac:dyDescent="0.25">
      <c r="A154" s="100">
        <v>15</v>
      </c>
      <c r="B154" s="52">
        <v>1186220678</v>
      </c>
      <c r="C154" s="52">
        <v>42203400</v>
      </c>
      <c r="D154" s="49" t="s">
        <v>517</v>
      </c>
      <c r="E154" s="49" t="s">
        <v>518</v>
      </c>
      <c r="F154" s="42" t="s">
        <v>139</v>
      </c>
      <c r="G154" s="98">
        <v>325300</v>
      </c>
      <c r="H154" s="98">
        <f t="shared" ref="H154:H156" si="17">ROUND(G154*0.19,0)</f>
        <v>61807</v>
      </c>
      <c r="I154" s="99">
        <f t="shared" si="16"/>
        <v>387107</v>
      </c>
    </row>
    <row r="155" spans="1:9" ht="36" x14ac:dyDescent="0.25">
      <c r="A155" s="100">
        <v>16</v>
      </c>
      <c r="B155" s="51" t="s">
        <v>164</v>
      </c>
      <c r="C155" s="52">
        <v>42203400</v>
      </c>
      <c r="D155" s="49" t="s">
        <v>519</v>
      </c>
      <c r="E155" s="49" t="s">
        <v>520</v>
      </c>
      <c r="F155" s="42" t="s">
        <v>139</v>
      </c>
      <c r="G155" s="98">
        <v>587350</v>
      </c>
      <c r="H155" s="98">
        <f t="shared" si="17"/>
        <v>111597</v>
      </c>
      <c r="I155" s="99">
        <f t="shared" si="16"/>
        <v>698947</v>
      </c>
    </row>
    <row r="156" spans="1:9" s="59" customFormat="1" ht="18" x14ac:dyDescent="0.25">
      <c r="A156" s="100">
        <v>17</v>
      </c>
      <c r="B156" s="52">
        <v>1186290712</v>
      </c>
      <c r="C156" s="52">
        <v>42203400</v>
      </c>
      <c r="D156" s="49" t="s">
        <v>521</v>
      </c>
      <c r="E156" s="49" t="s">
        <v>522</v>
      </c>
      <c r="F156" s="42" t="s">
        <v>139</v>
      </c>
      <c r="G156" s="98">
        <v>256800</v>
      </c>
      <c r="H156" s="98">
        <f t="shared" si="17"/>
        <v>48792</v>
      </c>
      <c r="I156" s="99">
        <f t="shared" si="16"/>
        <v>305592</v>
      </c>
    </row>
    <row r="157" spans="1:9" s="59" customFormat="1" x14ac:dyDescent="0.25">
      <c r="A157" s="45" t="s">
        <v>992</v>
      </c>
      <c r="B157" s="100"/>
      <c r="C157" s="100"/>
      <c r="D157" s="46"/>
      <c r="E157" s="46"/>
      <c r="F157" s="46"/>
      <c r="G157" s="101"/>
      <c r="H157" s="101"/>
      <c r="I157" s="102">
        <f>SUM(I140:I156)</f>
        <v>45668046</v>
      </c>
    </row>
    <row r="158" spans="1:9" s="59" customFormat="1" ht="12.75" customHeight="1" x14ac:dyDescent="0.25">
      <c r="A158" s="37" t="s">
        <v>383</v>
      </c>
      <c r="B158" s="184" t="s">
        <v>523</v>
      </c>
      <c r="C158" s="184"/>
      <c r="D158" s="184"/>
      <c r="E158" s="184"/>
      <c r="F158" s="103" t="s">
        <v>458</v>
      </c>
      <c r="G158" s="186" t="s">
        <v>130</v>
      </c>
      <c r="H158" s="185"/>
      <c r="I158" s="185"/>
    </row>
    <row r="159" spans="1:9" s="59" customFormat="1" ht="27" x14ac:dyDescent="0.25">
      <c r="A159" s="40" t="s">
        <v>131</v>
      </c>
      <c r="B159" s="40" t="s">
        <v>132</v>
      </c>
      <c r="C159" s="41" t="s">
        <v>232</v>
      </c>
      <c r="D159" s="41" t="s">
        <v>133</v>
      </c>
      <c r="E159" s="41" t="s">
        <v>150</v>
      </c>
      <c r="F159" s="41" t="s">
        <v>135</v>
      </c>
      <c r="G159" s="97" t="s">
        <v>136</v>
      </c>
      <c r="H159" s="97" t="s">
        <v>137</v>
      </c>
      <c r="I159" s="97" t="s">
        <v>138</v>
      </c>
    </row>
    <row r="160" spans="1:9" s="59" customFormat="1" ht="18" x14ac:dyDescent="0.25">
      <c r="A160" s="100">
        <v>1</v>
      </c>
      <c r="B160" s="63">
        <v>1186220012</v>
      </c>
      <c r="C160" s="64">
        <v>42203400</v>
      </c>
      <c r="D160" s="65" t="s">
        <v>524</v>
      </c>
      <c r="E160" s="65" t="s">
        <v>525</v>
      </c>
      <c r="F160" s="64" t="s">
        <v>142</v>
      </c>
      <c r="G160" s="98">
        <v>7454500</v>
      </c>
      <c r="H160" s="98">
        <v>0</v>
      </c>
      <c r="I160" s="99">
        <f t="shared" ref="I160:I171" si="18">+G160+H160</f>
        <v>7454500</v>
      </c>
    </row>
    <row r="161" spans="1:9" s="59" customFormat="1" ht="36" x14ac:dyDescent="0.25">
      <c r="A161" s="100">
        <v>2</v>
      </c>
      <c r="B161" s="63">
        <v>1186220679</v>
      </c>
      <c r="C161" s="64">
        <v>42203400</v>
      </c>
      <c r="D161" s="65" t="s">
        <v>526</v>
      </c>
      <c r="E161" s="65" t="s">
        <v>527</v>
      </c>
      <c r="F161" s="64" t="s">
        <v>142</v>
      </c>
      <c r="G161" s="98">
        <v>7454500</v>
      </c>
      <c r="H161" s="98">
        <v>0</v>
      </c>
      <c r="I161" s="99">
        <f t="shared" si="18"/>
        <v>7454500</v>
      </c>
    </row>
    <row r="162" spans="1:9" ht="36" x14ac:dyDescent="0.25">
      <c r="A162" s="100">
        <v>3</v>
      </c>
      <c r="B162" s="63">
        <v>1186220933</v>
      </c>
      <c r="C162" s="64">
        <v>42203400</v>
      </c>
      <c r="D162" s="65" t="s">
        <v>528</v>
      </c>
      <c r="E162" s="65" t="s">
        <v>529</v>
      </c>
      <c r="F162" s="64" t="s">
        <v>142</v>
      </c>
      <c r="G162" s="98">
        <v>4321450</v>
      </c>
      <c r="H162" s="98">
        <v>0</v>
      </c>
      <c r="I162" s="99">
        <f t="shared" si="18"/>
        <v>4321450</v>
      </c>
    </row>
    <row r="163" spans="1:9" s="59" customFormat="1" ht="27" x14ac:dyDescent="0.25">
      <c r="A163" s="100">
        <v>4</v>
      </c>
      <c r="B163" s="63">
        <v>1186220024</v>
      </c>
      <c r="C163" s="64">
        <v>42203400</v>
      </c>
      <c r="D163" s="65" t="s">
        <v>530</v>
      </c>
      <c r="E163" s="65" t="s">
        <v>531</v>
      </c>
      <c r="F163" s="64" t="s">
        <v>142</v>
      </c>
      <c r="G163" s="98">
        <v>1296500</v>
      </c>
      <c r="H163" s="98">
        <v>0</v>
      </c>
      <c r="I163" s="99">
        <f t="shared" si="18"/>
        <v>1296500</v>
      </c>
    </row>
    <row r="164" spans="1:9" s="59" customFormat="1" ht="27" x14ac:dyDescent="0.25">
      <c r="A164" s="100">
        <v>5</v>
      </c>
      <c r="B164" s="63">
        <v>1186220912</v>
      </c>
      <c r="C164" s="64">
        <v>42203400</v>
      </c>
      <c r="D164" s="65" t="s">
        <v>532</v>
      </c>
      <c r="E164" s="65" t="s">
        <v>533</v>
      </c>
      <c r="F164" s="64" t="s">
        <v>142</v>
      </c>
      <c r="G164" s="98">
        <v>11235750</v>
      </c>
      <c r="H164" s="98">
        <v>0</v>
      </c>
      <c r="I164" s="99">
        <f t="shared" si="18"/>
        <v>11235750</v>
      </c>
    </row>
    <row r="165" spans="1:9" s="39" customFormat="1" ht="36" x14ac:dyDescent="0.25">
      <c r="A165" s="100">
        <v>6</v>
      </c>
      <c r="B165" s="63">
        <v>1186220392</v>
      </c>
      <c r="C165" s="64">
        <v>42203400</v>
      </c>
      <c r="D165" s="65" t="s">
        <v>534</v>
      </c>
      <c r="E165" s="65" t="s">
        <v>535</v>
      </c>
      <c r="F165" s="64" t="s">
        <v>142</v>
      </c>
      <c r="G165" s="98">
        <v>1296500</v>
      </c>
      <c r="H165" s="98">
        <v>0</v>
      </c>
      <c r="I165" s="99">
        <f t="shared" si="18"/>
        <v>1296500</v>
      </c>
    </row>
    <row r="166" spans="1:9" ht="27" x14ac:dyDescent="0.25">
      <c r="A166" s="100">
        <v>7</v>
      </c>
      <c r="B166" s="63">
        <v>1186220393</v>
      </c>
      <c r="C166" s="64">
        <v>42203400</v>
      </c>
      <c r="D166" s="65" t="s">
        <v>536</v>
      </c>
      <c r="E166" s="65" t="s">
        <v>537</v>
      </c>
      <c r="F166" s="64" t="s">
        <v>142</v>
      </c>
      <c r="G166" s="98">
        <v>1296450</v>
      </c>
      <c r="H166" s="98">
        <v>0</v>
      </c>
      <c r="I166" s="102">
        <f t="shared" si="18"/>
        <v>1296450</v>
      </c>
    </row>
    <row r="167" spans="1:9" s="59" customFormat="1" ht="27" x14ac:dyDescent="0.25">
      <c r="A167" s="100">
        <v>8</v>
      </c>
      <c r="B167" s="63">
        <v>1186220394</v>
      </c>
      <c r="C167" s="64">
        <v>42203400</v>
      </c>
      <c r="D167" s="65" t="s">
        <v>538</v>
      </c>
      <c r="E167" s="65" t="s">
        <v>539</v>
      </c>
      <c r="F167" s="64" t="s">
        <v>142</v>
      </c>
      <c r="G167" s="98">
        <v>283250</v>
      </c>
      <c r="H167" s="98">
        <f t="shared" ref="H167:H168" si="19">ROUND(G167*0.19,0)</f>
        <v>53818</v>
      </c>
      <c r="I167" s="99">
        <f t="shared" si="18"/>
        <v>337068</v>
      </c>
    </row>
    <row r="168" spans="1:9" s="59" customFormat="1" ht="18" x14ac:dyDescent="0.25">
      <c r="A168" s="100">
        <v>9</v>
      </c>
      <c r="B168" s="63">
        <v>1186220680</v>
      </c>
      <c r="C168" s="64">
        <v>42203400</v>
      </c>
      <c r="D168" s="65" t="s">
        <v>540</v>
      </c>
      <c r="E168" s="65" t="s">
        <v>541</v>
      </c>
      <c r="F168" s="64" t="s">
        <v>142</v>
      </c>
      <c r="G168" s="98">
        <v>352400</v>
      </c>
      <c r="H168" s="98">
        <f t="shared" si="19"/>
        <v>66956</v>
      </c>
      <c r="I168" s="99">
        <f t="shared" si="18"/>
        <v>419356</v>
      </c>
    </row>
    <row r="169" spans="1:9" s="59" customFormat="1" ht="27" x14ac:dyDescent="0.25">
      <c r="A169" s="100">
        <v>10</v>
      </c>
      <c r="B169" s="63">
        <v>1186220396</v>
      </c>
      <c r="C169" s="64">
        <v>42203400</v>
      </c>
      <c r="D169" s="65" t="s">
        <v>542</v>
      </c>
      <c r="E169" s="65" t="s">
        <v>543</v>
      </c>
      <c r="F169" s="64" t="s">
        <v>142</v>
      </c>
      <c r="G169" s="101">
        <v>11235750</v>
      </c>
      <c r="H169" s="98">
        <v>0</v>
      </c>
      <c r="I169" s="99">
        <f t="shared" si="18"/>
        <v>11235750</v>
      </c>
    </row>
    <row r="170" spans="1:9" s="59" customFormat="1" ht="18" x14ac:dyDescent="0.25">
      <c r="A170" s="100">
        <v>11</v>
      </c>
      <c r="B170" s="63">
        <v>1186220397</v>
      </c>
      <c r="C170" s="64">
        <v>42203400</v>
      </c>
      <c r="D170" s="65" t="s">
        <v>544</v>
      </c>
      <c r="E170" s="65" t="s">
        <v>545</v>
      </c>
      <c r="F170" s="64" t="s">
        <v>142</v>
      </c>
      <c r="G170" s="101">
        <v>11235750</v>
      </c>
      <c r="H170" s="98">
        <v>0</v>
      </c>
      <c r="I170" s="99">
        <f t="shared" si="18"/>
        <v>11235750</v>
      </c>
    </row>
    <row r="171" spans="1:9" ht="18" x14ac:dyDescent="0.25">
      <c r="A171" s="100">
        <v>12</v>
      </c>
      <c r="B171" s="51" t="s">
        <v>165</v>
      </c>
      <c r="C171" s="64">
        <v>42203400</v>
      </c>
      <c r="D171" s="65" t="s">
        <v>546</v>
      </c>
      <c r="E171" s="65" t="s">
        <v>547</v>
      </c>
      <c r="F171" s="64" t="s">
        <v>142</v>
      </c>
      <c r="G171" s="101">
        <v>35000</v>
      </c>
      <c r="H171" s="101">
        <f t="shared" ref="H171" si="20">ROUND(G171*0.19,0)</f>
        <v>6650</v>
      </c>
      <c r="I171" s="102">
        <f t="shared" si="18"/>
        <v>41650</v>
      </c>
    </row>
    <row r="172" spans="1:9" s="59" customFormat="1" x14ac:dyDescent="0.25">
      <c r="A172" s="45" t="s">
        <v>993</v>
      </c>
      <c r="B172" s="100"/>
      <c r="C172" s="100"/>
      <c r="D172" s="46"/>
      <c r="E172" s="46"/>
      <c r="F172" s="46"/>
      <c r="G172" s="101"/>
      <c r="H172" s="101"/>
      <c r="I172" s="102">
        <f>SUM(I160:I171)</f>
        <v>57625224</v>
      </c>
    </row>
    <row r="173" spans="1:9" s="59" customFormat="1" ht="12.75" customHeight="1" x14ac:dyDescent="0.25">
      <c r="A173" s="37" t="s">
        <v>28</v>
      </c>
      <c r="B173" s="184" t="s">
        <v>548</v>
      </c>
      <c r="C173" s="184"/>
      <c r="D173" s="184"/>
      <c r="E173" s="184"/>
      <c r="F173" s="103" t="s">
        <v>167</v>
      </c>
      <c r="G173" s="185" t="s">
        <v>130</v>
      </c>
      <c r="H173" s="185"/>
      <c r="I173" s="185"/>
    </row>
    <row r="174" spans="1:9" s="59" customFormat="1" ht="27" x14ac:dyDescent="0.25">
      <c r="A174" s="40" t="s">
        <v>131</v>
      </c>
      <c r="B174" s="40" t="s">
        <v>132</v>
      </c>
      <c r="C174" s="41" t="s">
        <v>232</v>
      </c>
      <c r="D174" s="41" t="s">
        <v>133</v>
      </c>
      <c r="E174" s="41" t="s">
        <v>150</v>
      </c>
      <c r="F174" s="41" t="s">
        <v>135</v>
      </c>
      <c r="G174" s="97" t="s">
        <v>136</v>
      </c>
      <c r="H174" s="97" t="s">
        <v>137</v>
      </c>
      <c r="I174" s="97" t="s">
        <v>138</v>
      </c>
    </row>
    <row r="175" spans="1:9" s="59" customFormat="1" ht="54" x14ac:dyDescent="0.25">
      <c r="A175" s="100">
        <v>1</v>
      </c>
      <c r="B175" s="47">
        <v>1228405078</v>
      </c>
      <c r="C175" s="42" t="s">
        <v>549</v>
      </c>
      <c r="D175" s="48" t="s">
        <v>168</v>
      </c>
      <c r="E175" s="49" t="s">
        <v>994</v>
      </c>
      <c r="F175" s="42" t="s">
        <v>139</v>
      </c>
      <c r="G175" s="98">
        <v>28600</v>
      </c>
      <c r="H175" s="98">
        <f t="shared" ref="H175" si="21">ROUND(G175*0.19,0)</f>
        <v>5434</v>
      </c>
      <c r="I175" s="99">
        <f t="shared" ref="I175" si="22">+G175+H175</f>
        <v>34034</v>
      </c>
    </row>
    <row r="176" spans="1:9" ht="18" customHeight="1" x14ac:dyDescent="0.25">
      <c r="A176" s="45" t="s">
        <v>995</v>
      </c>
      <c r="B176" s="47"/>
      <c r="C176" s="52"/>
      <c r="D176" s="48"/>
      <c r="E176" s="49"/>
      <c r="F176" s="42"/>
      <c r="G176" s="101"/>
      <c r="H176" s="101"/>
      <c r="I176" s="102">
        <f>SUM(I175)</f>
        <v>34034</v>
      </c>
    </row>
    <row r="177" spans="1:9" s="59" customFormat="1" ht="12.75" customHeight="1" x14ac:dyDescent="0.25">
      <c r="A177" s="37" t="s">
        <v>390</v>
      </c>
      <c r="B177" s="184" t="s">
        <v>552</v>
      </c>
      <c r="C177" s="184"/>
      <c r="D177" s="184"/>
      <c r="E177" s="184"/>
      <c r="F177" s="103" t="s">
        <v>551</v>
      </c>
      <c r="G177" s="185" t="s">
        <v>130</v>
      </c>
      <c r="H177" s="185"/>
      <c r="I177" s="185"/>
    </row>
    <row r="178" spans="1:9" s="59" customFormat="1" ht="27" x14ac:dyDescent="0.25">
      <c r="A178" s="40" t="s">
        <v>131</v>
      </c>
      <c r="B178" s="40" t="s">
        <v>132</v>
      </c>
      <c r="C178" s="41" t="s">
        <v>232</v>
      </c>
      <c r="D178" s="41" t="s">
        <v>133</v>
      </c>
      <c r="E178" s="41" t="s">
        <v>150</v>
      </c>
      <c r="F178" s="41" t="s">
        <v>135</v>
      </c>
      <c r="G178" s="97" t="s">
        <v>136</v>
      </c>
      <c r="H178" s="97" t="s">
        <v>137</v>
      </c>
      <c r="I178" s="97" t="s">
        <v>138</v>
      </c>
    </row>
    <row r="179" spans="1:9" s="59" customFormat="1" ht="27" x14ac:dyDescent="0.25">
      <c r="A179" s="100">
        <v>1</v>
      </c>
      <c r="B179" s="100">
        <v>1196420060</v>
      </c>
      <c r="C179" s="46">
        <v>42295900</v>
      </c>
      <c r="D179" s="48" t="s">
        <v>996</v>
      </c>
      <c r="E179" s="49" t="s">
        <v>997</v>
      </c>
      <c r="F179" s="42" t="s">
        <v>139</v>
      </c>
      <c r="G179" s="98">
        <v>1861448</v>
      </c>
      <c r="H179" s="98">
        <v>0</v>
      </c>
      <c r="I179" s="99">
        <f t="shared" ref="I179:I201" si="23">+G179+H179</f>
        <v>1861448</v>
      </c>
    </row>
    <row r="180" spans="1:9" s="59" customFormat="1" ht="27" x14ac:dyDescent="0.25">
      <c r="A180" s="100">
        <v>2</v>
      </c>
      <c r="B180" s="100">
        <v>1196420121</v>
      </c>
      <c r="C180" s="46">
        <v>42295900</v>
      </c>
      <c r="D180" s="48" t="s">
        <v>998</v>
      </c>
      <c r="E180" s="49" t="s">
        <v>999</v>
      </c>
      <c r="F180" s="42" t="s">
        <v>139</v>
      </c>
      <c r="G180" s="98">
        <v>1833044</v>
      </c>
      <c r="H180" s="98">
        <v>0</v>
      </c>
      <c r="I180" s="99">
        <f t="shared" si="23"/>
        <v>1833044</v>
      </c>
    </row>
    <row r="181" spans="1:9" s="59" customFormat="1" ht="27" x14ac:dyDescent="0.25">
      <c r="A181" s="100">
        <v>3</v>
      </c>
      <c r="B181" s="100">
        <v>1196420122</v>
      </c>
      <c r="C181" s="46">
        <v>42295900</v>
      </c>
      <c r="D181" s="48" t="s">
        <v>1000</v>
      </c>
      <c r="E181" s="49" t="s">
        <v>1001</v>
      </c>
      <c r="F181" s="42" t="s">
        <v>139</v>
      </c>
      <c r="G181" s="98">
        <v>1744644</v>
      </c>
      <c r="H181" s="98">
        <v>0</v>
      </c>
      <c r="I181" s="99">
        <f t="shared" si="23"/>
        <v>1744644</v>
      </c>
    </row>
    <row r="182" spans="1:9" s="59" customFormat="1" ht="27" x14ac:dyDescent="0.25">
      <c r="A182" s="100">
        <v>4</v>
      </c>
      <c r="B182" s="100">
        <v>1196420123</v>
      </c>
      <c r="C182" s="46">
        <v>42295900</v>
      </c>
      <c r="D182" s="48" t="s">
        <v>1002</v>
      </c>
      <c r="E182" s="49" t="s">
        <v>1003</v>
      </c>
      <c r="F182" s="42" t="s">
        <v>139</v>
      </c>
      <c r="G182" s="98">
        <v>1727977</v>
      </c>
      <c r="H182" s="98">
        <v>0</v>
      </c>
      <c r="I182" s="99">
        <f t="shared" si="23"/>
        <v>1727977</v>
      </c>
    </row>
    <row r="183" spans="1:9" ht="18" x14ac:dyDescent="0.25">
      <c r="A183" s="100">
        <v>5</v>
      </c>
      <c r="B183" s="100">
        <v>1196420088</v>
      </c>
      <c r="C183" s="46">
        <v>42295900</v>
      </c>
      <c r="D183" s="48" t="s">
        <v>1004</v>
      </c>
      <c r="E183" s="49" t="s">
        <v>1005</v>
      </c>
      <c r="F183" s="42" t="s">
        <v>139</v>
      </c>
      <c r="G183" s="98">
        <v>1916210</v>
      </c>
      <c r="H183" s="98">
        <v>0</v>
      </c>
      <c r="I183" s="99">
        <f t="shared" si="23"/>
        <v>1916210</v>
      </c>
    </row>
    <row r="184" spans="1:9" s="59" customFormat="1" ht="27" x14ac:dyDescent="0.25">
      <c r="A184" s="100">
        <v>6</v>
      </c>
      <c r="B184" s="100">
        <v>1196420091</v>
      </c>
      <c r="C184" s="46">
        <v>42295900</v>
      </c>
      <c r="D184" s="48" t="s">
        <v>1006</v>
      </c>
      <c r="E184" s="49" t="s">
        <v>1007</v>
      </c>
      <c r="F184" s="42" t="s">
        <v>139</v>
      </c>
      <c r="G184" s="98">
        <v>2127277</v>
      </c>
      <c r="H184" s="98">
        <v>0</v>
      </c>
      <c r="I184" s="99">
        <f t="shared" si="23"/>
        <v>2127277</v>
      </c>
    </row>
    <row r="185" spans="1:9" s="59" customFormat="1" ht="27" x14ac:dyDescent="0.25">
      <c r="A185" s="100">
        <v>7</v>
      </c>
      <c r="B185" s="100">
        <v>1196420091</v>
      </c>
      <c r="C185" s="46">
        <v>42295900</v>
      </c>
      <c r="D185" s="48" t="s">
        <v>1008</v>
      </c>
      <c r="E185" s="49" t="s">
        <v>1009</v>
      </c>
      <c r="F185" s="42" t="s">
        <v>139</v>
      </c>
      <c r="G185" s="98">
        <v>1925588</v>
      </c>
      <c r="H185" s="98">
        <v>0</v>
      </c>
      <c r="I185" s="99">
        <f t="shared" si="23"/>
        <v>1925588</v>
      </c>
    </row>
    <row r="186" spans="1:9" s="59" customFormat="1" ht="27" x14ac:dyDescent="0.25">
      <c r="A186" s="100">
        <v>8</v>
      </c>
      <c r="B186" s="100">
        <v>1196420092</v>
      </c>
      <c r="C186" s="46">
        <v>42295900</v>
      </c>
      <c r="D186" s="48" t="s">
        <v>1010</v>
      </c>
      <c r="E186" s="49" t="s">
        <v>1011</v>
      </c>
      <c r="F186" s="42" t="s">
        <v>139</v>
      </c>
      <c r="G186" s="98">
        <v>2178559</v>
      </c>
      <c r="H186" s="98">
        <v>0</v>
      </c>
      <c r="I186" s="99">
        <f t="shared" si="23"/>
        <v>2178559</v>
      </c>
    </row>
    <row r="187" spans="1:9" s="59" customFormat="1" ht="27" x14ac:dyDescent="0.25">
      <c r="A187" s="100">
        <v>9</v>
      </c>
      <c r="B187" s="100">
        <v>1196420093</v>
      </c>
      <c r="C187" s="46">
        <v>42295900</v>
      </c>
      <c r="D187" s="48" t="s">
        <v>1012</v>
      </c>
      <c r="E187" s="49" t="s">
        <v>1013</v>
      </c>
      <c r="F187" s="42" t="s">
        <v>139</v>
      </c>
      <c r="G187" s="98">
        <v>2178559</v>
      </c>
      <c r="H187" s="98">
        <v>0</v>
      </c>
      <c r="I187" s="99">
        <f t="shared" si="23"/>
        <v>2178559</v>
      </c>
    </row>
    <row r="188" spans="1:9" s="39" customFormat="1" ht="27" x14ac:dyDescent="0.25">
      <c r="A188" s="100">
        <v>10</v>
      </c>
      <c r="B188" s="100">
        <v>1196420124</v>
      </c>
      <c r="C188" s="46">
        <v>42295900</v>
      </c>
      <c r="D188" s="48" t="s">
        <v>1014</v>
      </c>
      <c r="E188" s="49" t="s">
        <v>1015</v>
      </c>
      <c r="F188" s="42" t="s">
        <v>139</v>
      </c>
      <c r="G188" s="98">
        <v>2052106</v>
      </c>
      <c r="H188" s="98">
        <v>0</v>
      </c>
      <c r="I188" s="99">
        <f t="shared" si="23"/>
        <v>2052106</v>
      </c>
    </row>
    <row r="189" spans="1:9" s="59" customFormat="1" ht="27" x14ac:dyDescent="0.25">
      <c r="A189" s="100">
        <v>11</v>
      </c>
      <c r="B189" s="100">
        <v>1196420079</v>
      </c>
      <c r="C189" s="46">
        <v>42295900</v>
      </c>
      <c r="D189" s="48" t="s">
        <v>1016</v>
      </c>
      <c r="E189" s="49" t="s">
        <v>1017</v>
      </c>
      <c r="F189" s="42" t="s">
        <v>139</v>
      </c>
      <c r="G189" s="98">
        <v>2425123</v>
      </c>
      <c r="H189" s="98">
        <v>0</v>
      </c>
      <c r="I189" s="99">
        <f t="shared" si="23"/>
        <v>2425123</v>
      </c>
    </row>
    <row r="190" spans="1:9" s="59" customFormat="1" ht="27" x14ac:dyDescent="0.25">
      <c r="A190" s="100">
        <v>12</v>
      </c>
      <c r="B190" s="100">
        <v>1196420094</v>
      </c>
      <c r="C190" s="46">
        <v>42295900</v>
      </c>
      <c r="D190" s="48" t="s">
        <v>1018</v>
      </c>
      <c r="E190" s="49" t="s">
        <v>1019</v>
      </c>
      <c r="F190" s="42" t="s">
        <v>139</v>
      </c>
      <c r="G190" s="98">
        <v>2438781</v>
      </c>
      <c r="H190" s="98">
        <v>0</v>
      </c>
      <c r="I190" s="99">
        <f t="shared" si="23"/>
        <v>2438781</v>
      </c>
    </row>
    <row r="191" spans="1:9" s="59" customFormat="1" ht="27" x14ac:dyDescent="0.25">
      <c r="A191" s="100">
        <v>13</v>
      </c>
      <c r="B191" s="100">
        <v>1196420096</v>
      </c>
      <c r="C191" s="46">
        <v>42295900</v>
      </c>
      <c r="D191" s="48" t="s">
        <v>1020</v>
      </c>
      <c r="E191" s="49" t="s">
        <v>1021</v>
      </c>
      <c r="F191" s="42" t="s">
        <v>139</v>
      </c>
      <c r="G191" s="98">
        <v>2417066</v>
      </c>
      <c r="H191" s="98">
        <v>0</v>
      </c>
      <c r="I191" s="99">
        <f t="shared" si="23"/>
        <v>2417066</v>
      </c>
    </row>
    <row r="192" spans="1:9" s="59" customFormat="1" ht="27" x14ac:dyDescent="0.25">
      <c r="A192" s="100">
        <v>14</v>
      </c>
      <c r="B192" s="100">
        <v>1196420097</v>
      </c>
      <c r="C192" s="46">
        <v>42295900</v>
      </c>
      <c r="D192" s="48" t="s">
        <v>1022</v>
      </c>
      <c r="E192" s="49" t="s">
        <v>1023</v>
      </c>
      <c r="F192" s="42" t="s">
        <v>139</v>
      </c>
      <c r="G192" s="98">
        <v>2366927</v>
      </c>
      <c r="H192" s="98">
        <v>0</v>
      </c>
      <c r="I192" s="99">
        <f t="shared" si="23"/>
        <v>2366927</v>
      </c>
    </row>
    <row r="193" spans="1:9" s="59" customFormat="1" ht="27" x14ac:dyDescent="0.25">
      <c r="A193" s="100">
        <v>15</v>
      </c>
      <c r="B193" s="100">
        <v>1196420098</v>
      </c>
      <c r="C193" s="46">
        <v>42295900</v>
      </c>
      <c r="D193" s="48" t="s">
        <v>1024</v>
      </c>
      <c r="E193" s="49" t="s">
        <v>1025</v>
      </c>
      <c r="F193" s="42" t="s">
        <v>139</v>
      </c>
      <c r="G193" s="98">
        <v>2627344</v>
      </c>
      <c r="H193" s="98">
        <v>0</v>
      </c>
      <c r="I193" s="99">
        <f t="shared" si="23"/>
        <v>2627344</v>
      </c>
    </row>
    <row r="194" spans="1:9" ht="16.5" customHeight="1" x14ac:dyDescent="0.25">
      <c r="A194" s="45" t="s">
        <v>1026</v>
      </c>
      <c r="B194" s="100"/>
      <c r="C194" s="100"/>
      <c r="D194" s="46"/>
      <c r="E194" s="46"/>
      <c r="F194" s="46"/>
      <c r="G194" s="94"/>
      <c r="H194" s="104"/>
      <c r="I194" s="102">
        <f>SUM(I179:I193)</f>
        <v>31820653</v>
      </c>
    </row>
    <row r="195" spans="1:9" s="59" customFormat="1" ht="12.75" customHeight="1" x14ac:dyDescent="0.25">
      <c r="A195" s="37" t="s">
        <v>26</v>
      </c>
      <c r="B195" s="184" t="s">
        <v>1027</v>
      </c>
      <c r="C195" s="184"/>
      <c r="D195" s="184"/>
      <c r="E195" s="184"/>
      <c r="F195" s="103" t="s">
        <v>551</v>
      </c>
      <c r="G195" s="185" t="s">
        <v>130</v>
      </c>
      <c r="H195" s="185"/>
      <c r="I195" s="185"/>
    </row>
    <row r="196" spans="1:9" s="59" customFormat="1" ht="27" x14ac:dyDescent="0.25">
      <c r="A196" s="40" t="s">
        <v>131</v>
      </c>
      <c r="B196" s="40" t="s">
        <v>132</v>
      </c>
      <c r="C196" s="41" t="s">
        <v>232</v>
      </c>
      <c r="D196" s="41" t="s">
        <v>133</v>
      </c>
      <c r="E196" s="41" t="s">
        <v>150</v>
      </c>
      <c r="F196" s="41" t="s">
        <v>135</v>
      </c>
      <c r="G196" s="97" t="s">
        <v>136</v>
      </c>
      <c r="H196" s="97" t="s">
        <v>137</v>
      </c>
      <c r="I196" s="97" t="s">
        <v>138</v>
      </c>
    </row>
    <row r="197" spans="1:9" s="59" customFormat="1" ht="27" x14ac:dyDescent="0.25">
      <c r="A197" s="100">
        <v>1</v>
      </c>
      <c r="B197" s="100">
        <v>1196420102</v>
      </c>
      <c r="C197" s="46">
        <v>42295900</v>
      </c>
      <c r="D197" s="48" t="s">
        <v>1028</v>
      </c>
      <c r="E197" s="49" t="s">
        <v>1028</v>
      </c>
      <c r="F197" s="42" t="s">
        <v>139</v>
      </c>
      <c r="G197" s="98">
        <v>3746693</v>
      </c>
      <c r="H197" s="98">
        <v>0</v>
      </c>
      <c r="I197" s="99">
        <f t="shared" si="23"/>
        <v>3746693</v>
      </c>
    </row>
    <row r="198" spans="1:9" ht="36" x14ac:dyDescent="0.25">
      <c r="A198" s="100">
        <v>2</v>
      </c>
      <c r="B198" s="100">
        <v>1196420071</v>
      </c>
      <c r="C198" s="46">
        <v>42295900</v>
      </c>
      <c r="D198" s="48" t="s">
        <v>1029</v>
      </c>
      <c r="E198" s="49" t="s">
        <v>1029</v>
      </c>
      <c r="F198" s="42" t="s">
        <v>139</v>
      </c>
      <c r="G198" s="98">
        <v>4238070</v>
      </c>
      <c r="H198" s="98">
        <v>0</v>
      </c>
      <c r="I198" s="99">
        <f t="shared" si="23"/>
        <v>4238070</v>
      </c>
    </row>
    <row r="199" spans="1:9" s="59" customFormat="1" ht="45" x14ac:dyDescent="0.25">
      <c r="A199" s="100">
        <v>3</v>
      </c>
      <c r="B199" s="100">
        <v>1196420073</v>
      </c>
      <c r="C199" s="46">
        <v>42295900</v>
      </c>
      <c r="D199" s="48" t="s">
        <v>1030</v>
      </c>
      <c r="E199" s="49" t="s">
        <v>1030</v>
      </c>
      <c r="F199" s="42" t="s">
        <v>139</v>
      </c>
      <c r="G199" s="98">
        <v>4025088</v>
      </c>
      <c r="H199" s="98">
        <v>0</v>
      </c>
      <c r="I199" s="99">
        <f t="shared" si="23"/>
        <v>4025088</v>
      </c>
    </row>
    <row r="200" spans="1:9" s="59" customFormat="1" ht="54" x14ac:dyDescent="0.25">
      <c r="A200" s="100">
        <v>4</v>
      </c>
      <c r="B200" s="100">
        <v>1196420070</v>
      </c>
      <c r="C200" s="46">
        <v>42295900</v>
      </c>
      <c r="D200" s="48" t="s">
        <v>553</v>
      </c>
      <c r="E200" s="49" t="s">
        <v>553</v>
      </c>
      <c r="F200" s="42" t="s">
        <v>139</v>
      </c>
      <c r="G200" s="98">
        <v>4940120</v>
      </c>
      <c r="H200" s="98">
        <v>0</v>
      </c>
      <c r="I200" s="99">
        <f t="shared" si="23"/>
        <v>4940120</v>
      </c>
    </row>
    <row r="201" spans="1:9" s="59" customFormat="1" ht="63" x14ac:dyDescent="0.25">
      <c r="A201" s="100">
        <v>5</v>
      </c>
      <c r="B201" s="47">
        <v>1196420072</v>
      </c>
      <c r="C201" s="52">
        <v>42295900</v>
      </c>
      <c r="D201" s="48" t="s">
        <v>554</v>
      </c>
      <c r="E201" s="49" t="s">
        <v>555</v>
      </c>
      <c r="F201" s="42" t="s">
        <v>139</v>
      </c>
      <c r="G201" s="98">
        <v>2930939</v>
      </c>
      <c r="H201" s="98">
        <v>0</v>
      </c>
      <c r="I201" s="99">
        <f t="shared" si="23"/>
        <v>2930939</v>
      </c>
    </row>
    <row r="202" spans="1:9" s="59" customFormat="1" x14ac:dyDescent="0.25">
      <c r="A202" s="45" t="s">
        <v>1031</v>
      </c>
      <c r="B202" s="100"/>
      <c r="C202" s="100"/>
      <c r="D202" s="46"/>
      <c r="E202" s="46"/>
      <c r="F202" s="46"/>
      <c r="G202" s="94"/>
      <c r="H202" s="104"/>
      <c r="I202" s="102">
        <f>SUM(I197:I201)</f>
        <v>19880910</v>
      </c>
    </row>
    <row r="203" spans="1:9" s="59" customFormat="1" ht="12.75" customHeight="1" x14ac:dyDescent="0.25">
      <c r="A203" s="37" t="s">
        <v>34</v>
      </c>
      <c r="B203" s="184" t="s">
        <v>556</v>
      </c>
      <c r="C203" s="184"/>
      <c r="D203" s="184"/>
      <c r="E203" s="184"/>
      <c r="F203" s="103" t="s">
        <v>152</v>
      </c>
      <c r="G203" s="185" t="s">
        <v>130</v>
      </c>
      <c r="H203" s="185"/>
      <c r="I203" s="185"/>
    </row>
    <row r="204" spans="1:9" s="59" customFormat="1" ht="27" x14ac:dyDescent="0.25">
      <c r="A204" s="40" t="s">
        <v>131</v>
      </c>
      <c r="B204" s="40" t="s">
        <v>132</v>
      </c>
      <c r="C204" s="41" t="s">
        <v>232</v>
      </c>
      <c r="D204" s="41" t="s">
        <v>133</v>
      </c>
      <c r="E204" s="41" t="s">
        <v>150</v>
      </c>
      <c r="F204" s="41" t="s">
        <v>135</v>
      </c>
      <c r="G204" s="97" t="s">
        <v>136</v>
      </c>
      <c r="H204" s="97" t="s">
        <v>137</v>
      </c>
      <c r="I204" s="97" t="s">
        <v>138</v>
      </c>
    </row>
    <row r="205" spans="1:9" s="59" customFormat="1" ht="18" x14ac:dyDescent="0.25">
      <c r="A205" s="100">
        <v>1</v>
      </c>
      <c r="B205" s="63">
        <v>1196460436</v>
      </c>
      <c r="C205" s="64">
        <v>42203400</v>
      </c>
      <c r="D205" s="65" t="s">
        <v>557</v>
      </c>
      <c r="E205" s="65" t="s">
        <v>558</v>
      </c>
      <c r="F205" s="64" t="s">
        <v>142</v>
      </c>
      <c r="G205" s="98">
        <v>1194547</v>
      </c>
      <c r="H205" s="98">
        <v>0</v>
      </c>
      <c r="I205" s="99">
        <f t="shared" ref="I205:I207" si="24">+G205+H205</f>
        <v>1194547</v>
      </c>
    </row>
    <row r="206" spans="1:9" s="59" customFormat="1" ht="18" x14ac:dyDescent="0.25">
      <c r="A206" s="100">
        <v>2</v>
      </c>
      <c r="B206" s="63">
        <v>1196490433</v>
      </c>
      <c r="C206" s="64">
        <v>42203400</v>
      </c>
      <c r="D206" s="65" t="s">
        <v>559</v>
      </c>
      <c r="E206" s="65" t="s">
        <v>560</v>
      </c>
      <c r="F206" s="64" t="s">
        <v>142</v>
      </c>
      <c r="G206" s="98">
        <v>1194547</v>
      </c>
      <c r="H206" s="98">
        <v>0</v>
      </c>
      <c r="I206" s="99">
        <f t="shared" si="24"/>
        <v>1194547</v>
      </c>
    </row>
    <row r="207" spans="1:9" s="59" customFormat="1" ht="18" x14ac:dyDescent="0.25">
      <c r="A207" s="100">
        <v>3</v>
      </c>
      <c r="B207" s="63">
        <v>1196490431</v>
      </c>
      <c r="C207" s="64">
        <v>42203400</v>
      </c>
      <c r="D207" s="65" t="s">
        <v>561</v>
      </c>
      <c r="E207" s="65" t="s">
        <v>562</v>
      </c>
      <c r="F207" s="64" t="s">
        <v>142</v>
      </c>
      <c r="G207" s="98">
        <v>1513093</v>
      </c>
      <c r="H207" s="98">
        <v>0</v>
      </c>
      <c r="I207" s="99">
        <f t="shared" si="24"/>
        <v>1513093</v>
      </c>
    </row>
    <row r="208" spans="1:9" s="59" customFormat="1" x14ac:dyDescent="0.25">
      <c r="A208" s="45" t="s">
        <v>1032</v>
      </c>
      <c r="B208" s="100"/>
      <c r="C208" s="100"/>
      <c r="D208" s="46"/>
      <c r="E208" s="46"/>
      <c r="F208" s="46"/>
      <c r="G208" s="101"/>
      <c r="H208" s="101"/>
      <c r="I208" s="102">
        <f>SUM(I205:I207)</f>
        <v>3902187</v>
      </c>
    </row>
    <row r="209" spans="1:9" s="59" customFormat="1" ht="12.75" customHeight="1" x14ac:dyDescent="0.25">
      <c r="A209" s="111" t="s">
        <v>29</v>
      </c>
      <c r="B209" s="184" t="s">
        <v>563</v>
      </c>
      <c r="C209" s="184"/>
      <c r="D209" s="184"/>
      <c r="E209" s="184"/>
      <c r="F209" s="103" t="s">
        <v>146</v>
      </c>
      <c r="G209" s="185" t="s">
        <v>130</v>
      </c>
      <c r="H209" s="185"/>
      <c r="I209" s="185"/>
    </row>
    <row r="210" spans="1:9" s="59" customFormat="1" ht="27" x14ac:dyDescent="0.25">
      <c r="A210" s="40" t="s">
        <v>131</v>
      </c>
      <c r="B210" s="40" t="s">
        <v>132</v>
      </c>
      <c r="C210" s="41" t="s">
        <v>232</v>
      </c>
      <c r="D210" s="41" t="s">
        <v>133</v>
      </c>
      <c r="E210" s="41" t="s">
        <v>150</v>
      </c>
      <c r="F210" s="41" t="s">
        <v>135</v>
      </c>
      <c r="G210" s="97" t="s">
        <v>136</v>
      </c>
      <c r="H210" s="97" t="s">
        <v>137</v>
      </c>
      <c r="I210" s="97" t="s">
        <v>138</v>
      </c>
    </row>
    <row r="211" spans="1:9" s="59" customFormat="1" ht="9" customHeight="1" x14ac:dyDescent="0.25">
      <c r="A211" s="100">
        <v>1</v>
      </c>
      <c r="B211" s="63">
        <v>1186220181</v>
      </c>
      <c r="C211" s="64">
        <v>42295433</v>
      </c>
      <c r="D211" s="64" t="s">
        <v>564</v>
      </c>
      <c r="E211" s="65" t="s">
        <v>565</v>
      </c>
      <c r="F211" s="64" t="s">
        <v>148</v>
      </c>
      <c r="G211" s="93">
        <v>195000</v>
      </c>
      <c r="H211" s="98">
        <f t="shared" ref="H211:H212" si="25">ROUND(G211*0.19,0)</f>
        <v>37050</v>
      </c>
      <c r="I211" s="99">
        <f t="shared" ref="I211:I212" si="26">+G211+H211</f>
        <v>232050</v>
      </c>
    </row>
    <row r="212" spans="1:9" s="59" customFormat="1" ht="18" x14ac:dyDescent="0.25">
      <c r="A212" s="100">
        <v>2</v>
      </c>
      <c r="B212" s="63">
        <v>1186290323</v>
      </c>
      <c r="C212" s="64">
        <v>42295433</v>
      </c>
      <c r="D212" s="64" t="s">
        <v>566</v>
      </c>
      <c r="E212" s="65" t="s">
        <v>567</v>
      </c>
      <c r="F212" s="64" t="s">
        <v>148</v>
      </c>
      <c r="G212" s="93">
        <v>195000</v>
      </c>
      <c r="H212" s="98">
        <f t="shared" si="25"/>
        <v>37050</v>
      </c>
      <c r="I212" s="99">
        <f t="shared" si="26"/>
        <v>232050</v>
      </c>
    </row>
    <row r="213" spans="1:9" s="59" customFormat="1" x14ac:dyDescent="0.25">
      <c r="A213" s="45" t="s">
        <v>1033</v>
      </c>
      <c r="B213" s="100"/>
      <c r="C213" s="100"/>
      <c r="D213" s="46"/>
      <c r="E213" s="46"/>
      <c r="F213" s="46"/>
      <c r="G213" s="94"/>
      <c r="H213" s="104"/>
      <c r="I213" s="102">
        <f>SUM(I211:I212)</f>
        <v>464100</v>
      </c>
    </row>
    <row r="214" spans="1:9" s="59" customFormat="1" ht="12.75" customHeight="1" x14ac:dyDescent="0.25">
      <c r="A214" s="37" t="s">
        <v>57</v>
      </c>
      <c r="B214" s="184" t="s">
        <v>568</v>
      </c>
      <c r="C214" s="184"/>
      <c r="D214" s="184"/>
      <c r="E214" s="184"/>
      <c r="F214" s="103" t="s">
        <v>146</v>
      </c>
      <c r="G214" s="185" t="s">
        <v>130</v>
      </c>
      <c r="H214" s="185"/>
      <c r="I214" s="185"/>
    </row>
    <row r="215" spans="1:9" s="59" customFormat="1" ht="27" x14ac:dyDescent="0.25">
      <c r="A215" s="40" t="s">
        <v>131</v>
      </c>
      <c r="B215" s="40" t="s">
        <v>132</v>
      </c>
      <c r="C215" s="41" t="s">
        <v>232</v>
      </c>
      <c r="D215" s="41" t="s">
        <v>133</v>
      </c>
      <c r="E215" s="41" t="s">
        <v>150</v>
      </c>
      <c r="F215" s="41" t="s">
        <v>135</v>
      </c>
      <c r="G215" s="97" t="s">
        <v>136</v>
      </c>
      <c r="H215" s="97" t="s">
        <v>137</v>
      </c>
      <c r="I215" s="97" t="s">
        <v>138</v>
      </c>
    </row>
    <row r="216" spans="1:9" s="59" customFormat="1" ht="18" x14ac:dyDescent="0.25">
      <c r="A216" s="100">
        <v>1</v>
      </c>
      <c r="B216" s="47">
        <v>1196491207</v>
      </c>
      <c r="C216" s="42">
        <v>42295516</v>
      </c>
      <c r="D216" s="48" t="s">
        <v>569</v>
      </c>
      <c r="E216" s="49" t="s">
        <v>570</v>
      </c>
      <c r="F216" s="42" t="s">
        <v>148</v>
      </c>
      <c r="G216" s="98">
        <v>1060000</v>
      </c>
      <c r="H216" s="98">
        <v>0</v>
      </c>
      <c r="I216" s="99">
        <f t="shared" ref="I216:I218" si="27">+G216+H216</f>
        <v>1060000</v>
      </c>
    </row>
    <row r="217" spans="1:9" ht="18" x14ac:dyDescent="0.25">
      <c r="A217" s="100">
        <v>2</v>
      </c>
      <c r="B217" s="47">
        <v>1196491336</v>
      </c>
      <c r="C217" s="42">
        <v>42295516</v>
      </c>
      <c r="D217" s="48" t="s">
        <v>571</v>
      </c>
      <c r="E217" s="49" t="s">
        <v>572</v>
      </c>
      <c r="F217" s="42" t="s">
        <v>148</v>
      </c>
      <c r="G217" s="98">
        <v>1060000</v>
      </c>
      <c r="H217" s="98">
        <v>0</v>
      </c>
      <c r="I217" s="99">
        <f t="shared" si="27"/>
        <v>1060000</v>
      </c>
    </row>
    <row r="218" spans="1:9" ht="18" x14ac:dyDescent="0.25">
      <c r="A218" s="100">
        <v>3</v>
      </c>
      <c r="B218" s="47">
        <v>1196491337</v>
      </c>
      <c r="C218" s="42">
        <v>42295516</v>
      </c>
      <c r="D218" s="48" t="s">
        <v>573</v>
      </c>
      <c r="E218" s="49" t="s">
        <v>574</v>
      </c>
      <c r="F218" s="42" t="s">
        <v>148</v>
      </c>
      <c r="G218" s="98">
        <v>1060000</v>
      </c>
      <c r="H218" s="98">
        <v>0</v>
      </c>
      <c r="I218" s="99">
        <f t="shared" si="27"/>
        <v>1060000</v>
      </c>
    </row>
    <row r="219" spans="1:9" x14ac:dyDescent="0.25">
      <c r="A219" s="45" t="s">
        <v>1034</v>
      </c>
      <c r="B219" s="100"/>
      <c r="C219" s="100"/>
      <c r="D219" s="46"/>
      <c r="E219" s="46"/>
      <c r="F219" s="46"/>
      <c r="G219" s="101"/>
      <c r="H219" s="101"/>
      <c r="I219" s="102">
        <f>SUM(I216:I218)</f>
        <v>3180000</v>
      </c>
    </row>
    <row r="220" spans="1:9" ht="12.75" customHeight="1" x14ac:dyDescent="0.25">
      <c r="A220" s="37" t="s">
        <v>59</v>
      </c>
      <c r="B220" s="184" t="s">
        <v>576</v>
      </c>
      <c r="C220" s="184"/>
      <c r="D220" s="184"/>
      <c r="E220" s="184"/>
      <c r="F220" s="103" t="s">
        <v>169</v>
      </c>
      <c r="G220" s="185" t="s">
        <v>130</v>
      </c>
      <c r="H220" s="185"/>
      <c r="I220" s="185"/>
    </row>
    <row r="221" spans="1:9" ht="27" x14ac:dyDescent="0.25">
      <c r="A221" s="40" t="s">
        <v>131</v>
      </c>
      <c r="B221" s="40" t="s">
        <v>132</v>
      </c>
      <c r="C221" s="41" t="s">
        <v>232</v>
      </c>
      <c r="D221" s="41" t="s">
        <v>133</v>
      </c>
      <c r="E221" s="41" t="s">
        <v>150</v>
      </c>
      <c r="F221" s="41" t="s">
        <v>135</v>
      </c>
      <c r="G221" s="97" t="s">
        <v>136</v>
      </c>
      <c r="H221" s="97" t="s">
        <v>137</v>
      </c>
      <c r="I221" s="97" t="s">
        <v>138</v>
      </c>
    </row>
    <row r="222" spans="1:9" ht="36" x14ac:dyDescent="0.25">
      <c r="A222" s="46">
        <v>1</v>
      </c>
      <c r="B222" s="47">
        <v>1198010021</v>
      </c>
      <c r="C222" s="42" t="s">
        <v>577</v>
      </c>
      <c r="D222" s="48" t="s">
        <v>578</v>
      </c>
      <c r="E222" s="49" t="s">
        <v>579</v>
      </c>
      <c r="F222" s="51" t="s">
        <v>139</v>
      </c>
      <c r="G222" s="93">
        <v>620000</v>
      </c>
      <c r="H222" s="98">
        <f t="shared" ref="H222:H223" si="28">ROUND(G222*0.19,0)</f>
        <v>117800</v>
      </c>
      <c r="I222" s="98">
        <f t="shared" ref="I222:I223" si="29">+G222+H222</f>
        <v>737800</v>
      </c>
    </row>
    <row r="223" spans="1:9" ht="27" x14ac:dyDescent="0.25">
      <c r="A223" s="100">
        <v>2</v>
      </c>
      <c r="B223" s="47">
        <v>1198010019</v>
      </c>
      <c r="C223" s="42">
        <v>42294213</v>
      </c>
      <c r="D223" s="48" t="s">
        <v>580</v>
      </c>
      <c r="E223" s="49" t="s">
        <v>581</v>
      </c>
      <c r="F223" s="42" t="s">
        <v>139</v>
      </c>
      <c r="G223" s="93">
        <v>795400</v>
      </c>
      <c r="H223" s="98">
        <f t="shared" si="28"/>
        <v>151126</v>
      </c>
      <c r="I223" s="99">
        <f t="shared" si="29"/>
        <v>946526</v>
      </c>
    </row>
    <row r="224" spans="1:9" x14ac:dyDescent="0.25">
      <c r="A224" s="45" t="s">
        <v>1035</v>
      </c>
      <c r="B224" s="100"/>
      <c r="C224" s="100"/>
      <c r="D224" s="46"/>
      <c r="E224" s="46"/>
      <c r="F224" s="46"/>
      <c r="G224" s="94"/>
      <c r="H224" s="104"/>
      <c r="I224" s="95">
        <f>SUM(I222:I223)</f>
        <v>1684326</v>
      </c>
    </row>
    <row r="225" spans="1:9" ht="12.75" customHeight="1" x14ac:dyDescent="0.25">
      <c r="A225" s="37" t="s">
        <v>61</v>
      </c>
      <c r="B225" s="184" t="s">
        <v>171</v>
      </c>
      <c r="C225" s="184"/>
      <c r="D225" s="184"/>
      <c r="E225" s="184"/>
      <c r="F225" s="103" t="s">
        <v>169</v>
      </c>
      <c r="G225" s="185" t="s">
        <v>130</v>
      </c>
      <c r="H225" s="185"/>
      <c r="I225" s="185"/>
    </row>
    <row r="226" spans="1:9" ht="27" x14ac:dyDescent="0.25">
      <c r="A226" s="40" t="s">
        <v>131</v>
      </c>
      <c r="B226" s="40" t="s">
        <v>132</v>
      </c>
      <c r="C226" s="41" t="s">
        <v>232</v>
      </c>
      <c r="D226" s="41" t="s">
        <v>133</v>
      </c>
      <c r="E226" s="41" t="s">
        <v>150</v>
      </c>
      <c r="F226" s="41" t="s">
        <v>135</v>
      </c>
      <c r="G226" s="97" t="s">
        <v>136</v>
      </c>
      <c r="H226" s="97" t="s">
        <v>137</v>
      </c>
      <c r="I226" s="97" t="s">
        <v>138</v>
      </c>
    </row>
    <row r="227" spans="1:9" ht="27" x14ac:dyDescent="0.25">
      <c r="A227" s="100">
        <v>1</v>
      </c>
      <c r="B227" s="47">
        <v>1196490743</v>
      </c>
      <c r="C227" s="69">
        <v>42143102</v>
      </c>
      <c r="D227" s="48" t="s">
        <v>172</v>
      </c>
      <c r="E227" s="49" t="s">
        <v>173</v>
      </c>
      <c r="F227" s="42" t="s">
        <v>139</v>
      </c>
      <c r="G227" s="98">
        <v>605000</v>
      </c>
      <c r="H227" s="98">
        <f t="shared" ref="H227:H231" si="30">ROUND(G227*0.19,0)</f>
        <v>114950</v>
      </c>
      <c r="I227" s="99">
        <f>+G227+H227</f>
        <v>719950</v>
      </c>
    </row>
    <row r="228" spans="1:9" ht="18" x14ac:dyDescent="0.25">
      <c r="A228" s="100">
        <v>2</v>
      </c>
      <c r="B228" s="47">
        <v>1196490741</v>
      </c>
      <c r="C228" s="69">
        <v>42143102</v>
      </c>
      <c r="D228" s="48" t="s">
        <v>174</v>
      </c>
      <c r="E228" s="49" t="s">
        <v>175</v>
      </c>
      <c r="F228" s="42" t="s">
        <v>139</v>
      </c>
      <c r="G228" s="98">
        <v>334400</v>
      </c>
      <c r="H228" s="98">
        <f t="shared" si="30"/>
        <v>63536</v>
      </c>
      <c r="I228" s="99">
        <f t="shared" ref="I228:I231" si="31">+G228+H228</f>
        <v>397936</v>
      </c>
    </row>
    <row r="229" spans="1:9" ht="18" x14ac:dyDescent="0.25">
      <c r="A229" s="100">
        <v>3</v>
      </c>
      <c r="B229" s="47">
        <v>1196490740</v>
      </c>
      <c r="C229" s="69">
        <v>42143102</v>
      </c>
      <c r="D229" s="48" t="s">
        <v>176</v>
      </c>
      <c r="E229" s="49" t="s">
        <v>177</v>
      </c>
      <c r="F229" s="42" t="s">
        <v>139</v>
      </c>
      <c r="G229" s="98">
        <v>334400</v>
      </c>
      <c r="H229" s="98">
        <f t="shared" si="30"/>
        <v>63536</v>
      </c>
      <c r="I229" s="99">
        <f t="shared" si="31"/>
        <v>397936</v>
      </c>
    </row>
    <row r="230" spans="1:9" ht="54" x14ac:dyDescent="0.25">
      <c r="A230" s="100">
        <v>4</v>
      </c>
      <c r="B230" s="47">
        <v>1196491241</v>
      </c>
      <c r="C230" s="69">
        <v>42143102</v>
      </c>
      <c r="D230" s="48" t="s">
        <v>178</v>
      </c>
      <c r="E230" s="49" t="s">
        <v>179</v>
      </c>
      <c r="F230" s="42" t="s">
        <v>139</v>
      </c>
      <c r="G230" s="98">
        <v>242000</v>
      </c>
      <c r="H230" s="98">
        <f t="shared" si="30"/>
        <v>45980</v>
      </c>
      <c r="I230" s="99">
        <f t="shared" si="31"/>
        <v>287980</v>
      </c>
    </row>
    <row r="231" spans="1:9" ht="18" x14ac:dyDescent="0.25">
      <c r="A231" s="100">
        <v>5</v>
      </c>
      <c r="B231" s="47">
        <v>1196490742</v>
      </c>
      <c r="C231" s="69">
        <v>42143106</v>
      </c>
      <c r="D231" s="48" t="s">
        <v>180</v>
      </c>
      <c r="E231" s="49" t="s">
        <v>181</v>
      </c>
      <c r="F231" s="42" t="s">
        <v>139</v>
      </c>
      <c r="G231" s="98">
        <v>334400</v>
      </c>
      <c r="H231" s="98">
        <f t="shared" si="30"/>
        <v>63536</v>
      </c>
      <c r="I231" s="99">
        <f t="shared" si="31"/>
        <v>397936</v>
      </c>
    </row>
    <row r="232" spans="1:9" s="59" customFormat="1" x14ac:dyDescent="0.25">
      <c r="A232" s="45" t="s">
        <v>1036</v>
      </c>
      <c r="B232" s="106"/>
      <c r="C232" s="70"/>
      <c r="D232" s="70"/>
      <c r="E232" s="70"/>
      <c r="F232" s="70"/>
      <c r="G232" s="101"/>
      <c r="H232" s="101"/>
      <c r="I232" s="102">
        <f>SUM(I227:I231)</f>
        <v>2201738</v>
      </c>
    </row>
    <row r="233" spans="1:9" s="59" customFormat="1" ht="12.75" customHeight="1" x14ac:dyDescent="0.25">
      <c r="A233" s="37" t="s">
        <v>63</v>
      </c>
      <c r="B233" s="184" t="s">
        <v>582</v>
      </c>
      <c r="C233" s="184"/>
      <c r="D233" s="184"/>
      <c r="E233" s="184"/>
      <c r="F233" s="103" t="s">
        <v>169</v>
      </c>
      <c r="G233" s="185" t="s">
        <v>130</v>
      </c>
      <c r="H233" s="185"/>
      <c r="I233" s="185"/>
    </row>
    <row r="234" spans="1:9" s="59" customFormat="1" ht="27" x14ac:dyDescent="0.25">
      <c r="A234" s="40" t="s">
        <v>131</v>
      </c>
      <c r="B234" s="40" t="s">
        <v>132</v>
      </c>
      <c r="C234" s="41" t="s">
        <v>232</v>
      </c>
      <c r="D234" s="41" t="s">
        <v>133</v>
      </c>
      <c r="E234" s="41" t="s">
        <v>150</v>
      </c>
      <c r="F234" s="41" t="s">
        <v>135</v>
      </c>
      <c r="G234" s="97" t="s">
        <v>136</v>
      </c>
      <c r="H234" s="97" t="s">
        <v>137</v>
      </c>
      <c r="I234" s="97" t="s">
        <v>138</v>
      </c>
    </row>
    <row r="235" spans="1:9" s="59" customFormat="1" ht="27" x14ac:dyDescent="0.25">
      <c r="A235" s="46">
        <v>1</v>
      </c>
      <c r="B235" s="47">
        <v>1199020183</v>
      </c>
      <c r="C235" s="42">
        <v>42293902</v>
      </c>
      <c r="D235" s="48" t="s">
        <v>583</v>
      </c>
      <c r="E235" s="49" t="s">
        <v>584</v>
      </c>
      <c r="F235" s="51" t="s">
        <v>139</v>
      </c>
      <c r="G235" s="98">
        <v>291307</v>
      </c>
      <c r="H235" s="98">
        <f>ROUND(G235*0.19,0)</f>
        <v>55348</v>
      </c>
      <c r="I235" s="98">
        <f t="shared" ref="I235:I237" si="32">+G235+H235</f>
        <v>346655</v>
      </c>
    </row>
    <row r="236" spans="1:9" s="59" customFormat="1" ht="27" x14ac:dyDescent="0.25">
      <c r="A236" s="46">
        <v>2</v>
      </c>
      <c r="B236" s="47">
        <v>1199020189</v>
      </c>
      <c r="C236" s="69">
        <v>42143102</v>
      </c>
      <c r="D236" s="48" t="s">
        <v>585</v>
      </c>
      <c r="E236" s="49" t="s">
        <v>586</v>
      </c>
      <c r="F236" s="51" t="s">
        <v>139</v>
      </c>
      <c r="G236" s="98">
        <v>293968</v>
      </c>
      <c r="H236" s="98">
        <f t="shared" ref="H236:H237" si="33">ROUND(G236*0.19,0)</f>
        <v>55854</v>
      </c>
      <c r="I236" s="98">
        <f t="shared" si="32"/>
        <v>349822</v>
      </c>
    </row>
    <row r="237" spans="1:9" s="59" customFormat="1" ht="27" x14ac:dyDescent="0.25">
      <c r="A237" s="46">
        <v>3</v>
      </c>
      <c r="B237" s="47">
        <v>1199020190</v>
      </c>
      <c r="C237" s="69">
        <v>42143106</v>
      </c>
      <c r="D237" s="48" t="s">
        <v>587</v>
      </c>
      <c r="E237" s="49" t="s">
        <v>588</v>
      </c>
      <c r="F237" s="51" t="s">
        <v>139</v>
      </c>
      <c r="G237" s="98">
        <v>240150</v>
      </c>
      <c r="H237" s="98">
        <f t="shared" si="33"/>
        <v>45629</v>
      </c>
      <c r="I237" s="98">
        <f t="shared" si="32"/>
        <v>285779</v>
      </c>
    </row>
    <row r="238" spans="1:9" s="59" customFormat="1" x14ac:dyDescent="0.25">
      <c r="A238" s="45" t="s">
        <v>1037</v>
      </c>
      <c r="B238" s="100"/>
      <c r="C238" s="100"/>
      <c r="D238" s="46"/>
      <c r="E238" s="46"/>
      <c r="F238" s="46"/>
      <c r="G238" s="101"/>
      <c r="H238" s="101"/>
      <c r="I238" s="102">
        <f>SUM(I235:I237)</f>
        <v>982256</v>
      </c>
    </row>
    <row r="239" spans="1:9" s="59" customFormat="1" ht="33" customHeight="1" x14ac:dyDescent="0.25">
      <c r="A239" s="37" t="s">
        <v>64</v>
      </c>
      <c r="B239" s="184" t="s">
        <v>590</v>
      </c>
      <c r="C239" s="184"/>
      <c r="D239" s="184"/>
      <c r="E239" s="184"/>
      <c r="F239" s="103" t="s">
        <v>169</v>
      </c>
      <c r="G239" s="185" t="s">
        <v>130</v>
      </c>
      <c r="H239" s="185"/>
      <c r="I239" s="185"/>
    </row>
    <row r="240" spans="1:9" s="59" customFormat="1" ht="27" x14ac:dyDescent="0.25">
      <c r="A240" s="40" t="s">
        <v>131</v>
      </c>
      <c r="B240" s="40" t="s">
        <v>132</v>
      </c>
      <c r="C240" s="41" t="s">
        <v>232</v>
      </c>
      <c r="D240" s="41" t="s">
        <v>133</v>
      </c>
      <c r="E240" s="41" t="s">
        <v>150</v>
      </c>
      <c r="F240" s="41" t="s">
        <v>135</v>
      </c>
      <c r="G240" s="97" t="s">
        <v>136</v>
      </c>
      <c r="H240" s="97" t="s">
        <v>137</v>
      </c>
      <c r="I240" s="97" t="s">
        <v>138</v>
      </c>
    </row>
    <row r="241" spans="1:9" s="59" customFormat="1" ht="27" x14ac:dyDescent="0.25">
      <c r="A241" s="100">
        <v>1</v>
      </c>
      <c r="B241" s="47">
        <v>1199020191</v>
      </c>
      <c r="C241" s="42">
        <v>42293902</v>
      </c>
      <c r="D241" s="48" t="s">
        <v>591</v>
      </c>
      <c r="E241" s="49" t="s">
        <v>592</v>
      </c>
      <c r="F241" s="42" t="s">
        <v>139</v>
      </c>
      <c r="G241" s="98">
        <v>53000</v>
      </c>
      <c r="H241" s="98">
        <v>0</v>
      </c>
      <c r="I241" s="99">
        <f t="shared" ref="I241:I249" si="34">+G241+H241</f>
        <v>53000</v>
      </c>
    </row>
    <row r="242" spans="1:9" s="59" customFormat="1" ht="36" x14ac:dyDescent="0.25">
      <c r="A242" s="100">
        <v>2</v>
      </c>
      <c r="B242" s="47">
        <v>1199020193</v>
      </c>
      <c r="C242" s="42">
        <v>42293902</v>
      </c>
      <c r="D242" s="48" t="s">
        <v>593</v>
      </c>
      <c r="E242" s="49" t="s">
        <v>594</v>
      </c>
      <c r="F242" s="42" t="s">
        <v>139</v>
      </c>
      <c r="G242" s="98">
        <v>53000</v>
      </c>
      <c r="H242" s="98">
        <v>0</v>
      </c>
      <c r="I242" s="99">
        <f t="shared" si="34"/>
        <v>53000</v>
      </c>
    </row>
    <row r="243" spans="1:9" s="59" customFormat="1" ht="36" x14ac:dyDescent="0.25">
      <c r="A243" s="100">
        <v>3</v>
      </c>
      <c r="B243" s="47">
        <v>1199020194</v>
      </c>
      <c r="C243" s="42">
        <v>42293902</v>
      </c>
      <c r="D243" s="48" t="s">
        <v>595</v>
      </c>
      <c r="E243" s="49" t="s">
        <v>596</v>
      </c>
      <c r="F243" s="42" t="s">
        <v>139</v>
      </c>
      <c r="G243" s="98">
        <v>53000</v>
      </c>
      <c r="H243" s="98">
        <v>0</v>
      </c>
      <c r="I243" s="99">
        <f t="shared" si="34"/>
        <v>53000</v>
      </c>
    </row>
    <row r="244" spans="1:9" s="59" customFormat="1" ht="27" x14ac:dyDescent="0.25">
      <c r="A244" s="100">
        <v>4</v>
      </c>
      <c r="B244" s="47">
        <v>1199020195</v>
      </c>
      <c r="C244" s="42">
        <v>42293902</v>
      </c>
      <c r="D244" s="48" t="s">
        <v>597</v>
      </c>
      <c r="E244" s="48" t="s">
        <v>597</v>
      </c>
      <c r="F244" s="42" t="s">
        <v>139</v>
      </c>
      <c r="G244" s="98">
        <v>53000</v>
      </c>
      <c r="H244" s="98">
        <v>0</v>
      </c>
      <c r="I244" s="99">
        <f t="shared" si="34"/>
        <v>53000</v>
      </c>
    </row>
    <row r="245" spans="1:9" s="59" customFormat="1" ht="18" x14ac:dyDescent="0.25">
      <c r="A245" s="100">
        <v>5</v>
      </c>
      <c r="B245" s="47">
        <v>1199020196</v>
      </c>
      <c r="C245" s="42">
        <v>42293902</v>
      </c>
      <c r="D245" s="48" t="s">
        <v>598</v>
      </c>
      <c r="E245" s="48" t="s">
        <v>598</v>
      </c>
      <c r="F245" s="42" t="s">
        <v>139</v>
      </c>
      <c r="G245" s="98">
        <v>53000</v>
      </c>
      <c r="H245" s="98">
        <v>0</v>
      </c>
      <c r="I245" s="99">
        <f t="shared" si="34"/>
        <v>53000</v>
      </c>
    </row>
    <row r="246" spans="1:9" s="59" customFormat="1" ht="18" x14ac:dyDescent="0.25">
      <c r="A246" s="100">
        <v>6</v>
      </c>
      <c r="B246" s="47">
        <v>1199020197</v>
      </c>
      <c r="C246" s="42">
        <v>42293902</v>
      </c>
      <c r="D246" s="48" t="s">
        <v>599</v>
      </c>
      <c r="E246" s="48" t="s">
        <v>599</v>
      </c>
      <c r="F246" s="42" t="s">
        <v>139</v>
      </c>
      <c r="G246" s="98">
        <v>53000</v>
      </c>
      <c r="H246" s="98">
        <v>0</v>
      </c>
      <c r="I246" s="99">
        <f t="shared" si="34"/>
        <v>53000</v>
      </c>
    </row>
    <row r="247" spans="1:9" s="59" customFormat="1" ht="99" x14ac:dyDescent="0.25">
      <c r="A247" s="100">
        <v>7</v>
      </c>
      <c r="B247" s="51" t="s">
        <v>600</v>
      </c>
      <c r="C247" s="42">
        <v>42293902</v>
      </c>
      <c r="D247" s="48" t="s">
        <v>601</v>
      </c>
      <c r="E247" s="48" t="s">
        <v>601</v>
      </c>
      <c r="F247" s="42" t="s">
        <v>139</v>
      </c>
      <c r="G247" s="98">
        <v>130000</v>
      </c>
      <c r="H247" s="98">
        <v>0</v>
      </c>
      <c r="I247" s="99">
        <f t="shared" si="34"/>
        <v>130000</v>
      </c>
    </row>
    <row r="248" spans="1:9" s="59" customFormat="1" ht="99" x14ac:dyDescent="0.25">
      <c r="A248" s="100">
        <v>8</v>
      </c>
      <c r="B248" s="47">
        <v>1199020198</v>
      </c>
      <c r="C248" s="42">
        <v>42293902</v>
      </c>
      <c r="D248" s="48" t="s">
        <v>602</v>
      </c>
      <c r="E248" s="48" t="s">
        <v>603</v>
      </c>
      <c r="F248" s="42" t="s">
        <v>139</v>
      </c>
      <c r="G248" s="98">
        <v>130000</v>
      </c>
      <c r="H248" s="98">
        <v>0</v>
      </c>
      <c r="I248" s="99">
        <f t="shared" si="34"/>
        <v>130000</v>
      </c>
    </row>
    <row r="249" spans="1:9" s="59" customFormat="1" ht="27" x14ac:dyDescent="0.25">
      <c r="A249" s="100">
        <v>9</v>
      </c>
      <c r="B249" s="47">
        <v>1196491383</v>
      </c>
      <c r="C249" s="42">
        <v>42293902</v>
      </c>
      <c r="D249" s="48" t="s">
        <v>1038</v>
      </c>
      <c r="E249" s="49" t="s">
        <v>1039</v>
      </c>
      <c r="F249" s="42" t="s">
        <v>139</v>
      </c>
      <c r="G249" s="98">
        <v>53000</v>
      </c>
      <c r="H249" s="98">
        <v>0</v>
      </c>
      <c r="I249" s="99">
        <f t="shared" si="34"/>
        <v>53000</v>
      </c>
    </row>
    <row r="250" spans="1:9" s="59" customFormat="1" x14ac:dyDescent="0.25">
      <c r="A250" s="45" t="s">
        <v>1040</v>
      </c>
      <c r="B250" s="100"/>
      <c r="C250" s="100"/>
      <c r="D250" s="46"/>
      <c r="E250" s="46"/>
      <c r="F250" s="46"/>
      <c r="G250" s="101"/>
      <c r="H250" s="101"/>
      <c r="I250" s="102">
        <f>SUM(I241:I249)</f>
        <v>631000</v>
      </c>
    </row>
    <row r="251" spans="1:9" ht="16.5" customHeight="1" x14ac:dyDescent="0.25">
      <c r="A251" s="37" t="s">
        <v>65</v>
      </c>
      <c r="B251" s="184" t="s">
        <v>604</v>
      </c>
      <c r="C251" s="184"/>
      <c r="D251" s="184"/>
      <c r="E251" s="184"/>
      <c r="F251" s="103" t="s">
        <v>147</v>
      </c>
      <c r="G251" s="185" t="s">
        <v>130</v>
      </c>
      <c r="H251" s="185"/>
      <c r="I251" s="185"/>
    </row>
    <row r="252" spans="1:9" s="59" customFormat="1" ht="18" customHeight="1" x14ac:dyDescent="0.25">
      <c r="A252" s="40" t="s">
        <v>131</v>
      </c>
      <c r="B252" s="40" t="s">
        <v>132</v>
      </c>
      <c r="C252" s="41" t="s">
        <v>232</v>
      </c>
      <c r="D252" s="41" t="s">
        <v>133</v>
      </c>
      <c r="E252" s="41" t="s">
        <v>150</v>
      </c>
      <c r="F252" s="41" t="s">
        <v>135</v>
      </c>
      <c r="G252" s="97" t="s">
        <v>136</v>
      </c>
      <c r="H252" s="97" t="s">
        <v>137</v>
      </c>
      <c r="I252" s="97" t="s">
        <v>138</v>
      </c>
    </row>
    <row r="253" spans="1:9" s="59" customFormat="1" ht="54" x14ac:dyDescent="0.25">
      <c r="A253" s="100">
        <v>1</v>
      </c>
      <c r="B253" s="47">
        <v>1186220096</v>
      </c>
      <c r="C253" s="42">
        <v>42221614</v>
      </c>
      <c r="D253" s="48" t="s">
        <v>605</v>
      </c>
      <c r="E253" s="49" t="s">
        <v>606</v>
      </c>
      <c r="F253" s="42" t="s">
        <v>139</v>
      </c>
      <c r="G253" s="98">
        <v>120343</v>
      </c>
      <c r="H253" s="98">
        <v>0</v>
      </c>
      <c r="I253" s="99">
        <f>+G253+H253</f>
        <v>120343</v>
      </c>
    </row>
    <row r="254" spans="1:9" s="59" customFormat="1" ht="126" x14ac:dyDescent="0.25">
      <c r="A254" s="100">
        <v>2</v>
      </c>
      <c r="B254" s="47">
        <v>1196410675</v>
      </c>
      <c r="C254" s="42">
        <v>42221614</v>
      </c>
      <c r="D254" s="48" t="s">
        <v>607</v>
      </c>
      <c r="E254" s="49" t="s">
        <v>608</v>
      </c>
      <c r="F254" s="42" t="s">
        <v>139</v>
      </c>
      <c r="G254" s="98">
        <v>93200</v>
      </c>
      <c r="H254" s="98">
        <v>0</v>
      </c>
      <c r="I254" s="99">
        <f>+G254+H254</f>
        <v>93200</v>
      </c>
    </row>
    <row r="255" spans="1:9" s="59" customFormat="1" ht="72" x14ac:dyDescent="0.25">
      <c r="A255" s="100">
        <v>3</v>
      </c>
      <c r="B255" s="47">
        <v>1196410660</v>
      </c>
      <c r="C255" s="42">
        <v>42221614</v>
      </c>
      <c r="D255" s="48" t="s">
        <v>609</v>
      </c>
      <c r="E255" s="49" t="s">
        <v>610</v>
      </c>
      <c r="F255" s="42" t="s">
        <v>139</v>
      </c>
      <c r="G255" s="98">
        <v>149490</v>
      </c>
      <c r="H255" s="98">
        <v>0</v>
      </c>
      <c r="I255" s="99">
        <f>+G255+H255</f>
        <v>149490</v>
      </c>
    </row>
    <row r="256" spans="1:9" s="59" customFormat="1" ht="72" x14ac:dyDescent="0.25">
      <c r="A256" s="100">
        <v>4</v>
      </c>
      <c r="B256" s="47">
        <v>1196410656</v>
      </c>
      <c r="C256" s="42">
        <v>42221614</v>
      </c>
      <c r="D256" s="48" t="s">
        <v>611</v>
      </c>
      <c r="E256" s="49" t="s">
        <v>612</v>
      </c>
      <c r="F256" s="42" t="s">
        <v>139</v>
      </c>
      <c r="G256" s="98">
        <v>137823</v>
      </c>
      <c r="H256" s="98">
        <v>0</v>
      </c>
      <c r="I256" s="99">
        <f>+G256+H256</f>
        <v>137823</v>
      </c>
    </row>
    <row r="257" spans="1:9" s="59" customFormat="1" ht="72" x14ac:dyDescent="0.25">
      <c r="A257" s="100">
        <v>5</v>
      </c>
      <c r="B257" s="47">
        <v>1196410068</v>
      </c>
      <c r="C257" s="42">
        <v>42221614</v>
      </c>
      <c r="D257" s="48" t="s">
        <v>613</v>
      </c>
      <c r="E257" s="49" t="s">
        <v>614</v>
      </c>
      <c r="F257" s="42" t="s">
        <v>139</v>
      </c>
      <c r="G257" s="98">
        <v>160040</v>
      </c>
      <c r="H257" s="98">
        <v>0</v>
      </c>
      <c r="I257" s="99">
        <f t="shared" ref="I257:I258" si="35">+G257+H257</f>
        <v>160040</v>
      </c>
    </row>
    <row r="258" spans="1:9" s="59" customFormat="1" ht="54" x14ac:dyDescent="0.25">
      <c r="A258" s="100">
        <v>6</v>
      </c>
      <c r="B258" s="47">
        <v>1196410067</v>
      </c>
      <c r="C258" s="42">
        <v>42221614</v>
      </c>
      <c r="D258" s="48" t="s">
        <v>615</v>
      </c>
      <c r="E258" s="49" t="s">
        <v>616</v>
      </c>
      <c r="F258" s="42" t="s">
        <v>139</v>
      </c>
      <c r="G258" s="98">
        <v>160040</v>
      </c>
      <c r="H258" s="98">
        <v>0</v>
      </c>
      <c r="I258" s="99">
        <f t="shared" si="35"/>
        <v>160040</v>
      </c>
    </row>
    <row r="259" spans="1:9" s="59" customFormat="1" x14ac:dyDescent="0.25">
      <c r="A259" s="45" t="s">
        <v>1041</v>
      </c>
      <c r="B259" s="100"/>
      <c r="C259" s="100"/>
      <c r="D259" s="46"/>
      <c r="E259" s="46"/>
      <c r="F259" s="46"/>
      <c r="G259" s="94"/>
      <c r="H259" s="104"/>
      <c r="I259" s="102">
        <f>SUM(I253:I258)</f>
        <v>820936</v>
      </c>
    </row>
    <row r="260" spans="1:9" s="59" customFormat="1" ht="9" customHeight="1" x14ac:dyDescent="0.25">
      <c r="A260" s="37" t="s">
        <v>67</v>
      </c>
      <c r="B260" s="184" t="s">
        <v>617</v>
      </c>
      <c r="C260" s="184"/>
      <c r="D260" s="184"/>
      <c r="E260" s="184"/>
      <c r="F260" s="103" t="s">
        <v>147</v>
      </c>
      <c r="G260" s="185" t="s">
        <v>130</v>
      </c>
      <c r="H260" s="185"/>
      <c r="I260" s="185"/>
    </row>
    <row r="261" spans="1:9" s="59" customFormat="1" ht="27" x14ac:dyDescent="0.25">
      <c r="A261" s="40" t="s">
        <v>131</v>
      </c>
      <c r="B261" s="40" t="s">
        <v>132</v>
      </c>
      <c r="C261" s="41" t="s">
        <v>232</v>
      </c>
      <c r="D261" s="41" t="s">
        <v>133</v>
      </c>
      <c r="E261" s="41" t="s">
        <v>150</v>
      </c>
      <c r="F261" s="41" t="s">
        <v>135</v>
      </c>
      <c r="G261" s="97" t="s">
        <v>136</v>
      </c>
      <c r="H261" s="97" t="s">
        <v>137</v>
      </c>
      <c r="I261" s="97" t="s">
        <v>138</v>
      </c>
    </row>
    <row r="262" spans="1:9" s="59" customFormat="1" ht="38.25" x14ac:dyDescent="0.25">
      <c r="A262" s="47">
        <v>1</v>
      </c>
      <c r="B262" s="47">
        <v>1196410100</v>
      </c>
      <c r="C262" s="52">
        <v>42271705</v>
      </c>
      <c r="D262" s="48" t="s">
        <v>618</v>
      </c>
      <c r="E262" s="34" t="s">
        <v>619</v>
      </c>
      <c r="F262" s="42" t="s">
        <v>139</v>
      </c>
      <c r="G262" s="79">
        <v>1166</v>
      </c>
      <c r="H262" s="79">
        <f>ROUND(G262*0.19,0)</f>
        <v>222</v>
      </c>
      <c r="I262" s="114">
        <f>+G262+H262</f>
        <v>1388</v>
      </c>
    </row>
    <row r="263" spans="1:9" s="59" customFormat="1" ht="38.25" x14ac:dyDescent="0.25">
      <c r="A263" s="47">
        <v>2</v>
      </c>
      <c r="B263" s="47">
        <v>1196410091</v>
      </c>
      <c r="C263" s="52">
        <v>42271705</v>
      </c>
      <c r="D263" s="48" t="s">
        <v>620</v>
      </c>
      <c r="E263" s="34" t="s">
        <v>621</v>
      </c>
      <c r="F263" s="42" t="s">
        <v>139</v>
      </c>
      <c r="G263" s="79">
        <v>1291</v>
      </c>
      <c r="H263" s="79">
        <f t="shared" ref="H263:H304" si="36">ROUND(G263*0.19,0)</f>
        <v>245</v>
      </c>
      <c r="I263" s="114">
        <f t="shared" ref="I263:I304" si="37">+G263+H263</f>
        <v>1536</v>
      </c>
    </row>
    <row r="264" spans="1:9" s="59" customFormat="1" ht="38.25" x14ac:dyDescent="0.25">
      <c r="A264" s="47">
        <v>3</v>
      </c>
      <c r="B264" s="47">
        <v>1196410092</v>
      </c>
      <c r="C264" s="52">
        <v>42271705</v>
      </c>
      <c r="D264" s="48" t="s">
        <v>622</v>
      </c>
      <c r="E264" s="34" t="s">
        <v>623</v>
      </c>
      <c r="F264" s="42" t="s">
        <v>139</v>
      </c>
      <c r="G264" s="79">
        <v>1387</v>
      </c>
      <c r="H264" s="79">
        <f t="shared" si="36"/>
        <v>264</v>
      </c>
      <c r="I264" s="114">
        <f t="shared" si="37"/>
        <v>1651</v>
      </c>
    </row>
    <row r="265" spans="1:9" s="59" customFormat="1" ht="38.25" x14ac:dyDescent="0.25">
      <c r="A265" s="47">
        <v>4</v>
      </c>
      <c r="B265" s="47">
        <v>1196410093</v>
      </c>
      <c r="C265" s="52">
        <v>42271705</v>
      </c>
      <c r="D265" s="48" t="s">
        <v>624</v>
      </c>
      <c r="E265" s="34" t="s">
        <v>625</v>
      </c>
      <c r="F265" s="42" t="s">
        <v>139</v>
      </c>
      <c r="G265" s="79">
        <v>1492</v>
      </c>
      <c r="H265" s="79">
        <f t="shared" si="36"/>
        <v>283</v>
      </c>
      <c r="I265" s="114">
        <f t="shared" si="37"/>
        <v>1775</v>
      </c>
    </row>
    <row r="266" spans="1:9" s="59" customFormat="1" ht="38.25" x14ac:dyDescent="0.25">
      <c r="A266" s="47">
        <v>5</v>
      </c>
      <c r="B266" s="47">
        <v>1196410230</v>
      </c>
      <c r="C266" s="52">
        <v>42271705</v>
      </c>
      <c r="D266" s="48" t="s">
        <v>626</v>
      </c>
      <c r="E266" s="34" t="s">
        <v>627</v>
      </c>
      <c r="F266" s="42" t="s">
        <v>139</v>
      </c>
      <c r="G266" s="79">
        <v>3489</v>
      </c>
      <c r="H266" s="79">
        <f t="shared" si="36"/>
        <v>663</v>
      </c>
      <c r="I266" s="114">
        <f t="shared" si="37"/>
        <v>4152</v>
      </c>
    </row>
    <row r="267" spans="1:9" s="59" customFormat="1" ht="38.25" x14ac:dyDescent="0.25">
      <c r="A267" s="47">
        <v>6</v>
      </c>
      <c r="B267" s="47">
        <v>1196410094</v>
      </c>
      <c r="C267" s="52">
        <v>42271705</v>
      </c>
      <c r="D267" s="48" t="s">
        <v>628</v>
      </c>
      <c r="E267" s="34" t="s">
        <v>629</v>
      </c>
      <c r="F267" s="42" t="s">
        <v>139</v>
      </c>
      <c r="G267" s="79">
        <v>1569</v>
      </c>
      <c r="H267" s="79">
        <f t="shared" si="36"/>
        <v>298</v>
      </c>
      <c r="I267" s="114">
        <f t="shared" si="37"/>
        <v>1867</v>
      </c>
    </row>
    <row r="268" spans="1:9" s="59" customFormat="1" ht="25.5" x14ac:dyDescent="0.25">
      <c r="A268" s="47">
        <v>7</v>
      </c>
      <c r="B268" s="47">
        <v>1196490674</v>
      </c>
      <c r="C268" s="52">
        <v>42272004</v>
      </c>
      <c r="D268" s="48" t="s">
        <v>630</v>
      </c>
      <c r="E268" s="34" t="s">
        <v>631</v>
      </c>
      <c r="F268" s="42" t="s">
        <v>139</v>
      </c>
      <c r="G268" s="79">
        <v>4735</v>
      </c>
      <c r="H268" s="79">
        <f t="shared" si="36"/>
        <v>900</v>
      </c>
      <c r="I268" s="114">
        <f t="shared" si="37"/>
        <v>5635</v>
      </c>
    </row>
    <row r="269" spans="1:9" s="59" customFormat="1" ht="27" x14ac:dyDescent="0.25">
      <c r="A269" s="100">
        <v>8</v>
      </c>
      <c r="B269" s="46">
        <v>1196490593</v>
      </c>
      <c r="C269" s="46">
        <v>42272004</v>
      </c>
      <c r="D269" s="48" t="s">
        <v>632</v>
      </c>
      <c r="E269" s="49" t="s">
        <v>633</v>
      </c>
      <c r="F269" s="42" t="s">
        <v>139</v>
      </c>
      <c r="G269" s="98">
        <v>9079</v>
      </c>
      <c r="H269" s="98">
        <f t="shared" si="36"/>
        <v>1725</v>
      </c>
      <c r="I269" s="99">
        <f t="shared" si="37"/>
        <v>10804</v>
      </c>
    </row>
    <row r="270" spans="1:9" s="59" customFormat="1" ht="18" x14ac:dyDescent="0.25">
      <c r="A270" s="100">
        <v>9</v>
      </c>
      <c r="B270" s="46">
        <v>1186220168</v>
      </c>
      <c r="C270" s="46">
        <v>42272004</v>
      </c>
      <c r="D270" s="48" t="s">
        <v>634</v>
      </c>
      <c r="E270" s="49" t="s">
        <v>635</v>
      </c>
      <c r="F270" s="42" t="s">
        <v>139</v>
      </c>
      <c r="G270" s="98">
        <v>6169</v>
      </c>
      <c r="H270" s="98">
        <f t="shared" si="36"/>
        <v>1172</v>
      </c>
      <c r="I270" s="99">
        <f t="shared" si="37"/>
        <v>7341</v>
      </c>
    </row>
    <row r="271" spans="1:9" ht="27" x14ac:dyDescent="0.25">
      <c r="A271" s="100">
        <v>10</v>
      </c>
      <c r="B271" s="51" t="s">
        <v>636</v>
      </c>
      <c r="C271" s="46">
        <v>42272004</v>
      </c>
      <c r="D271" s="48" t="s">
        <v>637</v>
      </c>
      <c r="E271" s="49" t="s">
        <v>638</v>
      </c>
      <c r="F271" s="42" t="s">
        <v>139</v>
      </c>
      <c r="G271" s="98">
        <v>216076</v>
      </c>
      <c r="H271" s="98">
        <f t="shared" si="36"/>
        <v>41054</v>
      </c>
      <c r="I271" s="99">
        <f t="shared" si="37"/>
        <v>257130</v>
      </c>
    </row>
    <row r="272" spans="1:9" s="59" customFormat="1" ht="27" x14ac:dyDescent="0.25">
      <c r="A272" s="100">
        <v>11</v>
      </c>
      <c r="B272" s="51" t="s">
        <v>636</v>
      </c>
      <c r="C272" s="46">
        <v>42272004</v>
      </c>
      <c r="D272" s="48" t="s">
        <v>639</v>
      </c>
      <c r="E272" s="49" t="s">
        <v>640</v>
      </c>
      <c r="F272" s="42" t="s">
        <v>139</v>
      </c>
      <c r="G272" s="98">
        <v>222150</v>
      </c>
      <c r="H272" s="98">
        <f t="shared" si="36"/>
        <v>42209</v>
      </c>
      <c r="I272" s="99">
        <f t="shared" si="37"/>
        <v>264359</v>
      </c>
    </row>
    <row r="273" spans="1:9" s="59" customFormat="1" ht="27" x14ac:dyDescent="0.25">
      <c r="A273" s="100">
        <v>12</v>
      </c>
      <c r="B273" s="51" t="s">
        <v>636</v>
      </c>
      <c r="C273" s="46">
        <v>42272004</v>
      </c>
      <c r="D273" s="48" t="s">
        <v>641</v>
      </c>
      <c r="E273" s="49" t="s">
        <v>642</v>
      </c>
      <c r="F273" s="42" t="s">
        <v>139</v>
      </c>
      <c r="G273" s="98">
        <v>216076</v>
      </c>
      <c r="H273" s="98">
        <f t="shared" si="36"/>
        <v>41054</v>
      </c>
      <c r="I273" s="99">
        <f t="shared" si="37"/>
        <v>257130</v>
      </c>
    </row>
    <row r="274" spans="1:9" s="59" customFormat="1" ht="27" x14ac:dyDescent="0.25">
      <c r="A274" s="100">
        <v>13</v>
      </c>
      <c r="B274" s="51" t="s">
        <v>636</v>
      </c>
      <c r="C274" s="46">
        <v>42272004</v>
      </c>
      <c r="D274" s="48" t="s">
        <v>643</v>
      </c>
      <c r="E274" s="49" t="s">
        <v>644</v>
      </c>
      <c r="F274" s="42" t="s">
        <v>139</v>
      </c>
      <c r="G274" s="98">
        <v>209593</v>
      </c>
      <c r="H274" s="98">
        <f t="shared" si="36"/>
        <v>39823</v>
      </c>
      <c r="I274" s="99">
        <f t="shared" si="37"/>
        <v>249416</v>
      </c>
    </row>
    <row r="275" spans="1:9" s="59" customFormat="1" ht="27" x14ac:dyDescent="0.25">
      <c r="A275" s="100">
        <v>14</v>
      </c>
      <c r="B275" s="46">
        <v>1196430125</v>
      </c>
      <c r="C275" s="46">
        <v>42271715</v>
      </c>
      <c r="D275" s="48" t="s">
        <v>645</v>
      </c>
      <c r="E275" s="49" t="s">
        <v>646</v>
      </c>
      <c r="F275" s="42" t="s">
        <v>139</v>
      </c>
      <c r="G275" s="98">
        <v>216076</v>
      </c>
      <c r="H275" s="98">
        <f t="shared" si="36"/>
        <v>41054</v>
      </c>
      <c r="I275" s="99">
        <f t="shared" si="37"/>
        <v>257130</v>
      </c>
    </row>
    <row r="276" spans="1:9" s="59" customFormat="1" ht="27" x14ac:dyDescent="0.25">
      <c r="A276" s="100">
        <v>15</v>
      </c>
      <c r="B276" s="46">
        <v>1196430133</v>
      </c>
      <c r="C276" s="46">
        <v>42271715</v>
      </c>
      <c r="D276" s="48" t="s">
        <v>647</v>
      </c>
      <c r="E276" s="49" t="s">
        <v>648</v>
      </c>
      <c r="F276" s="42" t="s">
        <v>139</v>
      </c>
      <c r="G276" s="98">
        <v>209593</v>
      </c>
      <c r="H276" s="98">
        <f t="shared" si="36"/>
        <v>39823</v>
      </c>
      <c r="I276" s="99">
        <f t="shared" si="37"/>
        <v>249416</v>
      </c>
    </row>
    <row r="277" spans="1:9" s="59" customFormat="1" ht="18" x14ac:dyDescent="0.25">
      <c r="A277" s="100">
        <v>16</v>
      </c>
      <c r="B277" s="46">
        <v>1196430540</v>
      </c>
      <c r="C277" s="46">
        <v>42271715</v>
      </c>
      <c r="D277" s="48" t="s">
        <v>649</v>
      </c>
      <c r="E277" s="49" t="s">
        <v>649</v>
      </c>
      <c r="F277" s="42" t="s">
        <v>139</v>
      </c>
      <c r="G277" s="98">
        <v>3697</v>
      </c>
      <c r="H277" s="98">
        <f t="shared" si="36"/>
        <v>702</v>
      </c>
      <c r="I277" s="99">
        <f t="shared" si="37"/>
        <v>4399</v>
      </c>
    </row>
    <row r="278" spans="1:9" s="59" customFormat="1" ht="18" x14ac:dyDescent="0.25">
      <c r="A278" s="100">
        <v>17</v>
      </c>
      <c r="B278" s="46">
        <v>1196430601</v>
      </c>
      <c r="C278" s="46">
        <v>42271715</v>
      </c>
      <c r="D278" s="48" t="s">
        <v>650</v>
      </c>
      <c r="E278" s="49" t="s">
        <v>650</v>
      </c>
      <c r="F278" s="42" t="s">
        <v>139</v>
      </c>
      <c r="G278" s="98">
        <v>3697</v>
      </c>
      <c r="H278" s="98">
        <f t="shared" si="36"/>
        <v>702</v>
      </c>
      <c r="I278" s="99">
        <f t="shared" si="37"/>
        <v>4399</v>
      </c>
    </row>
    <row r="279" spans="1:9" s="59" customFormat="1" ht="18" x14ac:dyDescent="0.25">
      <c r="A279" s="100">
        <v>18</v>
      </c>
      <c r="B279" s="46" t="s">
        <v>140</v>
      </c>
      <c r="C279" s="46">
        <v>42271715</v>
      </c>
      <c r="D279" s="48" t="s">
        <v>651</v>
      </c>
      <c r="E279" s="48" t="s">
        <v>651</v>
      </c>
      <c r="F279" s="42" t="s">
        <v>142</v>
      </c>
      <c r="G279" s="98">
        <v>3886</v>
      </c>
      <c r="H279" s="98">
        <f t="shared" si="36"/>
        <v>738</v>
      </c>
      <c r="I279" s="99">
        <f t="shared" si="37"/>
        <v>4624</v>
      </c>
    </row>
    <row r="280" spans="1:9" s="59" customFormat="1" ht="18" x14ac:dyDescent="0.25">
      <c r="A280" s="100">
        <v>19</v>
      </c>
      <c r="B280" s="46">
        <v>1196430494</v>
      </c>
      <c r="C280" s="46">
        <v>42271715</v>
      </c>
      <c r="D280" s="48" t="s">
        <v>652</v>
      </c>
      <c r="E280" s="49" t="s">
        <v>652</v>
      </c>
      <c r="F280" s="42" t="s">
        <v>139</v>
      </c>
      <c r="G280" s="98">
        <v>3697</v>
      </c>
      <c r="H280" s="98">
        <f t="shared" si="36"/>
        <v>702</v>
      </c>
      <c r="I280" s="99">
        <f t="shared" si="37"/>
        <v>4399</v>
      </c>
    </row>
    <row r="281" spans="1:9" s="59" customFormat="1" ht="18" x14ac:dyDescent="0.25">
      <c r="A281" s="100">
        <v>20</v>
      </c>
      <c r="B281" s="46">
        <v>1196430495</v>
      </c>
      <c r="C281" s="46">
        <v>42271715</v>
      </c>
      <c r="D281" s="48" t="s">
        <v>653</v>
      </c>
      <c r="E281" s="49" t="s">
        <v>653</v>
      </c>
      <c r="F281" s="42" t="s">
        <v>139</v>
      </c>
      <c r="G281" s="98">
        <v>3697</v>
      </c>
      <c r="H281" s="98">
        <f t="shared" si="36"/>
        <v>702</v>
      </c>
      <c r="I281" s="99">
        <f t="shared" si="37"/>
        <v>4399</v>
      </c>
    </row>
    <row r="282" spans="1:9" s="59" customFormat="1" ht="18" x14ac:dyDescent="0.25">
      <c r="A282" s="100">
        <v>21</v>
      </c>
      <c r="B282" s="46">
        <v>1196430496</v>
      </c>
      <c r="C282" s="46">
        <v>42271715</v>
      </c>
      <c r="D282" s="48" t="s">
        <v>654</v>
      </c>
      <c r="E282" s="49" t="s">
        <v>654</v>
      </c>
      <c r="F282" s="42" t="s">
        <v>139</v>
      </c>
      <c r="G282" s="98">
        <v>3886</v>
      </c>
      <c r="H282" s="98">
        <f t="shared" si="36"/>
        <v>738</v>
      </c>
      <c r="I282" s="99">
        <f t="shared" si="37"/>
        <v>4624</v>
      </c>
    </row>
    <row r="283" spans="1:9" s="59" customFormat="1" ht="18" x14ac:dyDescent="0.25">
      <c r="A283" s="100">
        <v>22</v>
      </c>
      <c r="B283" s="46">
        <v>1196430513</v>
      </c>
      <c r="C283" s="46">
        <v>42271715</v>
      </c>
      <c r="D283" s="48" t="s">
        <v>655</v>
      </c>
      <c r="E283" s="49" t="s">
        <v>655</v>
      </c>
      <c r="F283" s="42" t="s">
        <v>139</v>
      </c>
      <c r="G283" s="98">
        <v>3886</v>
      </c>
      <c r="H283" s="98">
        <f t="shared" si="36"/>
        <v>738</v>
      </c>
      <c r="I283" s="99">
        <f t="shared" si="37"/>
        <v>4624</v>
      </c>
    </row>
    <row r="284" spans="1:9" s="59" customFormat="1" ht="18" x14ac:dyDescent="0.25">
      <c r="A284" s="100">
        <v>23</v>
      </c>
      <c r="B284" s="46">
        <v>1196430490</v>
      </c>
      <c r="C284" s="46">
        <v>42271715</v>
      </c>
      <c r="D284" s="48" t="s">
        <v>656</v>
      </c>
      <c r="E284" s="49" t="s">
        <v>656</v>
      </c>
      <c r="F284" s="42" t="s">
        <v>139</v>
      </c>
      <c r="G284" s="98">
        <v>3886</v>
      </c>
      <c r="H284" s="98">
        <f t="shared" si="36"/>
        <v>738</v>
      </c>
      <c r="I284" s="99">
        <f t="shared" si="37"/>
        <v>4624</v>
      </c>
    </row>
    <row r="285" spans="1:9" s="59" customFormat="1" ht="18" x14ac:dyDescent="0.25">
      <c r="A285" s="100">
        <v>24</v>
      </c>
      <c r="B285" s="46">
        <v>1196430512</v>
      </c>
      <c r="C285" s="46">
        <v>42271715</v>
      </c>
      <c r="D285" s="48" t="s">
        <v>657</v>
      </c>
      <c r="E285" s="49" t="s">
        <v>657</v>
      </c>
      <c r="F285" s="42" t="s">
        <v>139</v>
      </c>
      <c r="G285" s="98">
        <v>3886</v>
      </c>
      <c r="H285" s="98">
        <f t="shared" si="36"/>
        <v>738</v>
      </c>
      <c r="I285" s="99">
        <f t="shared" si="37"/>
        <v>4624</v>
      </c>
    </row>
    <row r="286" spans="1:9" ht="18" x14ac:dyDescent="0.25">
      <c r="A286" s="100">
        <v>25</v>
      </c>
      <c r="B286" s="46">
        <v>1196430510</v>
      </c>
      <c r="C286" s="46">
        <v>42271715</v>
      </c>
      <c r="D286" s="48" t="s">
        <v>658</v>
      </c>
      <c r="E286" s="49" t="s">
        <v>658</v>
      </c>
      <c r="F286" s="42" t="s">
        <v>139</v>
      </c>
      <c r="G286" s="98">
        <v>3886</v>
      </c>
      <c r="H286" s="98">
        <f t="shared" si="36"/>
        <v>738</v>
      </c>
      <c r="I286" s="99">
        <f t="shared" si="37"/>
        <v>4624</v>
      </c>
    </row>
    <row r="287" spans="1:9" s="59" customFormat="1" ht="18" x14ac:dyDescent="0.25">
      <c r="A287" s="100">
        <v>26</v>
      </c>
      <c r="B287" s="46">
        <v>1196430520</v>
      </c>
      <c r="C287" s="46">
        <v>42271715</v>
      </c>
      <c r="D287" s="48" t="s">
        <v>659</v>
      </c>
      <c r="E287" s="49" t="s">
        <v>659</v>
      </c>
      <c r="F287" s="42" t="s">
        <v>139</v>
      </c>
      <c r="G287" s="98">
        <v>3886</v>
      </c>
      <c r="H287" s="98">
        <f t="shared" si="36"/>
        <v>738</v>
      </c>
      <c r="I287" s="99">
        <f t="shared" si="37"/>
        <v>4624</v>
      </c>
    </row>
    <row r="288" spans="1:9" s="59" customFormat="1" ht="18" x14ac:dyDescent="0.25">
      <c r="A288" s="100">
        <v>27</v>
      </c>
      <c r="B288" s="46">
        <v>1196430530</v>
      </c>
      <c r="C288" s="46">
        <v>42271715</v>
      </c>
      <c r="D288" s="48" t="s">
        <v>660</v>
      </c>
      <c r="E288" s="49" t="s">
        <v>660</v>
      </c>
      <c r="F288" s="42" t="s">
        <v>139</v>
      </c>
      <c r="G288" s="98">
        <v>3886</v>
      </c>
      <c r="H288" s="98">
        <f t="shared" si="36"/>
        <v>738</v>
      </c>
      <c r="I288" s="99">
        <f t="shared" si="37"/>
        <v>4624</v>
      </c>
    </row>
    <row r="289" spans="1:9" s="59" customFormat="1" ht="36" x14ac:dyDescent="0.25">
      <c r="A289" s="100">
        <v>28</v>
      </c>
      <c r="B289" s="46">
        <v>1196430129</v>
      </c>
      <c r="C289" s="46">
        <v>42271715</v>
      </c>
      <c r="D289" s="48" t="s">
        <v>661</v>
      </c>
      <c r="E289" s="49" t="s">
        <v>661</v>
      </c>
      <c r="F289" s="42" t="s">
        <v>139</v>
      </c>
      <c r="G289" s="98">
        <v>22083</v>
      </c>
      <c r="H289" s="98">
        <f t="shared" si="36"/>
        <v>4196</v>
      </c>
      <c r="I289" s="99">
        <f t="shared" si="37"/>
        <v>26279</v>
      </c>
    </row>
    <row r="290" spans="1:9" s="59" customFormat="1" ht="36" x14ac:dyDescent="0.25">
      <c r="A290" s="100">
        <v>29</v>
      </c>
      <c r="B290" s="46">
        <v>1196430101</v>
      </c>
      <c r="C290" s="46">
        <v>42271715</v>
      </c>
      <c r="D290" s="48" t="s">
        <v>662</v>
      </c>
      <c r="E290" s="49" t="s">
        <v>663</v>
      </c>
      <c r="F290" s="42" t="s">
        <v>139</v>
      </c>
      <c r="G290" s="98">
        <v>22083</v>
      </c>
      <c r="H290" s="98">
        <f t="shared" si="36"/>
        <v>4196</v>
      </c>
      <c r="I290" s="99">
        <f t="shared" si="37"/>
        <v>26279</v>
      </c>
    </row>
    <row r="291" spans="1:9" ht="36" x14ac:dyDescent="0.25">
      <c r="A291" s="100">
        <v>30</v>
      </c>
      <c r="B291" s="46">
        <v>1196430102</v>
      </c>
      <c r="C291" s="46">
        <v>42271715</v>
      </c>
      <c r="D291" s="48" t="s">
        <v>664</v>
      </c>
      <c r="E291" s="49" t="s">
        <v>664</v>
      </c>
      <c r="F291" s="42" t="s">
        <v>139</v>
      </c>
      <c r="G291" s="98">
        <v>22083</v>
      </c>
      <c r="H291" s="98">
        <f t="shared" si="36"/>
        <v>4196</v>
      </c>
      <c r="I291" s="99">
        <f t="shared" si="37"/>
        <v>26279</v>
      </c>
    </row>
    <row r="292" spans="1:9" s="59" customFormat="1" ht="36" x14ac:dyDescent="0.25">
      <c r="A292" s="100">
        <v>31</v>
      </c>
      <c r="B292" s="46">
        <v>1196430106</v>
      </c>
      <c r="C292" s="46">
        <v>42271715</v>
      </c>
      <c r="D292" s="48" t="s">
        <v>665</v>
      </c>
      <c r="E292" s="49" t="s">
        <v>665</v>
      </c>
      <c r="F292" s="42" t="s">
        <v>139</v>
      </c>
      <c r="G292" s="98">
        <v>22083</v>
      </c>
      <c r="H292" s="98">
        <f t="shared" si="36"/>
        <v>4196</v>
      </c>
      <c r="I292" s="99">
        <f t="shared" si="37"/>
        <v>26279</v>
      </c>
    </row>
    <row r="293" spans="1:9" s="59" customFormat="1" ht="36" x14ac:dyDescent="0.25">
      <c r="A293" s="100">
        <v>32</v>
      </c>
      <c r="B293" s="46">
        <v>1196430103</v>
      </c>
      <c r="C293" s="46">
        <v>42271715</v>
      </c>
      <c r="D293" s="48" t="s">
        <v>666</v>
      </c>
      <c r="E293" s="49" t="s">
        <v>666</v>
      </c>
      <c r="F293" s="42" t="s">
        <v>139</v>
      </c>
      <c r="G293" s="98">
        <v>22083</v>
      </c>
      <c r="H293" s="98">
        <f t="shared" si="36"/>
        <v>4196</v>
      </c>
      <c r="I293" s="99">
        <f t="shared" si="37"/>
        <v>26279</v>
      </c>
    </row>
    <row r="294" spans="1:9" s="59" customFormat="1" ht="36" x14ac:dyDescent="0.25">
      <c r="A294" s="100">
        <v>33</v>
      </c>
      <c r="B294" s="46">
        <v>1196430105</v>
      </c>
      <c r="C294" s="46">
        <v>42271715</v>
      </c>
      <c r="D294" s="48" t="s">
        <v>667</v>
      </c>
      <c r="E294" s="49" t="s">
        <v>668</v>
      </c>
      <c r="F294" s="42" t="s">
        <v>139</v>
      </c>
      <c r="G294" s="98">
        <v>22083</v>
      </c>
      <c r="H294" s="98">
        <f t="shared" si="36"/>
        <v>4196</v>
      </c>
      <c r="I294" s="99">
        <f t="shared" si="37"/>
        <v>26279</v>
      </c>
    </row>
    <row r="295" spans="1:9" s="59" customFormat="1" ht="45" x14ac:dyDescent="0.25">
      <c r="A295" s="100">
        <v>34</v>
      </c>
      <c r="B295" s="46">
        <v>1196430104</v>
      </c>
      <c r="C295" s="46">
        <v>42271715</v>
      </c>
      <c r="D295" s="48" t="s">
        <v>669</v>
      </c>
      <c r="E295" s="49" t="s">
        <v>669</v>
      </c>
      <c r="F295" s="42" t="s">
        <v>139</v>
      </c>
      <c r="G295" s="98">
        <v>20525</v>
      </c>
      <c r="H295" s="98">
        <f t="shared" si="36"/>
        <v>3900</v>
      </c>
      <c r="I295" s="99">
        <f t="shared" si="37"/>
        <v>24425</v>
      </c>
    </row>
    <row r="296" spans="1:9" s="59" customFormat="1" ht="18" x14ac:dyDescent="0.25">
      <c r="A296" s="100">
        <v>35</v>
      </c>
      <c r="B296" s="46">
        <v>1196430031</v>
      </c>
      <c r="C296" s="46">
        <v>42271715</v>
      </c>
      <c r="D296" s="48" t="s">
        <v>670</v>
      </c>
      <c r="E296" s="49" t="s">
        <v>671</v>
      </c>
      <c r="F296" s="42" t="s">
        <v>139</v>
      </c>
      <c r="G296" s="98">
        <v>276959</v>
      </c>
      <c r="H296" s="98">
        <f t="shared" si="36"/>
        <v>52622</v>
      </c>
      <c r="I296" s="99">
        <f t="shared" si="37"/>
        <v>329581</v>
      </c>
    </row>
    <row r="297" spans="1:9" s="59" customFormat="1" ht="18" x14ac:dyDescent="0.25">
      <c r="A297" s="100">
        <v>36</v>
      </c>
      <c r="B297" s="46">
        <v>1196430127</v>
      </c>
      <c r="C297" s="46">
        <v>42271715</v>
      </c>
      <c r="D297" s="48" t="s">
        <v>672</v>
      </c>
      <c r="E297" s="49" t="s">
        <v>673</v>
      </c>
      <c r="F297" s="42" t="s">
        <v>139</v>
      </c>
      <c r="G297" s="98">
        <v>262420</v>
      </c>
      <c r="H297" s="98">
        <f t="shared" si="36"/>
        <v>49860</v>
      </c>
      <c r="I297" s="99">
        <f t="shared" si="37"/>
        <v>312280</v>
      </c>
    </row>
    <row r="298" spans="1:9" s="59" customFormat="1" ht="18" x14ac:dyDescent="0.25">
      <c r="A298" s="100">
        <v>37</v>
      </c>
      <c r="B298" s="46" t="s">
        <v>140</v>
      </c>
      <c r="C298" s="46">
        <v>42271715</v>
      </c>
      <c r="D298" s="48" t="s">
        <v>674</v>
      </c>
      <c r="E298" s="49" t="s">
        <v>674</v>
      </c>
      <c r="F298" s="42" t="s">
        <v>142</v>
      </c>
      <c r="G298" s="98">
        <v>3066</v>
      </c>
      <c r="H298" s="98">
        <f t="shared" si="36"/>
        <v>583</v>
      </c>
      <c r="I298" s="99">
        <f t="shared" si="37"/>
        <v>3649</v>
      </c>
    </row>
    <row r="299" spans="1:9" s="39" customFormat="1" ht="18" x14ac:dyDescent="0.25">
      <c r="A299" s="100">
        <v>38</v>
      </c>
      <c r="B299" s="46">
        <v>1196430420</v>
      </c>
      <c r="C299" s="46">
        <v>42271715</v>
      </c>
      <c r="D299" s="48" t="s">
        <v>675</v>
      </c>
      <c r="E299" s="49" t="s">
        <v>675</v>
      </c>
      <c r="F299" s="42" t="s">
        <v>139</v>
      </c>
      <c r="G299" s="98">
        <v>2909</v>
      </c>
      <c r="H299" s="98">
        <f t="shared" si="36"/>
        <v>553</v>
      </c>
      <c r="I299" s="99">
        <f t="shared" si="37"/>
        <v>3462</v>
      </c>
    </row>
    <row r="300" spans="1:9" s="59" customFormat="1" ht="18" x14ac:dyDescent="0.25">
      <c r="A300" s="100">
        <v>39</v>
      </c>
      <c r="B300" s="46">
        <v>1196430430</v>
      </c>
      <c r="C300" s="46">
        <v>42271715</v>
      </c>
      <c r="D300" s="48" t="s">
        <v>676</v>
      </c>
      <c r="E300" s="49" t="s">
        <v>676</v>
      </c>
      <c r="F300" s="42" t="s">
        <v>139</v>
      </c>
      <c r="G300" s="98">
        <v>2909</v>
      </c>
      <c r="H300" s="98">
        <f t="shared" si="36"/>
        <v>553</v>
      </c>
      <c r="I300" s="99">
        <f t="shared" si="37"/>
        <v>3462</v>
      </c>
    </row>
    <row r="301" spans="1:9" s="59" customFormat="1" ht="18" x14ac:dyDescent="0.25">
      <c r="A301" s="100">
        <v>40</v>
      </c>
      <c r="B301" s="46">
        <v>1196430440</v>
      </c>
      <c r="C301" s="46">
        <v>42271715</v>
      </c>
      <c r="D301" s="48" t="s">
        <v>677</v>
      </c>
      <c r="E301" s="49" t="s">
        <v>677</v>
      </c>
      <c r="F301" s="42" t="s">
        <v>139</v>
      </c>
      <c r="G301" s="98">
        <v>2909</v>
      </c>
      <c r="H301" s="98">
        <f t="shared" si="36"/>
        <v>553</v>
      </c>
      <c r="I301" s="99">
        <f t="shared" si="37"/>
        <v>3462</v>
      </c>
    </row>
    <row r="302" spans="1:9" s="59" customFormat="1" ht="18" x14ac:dyDescent="0.25">
      <c r="A302" s="100">
        <v>41</v>
      </c>
      <c r="B302" s="46">
        <v>1196430450</v>
      </c>
      <c r="C302" s="46">
        <v>42271715</v>
      </c>
      <c r="D302" s="48" t="s">
        <v>678</v>
      </c>
      <c r="E302" s="49" t="s">
        <v>678</v>
      </c>
      <c r="F302" s="42" t="s">
        <v>139</v>
      </c>
      <c r="G302" s="98">
        <v>2909</v>
      </c>
      <c r="H302" s="98">
        <f t="shared" si="36"/>
        <v>553</v>
      </c>
      <c r="I302" s="99">
        <f t="shared" si="37"/>
        <v>3462</v>
      </c>
    </row>
    <row r="303" spans="1:9" s="39" customFormat="1" ht="18" x14ac:dyDescent="0.25">
      <c r="A303" s="100">
        <v>42</v>
      </c>
      <c r="B303" s="46">
        <v>1196430460</v>
      </c>
      <c r="C303" s="46">
        <v>42271715</v>
      </c>
      <c r="D303" s="48" t="s">
        <v>679</v>
      </c>
      <c r="E303" s="49" t="s">
        <v>679</v>
      </c>
      <c r="F303" s="42" t="s">
        <v>139</v>
      </c>
      <c r="G303" s="98">
        <v>2909</v>
      </c>
      <c r="H303" s="98">
        <f t="shared" si="36"/>
        <v>553</v>
      </c>
      <c r="I303" s="99">
        <f t="shared" si="37"/>
        <v>3462</v>
      </c>
    </row>
    <row r="304" spans="1:9" s="59" customFormat="1" ht="18" x14ac:dyDescent="0.25">
      <c r="A304" s="100">
        <v>43</v>
      </c>
      <c r="B304" s="46">
        <v>1196430470</v>
      </c>
      <c r="C304" s="46">
        <v>42271715</v>
      </c>
      <c r="D304" s="48" t="s">
        <v>680</v>
      </c>
      <c r="E304" s="49" t="s">
        <v>680</v>
      </c>
      <c r="F304" s="42" t="s">
        <v>139</v>
      </c>
      <c r="G304" s="98">
        <v>2909</v>
      </c>
      <c r="H304" s="98">
        <f t="shared" si="36"/>
        <v>553</v>
      </c>
      <c r="I304" s="99">
        <f t="shared" si="37"/>
        <v>3462</v>
      </c>
    </row>
    <row r="305" spans="1:9" s="59" customFormat="1" x14ac:dyDescent="0.25">
      <c r="A305" s="45" t="s">
        <v>1042</v>
      </c>
      <c r="B305" s="100"/>
      <c r="C305" s="100"/>
      <c r="D305" s="46"/>
      <c r="E305" s="46"/>
      <c r="F305" s="46"/>
      <c r="G305" s="101"/>
      <c r="H305" s="101"/>
      <c r="I305" s="102">
        <f>SUM(I262:I304)</f>
        <v>2473699</v>
      </c>
    </row>
    <row r="306" spans="1:9" s="59" customFormat="1" ht="9" customHeight="1" x14ac:dyDescent="0.25">
      <c r="A306" s="37" t="s">
        <v>68</v>
      </c>
      <c r="B306" s="184" t="s">
        <v>681</v>
      </c>
      <c r="C306" s="184"/>
      <c r="D306" s="184"/>
      <c r="E306" s="184"/>
      <c r="F306" s="103" t="s">
        <v>158</v>
      </c>
      <c r="G306" s="185" t="s">
        <v>130</v>
      </c>
      <c r="H306" s="185"/>
      <c r="I306" s="185"/>
    </row>
    <row r="307" spans="1:9" s="59" customFormat="1" ht="27" x14ac:dyDescent="0.25">
      <c r="A307" s="40" t="s">
        <v>131</v>
      </c>
      <c r="B307" s="40" t="s">
        <v>132</v>
      </c>
      <c r="C307" s="41" t="s">
        <v>232</v>
      </c>
      <c r="D307" s="41" t="s">
        <v>133</v>
      </c>
      <c r="E307" s="41" t="s">
        <v>150</v>
      </c>
      <c r="F307" s="41" t="s">
        <v>135</v>
      </c>
      <c r="G307" s="97" t="s">
        <v>136</v>
      </c>
      <c r="H307" s="97" t="s">
        <v>137</v>
      </c>
      <c r="I307" s="97" t="s">
        <v>138</v>
      </c>
    </row>
    <row r="308" spans="1:9" s="59" customFormat="1" ht="27" x14ac:dyDescent="0.25">
      <c r="A308" s="100">
        <v>1</v>
      </c>
      <c r="B308" s="47">
        <v>1196420017</v>
      </c>
      <c r="C308" s="42">
        <v>42296101</v>
      </c>
      <c r="D308" s="48" t="s">
        <v>682</v>
      </c>
      <c r="E308" s="49" t="s">
        <v>683</v>
      </c>
      <c r="F308" s="42" t="s">
        <v>139</v>
      </c>
      <c r="G308" s="93">
        <v>1150000</v>
      </c>
      <c r="H308" s="93">
        <v>0</v>
      </c>
      <c r="I308" s="71">
        <f t="shared" ref="I308" si="38">+G308+H308</f>
        <v>1150000</v>
      </c>
    </row>
    <row r="309" spans="1:9" s="59" customFormat="1" x14ac:dyDescent="0.25">
      <c r="A309" s="45" t="s">
        <v>1043</v>
      </c>
      <c r="B309" s="100"/>
      <c r="C309" s="100"/>
      <c r="D309" s="46"/>
      <c r="E309" s="46"/>
      <c r="F309" s="46"/>
      <c r="G309" s="101"/>
      <c r="H309" s="101"/>
      <c r="I309" s="102">
        <f>SUM(I308)</f>
        <v>1150000</v>
      </c>
    </row>
    <row r="310" spans="1:9" s="59" customFormat="1" ht="12.75" customHeight="1" x14ac:dyDescent="0.25">
      <c r="A310" s="37" t="s">
        <v>35</v>
      </c>
      <c r="B310" s="184" t="s">
        <v>684</v>
      </c>
      <c r="C310" s="184"/>
      <c r="D310" s="184"/>
      <c r="E310" s="184"/>
      <c r="F310" s="103" t="s">
        <v>158</v>
      </c>
      <c r="G310" s="185" t="s">
        <v>130</v>
      </c>
      <c r="H310" s="185"/>
      <c r="I310" s="185"/>
    </row>
    <row r="311" spans="1:9" s="59" customFormat="1" ht="27" x14ac:dyDescent="0.25">
      <c r="A311" s="40" t="s">
        <v>131</v>
      </c>
      <c r="B311" s="40" t="s">
        <v>132</v>
      </c>
      <c r="C311" s="41" t="s">
        <v>232</v>
      </c>
      <c r="D311" s="41" t="s">
        <v>133</v>
      </c>
      <c r="E311" s="41" t="s">
        <v>150</v>
      </c>
      <c r="F311" s="41" t="s">
        <v>135</v>
      </c>
      <c r="G311" s="97" t="s">
        <v>136</v>
      </c>
      <c r="H311" s="97" t="s">
        <v>137</v>
      </c>
      <c r="I311" s="97" t="s">
        <v>138</v>
      </c>
    </row>
    <row r="312" spans="1:9" ht="27" x14ac:dyDescent="0.25">
      <c r="A312" s="100">
        <v>1</v>
      </c>
      <c r="B312" s="47">
        <v>1186220911</v>
      </c>
      <c r="C312" s="42">
        <v>42293406</v>
      </c>
      <c r="D312" s="48" t="s">
        <v>685</v>
      </c>
      <c r="E312" s="49" t="s">
        <v>686</v>
      </c>
      <c r="F312" s="42" t="s">
        <v>139</v>
      </c>
      <c r="G312" s="93">
        <v>2163380</v>
      </c>
      <c r="H312" s="93">
        <v>0</v>
      </c>
      <c r="I312" s="71">
        <f t="shared" ref="I312:I317" si="39">+G312+H312</f>
        <v>2163380</v>
      </c>
    </row>
    <row r="313" spans="1:9" s="39" customFormat="1" ht="18" x14ac:dyDescent="0.25">
      <c r="A313" s="100">
        <v>2</v>
      </c>
      <c r="B313" s="47">
        <v>1186290013</v>
      </c>
      <c r="C313" s="42">
        <v>42203403</v>
      </c>
      <c r="D313" s="48" t="s">
        <v>687</v>
      </c>
      <c r="E313" s="49" t="s">
        <v>688</v>
      </c>
      <c r="F313" s="42" t="s">
        <v>139</v>
      </c>
      <c r="G313" s="93">
        <v>2329390</v>
      </c>
      <c r="H313" s="93">
        <v>0</v>
      </c>
      <c r="I313" s="71">
        <f t="shared" si="39"/>
        <v>2329390</v>
      </c>
    </row>
    <row r="314" spans="1:9" s="39" customFormat="1" ht="18" x14ac:dyDescent="0.25">
      <c r="A314" s="100">
        <v>3</v>
      </c>
      <c r="B314" s="47">
        <v>1186290012</v>
      </c>
      <c r="C314" s="42">
        <v>42203403</v>
      </c>
      <c r="D314" s="48" t="s">
        <v>689</v>
      </c>
      <c r="E314" s="49" t="s">
        <v>688</v>
      </c>
      <c r="F314" s="42" t="s">
        <v>139</v>
      </c>
      <c r="G314" s="93">
        <v>2196057</v>
      </c>
      <c r="H314" s="93">
        <v>0</v>
      </c>
      <c r="I314" s="71">
        <f t="shared" si="39"/>
        <v>2196057</v>
      </c>
    </row>
    <row r="315" spans="1:9" s="39" customFormat="1" x14ac:dyDescent="0.25">
      <c r="A315" s="100">
        <v>4</v>
      </c>
      <c r="B315" s="47">
        <v>1186220110</v>
      </c>
      <c r="C315" s="42">
        <v>42203406</v>
      </c>
      <c r="D315" s="48" t="s">
        <v>690</v>
      </c>
      <c r="E315" s="49" t="s">
        <v>691</v>
      </c>
      <c r="F315" s="42" t="s">
        <v>139</v>
      </c>
      <c r="G315" s="93">
        <v>2136022</v>
      </c>
      <c r="H315" s="93">
        <f t="shared" ref="H315:H317" si="40">ROUND(G315*0.19,0)</f>
        <v>405844</v>
      </c>
      <c r="I315" s="71">
        <f t="shared" si="39"/>
        <v>2541866</v>
      </c>
    </row>
    <row r="316" spans="1:9" s="39" customFormat="1" ht="54" x14ac:dyDescent="0.25">
      <c r="A316" s="100">
        <v>5</v>
      </c>
      <c r="B316" s="47">
        <v>1186220913</v>
      </c>
      <c r="C316" s="42">
        <v>42203403</v>
      </c>
      <c r="D316" s="48" t="s">
        <v>692</v>
      </c>
      <c r="E316" s="49" t="s">
        <v>693</v>
      </c>
      <c r="F316" s="42" t="s">
        <v>139</v>
      </c>
      <c r="G316" s="93">
        <v>1058125</v>
      </c>
      <c r="H316" s="93">
        <f t="shared" si="40"/>
        <v>201044</v>
      </c>
      <c r="I316" s="71">
        <f t="shared" si="39"/>
        <v>1259169</v>
      </c>
    </row>
    <row r="317" spans="1:9" s="39" customFormat="1" ht="18" x14ac:dyDescent="0.25">
      <c r="A317" s="100">
        <v>6</v>
      </c>
      <c r="B317" s="47">
        <v>1186290057</v>
      </c>
      <c r="C317" s="42">
        <v>42203406</v>
      </c>
      <c r="D317" s="48" t="s">
        <v>694</v>
      </c>
      <c r="E317" s="49" t="s">
        <v>694</v>
      </c>
      <c r="F317" s="42" t="s">
        <v>139</v>
      </c>
      <c r="G317" s="93">
        <v>2243594</v>
      </c>
      <c r="H317" s="93">
        <f t="shared" si="40"/>
        <v>426283</v>
      </c>
      <c r="I317" s="71">
        <f t="shared" si="39"/>
        <v>2669877</v>
      </c>
    </row>
    <row r="318" spans="1:9" s="39" customFormat="1" ht="13.5" customHeight="1" x14ac:dyDescent="0.25">
      <c r="A318" s="45" t="s">
        <v>1044</v>
      </c>
      <c r="B318" s="100"/>
      <c r="C318" s="100"/>
      <c r="D318" s="46"/>
      <c r="E318" s="46"/>
      <c r="F318" s="46"/>
      <c r="G318" s="94"/>
      <c r="H318" s="94"/>
      <c r="I318" s="95">
        <f>SUM(I312:I317)</f>
        <v>13159739</v>
      </c>
    </row>
    <row r="319" spans="1:9" ht="12.75" customHeight="1" x14ac:dyDescent="0.25">
      <c r="A319" s="37" t="s">
        <v>71</v>
      </c>
      <c r="B319" s="184" t="s">
        <v>695</v>
      </c>
      <c r="C319" s="184"/>
      <c r="D319" s="184"/>
      <c r="E319" s="184"/>
      <c r="F319" s="103" t="s">
        <v>158</v>
      </c>
      <c r="G319" s="185" t="s">
        <v>130</v>
      </c>
      <c r="H319" s="185"/>
      <c r="I319" s="185"/>
    </row>
    <row r="320" spans="1:9" s="39" customFormat="1" ht="12.75" customHeight="1" x14ac:dyDescent="0.25">
      <c r="A320" s="40" t="s">
        <v>131</v>
      </c>
      <c r="B320" s="40" t="s">
        <v>132</v>
      </c>
      <c r="C320" s="41" t="s">
        <v>232</v>
      </c>
      <c r="D320" s="41" t="s">
        <v>133</v>
      </c>
      <c r="E320" s="41" t="s">
        <v>150</v>
      </c>
      <c r="F320" s="41" t="s">
        <v>135</v>
      </c>
      <c r="G320" s="97" t="s">
        <v>136</v>
      </c>
      <c r="H320" s="97" t="s">
        <v>137</v>
      </c>
      <c r="I320" s="97" t="s">
        <v>138</v>
      </c>
    </row>
    <row r="321" spans="1:9" s="39" customFormat="1" ht="27" x14ac:dyDescent="0.25">
      <c r="A321" s="100">
        <v>1</v>
      </c>
      <c r="B321" s="47">
        <v>1121020569</v>
      </c>
      <c r="C321" s="42">
        <v>42296100</v>
      </c>
      <c r="D321" s="48" t="s">
        <v>696</v>
      </c>
      <c r="E321" s="49" t="s">
        <v>696</v>
      </c>
      <c r="F321" s="42" t="s">
        <v>139</v>
      </c>
      <c r="G321" s="98">
        <v>541792</v>
      </c>
      <c r="H321" s="93">
        <f t="shared" ref="H321" si="41">ROUND(G321*0.19,0)</f>
        <v>102940</v>
      </c>
      <c r="I321" s="99">
        <f>+G321+H321</f>
        <v>644732</v>
      </c>
    </row>
    <row r="322" spans="1:9" s="39" customFormat="1" x14ac:dyDescent="0.25">
      <c r="A322" s="100">
        <v>2</v>
      </c>
      <c r="B322" s="47">
        <v>1186220498</v>
      </c>
      <c r="C322" s="42">
        <v>42296100</v>
      </c>
      <c r="D322" s="48" t="s">
        <v>697</v>
      </c>
      <c r="E322" s="49" t="s">
        <v>697</v>
      </c>
      <c r="F322" s="42" t="s">
        <v>139</v>
      </c>
      <c r="G322" s="98">
        <v>1150364</v>
      </c>
      <c r="H322" s="93">
        <v>0</v>
      </c>
      <c r="I322" s="99">
        <f t="shared" ref="I322:I325" si="42">+G322+H322</f>
        <v>1150364</v>
      </c>
    </row>
    <row r="323" spans="1:9" s="39" customFormat="1" x14ac:dyDescent="0.25">
      <c r="A323" s="100">
        <v>3</v>
      </c>
      <c r="B323" s="47">
        <v>1186220498</v>
      </c>
      <c r="C323" s="42">
        <v>42296100</v>
      </c>
      <c r="D323" s="48" t="s">
        <v>698</v>
      </c>
      <c r="E323" s="49" t="s">
        <v>699</v>
      </c>
      <c r="F323" s="42" t="s">
        <v>139</v>
      </c>
      <c r="G323" s="98">
        <v>1041581</v>
      </c>
      <c r="H323" s="93">
        <v>0</v>
      </c>
      <c r="I323" s="99">
        <f t="shared" si="42"/>
        <v>1041581</v>
      </c>
    </row>
    <row r="324" spans="1:9" s="39" customFormat="1" x14ac:dyDescent="0.25">
      <c r="A324" s="100">
        <v>4</v>
      </c>
      <c r="B324" s="47">
        <v>1196490987</v>
      </c>
      <c r="C324" s="42">
        <v>42296100</v>
      </c>
      <c r="D324" s="48" t="s">
        <v>700</v>
      </c>
      <c r="E324" s="49" t="s">
        <v>700</v>
      </c>
      <c r="F324" s="42" t="s">
        <v>139</v>
      </c>
      <c r="G324" s="98">
        <v>2644068</v>
      </c>
      <c r="H324" s="93">
        <v>0</v>
      </c>
      <c r="I324" s="99">
        <f t="shared" si="42"/>
        <v>2644068</v>
      </c>
    </row>
    <row r="325" spans="1:9" s="39" customFormat="1" x14ac:dyDescent="0.25">
      <c r="A325" s="100">
        <v>5</v>
      </c>
      <c r="B325" s="47">
        <v>1186220048</v>
      </c>
      <c r="C325" s="42">
        <v>42296100</v>
      </c>
      <c r="D325" s="48" t="s">
        <v>701</v>
      </c>
      <c r="E325" s="49" t="s">
        <v>701</v>
      </c>
      <c r="F325" s="42" t="s">
        <v>139</v>
      </c>
      <c r="G325" s="98">
        <v>15918535</v>
      </c>
      <c r="H325" s="93">
        <v>0</v>
      </c>
      <c r="I325" s="99">
        <f t="shared" si="42"/>
        <v>15918535</v>
      </c>
    </row>
    <row r="326" spans="1:9" s="56" customFormat="1" x14ac:dyDescent="0.25">
      <c r="A326" s="45" t="s">
        <v>1045</v>
      </c>
      <c r="B326" s="100"/>
      <c r="C326" s="100"/>
      <c r="D326" s="46"/>
      <c r="E326" s="46"/>
      <c r="F326" s="46"/>
      <c r="G326" s="101"/>
      <c r="H326" s="101"/>
      <c r="I326" s="102">
        <f>SUM(I321:I325)</f>
        <v>21399280</v>
      </c>
    </row>
    <row r="327" spans="1:9" s="56" customFormat="1" ht="9" customHeight="1" x14ac:dyDescent="0.25">
      <c r="A327" s="37" t="s">
        <v>32</v>
      </c>
      <c r="B327" s="184" t="s">
        <v>702</v>
      </c>
      <c r="C327" s="184"/>
      <c r="D327" s="184"/>
      <c r="E327" s="184"/>
      <c r="F327" s="103" t="s">
        <v>170</v>
      </c>
      <c r="G327" s="185" t="s">
        <v>130</v>
      </c>
      <c r="H327" s="185"/>
      <c r="I327" s="185"/>
    </row>
    <row r="328" spans="1:9" s="56" customFormat="1" ht="27" x14ac:dyDescent="0.25">
      <c r="A328" s="40" t="s">
        <v>131</v>
      </c>
      <c r="B328" s="40" t="s">
        <v>132</v>
      </c>
      <c r="C328" s="41" t="s">
        <v>232</v>
      </c>
      <c r="D328" s="41" t="s">
        <v>133</v>
      </c>
      <c r="E328" s="41" t="s">
        <v>150</v>
      </c>
      <c r="F328" s="41" t="s">
        <v>135</v>
      </c>
      <c r="G328" s="97" t="s">
        <v>136</v>
      </c>
      <c r="H328" s="97" t="s">
        <v>137</v>
      </c>
      <c r="I328" s="97" t="s">
        <v>138</v>
      </c>
    </row>
    <row r="329" spans="1:9" s="56" customFormat="1" ht="54" x14ac:dyDescent="0.25">
      <c r="A329" s="100">
        <v>1</v>
      </c>
      <c r="B329" s="47">
        <v>1196430260</v>
      </c>
      <c r="C329" s="42">
        <v>42311901</v>
      </c>
      <c r="D329" s="48" t="s">
        <v>703</v>
      </c>
      <c r="E329" s="49" t="s">
        <v>704</v>
      </c>
      <c r="F329" s="42" t="s">
        <v>139</v>
      </c>
      <c r="G329" s="98">
        <v>778</v>
      </c>
      <c r="H329" s="98">
        <v>0</v>
      </c>
      <c r="I329" s="99">
        <f t="shared" ref="I329:I341" si="43">+G329+H329</f>
        <v>778</v>
      </c>
    </row>
    <row r="330" spans="1:9" s="56" customFormat="1" ht="63" x14ac:dyDescent="0.25">
      <c r="A330" s="100">
        <v>2</v>
      </c>
      <c r="B330" s="47">
        <v>1196430270</v>
      </c>
      <c r="C330" s="42">
        <v>42311901</v>
      </c>
      <c r="D330" s="48" t="s">
        <v>705</v>
      </c>
      <c r="E330" s="49" t="s">
        <v>706</v>
      </c>
      <c r="F330" s="42" t="s">
        <v>139</v>
      </c>
      <c r="G330" s="98">
        <v>822</v>
      </c>
      <c r="H330" s="98">
        <v>0</v>
      </c>
      <c r="I330" s="99">
        <f t="shared" si="43"/>
        <v>822</v>
      </c>
    </row>
    <row r="331" spans="1:9" s="56" customFormat="1" ht="63" x14ac:dyDescent="0.25">
      <c r="A331" s="100">
        <v>3</v>
      </c>
      <c r="B331" s="47">
        <v>1196430280</v>
      </c>
      <c r="C331" s="42">
        <v>42311901</v>
      </c>
      <c r="D331" s="48" t="s">
        <v>707</v>
      </c>
      <c r="E331" s="49" t="s">
        <v>708</v>
      </c>
      <c r="F331" s="42" t="s">
        <v>139</v>
      </c>
      <c r="G331" s="98">
        <v>891</v>
      </c>
      <c r="H331" s="98">
        <v>0</v>
      </c>
      <c r="I331" s="99">
        <f t="shared" si="43"/>
        <v>891</v>
      </c>
    </row>
    <row r="332" spans="1:9" s="56" customFormat="1" ht="63" x14ac:dyDescent="0.25">
      <c r="A332" s="100">
        <v>4</v>
      </c>
      <c r="B332" s="47">
        <v>1196430300</v>
      </c>
      <c r="C332" s="42">
        <v>42311901</v>
      </c>
      <c r="D332" s="48" t="s">
        <v>709</v>
      </c>
      <c r="E332" s="49" t="s">
        <v>710</v>
      </c>
      <c r="F332" s="42" t="s">
        <v>139</v>
      </c>
      <c r="G332" s="98">
        <v>1044</v>
      </c>
      <c r="H332" s="98">
        <v>0</v>
      </c>
      <c r="I332" s="99">
        <f t="shared" si="43"/>
        <v>1044</v>
      </c>
    </row>
    <row r="333" spans="1:9" s="56" customFormat="1" ht="54" x14ac:dyDescent="0.25">
      <c r="A333" s="100">
        <v>5</v>
      </c>
      <c r="B333" s="47">
        <v>1196430310</v>
      </c>
      <c r="C333" s="42">
        <v>42311901</v>
      </c>
      <c r="D333" s="48" t="s">
        <v>711</v>
      </c>
      <c r="E333" s="49" t="s">
        <v>712</v>
      </c>
      <c r="F333" s="42" t="s">
        <v>139</v>
      </c>
      <c r="G333" s="98">
        <v>1115</v>
      </c>
      <c r="H333" s="98">
        <v>0</v>
      </c>
      <c r="I333" s="99">
        <f t="shared" si="43"/>
        <v>1115</v>
      </c>
    </row>
    <row r="334" spans="1:9" s="56" customFormat="1" ht="45" x14ac:dyDescent="0.25">
      <c r="A334" s="100">
        <v>6</v>
      </c>
      <c r="B334" s="47">
        <v>1196430250</v>
      </c>
      <c r="C334" s="42">
        <v>42311901</v>
      </c>
      <c r="D334" s="48" t="s">
        <v>713</v>
      </c>
      <c r="E334" s="49" t="s">
        <v>714</v>
      </c>
      <c r="F334" s="42" t="s">
        <v>139</v>
      </c>
      <c r="G334" s="98">
        <v>646</v>
      </c>
      <c r="H334" s="98">
        <v>0</v>
      </c>
      <c r="I334" s="99">
        <f t="shared" si="43"/>
        <v>646</v>
      </c>
    </row>
    <row r="335" spans="1:9" s="56" customFormat="1" ht="54" x14ac:dyDescent="0.25">
      <c r="A335" s="100">
        <v>7</v>
      </c>
      <c r="B335" s="47">
        <v>1196430320</v>
      </c>
      <c r="C335" s="42">
        <v>42311901</v>
      </c>
      <c r="D335" s="48" t="s">
        <v>715</v>
      </c>
      <c r="E335" s="49" t="s">
        <v>716</v>
      </c>
      <c r="F335" s="42" t="s">
        <v>139</v>
      </c>
      <c r="G335" s="98">
        <v>595</v>
      </c>
      <c r="H335" s="98">
        <v>0</v>
      </c>
      <c r="I335" s="99">
        <f t="shared" si="43"/>
        <v>595</v>
      </c>
    </row>
    <row r="336" spans="1:9" s="56" customFormat="1" ht="54" x14ac:dyDescent="0.25">
      <c r="A336" s="100">
        <v>8</v>
      </c>
      <c r="B336" s="47">
        <v>1196430330</v>
      </c>
      <c r="C336" s="42">
        <v>42311901</v>
      </c>
      <c r="D336" s="48" t="s">
        <v>717</v>
      </c>
      <c r="E336" s="49" t="s">
        <v>718</v>
      </c>
      <c r="F336" s="42" t="s">
        <v>139</v>
      </c>
      <c r="G336" s="98">
        <v>627</v>
      </c>
      <c r="H336" s="98">
        <v>0</v>
      </c>
      <c r="I336" s="99">
        <f t="shared" si="43"/>
        <v>627</v>
      </c>
    </row>
    <row r="337" spans="1:9" s="56" customFormat="1" ht="54" x14ac:dyDescent="0.25">
      <c r="A337" s="100">
        <v>9</v>
      </c>
      <c r="B337" s="47">
        <v>1196430340</v>
      </c>
      <c r="C337" s="42">
        <v>42311901</v>
      </c>
      <c r="D337" s="48" t="s">
        <v>719</v>
      </c>
      <c r="E337" s="49" t="s">
        <v>720</v>
      </c>
      <c r="F337" s="42" t="s">
        <v>139</v>
      </c>
      <c r="G337" s="98">
        <v>652</v>
      </c>
      <c r="H337" s="98">
        <v>0</v>
      </c>
      <c r="I337" s="99">
        <f t="shared" si="43"/>
        <v>652</v>
      </c>
    </row>
    <row r="338" spans="1:9" s="56" customFormat="1" ht="54" x14ac:dyDescent="0.25">
      <c r="A338" s="100">
        <v>10</v>
      </c>
      <c r="B338" s="47">
        <v>1196430350</v>
      </c>
      <c r="C338" s="42">
        <v>42311901</v>
      </c>
      <c r="D338" s="48" t="s">
        <v>721</v>
      </c>
      <c r="E338" s="49" t="s">
        <v>722</v>
      </c>
      <c r="F338" s="42" t="s">
        <v>139</v>
      </c>
      <c r="G338" s="98">
        <v>713</v>
      </c>
      <c r="H338" s="98">
        <v>0</v>
      </c>
      <c r="I338" s="99">
        <f t="shared" si="43"/>
        <v>713</v>
      </c>
    </row>
    <row r="339" spans="1:9" s="56" customFormat="1" ht="45" x14ac:dyDescent="0.25">
      <c r="A339" s="100">
        <v>11</v>
      </c>
      <c r="B339" s="47">
        <v>1196430360</v>
      </c>
      <c r="C339" s="42">
        <v>42311901</v>
      </c>
      <c r="D339" s="48" t="s">
        <v>723</v>
      </c>
      <c r="E339" s="49" t="s">
        <v>724</v>
      </c>
      <c r="F339" s="42" t="s">
        <v>139</v>
      </c>
      <c r="G339" s="98">
        <v>748</v>
      </c>
      <c r="H339" s="98">
        <v>0</v>
      </c>
      <c r="I339" s="99">
        <f t="shared" si="43"/>
        <v>748</v>
      </c>
    </row>
    <row r="340" spans="1:9" s="56" customFormat="1" ht="54" x14ac:dyDescent="0.25">
      <c r="A340" s="100">
        <v>12</v>
      </c>
      <c r="B340" s="47">
        <v>1196430385</v>
      </c>
      <c r="C340" s="42">
        <v>42311901</v>
      </c>
      <c r="D340" s="48" t="s">
        <v>725</v>
      </c>
      <c r="E340" s="49" t="s">
        <v>726</v>
      </c>
      <c r="F340" s="42" t="s">
        <v>139</v>
      </c>
      <c r="G340" s="98">
        <v>577</v>
      </c>
      <c r="H340" s="98">
        <v>0</v>
      </c>
      <c r="I340" s="99">
        <f t="shared" si="43"/>
        <v>577</v>
      </c>
    </row>
    <row r="341" spans="1:9" s="56" customFormat="1" ht="54" x14ac:dyDescent="0.25">
      <c r="A341" s="100">
        <v>13</v>
      </c>
      <c r="B341" s="47">
        <v>1196430390</v>
      </c>
      <c r="C341" s="42">
        <v>42311901</v>
      </c>
      <c r="D341" s="48" t="s">
        <v>727</v>
      </c>
      <c r="E341" s="49" t="s">
        <v>728</v>
      </c>
      <c r="F341" s="42" t="s">
        <v>139</v>
      </c>
      <c r="G341" s="98">
        <v>582</v>
      </c>
      <c r="H341" s="98">
        <v>0</v>
      </c>
      <c r="I341" s="99">
        <f t="shared" si="43"/>
        <v>582</v>
      </c>
    </row>
    <row r="342" spans="1:9" ht="13.5" customHeight="1" x14ac:dyDescent="0.25">
      <c r="A342" s="45" t="s">
        <v>1046</v>
      </c>
      <c r="B342" s="100"/>
      <c r="C342" s="100"/>
      <c r="D342" s="46"/>
      <c r="E342" s="46"/>
      <c r="F342" s="46"/>
      <c r="G342" s="101"/>
      <c r="H342" s="101"/>
      <c r="I342" s="102">
        <f>SUM(I329:I341)</f>
        <v>9790</v>
      </c>
    </row>
    <row r="343" spans="1:9" s="59" customFormat="1" ht="15.75" customHeight="1" x14ac:dyDescent="0.25">
      <c r="A343" s="37" t="s">
        <v>36</v>
      </c>
      <c r="B343" s="184" t="s">
        <v>729</v>
      </c>
      <c r="C343" s="184"/>
      <c r="D343" s="184"/>
      <c r="E343" s="184"/>
      <c r="F343" s="103" t="s">
        <v>170</v>
      </c>
      <c r="G343" s="185" t="s">
        <v>130</v>
      </c>
      <c r="H343" s="185"/>
      <c r="I343" s="185"/>
    </row>
    <row r="344" spans="1:9" s="59" customFormat="1" ht="27" x14ac:dyDescent="0.25">
      <c r="A344" s="40" t="s">
        <v>131</v>
      </c>
      <c r="B344" s="40" t="s">
        <v>132</v>
      </c>
      <c r="C344" s="41" t="s">
        <v>232</v>
      </c>
      <c r="D344" s="41" t="s">
        <v>133</v>
      </c>
      <c r="E344" s="41" t="s">
        <v>150</v>
      </c>
      <c r="F344" s="41" t="s">
        <v>135</v>
      </c>
      <c r="G344" s="97" t="s">
        <v>136</v>
      </c>
      <c r="H344" s="97" t="s">
        <v>137</v>
      </c>
      <c r="I344" s="97" t="s">
        <v>138</v>
      </c>
    </row>
    <row r="345" spans="1:9" s="59" customFormat="1" ht="18" x14ac:dyDescent="0.25">
      <c r="A345" s="100">
        <v>1</v>
      </c>
      <c r="B345" s="52">
        <v>1196490015</v>
      </c>
      <c r="C345" s="42">
        <v>42291600</v>
      </c>
      <c r="D345" s="54" t="s">
        <v>730</v>
      </c>
      <c r="E345" s="42" t="s">
        <v>731</v>
      </c>
      <c r="F345" s="42" t="s">
        <v>139</v>
      </c>
      <c r="G345" s="98">
        <v>283.45</v>
      </c>
      <c r="H345" s="98">
        <f>ROUND(G345*0.19,0)</f>
        <v>54</v>
      </c>
      <c r="I345" s="99">
        <f t="shared" ref="I345:I350" si="44">+G345+H345</f>
        <v>337.45</v>
      </c>
    </row>
    <row r="346" spans="1:9" s="59" customFormat="1" ht="18" x14ac:dyDescent="0.25">
      <c r="A346" s="100">
        <v>2</v>
      </c>
      <c r="B346" s="52">
        <v>1196490020</v>
      </c>
      <c r="C346" s="42">
        <v>42291600</v>
      </c>
      <c r="D346" s="54" t="s">
        <v>732</v>
      </c>
      <c r="E346" s="42" t="s">
        <v>733</v>
      </c>
      <c r="F346" s="42" t="s">
        <v>139</v>
      </c>
      <c r="G346" s="98">
        <v>283.45</v>
      </c>
      <c r="H346" s="98">
        <f t="shared" ref="H346:H350" si="45">ROUND(G346*0.19,0)</f>
        <v>54</v>
      </c>
      <c r="I346" s="99">
        <f t="shared" si="44"/>
        <v>337.45</v>
      </c>
    </row>
    <row r="347" spans="1:9" s="59" customFormat="1" ht="18" x14ac:dyDescent="0.25">
      <c r="A347" s="100">
        <v>3</v>
      </c>
      <c r="B347" s="52">
        <v>1196490025</v>
      </c>
      <c r="C347" s="42">
        <v>42291600</v>
      </c>
      <c r="D347" s="54" t="s">
        <v>734</v>
      </c>
      <c r="E347" s="42" t="s">
        <v>735</v>
      </c>
      <c r="F347" s="42" t="s">
        <v>139</v>
      </c>
      <c r="G347" s="98">
        <v>283.45</v>
      </c>
      <c r="H347" s="98">
        <f t="shared" si="45"/>
        <v>54</v>
      </c>
      <c r="I347" s="99">
        <f t="shared" si="44"/>
        <v>337.45</v>
      </c>
    </row>
    <row r="348" spans="1:9" s="59" customFormat="1" ht="18" x14ac:dyDescent="0.25">
      <c r="A348" s="100">
        <v>4</v>
      </c>
      <c r="B348" s="52">
        <v>1196490030</v>
      </c>
      <c r="C348" s="42">
        <v>42291600</v>
      </c>
      <c r="D348" s="54" t="s">
        <v>736</v>
      </c>
      <c r="E348" s="42" t="s">
        <v>737</v>
      </c>
      <c r="F348" s="42" t="s">
        <v>139</v>
      </c>
      <c r="G348" s="98">
        <v>283.45</v>
      </c>
      <c r="H348" s="98">
        <f t="shared" si="45"/>
        <v>54</v>
      </c>
      <c r="I348" s="99">
        <f t="shared" si="44"/>
        <v>337.45</v>
      </c>
    </row>
    <row r="349" spans="1:9" ht="18" x14ac:dyDescent="0.25">
      <c r="A349" s="100">
        <v>5</v>
      </c>
      <c r="B349" s="52">
        <v>1196490035</v>
      </c>
      <c r="C349" s="42">
        <v>42291600</v>
      </c>
      <c r="D349" s="54" t="s">
        <v>738</v>
      </c>
      <c r="E349" s="42" t="s">
        <v>739</v>
      </c>
      <c r="F349" s="42" t="s">
        <v>139</v>
      </c>
      <c r="G349" s="98">
        <v>283.45</v>
      </c>
      <c r="H349" s="98">
        <f t="shared" si="45"/>
        <v>54</v>
      </c>
      <c r="I349" s="99">
        <f t="shared" si="44"/>
        <v>337.45</v>
      </c>
    </row>
    <row r="350" spans="1:9" s="59" customFormat="1" ht="18" x14ac:dyDescent="0.25">
      <c r="A350" s="100">
        <v>6</v>
      </c>
      <c r="B350" s="52">
        <v>1196490045</v>
      </c>
      <c r="C350" s="42">
        <v>42291601</v>
      </c>
      <c r="D350" s="54" t="s">
        <v>740</v>
      </c>
      <c r="E350" s="42" t="s">
        <v>741</v>
      </c>
      <c r="F350" s="42" t="s">
        <v>139</v>
      </c>
      <c r="G350" s="98">
        <v>283.45</v>
      </c>
      <c r="H350" s="98">
        <f t="shared" si="45"/>
        <v>54</v>
      </c>
      <c r="I350" s="99">
        <f t="shared" si="44"/>
        <v>337.45</v>
      </c>
    </row>
    <row r="351" spans="1:9" s="59" customFormat="1" x14ac:dyDescent="0.25">
      <c r="A351" s="45" t="s">
        <v>1047</v>
      </c>
      <c r="B351" s="100"/>
      <c r="C351" s="100"/>
      <c r="D351" s="46"/>
      <c r="E351" s="46"/>
      <c r="F351" s="46"/>
      <c r="G351" s="101"/>
      <c r="H351" s="101"/>
      <c r="I351" s="102">
        <f>SUM(I345:I350)</f>
        <v>2024.7</v>
      </c>
    </row>
    <row r="352" spans="1:9" s="59" customFormat="1" ht="18" customHeight="1" x14ac:dyDescent="0.25">
      <c r="A352" s="37" t="s">
        <v>72</v>
      </c>
      <c r="B352" s="184" t="s">
        <v>742</v>
      </c>
      <c r="C352" s="184"/>
      <c r="D352" s="184"/>
      <c r="E352" s="184"/>
      <c r="F352" s="103" t="s">
        <v>147</v>
      </c>
      <c r="G352" s="185" t="s">
        <v>130</v>
      </c>
      <c r="H352" s="185"/>
      <c r="I352" s="185"/>
    </row>
    <row r="353" spans="1:9" ht="18" customHeight="1" x14ac:dyDescent="0.25">
      <c r="A353" s="40" t="s">
        <v>131</v>
      </c>
      <c r="B353" s="40" t="s">
        <v>132</v>
      </c>
      <c r="C353" s="41" t="s">
        <v>232</v>
      </c>
      <c r="D353" s="41" t="s">
        <v>133</v>
      </c>
      <c r="E353" s="41" t="s">
        <v>150</v>
      </c>
      <c r="F353" s="41" t="s">
        <v>135</v>
      </c>
      <c r="G353" s="97" t="s">
        <v>136</v>
      </c>
      <c r="H353" s="97" t="s">
        <v>137</v>
      </c>
      <c r="I353" s="97" t="s">
        <v>138</v>
      </c>
    </row>
    <row r="354" spans="1:9" s="59" customFormat="1" ht="117" x14ac:dyDescent="0.25">
      <c r="A354" s="100">
        <v>1</v>
      </c>
      <c r="B354" s="47">
        <v>1196491092</v>
      </c>
      <c r="C354" s="42">
        <v>42272500</v>
      </c>
      <c r="D354" s="48" t="s">
        <v>108</v>
      </c>
      <c r="E354" s="49" t="s">
        <v>743</v>
      </c>
      <c r="F354" s="42" t="s">
        <v>139</v>
      </c>
      <c r="G354" s="98">
        <v>107600</v>
      </c>
      <c r="H354" s="98">
        <f>ROUND(G354*0.19,0)</f>
        <v>20444</v>
      </c>
      <c r="I354" s="99">
        <f>+G354+H354</f>
        <v>128044</v>
      </c>
    </row>
    <row r="355" spans="1:9" s="59" customFormat="1" x14ac:dyDescent="0.25">
      <c r="A355" s="45" t="s">
        <v>1048</v>
      </c>
      <c r="B355" s="100"/>
      <c r="C355" s="100"/>
      <c r="D355" s="46"/>
      <c r="E355" s="46"/>
      <c r="F355" s="46"/>
      <c r="G355" s="101"/>
      <c r="H355" s="101"/>
      <c r="I355" s="102">
        <f>SUM(I354)</f>
        <v>128044</v>
      </c>
    </row>
    <row r="356" spans="1:9" s="59" customFormat="1" ht="9" customHeight="1" x14ac:dyDescent="0.25">
      <c r="A356" s="37" t="s">
        <v>74</v>
      </c>
      <c r="B356" s="184" t="s">
        <v>744</v>
      </c>
      <c r="C356" s="184"/>
      <c r="D356" s="184"/>
      <c r="E356" s="184"/>
      <c r="F356" s="103" t="s">
        <v>166</v>
      </c>
      <c r="G356" s="185" t="s">
        <v>130</v>
      </c>
      <c r="H356" s="185"/>
      <c r="I356" s="185"/>
    </row>
    <row r="357" spans="1:9" s="59" customFormat="1" ht="27" x14ac:dyDescent="0.25">
      <c r="A357" s="40" t="s">
        <v>131</v>
      </c>
      <c r="B357" s="40" t="s">
        <v>132</v>
      </c>
      <c r="C357" s="41" t="s">
        <v>232</v>
      </c>
      <c r="D357" s="41" t="s">
        <v>133</v>
      </c>
      <c r="E357" s="41" t="s">
        <v>150</v>
      </c>
      <c r="F357" s="41" t="s">
        <v>135</v>
      </c>
      <c r="G357" s="97" t="s">
        <v>136</v>
      </c>
      <c r="H357" s="97" t="s">
        <v>137</v>
      </c>
      <c r="I357" s="97" t="s">
        <v>138</v>
      </c>
    </row>
    <row r="358" spans="1:9" s="59" customFormat="1" ht="27" x14ac:dyDescent="0.25">
      <c r="A358" s="100">
        <v>1</v>
      </c>
      <c r="B358" s="46">
        <v>1196490642</v>
      </c>
      <c r="C358" s="52">
        <v>42221512</v>
      </c>
      <c r="D358" s="48" t="s">
        <v>745</v>
      </c>
      <c r="E358" s="49" t="s">
        <v>746</v>
      </c>
      <c r="F358" s="42" t="s">
        <v>139</v>
      </c>
      <c r="G358" s="98">
        <v>123121</v>
      </c>
      <c r="H358" s="98">
        <f>ROUND(G358*0.19,0)</f>
        <v>23393</v>
      </c>
      <c r="I358" s="99">
        <f>+G358+H358</f>
        <v>146514</v>
      </c>
    </row>
    <row r="359" spans="1:9" s="59" customFormat="1" ht="27" x14ac:dyDescent="0.25">
      <c r="A359" s="100">
        <v>2</v>
      </c>
      <c r="B359" s="46">
        <v>1196410153</v>
      </c>
      <c r="C359" s="52">
        <v>42221512</v>
      </c>
      <c r="D359" s="48" t="s">
        <v>747</v>
      </c>
      <c r="E359" s="49" t="s">
        <v>748</v>
      </c>
      <c r="F359" s="42" t="s">
        <v>139</v>
      </c>
      <c r="G359" s="98">
        <v>123121</v>
      </c>
      <c r="H359" s="98">
        <f t="shared" ref="H359:H406" si="46">ROUND(G359*0.19,0)</f>
        <v>23393</v>
      </c>
      <c r="I359" s="99">
        <f t="shared" ref="I359:I406" si="47">+G359+H359</f>
        <v>146514</v>
      </c>
    </row>
    <row r="360" spans="1:9" s="59" customFormat="1" ht="27" x14ac:dyDescent="0.25">
      <c r="A360" s="100">
        <v>3</v>
      </c>
      <c r="B360" s="46">
        <v>1196490646</v>
      </c>
      <c r="C360" s="52">
        <v>42221512</v>
      </c>
      <c r="D360" s="48" t="s">
        <v>749</v>
      </c>
      <c r="E360" s="49" t="s">
        <v>750</v>
      </c>
      <c r="F360" s="42" t="s">
        <v>139</v>
      </c>
      <c r="G360" s="98">
        <v>197875</v>
      </c>
      <c r="H360" s="98">
        <f t="shared" si="46"/>
        <v>37596</v>
      </c>
      <c r="I360" s="99">
        <f t="shared" si="47"/>
        <v>235471</v>
      </c>
    </row>
    <row r="361" spans="1:9" s="59" customFormat="1" ht="27" x14ac:dyDescent="0.25">
      <c r="A361" s="100">
        <v>4</v>
      </c>
      <c r="B361" s="115" t="s">
        <v>145</v>
      </c>
      <c r="C361" s="52">
        <v>42221512</v>
      </c>
      <c r="D361" s="48" t="s">
        <v>751</v>
      </c>
      <c r="E361" s="49" t="s">
        <v>752</v>
      </c>
      <c r="F361" s="42" t="s">
        <v>139</v>
      </c>
      <c r="G361" s="98">
        <v>197875</v>
      </c>
      <c r="H361" s="98">
        <f t="shared" si="46"/>
        <v>37596</v>
      </c>
      <c r="I361" s="99">
        <f t="shared" si="47"/>
        <v>235471</v>
      </c>
    </row>
    <row r="362" spans="1:9" s="59" customFormat="1" ht="27" x14ac:dyDescent="0.25">
      <c r="A362" s="100">
        <v>5</v>
      </c>
      <c r="B362" s="46">
        <v>1196410154</v>
      </c>
      <c r="C362" s="52">
        <v>42221512</v>
      </c>
      <c r="D362" s="48" t="s">
        <v>753</v>
      </c>
      <c r="E362" s="49" t="s">
        <v>754</v>
      </c>
      <c r="F362" s="42" t="s">
        <v>139</v>
      </c>
      <c r="G362" s="98">
        <v>197875</v>
      </c>
      <c r="H362" s="98">
        <f t="shared" si="46"/>
        <v>37596</v>
      </c>
      <c r="I362" s="99">
        <f t="shared" si="47"/>
        <v>235471</v>
      </c>
    </row>
    <row r="363" spans="1:9" s="59" customFormat="1" ht="27" x14ac:dyDescent="0.25">
      <c r="A363" s="100">
        <v>6</v>
      </c>
      <c r="B363" s="46">
        <v>1196410155</v>
      </c>
      <c r="C363" s="52">
        <v>42221512</v>
      </c>
      <c r="D363" s="48" t="s">
        <v>755</v>
      </c>
      <c r="E363" s="49" t="s">
        <v>756</v>
      </c>
      <c r="F363" s="42" t="s">
        <v>139</v>
      </c>
      <c r="G363" s="98">
        <v>1348380.5347384</v>
      </c>
      <c r="H363" s="98">
        <f t="shared" si="46"/>
        <v>256192</v>
      </c>
      <c r="I363" s="99">
        <f t="shared" si="47"/>
        <v>1604572.5347384</v>
      </c>
    </row>
    <row r="364" spans="1:9" s="59" customFormat="1" ht="27" x14ac:dyDescent="0.25">
      <c r="A364" s="100">
        <v>7</v>
      </c>
      <c r="B364" s="115" t="s">
        <v>145</v>
      </c>
      <c r="C364" s="52">
        <v>42221512</v>
      </c>
      <c r="D364" s="48" t="s">
        <v>757</v>
      </c>
      <c r="E364" s="49" t="s">
        <v>758</v>
      </c>
      <c r="F364" s="42"/>
      <c r="G364" s="98">
        <v>1348380.5347384</v>
      </c>
      <c r="H364" s="98">
        <f t="shared" si="46"/>
        <v>256192</v>
      </c>
      <c r="I364" s="99">
        <f t="shared" si="47"/>
        <v>1604572.5347384</v>
      </c>
    </row>
    <row r="365" spans="1:9" s="59" customFormat="1" ht="27" x14ac:dyDescent="0.25">
      <c r="A365" s="100">
        <v>8</v>
      </c>
      <c r="B365" s="46" t="s">
        <v>759</v>
      </c>
      <c r="C365" s="52">
        <v>42295308</v>
      </c>
      <c r="D365" s="48" t="s">
        <v>760</v>
      </c>
      <c r="E365" s="49" t="s">
        <v>761</v>
      </c>
      <c r="F365" s="42" t="s">
        <v>139</v>
      </c>
      <c r="G365" s="98">
        <v>199340.17661149998</v>
      </c>
      <c r="H365" s="98">
        <f t="shared" si="46"/>
        <v>37875</v>
      </c>
      <c r="I365" s="99">
        <f t="shared" si="47"/>
        <v>237215.17661149998</v>
      </c>
    </row>
    <row r="366" spans="1:9" s="59" customFormat="1" ht="27" x14ac:dyDescent="0.25">
      <c r="A366" s="100">
        <v>9</v>
      </c>
      <c r="B366" s="115" t="s">
        <v>145</v>
      </c>
      <c r="C366" s="52">
        <v>42295308</v>
      </c>
      <c r="D366" s="48" t="s">
        <v>762</v>
      </c>
      <c r="E366" s="49" t="s">
        <v>763</v>
      </c>
      <c r="F366" s="42" t="s">
        <v>139</v>
      </c>
      <c r="G366" s="98">
        <v>199340.17661149998</v>
      </c>
      <c r="H366" s="98">
        <f t="shared" si="46"/>
        <v>37875</v>
      </c>
      <c r="I366" s="99">
        <f t="shared" si="47"/>
        <v>237215.17661149998</v>
      </c>
    </row>
    <row r="367" spans="1:9" s="59" customFormat="1" ht="27" x14ac:dyDescent="0.25">
      <c r="A367" s="100">
        <v>10</v>
      </c>
      <c r="B367" s="46">
        <v>1196490644</v>
      </c>
      <c r="C367" s="52">
        <v>42295308</v>
      </c>
      <c r="D367" s="48" t="s">
        <v>764</v>
      </c>
      <c r="E367" s="49" t="s">
        <v>765</v>
      </c>
      <c r="F367" s="42" t="s">
        <v>139</v>
      </c>
      <c r="G367" s="98">
        <v>134848.35788945001</v>
      </c>
      <c r="H367" s="98">
        <f t="shared" si="46"/>
        <v>25621</v>
      </c>
      <c r="I367" s="99">
        <f t="shared" si="47"/>
        <v>160469.35788945001</v>
      </c>
    </row>
    <row r="368" spans="1:9" ht="27" x14ac:dyDescent="0.25">
      <c r="A368" s="100">
        <v>11</v>
      </c>
      <c r="B368" s="46">
        <v>1196490643</v>
      </c>
      <c r="C368" s="52">
        <v>42294703</v>
      </c>
      <c r="D368" s="48" t="s">
        <v>766</v>
      </c>
      <c r="E368" s="49" t="s">
        <v>767</v>
      </c>
      <c r="F368" s="42" t="s">
        <v>139</v>
      </c>
      <c r="G368" s="98">
        <v>170025.37083709997</v>
      </c>
      <c r="H368" s="98">
        <f t="shared" si="46"/>
        <v>32305</v>
      </c>
      <c r="I368" s="99">
        <f t="shared" si="47"/>
        <v>202330.37083709997</v>
      </c>
    </row>
    <row r="369" spans="1:9" s="59" customFormat="1" ht="18" x14ac:dyDescent="0.25">
      <c r="A369" s="100">
        <v>12</v>
      </c>
      <c r="B369" s="46">
        <v>1196430704</v>
      </c>
      <c r="C369" s="52">
        <v>42294703</v>
      </c>
      <c r="D369" s="48" t="s">
        <v>768</v>
      </c>
      <c r="E369" s="49" t="s">
        <v>769</v>
      </c>
      <c r="F369" s="42" t="s">
        <v>139</v>
      </c>
      <c r="G369" s="98">
        <v>103788</v>
      </c>
      <c r="H369" s="98">
        <f t="shared" si="46"/>
        <v>19720</v>
      </c>
      <c r="I369" s="99">
        <f t="shared" si="47"/>
        <v>123508</v>
      </c>
    </row>
    <row r="370" spans="1:9" s="59" customFormat="1" ht="27" x14ac:dyDescent="0.25">
      <c r="A370" s="100">
        <v>13</v>
      </c>
      <c r="B370" s="46">
        <v>1196430410</v>
      </c>
      <c r="C370" s="52">
        <v>42294703</v>
      </c>
      <c r="D370" s="48" t="s">
        <v>770</v>
      </c>
      <c r="E370" s="49" t="s">
        <v>771</v>
      </c>
      <c r="F370" s="42" t="s">
        <v>139</v>
      </c>
      <c r="G370" s="98">
        <v>104880</v>
      </c>
      <c r="H370" s="98">
        <f t="shared" si="46"/>
        <v>19927</v>
      </c>
      <c r="I370" s="99">
        <f t="shared" si="47"/>
        <v>124807</v>
      </c>
    </row>
    <row r="371" spans="1:9" s="59" customFormat="1" ht="27" x14ac:dyDescent="0.25">
      <c r="A371" s="100">
        <v>14</v>
      </c>
      <c r="B371" s="46">
        <v>1197011113</v>
      </c>
      <c r="C371" s="52">
        <v>42221512</v>
      </c>
      <c r="D371" s="48" t="s">
        <v>772</v>
      </c>
      <c r="E371" s="49" t="s">
        <v>773</v>
      </c>
      <c r="F371" s="42" t="s">
        <v>148</v>
      </c>
      <c r="G371" s="98">
        <v>148773.1419595</v>
      </c>
      <c r="H371" s="98">
        <f t="shared" si="46"/>
        <v>28267</v>
      </c>
      <c r="I371" s="99">
        <f t="shared" si="47"/>
        <v>177040.1419595</v>
      </c>
    </row>
    <row r="372" spans="1:9" s="59" customFormat="1" ht="27" x14ac:dyDescent="0.25">
      <c r="A372" s="100">
        <v>15</v>
      </c>
      <c r="B372" s="115" t="s">
        <v>145</v>
      </c>
      <c r="C372" s="52">
        <v>42221512</v>
      </c>
      <c r="D372" s="48" t="s">
        <v>774</v>
      </c>
      <c r="E372" s="49" t="s">
        <v>775</v>
      </c>
      <c r="F372" s="42" t="s">
        <v>575</v>
      </c>
      <c r="G372" s="98">
        <v>148773.1419595</v>
      </c>
      <c r="H372" s="98">
        <f t="shared" si="46"/>
        <v>28267</v>
      </c>
      <c r="I372" s="99">
        <f t="shared" si="47"/>
        <v>177040.1419595</v>
      </c>
    </row>
    <row r="373" spans="1:9" s="59" customFormat="1" ht="27" x14ac:dyDescent="0.25">
      <c r="A373" s="100">
        <v>16</v>
      </c>
      <c r="B373" s="46" t="s">
        <v>776</v>
      </c>
      <c r="C373" s="52">
        <v>42221512</v>
      </c>
      <c r="D373" s="48" t="s">
        <v>777</v>
      </c>
      <c r="E373" s="49" t="s">
        <v>778</v>
      </c>
      <c r="F373" s="42" t="s">
        <v>139</v>
      </c>
      <c r="G373" s="98">
        <v>43700</v>
      </c>
      <c r="H373" s="98">
        <f t="shared" si="46"/>
        <v>8303</v>
      </c>
      <c r="I373" s="99">
        <f t="shared" si="47"/>
        <v>52003</v>
      </c>
    </row>
    <row r="374" spans="1:9" s="59" customFormat="1" ht="27" x14ac:dyDescent="0.25">
      <c r="A374" s="100">
        <v>17</v>
      </c>
      <c r="B374" s="46" t="s">
        <v>779</v>
      </c>
      <c r="C374" s="52">
        <v>42221512</v>
      </c>
      <c r="D374" s="48" t="s">
        <v>780</v>
      </c>
      <c r="E374" s="42" t="s">
        <v>781</v>
      </c>
      <c r="F374" s="42" t="s">
        <v>139</v>
      </c>
      <c r="G374" s="98">
        <v>1348380.5347384</v>
      </c>
      <c r="H374" s="98">
        <f t="shared" si="46"/>
        <v>256192</v>
      </c>
      <c r="I374" s="99">
        <f t="shared" si="47"/>
        <v>1604572.5347384</v>
      </c>
    </row>
    <row r="375" spans="1:9" s="59" customFormat="1" ht="27" x14ac:dyDescent="0.25">
      <c r="A375" s="100">
        <v>18</v>
      </c>
      <c r="B375" s="115" t="s">
        <v>145</v>
      </c>
      <c r="C375" s="52">
        <v>42294721</v>
      </c>
      <c r="D375" s="48" t="s">
        <v>782</v>
      </c>
      <c r="E375" s="49" t="s">
        <v>783</v>
      </c>
      <c r="F375" s="42" t="s">
        <v>139</v>
      </c>
      <c r="G375" s="98">
        <v>1348380.5347384</v>
      </c>
      <c r="H375" s="98">
        <f t="shared" si="46"/>
        <v>256192</v>
      </c>
      <c r="I375" s="99">
        <f t="shared" si="47"/>
        <v>1604572.5347384</v>
      </c>
    </row>
    <row r="376" spans="1:9" s="59" customFormat="1" ht="27" x14ac:dyDescent="0.25">
      <c r="A376" s="100">
        <v>19</v>
      </c>
      <c r="B376" s="115" t="s">
        <v>145</v>
      </c>
      <c r="C376" s="52">
        <v>42294201</v>
      </c>
      <c r="D376" s="48" t="s">
        <v>784</v>
      </c>
      <c r="E376" s="49" t="s">
        <v>785</v>
      </c>
      <c r="F376" s="42" t="s">
        <v>139</v>
      </c>
      <c r="G376" s="98">
        <v>1348380.5347384</v>
      </c>
      <c r="H376" s="98">
        <f t="shared" si="46"/>
        <v>256192</v>
      </c>
      <c r="I376" s="99">
        <f t="shared" si="47"/>
        <v>1604572.5347384</v>
      </c>
    </row>
    <row r="377" spans="1:9" s="59" customFormat="1" ht="27" x14ac:dyDescent="0.25">
      <c r="A377" s="100">
        <v>20</v>
      </c>
      <c r="B377" s="115" t="s">
        <v>145</v>
      </c>
      <c r="C377" s="52">
        <v>42294201</v>
      </c>
      <c r="D377" s="48" t="s">
        <v>786</v>
      </c>
      <c r="E377" s="49" t="s">
        <v>787</v>
      </c>
      <c r="F377" s="42" t="s">
        <v>139</v>
      </c>
      <c r="G377" s="98">
        <v>1348380.5347384</v>
      </c>
      <c r="H377" s="98">
        <f t="shared" si="46"/>
        <v>256192</v>
      </c>
      <c r="I377" s="99">
        <f t="shared" si="47"/>
        <v>1604572.5347384</v>
      </c>
    </row>
    <row r="378" spans="1:9" s="59" customFormat="1" ht="27" x14ac:dyDescent="0.25">
      <c r="A378" s="100">
        <v>21</v>
      </c>
      <c r="B378" s="46" t="s">
        <v>788</v>
      </c>
      <c r="C378" s="52">
        <v>42295305</v>
      </c>
      <c r="D378" s="48" t="s">
        <v>789</v>
      </c>
      <c r="E378" s="49" t="s">
        <v>790</v>
      </c>
      <c r="F378" s="42" t="s">
        <v>139</v>
      </c>
      <c r="G378" s="98">
        <v>2198610.4330799999</v>
      </c>
      <c r="H378" s="98">
        <f t="shared" si="46"/>
        <v>417736</v>
      </c>
      <c r="I378" s="99">
        <f t="shared" si="47"/>
        <v>2616346.4330799999</v>
      </c>
    </row>
    <row r="379" spans="1:9" s="59" customFormat="1" ht="27" x14ac:dyDescent="0.25">
      <c r="A379" s="100">
        <v>22</v>
      </c>
      <c r="B379" s="115" t="s">
        <v>145</v>
      </c>
      <c r="C379" s="52">
        <v>42222306</v>
      </c>
      <c r="D379" s="48" t="s">
        <v>791</v>
      </c>
      <c r="E379" s="49" t="s">
        <v>792</v>
      </c>
      <c r="F379" s="42" t="s">
        <v>139</v>
      </c>
      <c r="G379" s="98">
        <v>2198610.4330799999</v>
      </c>
      <c r="H379" s="98">
        <f t="shared" si="46"/>
        <v>417736</v>
      </c>
      <c r="I379" s="99">
        <f t="shared" si="47"/>
        <v>2616346.4330799999</v>
      </c>
    </row>
    <row r="380" spans="1:9" s="59" customFormat="1" ht="27" x14ac:dyDescent="0.25">
      <c r="A380" s="100">
        <v>23</v>
      </c>
      <c r="B380" s="115" t="s">
        <v>145</v>
      </c>
      <c r="C380" s="52">
        <v>42221512</v>
      </c>
      <c r="D380" s="48" t="s">
        <v>793</v>
      </c>
      <c r="E380" s="49" t="s">
        <v>794</v>
      </c>
      <c r="F380" s="42" t="s">
        <v>139</v>
      </c>
      <c r="G380" s="98">
        <v>2198610.4330799999</v>
      </c>
      <c r="H380" s="98">
        <f t="shared" si="46"/>
        <v>417736</v>
      </c>
      <c r="I380" s="99">
        <f t="shared" si="47"/>
        <v>2616346.4330799999</v>
      </c>
    </row>
    <row r="381" spans="1:9" s="59" customFormat="1" ht="18" x14ac:dyDescent="0.25">
      <c r="A381" s="100">
        <v>24</v>
      </c>
      <c r="B381" s="46">
        <v>1196490681</v>
      </c>
      <c r="C381" s="52">
        <v>42294721</v>
      </c>
      <c r="D381" s="48" t="s">
        <v>795</v>
      </c>
      <c r="E381" s="49" t="s">
        <v>796</v>
      </c>
      <c r="F381" s="42" t="s">
        <v>139</v>
      </c>
      <c r="G381" s="98">
        <v>234518.4461952</v>
      </c>
      <c r="H381" s="98">
        <f t="shared" si="46"/>
        <v>44559</v>
      </c>
      <c r="I381" s="99">
        <f t="shared" si="47"/>
        <v>279077.44619519997</v>
      </c>
    </row>
    <row r="382" spans="1:9" s="59" customFormat="1" ht="27" x14ac:dyDescent="0.25">
      <c r="A382" s="100">
        <v>25</v>
      </c>
      <c r="B382" s="46">
        <v>1196490773</v>
      </c>
      <c r="C382" s="52">
        <v>42294201</v>
      </c>
      <c r="D382" s="48" t="s">
        <v>797</v>
      </c>
      <c r="E382" s="49" t="s">
        <v>798</v>
      </c>
      <c r="F382" s="42" t="s">
        <v>139</v>
      </c>
      <c r="G382" s="98">
        <v>4071500.8020000001</v>
      </c>
      <c r="H382" s="98">
        <f t="shared" si="46"/>
        <v>773585</v>
      </c>
      <c r="I382" s="99">
        <f t="shared" si="47"/>
        <v>4845085.8020000001</v>
      </c>
    </row>
    <row r="383" spans="1:9" s="59" customFormat="1" ht="27" x14ac:dyDescent="0.25">
      <c r="A383" s="100">
        <v>26</v>
      </c>
      <c r="B383" s="46">
        <v>1196490779</v>
      </c>
      <c r="C383" s="52">
        <v>42294201</v>
      </c>
      <c r="D383" s="48" t="s">
        <v>799</v>
      </c>
      <c r="E383" s="49" t="s">
        <v>800</v>
      </c>
      <c r="F383" s="42" t="s">
        <v>139</v>
      </c>
      <c r="G383" s="98">
        <v>1474875</v>
      </c>
      <c r="H383" s="98">
        <f t="shared" si="46"/>
        <v>280226</v>
      </c>
      <c r="I383" s="99">
        <f t="shared" si="47"/>
        <v>1755101</v>
      </c>
    </row>
    <row r="384" spans="1:9" s="59" customFormat="1" ht="36" x14ac:dyDescent="0.25">
      <c r="A384" s="100">
        <v>27</v>
      </c>
      <c r="B384" s="46" t="s">
        <v>801</v>
      </c>
      <c r="C384" s="52">
        <v>42295305</v>
      </c>
      <c r="D384" s="48" t="s">
        <v>802</v>
      </c>
      <c r="E384" s="49" t="s">
        <v>803</v>
      </c>
      <c r="F384" s="42" t="s">
        <v>139</v>
      </c>
      <c r="G384" s="98">
        <v>366435.07217999996</v>
      </c>
      <c r="H384" s="98">
        <f t="shared" si="46"/>
        <v>69623</v>
      </c>
      <c r="I384" s="99">
        <f t="shared" si="47"/>
        <v>436058.07217999996</v>
      </c>
    </row>
    <row r="385" spans="1:9" s="59" customFormat="1" ht="36" x14ac:dyDescent="0.25">
      <c r="A385" s="100">
        <v>28</v>
      </c>
      <c r="B385" s="115" t="s">
        <v>145</v>
      </c>
      <c r="C385" s="52">
        <v>42222306</v>
      </c>
      <c r="D385" s="48" t="s">
        <v>804</v>
      </c>
      <c r="E385" s="49" t="s">
        <v>805</v>
      </c>
      <c r="F385" s="42"/>
      <c r="G385" s="98">
        <v>366435.07217999996</v>
      </c>
      <c r="H385" s="98">
        <f t="shared" si="46"/>
        <v>69623</v>
      </c>
      <c r="I385" s="99">
        <f t="shared" si="47"/>
        <v>436058.07217999996</v>
      </c>
    </row>
    <row r="386" spans="1:9" s="59" customFormat="1" ht="36" x14ac:dyDescent="0.25">
      <c r="A386" s="100">
        <v>29</v>
      </c>
      <c r="B386" s="115" t="s">
        <v>145</v>
      </c>
      <c r="C386" s="52">
        <v>42222306</v>
      </c>
      <c r="D386" s="48" t="s">
        <v>806</v>
      </c>
      <c r="E386" s="49" t="s">
        <v>807</v>
      </c>
      <c r="F386" s="42" t="s">
        <v>139</v>
      </c>
      <c r="G386" s="98">
        <v>366435.07217999996</v>
      </c>
      <c r="H386" s="98">
        <f t="shared" si="46"/>
        <v>69623</v>
      </c>
      <c r="I386" s="99">
        <f t="shared" si="47"/>
        <v>436058.07217999996</v>
      </c>
    </row>
    <row r="387" spans="1:9" s="59" customFormat="1" ht="36" x14ac:dyDescent="0.25">
      <c r="A387" s="100">
        <v>30</v>
      </c>
      <c r="B387" s="115" t="s">
        <v>145</v>
      </c>
      <c r="C387" s="52">
        <v>42222306</v>
      </c>
      <c r="D387" s="48" t="s">
        <v>808</v>
      </c>
      <c r="E387" s="49" t="s">
        <v>809</v>
      </c>
      <c r="F387" s="42" t="s">
        <v>139</v>
      </c>
      <c r="G387" s="98">
        <v>366435.07217999996</v>
      </c>
      <c r="H387" s="98">
        <f t="shared" si="46"/>
        <v>69623</v>
      </c>
      <c r="I387" s="99">
        <f t="shared" si="47"/>
        <v>436058.07217999996</v>
      </c>
    </row>
    <row r="388" spans="1:9" s="59" customFormat="1" ht="18" x14ac:dyDescent="0.25">
      <c r="A388" s="100">
        <v>31</v>
      </c>
      <c r="B388" s="46">
        <v>1228405012</v>
      </c>
      <c r="C388" s="52">
        <v>42222306</v>
      </c>
      <c r="D388" s="48" t="s">
        <v>810</v>
      </c>
      <c r="E388" s="49" t="s">
        <v>811</v>
      </c>
      <c r="F388" s="42" t="s">
        <v>139</v>
      </c>
      <c r="G388" s="98">
        <v>14801</v>
      </c>
      <c r="H388" s="98">
        <f t="shared" si="46"/>
        <v>2812</v>
      </c>
      <c r="I388" s="99">
        <f t="shared" si="47"/>
        <v>17613</v>
      </c>
    </row>
    <row r="389" spans="1:9" s="59" customFormat="1" ht="36" x14ac:dyDescent="0.25">
      <c r="A389" s="100">
        <v>32</v>
      </c>
      <c r="B389" s="46">
        <v>1196490651</v>
      </c>
      <c r="C389" s="52">
        <v>42222306</v>
      </c>
      <c r="D389" s="48" t="s">
        <v>812</v>
      </c>
      <c r="E389" s="49" t="s">
        <v>813</v>
      </c>
      <c r="F389" s="42" t="s">
        <v>139</v>
      </c>
      <c r="G389" s="98">
        <v>677904.88353300001</v>
      </c>
      <c r="H389" s="98">
        <f t="shared" si="46"/>
        <v>128802</v>
      </c>
      <c r="I389" s="99">
        <f t="shared" si="47"/>
        <v>806706.88353300001</v>
      </c>
    </row>
    <row r="390" spans="1:9" s="59" customFormat="1" ht="18" x14ac:dyDescent="0.25">
      <c r="A390" s="100">
        <v>33</v>
      </c>
      <c r="B390" s="46">
        <v>1196410069</v>
      </c>
      <c r="C390" s="52">
        <v>42222306</v>
      </c>
      <c r="D390" s="48" t="s">
        <v>814</v>
      </c>
      <c r="E390" s="49" t="s">
        <v>815</v>
      </c>
      <c r="F390" s="42" t="s">
        <v>139</v>
      </c>
      <c r="G390" s="98">
        <v>820000</v>
      </c>
      <c r="H390" s="98">
        <f t="shared" si="46"/>
        <v>155800</v>
      </c>
      <c r="I390" s="99">
        <f t="shared" si="47"/>
        <v>975800</v>
      </c>
    </row>
    <row r="391" spans="1:9" s="59" customFormat="1" x14ac:dyDescent="0.25">
      <c r="A391" s="100">
        <v>34</v>
      </c>
      <c r="B391" s="46">
        <v>1196491335</v>
      </c>
      <c r="C391" s="52">
        <v>42222306</v>
      </c>
      <c r="D391" s="48" t="s">
        <v>816</v>
      </c>
      <c r="E391" s="49" t="s">
        <v>817</v>
      </c>
      <c r="F391" s="42" t="s">
        <v>139</v>
      </c>
      <c r="G391" s="98">
        <v>69114.982749999996</v>
      </c>
      <c r="H391" s="98">
        <f t="shared" si="46"/>
        <v>13132</v>
      </c>
      <c r="I391" s="99">
        <f t="shared" si="47"/>
        <v>82246.982749999996</v>
      </c>
    </row>
    <row r="392" spans="1:9" s="59" customFormat="1" ht="18" x14ac:dyDescent="0.25">
      <c r="A392" s="100">
        <v>35</v>
      </c>
      <c r="B392" s="46">
        <v>1196410079</v>
      </c>
      <c r="C392" s="52">
        <v>42222306</v>
      </c>
      <c r="D392" s="48" t="s">
        <v>818</v>
      </c>
      <c r="E392" s="49" t="s">
        <v>819</v>
      </c>
      <c r="F392" s="42" t="s">
        <v>139</v>
      </c>
      <c r="G392" s="98">
        <v>170025.37083709997</v>
      </c>
      <c r="H392" s="98">
        <f t="shared" si="46"/>
        <v>32305</v>
      </c>
      <c r="I392" s="99">
        <f t="shared" si="47"/>
        <v>202330.37083709997</v>
      </c>
    </row>
    <row r="393" spans="1:9" s="59" customFormat="1" ht="18" x14ac:dyDescent="0.25">
      <c r="A393" s="100">
        <v>36</v>
      </c>
      <c r="B393" s="115" t="s">
        <v>145</v>
      </c>
      <c r="C393" s="52">
        <v>42222306</v>
      </c>
      <c r="D393" s="48" t="s">
        <v>820</v>
      </c>
      <c r="E393" s="49" t="s">
        <v>821</v>
      </c>
      <c r="F393" s="42" t="s">
        <v>139</v>
      </c>
      <c r="G393" s="98">
        <v>170025.37083709997</v>
      </c>
      <c r="H393" s="98">
        <f t="shared" si="46"/>
        <v>32305</v>
      </c>
      <c r="I393" s="99">
        <f t="shared" si="47"/>
        <v>202330.37083709997</v>
      </c>
    </row>
    <row r="394" spans="1:9" s="39" customFormat="1" ht="27" x14ac:dyDescent="0.25">
      <c r="A394" s="100">
        <v>37</v>
      </c>
      <c r="B394" s="46">
        <v>1196410080</v>
      </c>
      <c r="C394" s="52">
        <v>42222306</v>
      </c>
      <c r="D394" s="48" t="s">
        <v>822</v>
      </c>
      <c r="E394" s="49" t="s">
        <v>823</v>
      </c>
      <c r="F394" s="42" t="s">
        <v>139</v>
      </c>
      <c r="G394" s="98">
        <v>176895</v>
      </c>
      <c r="H394" s="98">
        <f t="shared" si="46"/>
        <v>33610</v>
      </c>
      <c r="I394" s="99">
        <f t="shared" si="47"/>
        <v>210505</v>
      </c>
    </row>
    <row r="395" spans="1:9" s="59" customFormat="1" ht="18" x14ac:dyDescent="0.25">
      <c r="A395" s="100">
        <v>38</v>
      </c>
      <c r="B395" s="46">
        <v>1196410081</v>
      </c>
      <c r="C395" s="52">
        <v>42222306</v>
      </c>
      <c r="D395" s="48" t="s">
        <v>824</v>
      </c>
      <c r="E395" s="49" t="s">
        <v>825</v>
      </c>
      <c r="F395" s="42" t="s">
        <v>139</v>
      </c>
      <c r="G395" s="98">
        <v>238182.796917</v>
      </c>
      <c r="H395" s="98">
        <f t="shared" si="46"/>
        <v>45255</v>
      </c>
      <c r="I395" s="99">
        <f t="shared" si="47"/>
        <v>283437.79691699997</v>
      </c>
    </row>
    <row r="396" spans="1:9" s="59" customFormat="1" ht="27" x14ac:dyDescent="0.25">
      <c r="A396" s="100">
        <v>39</v>
      </c>
      <c r="B396" s="115" t="s">
        <v>145</v>
      </c>
      <c r="C396" s="52">
        <v>42222306</v>
      </c>
      <c r="D396" s="48" t="s">
        <v>826</v>
      </c>
      <c r="E396" s="49" t="s">
        <v>827</v>
      </c>
      <c r="F396" s="42" t="s">
        <v>139</v>
      </c>
      <c r="G396" s="98">
        <v>238182.796917</v>
      </c>
      <c r="H396" s="98">
        <f t="shared" si="46"/>
        <v>45255</v>
      </c>
      <c r="I396" s="99">
        <f t="shared" si="47"/>
        <v>283437.79691699997</v>
      </c>
    </row>
    <row r="397" spans="1:9" s="59" customFormat="1" ht="27" x14ac:dyDescent="0.25">
      <c r="A397" s="100">
        <v>40</v>
      </c>
      <c r="B397" s="115" t="s">
        <v>145</v>
      </c>
      <c r="C397" s="52">
        <v>42222306</v>
      </c>
      <c r="D397" s="48" t="s">
        <v>828</v>
      </c>
      <c r="E397" s="49" t="s">
        <v>829</v>
      </c>
      <c r="F397" s="42" t="s">
        <v>139</v>
      </c>
      <c r="G397" s="98">
        <v>238182.796917</v>
      </c>
      <c r="H397" s="98">
        <f t="shared" si="46"/>
        <v>45255</v>
      </c>
      <c r="I397" s="99">
        <f t="shared" si="47"/>
        <v>283437.79691699997</v>
      </c>
    </row>
    <row r="398" spans="1:9" s="59" customFormat="1" ht="27" x14ac:dyDescent="0.25">
      <c r="A398" s="100">
        <v>41</v>
      </c>
      <c r="B398" s="115" t="s">
        <v>145</v>
      </c>
      <c r="C398" s="52">
        <v>42222306</v>
      </c>
      <c r="D398" s="48" t="s">
        <v>830</v>
      </c>
      <c r="E398" s="49" t="s">
        <v>831</v>
      </c>
      <c r="F398" s="42" t="s">
        <v>139</v>
      </c>
      <c r="G398" s="98">
        <v>238182.796917</v>
      </c>
      <c r="H398" s="98">
        <f t="shared" si="46"/>
        <v>45255</v>
      </c>
      <c r="I398" s="99">
        <f t="shared" si="47"/>
        <v>283437.79691699997</v>
      </c>
    </row>
    <row r="399" spans="1:9" s="59" customFormat="1" ht="27" x14ac:dyDescent="0.25">
      <c r="A399" s="100">
        <v>42</v>
      </c>
      <c r="B399" s="115" t="s">
        <v>145</v>
      </c>
      <c r="C399" s="52">
        <v>42222306</v>
      </c>
      <c r="D399" s="48" t="s">
        <v>832</v>
      </c>
      <c r="E399" s="49" t="s">
        <v>833</v>
      </c>
      <c r="F399" s="42" t="s">
        <v>139</v>
      </c>
      <c r="G399" s="98">
        <v>238182.796917</v>
      </c>
      <c r="H399" s="98">
        <f t="shared" si="46"/>
        <v>45255</v>
      </c>
      <c r="I399" s="99">
        <f t="shared" si="47"/>
        <v>283437.79691699997</v>
      </c>
    </row>
    <row r="400" spans="1:9" ht="27" x14ac:dyDescent="0.25">
      <c r="A400" s="100">
        <v>43</v>
      </c>
      <c r="B400" s="46">
        <v>1196410082</v>
      </c>
      <c r="C400" s="52">
        <v>42222306</v>
      </c>
      <c r="D400" s="48" t="s">
        <v>834</v>
      </c>
      <c r="E400" s="49" t="s">
        <v>835</v>
      </c>
      <c r="F400" s="42" t="s">
        <v>139</v>
      </c>
      <c r="G400" s="98">
        <v>297545.02728295</v>
      </c>
      <c r="H400" s="98">
        <f t="shared" si="46"/>
        <v>56534</v>
      </c>
      <c r="I400" s="99">
        <f t="shared" si="47"/>
        <v>354079.02728295</v>
      </c>
    </row>
    <row r="401" spans="1:9" s="59" customFormat="1" ht="18" x14ac:dyDescent="0.25">
      <c r="A401" s="100">
        <v>44</v>
      </c>
      <c r="B401" s="115" t="s">
        <v>145</v>
      </c>
      <c r="C401" s="52">
        <v>42222306</v>
      </c>
      <c r="D401" s="73" t="s">
        <v>836</v>
      </c>
      <c r="E401" s="74" t="s">
        <v>837</v>
      </c>
      <c r="F401" s="42" t="s">
        <v>139</v>
      </c>
      <c r="G401" s="98">
        <v>227909.79720825003</v>
      </c>
      <c r="H401" s="98">
        <f t="shared" si="46"/>
        <v>43303</v>
      </c>
      <c r="I401" s="99">
        <f t="shared" si="47"/>
        <v>271212.79720825003</v>
      </c>
    </row>
    <row r="402" spans="1:9" s="59" customFormat="1" ht="18" x14ac:dyDescent="0.25">
      <c r="A402" s="100">
        <v>45</v>
      </c>
      <c r="B402" s="115" t="s">
        <v>145</v>
      </c>
      <c r="C402" s="52">
        <v>42222306</v>
      </c>
      <c r="D402" s="75" t="s">
        <v>838</v>
      </c>
      <c r="E402" s="76" t="s">
        <v>839</v>
      </c>
      <c r="F402" s="42" t="s">
        <v>139</v>
      </c>
      <c r="G402" s="98">
        <v>227909.79720825003</v>
      </c>
      <c r="H402" s="98">
        <f t="shared" si="46"/>
        <v>43303</v>
      </c>
      <c r="I402" s="99">
        <f t="shared" si="47"/>
        <v>271212.79720825003</v>
      </c>
    </row>
    <row r="403" spans="1:9" s="59" customFormat="1" ht="36" x14ac:dyDescent="0.15">
      <c r="A403" s="100">
        <v>46</v>
      </c>
      <c r="B403" s="115" t="s">
        <v>145</v>
      </c>
      <c r="C403" s="52">
        <v>42222306</v>
      </c>
      <c r="D403" s="77" t="s">
        <v>840</v>
      </c>
      <c r="E403" s="78" t="s">
        <v>840</v>
      </c>
      <c r="F403" s="42" t="s">
        <v>148</v>
      </c>
      <c r="G403" s="98">
        <v>1474875</v>
      </c>
      <c r="H403" s="98">
        <f t="shared" si="46"/>
        <v>280226</v>
      </c>
      <c r="I403" s="99">
        <f t="shared" si="47"/>
        <v>1755101</v>
      </c>
    </row>
    <row r="404" spans="1:9" s="59" customFormat="1" ht="36" x14ac:dyDescent="0.15">
      <c r="A404" s="100">
        <v>47</v>
      </c>
      <c r="B404" s="115" t="s">
        <v>145</v>
      </c>
      <c r="C404" s="52">
        <v>42222306</v>
      </c>
      <c r="D404" s="77" t="s">
        <v>841</v>
      </c>
      <c r="E404" s="78" t="s">
        <v>841</v>
      </c>
      <c r="F404" s="42" t="s">
        <v>148</v>
      </c>
      <c r="G404" s="98">
        <v>1474875</v>
      </c>
      <c r="H404" s="98">
        <f t="shared" si="46"/>
        <v>280226</v>
      </c>
      <c r="I404" s="99">
        <f t="shared" si="47"/>
        <v>1755101</v>
      </c>
    </row>
    <row r="405" spans="1:9" s="59" customFormat="1" ht="36" x14ac:dyDescent="0.15">
      <c r="A405" s="100">
        <v>48</v>
      </c>
      <c r="B405" s="115" t="s">
        <v>145</v>
      </c>
      <c r="C405" s="52">
        <v>42222306</v>
      </c>
      <c r="D405" s="77" t="s">
        <v>842</v>
      </c>
      <c r="E405" s="78" t="s">
        <v>842</v>
      </c>
      <c r="F405" s="42" t="s">
        <v>148</v>
      </c>
      <c r="G405" s="98">
        <v>1474875</v>
      </c>
      <c r="H405" s="98">
        <f t="shared" si="46"/>
        <v>280226</v>
      </c>
      <c r="I405" s="99">
        <f t="shared" si="47"/>
        <v>1755101</v>
      </c>
    </row>
    <row r="406" spans="1:9" s="59" customFormat="1" ht="36" x14ac:dyDescent="0.15">
      <c r="A406" s="100">
        <v>49</v>
      </c>
      <c r="B406" s="115" t="s">
        <v>145</v>
      </c>
      <c r="C406" s="52">
        <v>42222306</v>
      </c>
      <c r="D406" s="77" t="s">
        <v>843</v>
      </c>
      <c r="E406" s="78" t="s">
        <v>843</v>
      </c>
      <c r="F406" s="42" t="s">
        <v>139</v>
      </c>
      <c r="G406" s="98">
        <v>1474875</v>
      </c>
      <c r="H406" s="98">
        <f t="shared" si="46"/>
        <v>280226</v>
      </c>
      <c r="I406" s="99">
        <f t="shared" si="47"/>
        <v>1755101</v>
      </c>
    </row>
    <row r="407" spans="1:9" s="59" customFormat="1" x14ac:dyDescent="0.25">
      <c r="A407" s="45" t="s">
        <v>1049</v>
      </c>
      <c r="B407" s="100"/>
      <c r="C407" s="100"/>
      <c r="D407" s="46"/>
      <c r="E407" s="46"/>
      <c r="F407" s="46"/>
      <c r="G407" s="101"/>
      <c r="H407" s="101"/>
      <c r="I407" s="102">
        <f>SUM(I358:I406)</f>
        <v>40422670.624695785</v>
      </c>
    </row>
    <row r="408" spans="1:9" ht="16.5" customHeight="1" x14ac:dyDescent="0.25">
      <c r="A408" s="37" t="s">
        <v>75</v>
      </c>
      <c r="B408" s="184" t="s">
        <v>844</v>
      </c>
      <c r="C408" s="184"/>
      <c r="D408" s="184"/>
      <c r="E408" s="184"/>
      <c r="F408" s="103" t="s">
        <v>166</v>
      </c>
      <c r="G408" s="185" t="s">
        <v>130</v>
      </c>
      <c r="H408" s="185"/>
      <c r="I408" s="185"/>
    </row>
    <row r="409" spans="1:9" ht="27" x14ac:dyDescent="0.25">
      <c r="A409" s="40" t="s">
        <v>131</v>
      </c>
      <c r="B409" s="40" t="s">
        <v>132</v>
      </c>
      <c r="C409" s="41" t="s">
        <v>232</v>
      </c>
      <c r="D409" s="41" t="s">
        <v>133</v>
      </c>
      <c r="E409" s="41" t="s">
        <v>150</v>
      </c>
      <c r="F409" s="41" t="s">
        <v>135</v>
      </c>
      <c r="G409" s="97" t="s">
        <v>136</v>
      </c>
      <c r="H409" s="97" t="s">
        <v>137</v>
      </c>
      <c r="I409" s="97" t="s">
        <v>138</v>
      </c>
    </row>
    <row r="410" spans="1:9" s="59" customFormat="1" ht="36" x14ac:dyDescent="0.25">
      <c r="A410" s="100">
        <v>1</v>
      </c>
      <c r="B410" s="47">
        <v>1196460022</v>
      </c>
      <c r="C410" s="42">
        <v>42295300</v>
      </c>
      <c r="D410" s="48" t="s">
        <v>845</v>
      </c>
      <c r="E410" s="66" t="s">
        <v>846</v>
      </c>
      <c r="F410" s="42" t="s">
        <v>148</v>
      </c>
      <c r="G410" s="98">
        <v>3498000</v>
      </c>
      <c r="H410" s="98">
        <f>ROUND(G410*0.19,0)</f>
        <v>664620</v>
      </c>
      <c r="I410" s="99">
        <f>+G410+H410</f>
        <v>4162620</v>
      </c>
    </row>
    <row r="411" spans="1:9" s="59" customFormat="1" ht="36" x14ac:dyDescent="0.25">
      <c r="A411" s="100">
        <v>2</v>
      </c>
      <c r="B411" s="47">
        <v>1196460046</v>
      </c>
      <c r="C411" s="42">
        <v>42295300</v>
      </c>
      <c r="D411" s="48" t="s">
        <v>847</v>
      </c>
      <c r="E411" s="66" t="s">
        <v>848</v>
      </c>
      <c r="F411" s="42" t="s">
        <v>148</v>
      </c>
      <c r="G411" s="98">
        <v>2796000</v>
      </c>
      <c r="H411" s="98">
        <f t="shared" ref="H411:H414" si="48">ROUND(G411*0.19,0)</f>
        <v>531240</v>
      </c>
      <c r="I411" s="99">
        <f t="shared" ref="I411:I414" si="49">+G411+H411</f>
        <v>3327240</v>
      </c>
    </row>
    <row r="412" spans="1:9" s="59" customFormat="1" ht="36" x14ac:dyDescent="0.25">
      <c r="A412" s="100">
        <v>3</v>
      </c>
      <c r="B412" s="47">
        <v>1196460047</v>
      </c>
      <c r="C412" s="42">
        <v>42295300</v>
      </c>
      <c r="D412" s="48" t="s">
        <v>849</v>
      </c>
      <c r="E412" s="66" t="s">
        <v>850</v>
      </c>
      <c r="F412" s="42" t="s">
        <v>148</v>
      </c>
      <c r="G412" s="98">
        <v>16143600</v>
      </c>
      <c r="H412" s="98">
        <f t="shared" si="48"/>
        <v>3067284</v>
      </c>
      <c r="I412" s="99">
        <f t="shared" si="49"/>
        <v>19210884</v>
      </c>
    </row>
    <row r="413" spans="1:9" s="59" customFormat="1" ht="36" x14ac:dyDescent="0.25">
      <c r="A413" s="100">
        <v>4</v>
      </c>
      <c r="B413" s="47">
        <v>1196460408</v>
      </c>
      <c r="C413" s="42">
        <v>42295300</v>
      </c>
      <c r="D413" s="48" t="s">
        <v>851</v>
      </c>
      <c r="E413" s="66" t="s">
        <v>851</v>
      </c>
      <c r="F413" s="42" t="s">
        <v>182</v>
      </c>
      <c r="G413" s="98">
        <v>1498457</v>
      </c>
      <c r="H413" s="98">
        <f t="shared" si="48"/>
        <v>284707</v>
      </c>
      <c r="I413" s="99">
        <f t="shared" si="49"/>
        <v>1783164</v>
      </c>
    </row>
    <row r="414" spans="1:9" ht="27" x14ac:dyDescent="0.25">
      <c r="A414" s="100">
        <v>5</v>
      </c>
      <c r="B414" s="47">
        <v>1196460702</v>
      </c>
      <c r="C414" s="42">
        <v>42295300</v>
      </c>
      <c r="D414" s="48" t="s">
        <v>852</v>
      </c>
      <c r="E414" s="66" t="s">
        <v>853</v>
      </c>
      <c r="F414" s="42" t="s">
        <v>148</v>
      </c>
      <c r="G414" s="98">
        <v>1482762</v>
      </c>
      <c r="H414" s="98">
        <f t="shared" si="48"/>
        <v>281725</v>
      </c>
      <c r="I414" s="99">
        <f t="shared" si="49"/>
        <v>1764487</v>
      </c>
    </row>
    <row r="415" spans="1:9" s="59" customFormat="1" x14ac:dyDescent="0.25">
      <c r="A415" s="45" t="s">
        <v>1050</v>
      </c>
      <c r="B415" s="100"/>
      <c r="C415" s="100"/>
      <c r="D415" s="46"/>
      <c r="E415" s="46"/>
      <c r="F415" s="46"/>
      <c r="G415" s="101"/>
      <c r="H415" s="101"/>
      <c r="I415" s="102">
        <f>SUM(I410:I414)</f>
        <v>30248395</v>
      </c>
    </row>
    <row r="416" spans="1:9" s="59" customFormat="1" ht="18" customHeight="1" x14ac:dyDescent="0.25">
      <c r="A416" s="37" t="s">
        <v>37</v>
      </c>
      <c r="B416" s="184" t="s">
        <v>855</v>
      </c>
      <c r="C416" s="184"/>
      <c r="D416" s="184"/>
      <c r="E416" s="184"/>
      <c r="F416" s="103" t="s">
        <v>147</v>
      </c>
      <c r="G416" s="185" t="s">
        <v>130</v>
      </c>
      <c r="H416" s="185"/>
      <c r="I416" s="185"/>
    </row>
    <row r="417" spans="1:9" s="59" customFormat="1" ht="27" x14ac:dyDescent="0.25">
      <c r="A417" s="40" t="s">
        <v>131</v>
      </c>
      <c r="B417" s="40" t="s">
        <v>132</v>
      </c>
      <c r="C417" s="41" t="s">
        <v>232</v>
      </c>
      <c r="D417" s="41" t="s">
        <v>133</v>
      </c>
      <c r="E417" s="41" t="s">
        <v>150</v>
      </c>
      <c r="F417" s="41" t="s">
        <v>135</v>
      </c>
      <c r="G417" s="97" t="s">
        <v>136</v>
      </c>
      <c r="H417" s="97" t="s">
        <v>137</v>
      </c>
      <c r="I417" s="97" t="s">
        <v>138</v>
      </c>
    </row>
    <row r="418" spans="1:9" s="59" customFormat="1" ht="27" x14ac:dyDescent="0.25">
      <c r="A418" s="100">
        <v>1</v>
      </c>
      <c r="B418" s="64">
        <v>1196490223</v>
      </c>
      <c r="C418" s="63" t="s">
        <v>856</v>
      </c>
      <c r="D418" s="64" t="s">
        <v>857</v>
      </c>
      <c r="E418" s="64" t="s">
        <v>857</v>
      </c>
      <c r="F418" s="42" t="s">
        <v>139</v>
      </c>
      <c r="G418" s="98">
        <v>148315</v>
      </c>
      <c r="H418" s="98">
        <v>0</v>
      </c>
      <c r="I418" s="99">
        <f>+G418+H418</f>
        <v>148315</v>
      </c>
    </row>
    <row r="419" spans="1:9" s="59" customFormat="1" ht="27" x14ac:dyDescent="0.25">
      <c r="A419" s="100">
        <v>2</v>
      </c>
      <c r="B419" s="64">
        <v>1196490139</v>
      </c>
      <c r="C419" s="63" t="s">
        <v>856</v>
      </c>
      <c r="D419" s="64" t="s">
        <v>858</v>
      </c>
      <c r="E419" s="64" t="s">
        <v>858</v>
      </c>
      <c r="F419" s="42" t="s">
        <v>139</v>
      </c>
      <c r="G419" s="98">
        <v>148315</v>
      </c>
      <c r="H419" s="98">
        <v>0</v>
      </c>
      <c r="I419" s="99">
        <f>+G419+H419</f>
        <v>148315</v>
      </c>
    </row>
    <row r="420" spans="1:9" s="59" customFormat="1" x14ac:dyDescent="0.25">
      <c r="A420" s="45" t="s">
        <v>1051</v>
      </c>
      <c r="B420" s="100"/>
      <c r="C420" s="100"/>
      <c r="D420" s="46"/>
      <c r="E420" s="46"/>
      <c r="F420" s="46"/>
      <c r="G420" s="94"/>
      <c r="H420" s="104"/>
      <c r="I420" s="95">
        <f>SUM(I418:I419)</f>
        <v>296630</v>
      </c>
    </row>
    <row r="421" spans="1:9" s="59" customFormat="1" ht="9" customHeight="1" x14ac:dyDescent="0.25">
      <c r="A421" s="37" t="s">
        <v>38</v>
      </c>
      <c r="B421" s="184" t="s">
        <v>859</v>
      </c>
      <c r="C421" s="184"/>
      <c r="D421" s="184"/>
      <c r="E421" s="184"/>
      <c r="F421" s="103" t="s">
        <v>860</v>
      </c>
      <c r="G421" s="185" t="s">
        <v>130</v>
      </c>
      <c r="H421" s="185"/>
      <c r="I421" s="185"/>
    </row>
    <row r="422" spans="1:9" s="59" customFormat="1" ht="27" x14ac:dyDescent="0.25">
      <c r="A422" s="40" t="s">
        <v>131</v>
      </c>
      <c r="B422" s="40" t="s">
        <v>132</v>
      </c>
      <c r="C422" s="41" t="s">
        <v>232</v>
      </c>
      <c r="D422" s="41" t="s">
        <v>133</v>
      </c>
      <c r="E422" s="41" t="s">
        <v>150</v>
      </c>
      <c r="F422" s="41" t="s">
        <v>135</v>
      </c>
      <c r="G422" s="97" t="s">
        <v>136</v>
      </c>
      <c r="H422" s="97" t="s">
        <v>137</v>
      </c>
      <c r="I422" s="97" t="s">
        <v>138</v>
      </c>
    </row>
    <row r="423" spans="1:9" s="59" customFormat="1" ht="54" x14ac:dyDescent="0.25">
      <c r="A423" s="100">
        <v>1</v>
      </c>
      <c r="B423" s="47">
        <v>1186220809</v>
      </c>
      <c r="C423" s="52">
        <v>42295900</v>
      </c>
      <c r="D423" s="48" t="s">
        <v>112</v>
      </c>
      <c r="E423" s="49" t="s">
        <v>861</v>
      </c>
      <c r="F423" s="42" t="s">
        <v>139</v>
      </c>
      <c r="G423" s="98">
        <v>396146</v>
      </c>
      <c r="H423" s="98">
        <v>0</v>
      </c>
      <c r="I423" s="99">
        <f>+G423+H423</f>
        <v>396146</v>
      </c>
    </row>
    <row r="424" spans="1:9" s="59" customFormat="1" x14ac:dyDescent="0.25">
      <c r="A424" s="45" t="s">
        <v>1052</v>
      </c>
      <c r="B424" s="100"/>
      <c r="C424" s="100"/>
      <c r="D424" s="46"/>
      <c r="E424" s="46"/>
      <c r="F424" s="46"/>
      <c r="G424" s="101"/>
      <c r="H424" s="101"/>
      <c r="I424" s="102">
        <f>SUM(I423)</f>
        <v>396146</v>
      </c>
    </row>
    <row r="425" spans="1:9" s="59" customFormat="1" ht="18" customHeight="1" x14ac:dyDescent="0.25">
      <c r="A425" s="37" t="s">
        <v>77</v>
      </c>
      <c r="B425" s="184" t="s">
        <v>862</v>
      </c>
      <c r="C425" s="184"/>
      <c r="D425" s="184"/>
      <c r="E425" s="184"/>
      <c r="F425" s="103" t="s">
        <v>166</v>
      </c>
      <c r="G425" s="185" t="s">
        <v>130</v>
      </c>
      <c r="H425" s="185"/>
      <c r="I425" s="185"/>
    </row>
    <row r="426" spans="1:9" s="59" customFormat="1" ht="27" x14ac:dyDescent="0.25">
      <c r="A426" s="40" t="s">
        <v>131</v>
      </c>
      <c r="B426" s="40" t="s">
        <v>132</v>
      </c>
      <c r="C426" s="41" t="s">
        <v>232</v>
      </c>
      <c r="D426" s="41" t="s">
        <v>133</v>
      </c>
      <c r="E426" s="41" t="s">
        <v>150</v>
      </c>
      <c r="F426" s="41" t="s">
        <v>135</v>
      </c>
      <c r="G426" s="97" t="s">
        <v>136</v>
      </c>
      <c r="H426" s="97" t="s">
        <v>137</v>
      </c>
      <c r="I426" s="97" t="s">
        <v>138</v>
      </c>
    </row>
    <row r="427" spans="1:9" s="59" customFormat="1" ht="27" x14ac:dyDescent="0.25">
      <c r="A427" s="100">
        <v>1</v>
      </c>
      <c r="B427" s="51" t="s">
        <v>165</v>
      </c>
      <c r="C427" s="64">
        <v>42295905</v>
      </c>
      <c r="D427" s="67" t="s">
        <v>863</v>
      </c>
      <c r="E427" s="64" t="s">
        <v>864</v>
      </c>
      <c r="F427" s="42" t="s">
        <v>139</v>
      </c>
      <c r="G427" s="98">
        <v>1698157</v>
      </c>
      <c r="H427" s="98">
        <v>0</v>
      </c>
      <c r="I427" s="99">
        <f t="shared" ref="I427:I437" si="50">+G427+H427</f>
        <v>1698157</v>
      </c>
    </row>
    <row r="428" spans="1:9" s="59" customFormat="1" ht="27" x14ac:dyDescent="0.25">
      <c r="A428" s="100">
        <v>2</v>
      </c>
      <c r="B428" s="51" t="s">
        <v>165</v>
      </c>
      <c r="C428" s="64">
        <v>42295905</v>
      </c>
      <c r="D428" s="67" t="s">
        <v>865</v>
      </c>
      <c r="E428" s="64" t="s">
        <v>866</v>
      </c>
      <c r="F428" s="42" t="s">
        <v>139</v>
      </c>
      <c r="G428" s="98">
        <v>1409023</v>
      </c>
      <c r="H428" s="98">
        <v>0</v>
      </c>
      <c r="I428" s="99">
        <f t="shared" si="50"/>
        <v>1409023</v>
      </c>
    </row>
    <row r="429" spans="1:9" s="59" customFormat="1" ht="45" x14ac:dyDescent="0.25">
      <c r="A429" s="100">
        <v>3</v>
      </c>
      <c r="B429" s="46">
        <v>1196420125</v>
      </c>
      <c r="C429" s="64">
        <v>42295905</v>
      </c>
      <c r="D429" s="67" t="s">
        <v>867</v>
      </c>
      <c r="E429" s="64" t="s">
        <v>868</v>
      </c>
      <c r="F429" s="42" t="s">
        <v>139</v>
      </c>
      <c r="G429" s="98">
        <v>2247636</v>
      </c>
      <c r="H429" s="98">
        <v>0</v>
      </c>
      <c r="I429" s="99">
        <f t="shared" si="50"/>
        <v>2247636</v>
      </c>
    </row>
    <row r="430" spans="1:9" s="59" customFormat="1" ht="45" x14ac:dyDescent="0.25">
      <c r="A430" s="100">
        <v>4</v>
      </c>
      <c r="B430" s="80">
        <v>1196420126</v>
      </c>
      <c r="C430" s="64">
        <v>42295905</v>
      </c>
      <c r="D430" s="67" t="s">
        <v>869</v>
      </c>
      <c r="E430" s="64" t="s">
        <v>870</v>
      </c>
      <c r="F430" s="42" t="s">
        <v>139</v>
      </c>
      <c r="G430" s="98">
        <v>2123102</v>
      </c>
      <c r="H430" s="98">
        <v>0</v>
      </c>
      <c r="I430" s="99">
        <f t="shared" si="50"/>
        <v>2123102</v>
      </c>
    </row>
    <row r="431" spans="1:9" s="59" customFormat="1" ht="45" x14ac:dyDescent="0.25">
      <c r="A431" s="100">
        <v>5</v>
      </c>
      <c r="B431" s="80">
        <v>1196420127</v>
      </c>
      <c r="C431" s="64">
        <v>42295905</v>
      </c>
      <c r="D431" s="67" t="s">
        <v>871</v>
      </c>
      <c r="E431" s="64" t="s">
        <v>872</v>
      </c>
      <c r="F431" s="42" t="s">
        <v>139</v>
      </c>
      <c r="G431" s="98">
        <v>1526480</v>
      </c>
      <c r="H431" s="98">
        <v>0</v>
      </c>
      <c r="I431" s="99">
        <f t="shared" si="50"/>
        <v>1526480</v>
      </c>
    </row>
    <row r="432" spans="1:9" s="59" customFormat="1" ht="45" x14ac:dyDescent="0.25">
      <c r="A432" s="100">
        <v>6</v>
      </c>
      <c r="B432" s="80">
        <v>1196420128</v>
      </c>
      <c r="C432" s="64">
        <v>42295905</v>
      </c>
      <c r="D432" s="67" t="s">
        <v>873</v>
      </c>
      <c r="E432" s="64" t="s">
        <v>874</v>
      </c>
      <c r="F432" s="42" t="s">
        <v>139</v>
      </c>
      <c r="G432" s="98">
        <v>1648526</v>
      </c>
      <c r="H432" s="98">
        <v>0</v>
      </c>
      <c r="I432" s="99">
        <f t="shared" si="50"/>
        <v>1648526</v>
      </c>
    </row>
    <row r="433" spans="1:9" s="59" customFormat="1" ht="45" x14ac:dyDescent="0.25">
      <c r="A433" s="100">
        <v>7</v>
      </c>
      <c r="B433" s="80">
        <v>1196420129</v>
      </c>
      <c r="C433" s="64">
        <v>42295905</v>
      </c>
      <c r="D433" s="67" t="s">
        <v>875</v>
      </c>
      <c r="E433" s="64" t="s">
        <v>876</v>
      </c>
      <c r="F433" s="42" t="s">
        <v>139</v>
      </c>
      <c r="G433" s="98">
        <v>2272968</v>
      </c>
      <c r="H433" s="98">
        <v>0</v>
      </c>
      <c r="I433" s="99">
        <f t="shared" si="50"/>
        <v>2272968</v>
      </c>
    </row>
    <row r="434" spans="1:9" s="59" customFormat="1" ht="36" x14ac:dyDescent="0.25">
      <c r="A434" s="100">
        <v>8</v>
      </c>
      <c r="B434" s="52">
        <v>1196420130</v>
      </c>
      <c r="C434" s="42">
        <v>42295905</v>
      </c>
      <c r="D434" s="54" t="s">
        <v>877</v>
      </c>
      <c r="E434" s="42" t="s">
        <v>878</v>
      </c>
      <c r="F434" s="42" t="s">
        <v>139</v>
      </c>
      <c r="G434" s="98">
        <v>1383929</v>
      </c>
      <c r="H434" s="98">
        <v>0</v>
      </c>
      <c r="I434" s="99">
        <f t="shared" si="50"/>
        <v>1383929</v>
      </c>
    </row>
    <row r="435" spans="1:9" s="59" customFormat="1" ht="36" x14ac:dyDescent="0.25">
      <c r="A435" s="100">
        <v>9</v>
      </c>
      <c r="B435" s="52">
        <v>1196420131</v>
      </c>
      <c r="C435" s="42">
        <v>42295905</v>
      </c>
      <c r="D435" s="54" t="s">
        <v>879</v>
      </c>
      <c r="E435" s="42" t="s">
        <v>880</v>
      </c>
      <c r="F435" s="42" t="s">
        <v>139</v>
      </c>
      <c r="G435" s="98">
        <v>1580087</v>
      </c>
      <c r="H435" s="98">
        <v>0</v>
      </c>
      <c r="I435" s="99">
        <f t="shared" si="50"/>
        <v>1580087</v>
      </c>
    </row>
    <row r="436" spans="1:9" s="59" customFormat="1" ht="36" x14ac:dyDescent="0.25">
      <c r="A436" s="100">
        <v>10</v>
      </c>
      <c r="B436" s="42">
        <v>1196420112</v>
      </c>
      <c r="C436" s="42">
        <v>42295905</v>
      </c>
      <c r="D436" s="54" t="s">
        <v>881</v>
      </c>
      <c r="E436" s="42" t="s">
        <v>882</v>
      </c>
      <c r="F436" s="42" t="s">
        <v>139</v>
      </c>
      <c r="G436" s="98">
        <v>1580087</v>
      </c>
      <c r="H436" s="98">
        <v>0</v>
      </c>
      <c r="I436" s="99">
        <f t="shared" si="50"/>
        <v>1580087</v>
      </c>
    </row>
    <row r="437" spans="1:9" s="59" customFormat="1" ht="36" x14ac:dyDescent="0.25">
      <c r="A437" s="100">
        <v>11</v>
      </c>
      <c r="B437" s="81">
        <v>1196420132</v>
      </c>
      <c r="C437" s="42">
        <v>42295905</v>
      </c>
      <c r="D437" s="54" t="s">
        <v>883</v>
      </c>
      <c r="E437" s="42" t="s">
        <v>884</v>
      </c>
      <c r="F437" s="42" t="s">
        <v>139</v>
      </c>
      <c r="G437" s="98">
        <v>1580087</v>
      </c>
      <c r="H437" s="98">
        <v>0</v>
      </c>
      <c r="I437" s="99">
        <f t="shared" si="50"/>
        <v>1580087</v>
      </c>
    </row>
    <row r="438" spans="1:9" s="59" customFormat="1" ht="18" customHeight="1" x14ac:dyDescent="0.25">
      <c r="A438" s="45" t="s">
        <v>1053</v>
      </c>
      <c r="B438" s="100"/>
      <c r="C438" s="100"/>
      <c r="D438" s="46"/>
      <c r="E438" s="46"/>
      <c r="F438" s="46"/>
      <c r="G438" s="101"/>
      <c r="H438" s="101"/>
      <c r="I438" s="102">
        <f>SUM(I427:I437)</f>
        <v>19050082</v>
      </c>
    </row>
    <row r="439" spans="1:9" s="59" customFormat="1" ht="12.75" customHeight="1" x14ac:dyDescent="0.25">
      <c r="A439" s="111" t="s">
        <v>78</v>
      </c>
      <c r="B439" s="184" t="s">
        <v>183</v>
      </c>
      <c r="C439" s="184"/>
      <c r="D439" s="184"/>
      <c r="E439" s="184"/>
      <c r="F439" s="103" t="s">
        <v>169</v>
      </c>
      <c r="G439" s="185" t="s">
        <v>130</v>
      </c>
      <c r="H439" s="185"/>
      <c r="I439" s="185"/>
    </row>
    <row r="440" spans="1:9" s="59" customFormat="1" ht="27" x14ac:dyDescent="0.25">
      <c r="A440" s="40" t="s">
        <v>131</v>
      </c>
      <c r="B440" s="40" t="s">
        <v>132</v>
      </c>
      <c r="C440" s="41" t="s">
        <v>232</v>
      </c>
      <c r="D440" s="41" t="s">
        <v>133</v>
      </c>
      <c r="E440" s="41" t="s">
        <v>150</v>
      </c>
      <c r="F440" s="41" t="s">
        <v>135</v>
      </c>
      <c r="G440" s="97" t="s">
        <v>136</v>
      </c>
      <c r="H440" s="97" t="s">
        <v>137</v>
      </c>
      <c r="I440" s="97" t="s">
        <v>138</v>
      </c>
    </row>
    <row r="441" spans="1:9" s="59" customFormat="1" ht="45" x14ac:dyDescent="0.25">
      <c r="A441" s="100">
        <v>1</v>
      </c>
      <c r="B441" s="52">
        <v>1196490293</v>
      </c>
      <c r="C441" s="42">
        <v>42295513</v>
      </c>
      <c r="D441" s="48" t="s">
        <v>184</v>
      </c>
      <c r="E441" s="49" t="s">
        <v>185</v>
      </c>
      <c r="F441" s="52" t="s">
        <v>139</v>
      </c>
      <c r="G441" s="98">
        <v>5568361</v>
      </c>
      <c r="H441" s="98">
        <v>0</v>
      </c>
      <c r="I441" s="99">
        <f>+G441+H441</f>
        <v>5568361</v>
      </c>
    </row>
    <row r="442" spans="1:9" s="59" customFormat="1" ht="45" x14ac:dyDescent="0.25">
      <c r="A442" s="100">
        <v>2</v>
      </c>
      <c r="B442" s="52">
        <v>1196490771</v>
      </c>
      <c r="C442" s="42">
        <v>42295513</v>
      </c>
      <c r="D442" s="48" t="s">
        <v>186</v>
      </c>
      <c r="E442" s="49" t="s">
        <v>187</v>
      </c>
      <c r="F442" s="52" t="s">
        <v>139</v>
      </c>
      <c r="G442" s="98">
        <v>971297</v>
      </c>
      <c r="H442" s="98">
        <v>0</v>
      </c>
      <c r="I442" s="99">
        <f t="shared" ref="I442:I445" si="51">+G442+H442</f>
        <v>971297</v>
      </c>
    </row>
    <row r="443" spans="1:9" s="59" customFormat="1" ht="27" x14ac:dyDescent="0.25">
      <c r="A443" s="100">
        <v>3</v>
      </c>
      <c r="B443" s="52">
        <v>1196490774</v>
      </c>
      <c r="C443" s="42">
        <v>42295513</v>
      </c>
      <c r="D443" s="48" t="s">
        <v>188</v>
      </c>
      <c r="E443" s="49" t="s">
        <v>189</v>
      </c>
      <c r="F443" s="52" t="s">
        <v>139</v>
      </c>
      <c r="G443" s="98">
        <v>3832475</v>
      </c>
      <c r="H443" s="98">
        <v>0</v>
      </c>
      <c r="I443" s="99">
        <f t="shared" si="51"/>
        <v>3832475</v>
      </c>
    </row>
    <row r="444" spans="1:9" s="59" customFormat="1" ht="27" x14ac:dyDescent="0.25">
      <c r="A444" s="100">
        <v>4</v>
      </c>
      <c r="B444" s="52">
        <v>1196490874</v>
      </c>
      <c r="C444" s="42">
        <v>42295513</v>
      </c>
      <c r="D444" s="48" t="s">
        <v>190</v>
      </c>
      <c r="E444" s="49" t="s">
        <v>885</v>
      </c>
      <c r="F444" s="52" t="s">
        <v>139</v>
      </c>
      <c r="G444" s="98">
        <v>3832475</v>
      </c>
      <c r="H444" s="98">
        <v>0</v>
      </c>
      <c r="I444" s="99">
        <f t="shared" si="51"/>
        <v>3832475</v>
      </c>
    </row>
    <row r="445" spans="1:9" s="59" customFormat="1" ht="18" x14ac:dyDescent="0.25">
      <c r="A445" s="100">
        <v>5</v>
      </c>
      <c r="B445" s="52">
        <v>1196490775</v>
      </c>
      <c r="C445" s="42">
        <v>42295513</v>
      </c>
      <c r="D445" s="48" t="s">
        <v>191</v>
      </c>
      <c r="E445" s="49" t="s">
        <v>192</v>
      </c>
      <c r="F445" s="52" t="s">
        <v>139</v>
      </c>
      <c r="G445" s="98">
        <v>971297</v>
      </c>
      <c r="H445" s="98">
        <v>0</v>
      </c>
      <c r="I445" s="99">
        <f t="shared" si="51"/>
        <v>971297</v>
      </c>
    </row>
    <row r="446" spans="1:9" s="59" customFormat="1" x14ac:dyDescent="0.25">
      <c r="A446" s="45" t="s">
        <v>1054</v>
      </c>
      <c r="B446" s="46"/>
      <c r="C446" s="105"/>
      <c r="D446" s="105"/>
      <c r="E446" s="44"/>
      <c r="F446" s="51"/>
      <c r="G446" s="101"/>
      <c r="H446" s="101"/>
      <c r="I446" s="102">
        <f>SUM(I441:I445)</f>
        <v>15175905</v>
      </c>
    </row>
    <row r="447" spans="1:9" s="39" customFormat="1" ht="14.25" customHeight="1" x14ac:dyDescent="0.25">
      <c r="A447" s="37" t="s">
        <v>79</v>
      </c>
      <c r="B447" s="184" t="s">
        <v>886</v>
      </c>
      <c r="C447" s="184"/>
      <c r="D447" s="184"/>
      <c r="E447" s="184"/>
      <c r="F447" s="103" t="s">
        <v>146</v>
      </c>
      <c r="G447" s="185" t="s">
        <v>130</v>
      </c>
      <c r="H447" s="185"/>
      <c r="I447" s="185"/>
    </row>
    <row r="448" spans="1:9" s="59" customFormat="1" ht="13.5" customHeight="1" x14ac:dyDescent="0.25">
      <c r="A448" s="40" t="s">
        <v>131</v>
      </c>
      <c r="B448" s="40" t="s">
        <v>132</v>
      </c>
      <c r="C448" s="41" t="s">
        <v>232</v>
      </c>
      <c r="D448" s="41" t="s">
        <v>133</v>
      </c>
      <c r="E448" s="41" t="s">
        <v>150</v>
      </c>
      <c r="F448" s="41" t="s">
        <v>135</v>
      </c>
      <c r="G448" s="97" t="s">
        <v>136</v>
      </c>
      <c r="H448" s="97" t="s">
        <v>137</v>
      </c>
      <c r="I448" s="97" t="s">
        <v>138</v>
      </c>
    </row>
    <row r="449" spans="1:9" s="59" customFormat="1" ht="54" x14ac:dyDescent="0.25">
      <c r="A449" s="100">
        <v>1</v>
      </c>
      <c r="B449" s="82">
        <v>1186220253</v>
      </c>
      <c r="C449" s="42" t="s">
        <v>854</v>
      </c>
      <c r="D449" s="72" t="s">
        <v>886</v>
      </c>
      <c r="E449" s="83" t="s">
        <v>887</v>
      </c>
      <c r="F449" s="51" t="s">
        <v>139</v>
      </c>
      <c r="G449" s="98">
        <v>2500000</v>
      </c>
      <c r="H449" s="98">
        <f>ROUND(G449*0.19,0)</f>
        <v>475000</v>
      </c>
      <c r="I449" s="99">
        <f>+G449+H449</f>
        <v>2975000</v>
      </c>
    </row>
    <row r="450" spans="1:9" s="59" customFormat="1" x14ac:dyDescent="0.25">
      <c r="A450" s="45" t="s">
        <v>1055</v>
      </c>
      <c r="B450" s="100"/>
      <c r="C450" s="100"/>
      <c r="D450" s="46"/>
      <c r="E450" s="46"/>
      <c r="F450" s="46"/>
      <c r="G450" s="93"/>
      <c r="H450" s="58"/>
      <c r="I450" s="95">
        <f>SUM(I449)</f>
        <v>2975000</v>
      </c>
    </row>
    <row r="451" spans="1:9" s="59" customFormat="1" ht="18" customHeight="1" x14ac:dyDescent="0.25">
      <c r="A451" s="37" t="s">
        <v>81</v>
      </c>
      <c r="B451" s="184" t="s">
        <v>888</v>
      </c>
      <c r="C451" s="184"/>
      <c r="D451" s="184"/>
      <c r="E451" s="184"/>
      <c r="F451" s="103" t="s">
        <v>158</v>
      </c>
      <c r="G451" s="185" t="s">
        <v>130</v>
      </c>
      <c r="H451" s="185"/>
      <c r="I451" s="185"/>
    </row>
    <row r="452" spans="1:9" s="59" customFormat="1" ht="27" x14ac:dyDescent="0.25">
      <c r="A452" s="40" t="s">
        <v>131</v>
      </c>
      <c r="B452" s="40" t="s">
        <v>132</v>
      </c>
      <c r="C452" s="41" t="s">
        <v>232</v>
      </c>
      <c r="D452" s="41" t="s">
        <v>133</v>
      </c>
      <c r="E452" s="41" t="s">
        <v>150</v>
      </c>
      <c r="F452" s="41" t="s">
        <v>135</v>
      </c>
      <c r="G452" s="97" t="s">
        <v>136</v>
      </c>
      <c r="H452" s="97" t="s">
        <v>137</v>
      </c>
      <c r="I452" s="97" t="s">
        <v>138</v>
      </c>
    </row>
    <row r="453" spans="1:9" s="59" customFormat="1" ht="18" x14ac:dyDescent="0.25">
      <c r="A453" s="100">
        <v>1</v>
      </c>
      <c r="B453" s="100">
        <v>1186220240</v>
      </c>
      <c r="C453" s="51" t="s">
        <v>889</v>
      </c>
      <c r="D453" s="72" t="s">
        <v>890</v>
      </c>
      <c r="E453" s="51" t="s">
        <v>891</v>
      </c>
      <c r="F453" s="51" t="s">
        <v>139</v>
      </c>
      <c r="G453" s="98">
        <v>642950</v>
      </c>
      <c r="H453" s="98">
        <v>0</v>
      </c>
      <c r="I453" s="99">
        <f t="shared" ref="I453:I455" si="52">+G453+H453</f>
        <v>642950</v>
      </c>
    </row>
    <row r="454" spans="1:9" s="59" customFormat="1" ht="36" x14ac:dyDescent="0.25">
      <c r="A454" s="100">
        <v>2</v>
      </c>
      <c r="B454" s="100">
        <v>1186290565</v>
      </c>
      <c r="C454" s="51">
        <v>42203405</v>
      </c>
      <c r="D454" s="72" t="s">
        <v>892</v>
      </c>
      <c r="E454" s="51" t="s">
        <v>893</v>
      </c>
      <c r="F454" s="51" t="s">
        <v>139</v>
      </c>
      <c r="G454" s="98">
        <v>3249821</v>
      </c>
      <c r="H454" s="98">
        <v>0</v>
      </c>
      <c r="I454" s="99">
        <f t="shared" si="52"/>
        <v>3249821</v>
      </c>
    </row>
    <row r="455" spans="1:9" s="59" customFormat="1" ht="27" x14ac:dyDescent="0.25">
      <c r="A455" s="100">
        <v>3</v>
      </c>
      <c r="B455" s="100">
        <v>1186290557</v>
      </c>
      <c r="C455" s="51" t="s">
        <v>894</v>
      </c>
      <c r="D455" s="72" t="s">
        <v>895</v>
      </c>
      <c r="E455" s="51" t="s">
        <v>896</v>
      </c>
      <c r="F455" s="51" t="s">
        <v>139</v>
      </c>
      <c r="G455" s="98">
        <v>1405133</v>
      </c>
      <c r="H455" s="98">
        <f t="shared" ref="H455" si="53">ROUND(G455*0.19,0)</f>
        <v>266975</v>
      </c>
      <c r="I455" s="99">
        <f t="shared" si="52"/>
        <v>1672108</v>
      </c>
    </row>
    <row r="456" spans="1:9" s="59" customFormat="1" ht="18" x14ac:dyDescent="0.25">
      <c r="A456" s="100">
        <v>4</v>
      </c>
      <c r="B456" s="100">
        <v>1186290561</v>
      </c>
      <c r="C456" s="51" t="s">
        <v>897</v>
      </c>
      <c r="D456" s="72" t="s">
        <v>898</v>
      </c>
      <c r="E456" s="51" t="s">
        <v>899</v>
      </c>
      <c r="F456" s="51" t="s">
        <v>139</v>
      </c>
      <c r="G456" s="98">
        <v>2200000</v>
      </c>
      <c r="H456" s="98">
        <v>0</v>
      </c>
      <c r="I456" s="99">
        <f>+G456+H456</f>
        <v>2200000</v>
      </c>
    </row>
    <row r="457" spans="1:9" ht="18" x14ac:dyDescent="0.25">
      <c r="A457" s="100">
        <v>5</v>
      </c>
      <c r="B457" s="100">
        <v>1186220048</v>
      </c>
      <c r="C457" s="51">
        <v>42295905</v>
      </c>
      <c r="D457" s="72" t="s">
        <v>900</v>
      </c>
      <c r="E457" s="51" t="s">
        <v>900</v>
      </c>
      <c r="F457" s="51" t="s">
        <v>139</v>
      </c>
      <c r="G457" s="98">
        <v>1610500</v>
      </c>
      <c r="H457" s="98">
        <f>ROUND(G457*0.19,0)</f>
        <v>305995</v>
      </c>
      <c r="I457" s="99">
        <f>+G457+H457</f>
        <v>1916495</v>
      </c>
    </row>
    <row r="458" spans="1:9" s="59" customFormat="1" ht="18" x14ac:dyDescent="0.25">
      <c r="A458" s="100">
        <v>6</v>
      </c>
      <c r="B458" s="100">
        <v>1186290057</v>
      </c>
      <c r="C458" s="51">
        <v>42203406</v>
      </c>
      <c r="D458" s="72" t="s">
        <v>901</v>
      </c>
      <c r="E458" s="51" t="s">
        <v>901</v>
      </c>
      <c r="F458" s="51" t="s">
        <v>139</v>
      </c>
      <c r="G458" s="98">
        <v>2007754</v>
      </c>
      <c r="H458" s="98">
        <v>0</v>
      </c>
      <c r="I458" s="99">
        <f>+G458+H458</f>
        <v>2007754</v>
      </c>
    </row>
    <row r="459" spans="1:9" s="59" customFormat="1" ht="27" x14ac:dyDescent="0.25">
      <c r="A459" s="100">
        <v>7</v>
      </c>
      <c r="B459" s="100">
        <v>1186220050</v>
      </c>
      <c r="C459" s="51">
        <v>42296100</v>
      </c>
      <c r="D459" s="72" t="s">
        <v>902</v>
      </c>
      <c r="E459" s="51" t="s">
        <v>903</v>
      </c>
      <c r="F459" s="51" t="s">
        <v>139</v>
      </c>
      <c r="G459" s="98">
        <v>1188960</v>
      </c>
      <c r="H459" s="98">
        <v>0</v>
      </c>
      <c r="I459" s="99">
        <f>+G459+H459</f>
        <v>1188960</v>
      </c>
    </row>
    <row r="460" spans="1:9" s="59" customFormat="1" x14ac:dyDescent="0.25">
      <c r="A460" s="45" t="s">
        <v>1056</v>
      </c>
      <c r="B460" s="100"/>
      <c r="C460" s="100"/>
      <c r="D460" s="46"/>
      <c r="E460" s="46"/>
      <c r="F460" s="46"/>
      <c r="G460" s="94"/>
      <c r="H460" s="104"/>
      <c r="I460" s="102">
        <f>SUM(I453:I459)</f>
        <v>12878088</v>
      </c>
    </row>
    <row r="461" spans="1:9" s="59" customFormat="1" ht="18" customHeight="1" x14ac:dyDescent="0.25">
      <c r="A461" s="37" t="s">
        <v>82</v>
      </c>
      <c r="B461" s="184" t="s">
        <v>904</v>
      </c>
      <c r="C461" s="184"/>
      <c r="D461" s="184"/>
      <c r="E461" s="184"/>
      <c r="F461" s="103" t="s">
        <v>146</v>
      </c>
      <c r="G461" s="185" t="s">
        <v>130</v>
      </c>
      <c r="H461" s="185"/>
      <c r="I461" s="185"/>
    </row>
    <row r="462" spans="1:9" s="59" customFormat="1" ht="16.5" customHeight="1" x14ac:dyDescent="0.25">
      <c r="A462" s="40" t="s">
        <v>131</v>
      </c>
      <c r="B462" s="40" t="s">
        <v>132</v>
      </c>
      <c r="C462" s="41" t="s">
        <v>232</v>
      </c>
      <c r="D462" s="41" t="s">
        <v>133</v>
      </c>
      <c r="E462" s="41" t="s">
        <v>150</v>
      </c>
      <c r="F462" s="41" t="s">
        <v>135</v>
      </c>
      <c r="G462" s="97" t="s">
        <v>136</v>
      </c>
      <c r="H462" s="97" t="s">
        <v>137</v>
      </c>
      <c r="I462" s="97" t="s">
        <v>138</v>
      </c>
    </row>
    <row r="463" spans="1:9" s="59" customFormat="1" ht="27" x14ac:dyDescent="0.25">
      <c r="A463" s="100">
        <v>1</v>
      </c>
      <c r="B463" s="47">
        <v>1186220310</v>
      </c>
      <c r="C463" s="68" t="s">
        <v>905</v>
      </c>
      <c r="D463" s="48" t="s">
        <v>906</v>
      </c>
      <c r="E463" s="66" t="s">
        <v>907</v>
      </c>
      <c r="F463" s="42" t="s">
        <v>139</v>
      </c>
      <c r="G463" s="98">
        <v>118840</v>
      </c>
      <c r="H463" s="98">
        <v>0</v>
      </c>
      <c r="I463" s="99">
        <f t="shared" ref="I463" si="54">+G463+H463</f>
        <v>118840</v>
      </c>
    </row>
    <row r="464" spans="1:9" s="59" customFormat="1" x14ac:dyDescent="0.25">
      <c r="A464" s="45" t="s">
        <v>1057</v>
      </c>
      <c r="B464" s="100"/>
      <c r="C464" s="100"/>
      <c r="D464" s="46"/>
      <c r="E464" s="46"/>
      <c r="F464" s="46"/>
      <c r="G464" s="101"/>
      <c r="H464" s="101"/>
      <c r="I464" s="102">
        <f>SUM(I463)</f>
        <v>118840</v>
      </c>
    </row>
    <row r="465" spans="1:9" s="59" customFormat="1" ht="12.75" customHeight="1" x14ac:dyDescent="0.25">
      <c r="A465" s="37" t="s">
        <v>83</v>
      </c>
      <c r="B465" s="184" t="s">
        <v>908</v>
      </c>
      <c r="C465" s="184"/>
      <c r="D465" s="184"/>
      <c r="E465" s="184"/>
      <c r="F465" s="103" t="s">
        <v>146</v>
      </c>
      <c r="G465" s="185" t="s">
        <v>130</v>
      </c>
      <c r="H465" s="185"/>
      <c r="I465" s="185"/>
    </row>
    <row r="466" spans="1:9" s="59" customFormat="1" ht="27" x14ac:dyDescent="0.25">
      <c r="A466" s="40" t="s">
        <v>131</v>
      </c>
      <c r="B466" s="40" t="s">
        <v>132</v>
      </c>
      <c r="C466" s="41" t="s">
        <v>232</v>
      </c>
      <c r="D466" s="41" t="s">
        <v>133</v>
      </c>
      <c r="E466" s="41" t="s">
        <v>150</v>
      </c>
      <c r="F466" s="41" t="s">
        <v>135</v>
      </c>
      <c r="G466" s="97" t="s">
        <v>136</v>
      </c>
      <c r="H466" s="97" t="s">
        <v>137</v>
      </c>
      <c r="I466" s="97" t="s">
        <v>138</v>
      </c>
    </row>
    <row r="467" spans="1:9" s="59" customFormat="1" ht="27" x14ac:dyDescent="0.25">
      <c r="A467" s="100">
        <v>1</v>
      </c>
      <c r="B467" s="47">
        <v>1196490527</v>
      </c>
      <c r="C467" s="68" t="s">
        <v>905</v>
      </c>
      <c r="D467" s="48" t="s">
        <v>909</v>
      </c>
      <c r="E467" s="49" t="s">
        <v>909</v>
      </c>
      <c r="F467" s="42" t="s">
        <v>142</v>
      </c>
      <c r="G467" s="98">
        <v>59953.599999999999</v>
      </c>
      <c r="H467" s="98">
        <f t="shared" ref="H467:H468" si="55">ROUND(G467*0.19,0)</f>
        <v>11391</v>
      </c>
      <c r="I467" s="99">
        <f t="shared" ref="I467:I468" si="56">+G467+H467</f>
        <v>71344.600000000006</v>
      </c>
    </row>
    <row r="468" spans="1:9" s="59" customFormat="1" ht="27" x14ac:dyDescent="0.25">
      <c r="A468" s="100">
        <v>2</v>
      </c>
      <c r="B468" s="84">
        <v>1197011119</v>
      </c>
      <c r="C468" s="68" t="s">
        <v>905</v>
      </c>
      <c r="D468" s="48" t="s">
        <v>1058</v>
      </c>
      <c r="E468" s="49" t="s">
        <v>1059</v>
      </c>
      <c r="F468" s="42" t="s">
        <v>142</v>
      </c>
      <c r="G468" s="98">
        <v>56560</v>
      </c>
      <c r="H468" s="98">
        <f t="shared" si="55"/>
        <v>10746</v>
      </c>
      <c r="I468" s="99">
        <f t="shared" si="56"/>
        <v>67306</v>
      </c>
    </row>
    <row r="469" spans="1:9" s="59" customFormat="1" x14ac:dyDescent="0.25">
      <c r="A469" s="45" t="s">
        <v>1060</v>
      </c>
      <c r="B469" s="100"/>
      <c r="C469" s="100"/>
      <c r="D469" s="46"/>
      <c r="E469" s="46"/>
      <c r="F469" s="46"/>
      <c r="G469" s="101"/>
      <c r="H469" s="101"/>
      <c r="I469" s="102">
        <f>SUM(I467:I468)</f>
        <v>138650.6</v>
      </c>
    </row>
    <row r="470" spans="1:9" s="59" customFormat="1" ht="18" customHeight="1" x14ac:dyDescent="0.25">
      <c r="A470" s="37" t="s">
        <v>85</v>
      </c>
      <c r="B470" s="184" t="s">
        <v>910</v>
      </c>
      <c r="C470" s="184"/>
      <c r="D470" s="184"/>
      <c r="E470" s="184"/>
      <c r="F470" s="103" t="s">
        <v>160</v>
      </c>
      <c r="G470" s="185" t="s">
        <v>130</v>
      </c>
      <c r="H470" s="185"/>
      <c r="I470" s="185"/>
    </row>
    <row r="471" spans="1:9" s="59" customFormat="1" ht="18" customHeight="1" x14ac:dyDescent="0.25">
      <c r="A471" s="40" t="s">
        <v>131</v>
      </c>
      <c r="B471" s="40" t="s">
        <v>132</v>
      </c>
      <c r="C471" s="41" t="s">
        <v>232</v>
      </c>
      <c r="D471" s="41" t="s">
        <v>133</v>
      </c>
      <c r="E471" s="41" t="s">
        <v>150</v>
      </c>
      <c r="F471" s="41" t="s">
        <v>135</v>
      </c>
      <c r="G471" s="97" t="s">
        <v>136</v>
      </c>
      <c r="H471" s="97" t="s">
        <v>137</v>
      </c>
      <c r="I471" s="97" t="s">
        <v>138</v>
      </c>
    </row>
    <row r="472" spans="1:9" s="59" customFormat="1" ht="99" x14ac:dyDescent="0.25">
      <c r="A472" s="100">
        <v>1</v>
      </c>
      <c r="B472" s="51">
        <v>1196430149</v>
      </c>
      <c r="C472" s="42">
        <v>42203400</v>
      </c>
      <c r="D472" s="54" t="s">
        <v>911</v>
      </c>
      <c r="E472" s="42" t="s">
        <v>912</v>
      </c>
      <c r="F472" s="42" t="s">
        <v>142</v>
      </c>
      <c r="G472" s="98">
        <v>1436700</v>
      </c>
      <c r="H472" s="98">
        <v>0</v>
      </c>
      <c r="I472" s="99">
        <f t="shared" ref="I472:I475" si="57">+G472+H472</f>
        <v>1436700</v>
      </c>
    </row>
    <row r="473" spans="1:9" s="59" customFormat="1" ht="18" x14ac:dyDescent="0.25">
      <c r="A473" s="100">
        <v>2</v>
      </c>
      <c r="B473" s="51">
        <v>1196430020</v>
      </c>
      <c r="C473" s="42">
        <v>42203400</v>
      </c>
      <c r="D473" s="54" t="s">
        <v>913</v>
      </c>
      <c r="E473" s="42" t="s">
        <v>913</v>
      </c>
      <c r="F473" s="42" t="s">
        <v>142</v>
      </c>
      <c r="G473" s="98">
        <v>2218750</v>
      </c>
      <c r="H473" s="98">
        <v>0</v>
      </c>
      <c r="I473" s="99">
        <f t="shared" si="57"/>
        <v>2218750</v>
      </c>
    </row>
    <row r="474" spans="1:9" s="59" customFormat="1" ht="27" x14ac:dyDescent="0.25">
      <c r="A474" s="100">
        <v>3</v>
      </c>
      <c r="B474" s="51">
        <v>1196430008</v>
      </c>
      <c r="C474" s="42">
        <v>42203400</v>
      </c>
      <c r="D474" s="54" t="s">
        <v>914</v>
      </c>
      <c r="E474" s="42" t="s">
        <v>914</v>
      </c>
      <c r="F474" s="42" t="s">
        <v>142</v>
      </c>
      <c r="G474" s="98">
        <v>4047600</v>
      </c>
      <c r="H474" s="98">
        <v>0</v>
      </c>
      <c r="I474" s="99">
        <f t="shared" si="57"/>
        <v>4047600</v>
      </c>
    </row>
    <row r="475" spans="1:9" s="59" customFormat="1" ht="36" x14ac:dyDescent="0.25">
      <c r="A475" s="100">
        <v>4</v>
      </c>
      <c r="B475" s="51" t="s">
        <v>145</v>
      </c>
      <c r="C475" s="42" t="s">
        <v>915</v>
      </c>
      <c r="D475" s="54" t="s">
        <v>916</v>
      </c>
      <c r="E475" s="50" t="s">
        <v>917</v>
      </c>
      <c r="F475" s="42" t="s">
        <v>142</v>
      </c>
      <c r="G475" s="98">
        <v>1037600</v>
      </c>
      <c r="H475" s="98">
        <v>0</v>
      </c>
      <c r="I475" s="99">
        <f t="shared" si="57"/>
        <v>1037600</v>
      </c>
    </row>
    <row r="476" spans="1:9" s="59" customFormat="1" ht="36" x14ac:dyDescent="0.25">
      <c r="A476" s="100">
        <v>5</v>
      </c>
      <c r="B476" s="46">
        <v>1196430850</v>
      </c>
      <c r="C476" s="42" t="s">
        <v>915</v>
      </c>
      <c r="D476" s="54" t="s">
        <v>918</v>
      </c>
      <c r="E476" s="50" t="s">
        <v>919</v>
      </c>
      <c r="F476" s="42" t="s">
        <v>142</v>
      </c>
      <c r="G476" s="98">
        <v>765464</v>
      </c>
      <c r="H476" s="98">
        <f>ROUND(G476*0.19,0)</f>
        <v>145438</v>
      </c>
      <c r="I476" s="99">
        <f>+G476+H476</f>
        <v>910902</v>
      </c>
    </row>
    <row r="477" spans="1:9" s="59" customFormat="1" ht="36" x14ac:dyDescent="0.25">
      <c r="A477" s="100">
        <v>6</v>
      </c>
      <c r="B477" s="46">
        <v>1196430032</v>
      </c>
      <c r="C477" s="42" t="s">
        <v>915</v>
      </c>
      <c r="D477" s="54" t="s">
        <v>920</v>
      </c>
      <c r="E477" s="50" t="s">
        <v>921</v>
      </c>
      <c r="F477" s="42" t="s">
        <v>142</v>
      </c>
      <c r="G477" s="98">
        <v>736023</v>
      </c>
      <c r="H477" s="98">
        <f>ROUND(G477*0.19,0)</f>
        <v>139844</v>
      </c>
      <c r="I477" s="99">
        <f>+G477+H477</f>
        <v>875867</v>
      </c>
    </row>
    <row r="478" spans="1:9" ht="12.75" customHeight="1" x14ac:dyDescent="0.25">
      <c r="A478" s="45" t="s">
        <v>1061</v>
      </c>
      <c r="B478" s="100"/>
      <c r="C478" s="100"/>
      <c r="D478" s="46"/>
      <c r="E478" s="46"/>
      <c r="F478" s="46"/>
      <c r="G478" s="101"/>
      <c r="H478" s="101"/>
      <c r="I478" s="102">
        <f>SUM(I472:I477)</f>
        <v>10527419</v>
      </c>
    </row>
    <row r="479" spans="1:9" s="59" customFormat="1" ht="18" customHeight="1" x14ac:dyDescent="0.25">
      <c r="A479" s="37" t="s">
        <v>87</v>
      </c>
      <c r="B479" s="184" t="s">
        <v>922</v>
      </c>
      <c r="C479" s="184"/>
      <c r="D479" s="184"/>
      <c r="E479" s="184"/>
      <c r="F479" s="103" t="s">
        <v>146</v>
      </c>
      <c r="G479" s="185" t="s">
        <v>130</v>
      </c>
      <c r="H479" s="185"/>
      <c r="I479" s="185"/>
    </row>
    <row r="480" spans="1:9" s="59" customFormat="1" ht="27" x14ac:dyDescent="0.25">
      <c r="A480" s="40" t="s">
        <v>131</v>
      </c>
      <c r="B480" s="40" t="s">
        <v>132</v>
      </c>
      <c r="C480" s="41" t="s">
        <v>232</v>
      </c>
      <c r="D480" s="41" t="s">
        <v>133</v>
      </c>
      <c r="E480" s="41" t="s">
        <v>150</v>
      </c>
      <c r="F480" s="41" t="s">
        <v>135</v>
      </c>
      <c r="G480" s="97" t="s">
        <v>136</v>
      </c>
      <c r="H480" s="97" t="s">
        <v>137</v>
      </c>
      <c r="I480" s="97" t="s">
        <v>138</v>
      </c>
    </row>
    <row r="481" spans="1:9" s="59" customFormat="1" ht="36" x14ac:dyDescent="0.25">
      <c r="A481" s="100">
        <v>1</v>
      </c>
      <c r="B481" s="84">
        <v>1197011091</v>
      </c>
      <c r="C481" s="42">
        <v>42203400</v>
      </c>
      <c r="D481" s="67" t="s">
        <v>923</v>
      </c>
      <c r="E481" s="64" t="s">
        <v>924</v>
      </c>
      <c r="F481" s="42" t="s">
        <v>142</v>
      </c>
      <c r="G481" s="98">
        <v>762752</v>
      </c>
      <c r="H481" s="98">
        <f>ROUND(G481*0.19,0)</f>
        <v>144923</v>
      </c>
      <c r="I481" s="99">
        <f>+G481+H481</f>
        <v>907675</v>
      </c>
    </row>
    <row r="482" spans="1:9" s="59" customFormat="1" ht="45" x14ac:dyDescent="0.25">
      <c r="A482" s="100">
        <v>2</v>
      </c>
      <c r="B482" s="84">
        <v>1197011092</v>
      </c>
      <c r="C482" s="42">
        <v>42203400</v>
      </c>
      <c r="D482" s="67" t="s">
        <v>923</v>
      </c>
      <c r="E482" s="64" t="s">
        <v>925</v>
      </c>
      <c r="F482" s="42" t="s">
        <v>142</v>
      </c>
      <c r="G482" s="98">
        <v>785872</v>
      </c>
      <c r="H482" s="98">
        <f>ROUND(G482*0.19,0)</f>
        <v>149316</v>
      </c>
      <c r="I482" s="99">
        <f>+G482+H482</f>
        <v>935188</v>
      </c>
    </row>
    <row r="483" spans="1:9" s="59" customFormat="1" x14ac:dyDescent="0.25">
      <c r="A483" s="45" t="s">
        <v>1062</v>
      </c>
      <c r="B483" s="100"/>
      <c r="C483" s="100"/>
      <c r="D483" s="46"/>
      <c r="E483" s="46"/>
      <c r="F483" s="46"/>
      <c r="G483" s="101"/>
      <c r="H483" s="101"/>
      <c r="I483" s="102">
        <f>SUM(I481:I482)</f>
        <v>1842863</v>
      </c>
    </row>
    <row r="484" spans="1:9" s="59" customFormat="1" ht="15" customHeight="1" x14ac:dyDescent="0.25">
      <c r="A484" s="37" t="s">
        <v>39</v>
      </c>
      <c r="B484" s="184" t="s">
        <v>926</v>
      </c>
      <c r="C484" s="184"/>
      <c r="D484" s="184"/>
      <c r="E484" s="184"/>
      <c r="F484" s="103" t="s">
        <v>146</v>
      </c>
      <c r="G484" s="185" t="s">
        <v>130</v>
      </c>
      <c r="H484" s="185"/>
      <c r="I484" s="185"/>
    </row>
    <row r="485" spans="1:9" s="59" customFormat="1" ht="27" x14ac:dyDescent="0.25">
      <c r="A485" s="40" t="s">
        <v>131</v>
      </c>
      <c r="B485" s="40" t="s">
        <v>132</v>
      </c>
      <c r="C485" s="41" t="s">
        <v>232</v>
      </c>
      <c r="D485" s="41" t="s">
        <v>133</v>
      </c>
      <c r="E485" s="41" t="s">
        <v>150</v>
      </c>
      <c r="F485" s="41" t="s">
        <v>135</v>
      </c>
      <c r="G485" s="97" t="s">
        <v>136</v>
      </c>
      <c r="H485" s="97" t="s">
        <v>137</v>
      </c>
      <c r="I485" s="97" t="s">
        <v>138</v>
      </c>
    </row>
    <row r="486" spans="1:9" s="59" customFormat="1" ht="18" x14ac:dyDescent="0.25">
      <c r="A486" s="100">
        <v>1</v>
      </c>
      <c r="B486" s="51" t="s">
        <v>927</v>
      </c>
      <c r="C486" s="42">
        <v>42203400</v>
      </c>
      <c r="D486" s="67" t="s">
        <v>1063</v>
      </c>
      <c r="E486" s="85" t="s">
        <v>928</v>
      </c>
      <c r="F486" s="42" t="s">
        <v>142</v>
      </c>
      <c r="G486" s="98">
        <v>834970</v>
      </c>
      <c r="H486" s="98">
        <f>ROUND(G486*0.19,0)</f>
        <v>158644</v>
      </c>
      <c r="I486" s="99">
        <f>+G486+H486</f>
        <v>993614</v>
      </c>
    </row>
    <row r="487" spans="1:9" s="39" customFormat="1" x14ac:dyDescent="0.25">
      <c r="A487" s="45" t="s">
        <v>1064</v>
      </c>
      <c r="B487" s="100"/>
      <c r="C487" s="100"/>
      <c r="D487" s="46"/>
      <c r="E487" s="46"/>
      <c r="F487" s="46"/>
      <c r="G487" s="101"/>
      <c r="H487" s="101"/>
      <c r="I487" s="102">
        <f>SUM(I486)</f>
        <v>993614</v>
      </c>
    </row>
    <row r="488" spans="1:9" s="59" customFormat="1" ht="9" customHeight="1" x14ac:dyDescent="0.25">
      <c r="A488" s="37" t="s">
        <v>30</v>
      </c>
      <c r="B488" s="184" t="s">
        <v>929</v>
      </c>
      <c r="C488" s="184"/>
      <c r="D488" s="184"/>
      <c r="E488" s="184"/>
      <c r="F488" s="103" t="s">
        <v>149</v>
      </c>
      <c r="G488" s="185" t="s">
        <v>130</v>
      </c>
      <c r="H488" s="185"/>
      <c r="I488" s="185"/>
    </row>
    <row r="489" spans="1:9" s="59" customFormat="1" ht="27" x14ac:dyDescent="0.25">
      <c r="A489" s="40" t="s">
        <v>131</v>
      </c>
      <c r="B489" s="40" t="s">
        <v>132</v>
      </c>
      <c r="C489" s="41" t="s">
        <v>232</v>
      </c>
      <c r="D489" s="41" t="s">
        <v>133</v>
      </c>
      <c r="E489" s="41" t="s">
        <v>150</v>
      </c>
      <c r="F489" s="41" t="s">
        <v>135</v>
      </c>
      <c r="G489" s="97" t="s">
        <v>136</v>
      </c>
      <c r="H489" s="97" t="s">
        <v>137</v>
      </c>
      <c r="I489" s="97" t="s">
        <v>138</v>
      </c>
    </row>
    <row r="490" spans="1:9" s="59" customFormat="1" ht="18" x14ac:dyDescent="0.25">
      <c r="A490" s="100">
        <v>1</v>
      </c>
      <c r="B490" s="84">
        <v>1186220594</v>
      </c>
      <c r="C490" s="64">
        <v>42293400</v>
      </c>
      <c r="D490" s="67" t="s">
        <v>930</v>
      </c>
      <c r="E490" s="64" t="s">
        <v>930</v>
      </c>
      <c r="F490" s="42" t="s">
        <v>139</v>
      </c>
      <c r="G490" s="98">
        <v>10000000</v>
      </c>
      <c r="H490" s="98">
        <v>0</v>
      </c>
      <c r="I490" s="99">
        <f>+G490+H490</f>
        <v>10000000</v>
      </c>
    </row>
    <row r="491" spans="1:9" s="59" customFormat="1" ht="18" x14ac:dyDescent="0.25">
      <c r="A491" s="100">
        <v>2</v>
      </c>
      <c r="B491" s="84">
        <v>1186220907</v>
      </c>
      <c r="C491" s="64">
        <v>42293400</v>
      </c>
      <c r="D491" s="67" t="s">
        <v>931</v>
      </c>
      <c r="E491" s="64" t="s">
        <v>931</v>
      </c>
      <c r="F491" s="42" t="s">
        <v>139</v>
      </c>
      <c r="G491" s="98">
        <v>3017550</v>
      </c>
      <c r="H491" s="98">
        <v>0</v>
      </c>
      <c r="I491" s="99">
        <f>+G491+H491</f>
        <v>3017550</v>
      </c>
    </row>
    <row r="492" spans="1:9" s="59" customFormat="1" x14ac:dyDescent="0.25">
      <c r="A492" s="45" t="s">
        <v>1065</v>
      </c>
      <c r="B492" s="100"/>
      <c r="C492" s="100"/>
      <c r="D492" s="46"/>
      <c r="E492" s="46"/>
      <c r="F492" s="46"/>
      <c r="G492" s="94"/>
      <c r="H492" s="104"/>
      <c r="I492" s="95">
        <f>SUM(I490:I491)</f>
        <v>13017550</v>
      </c>
    </row>
    <row r="493" spans="1:9" s="59" customFormat="1" ht="25.5" customHeight="1" x14ac:dyDescent="0.25">
      <c r="A493" s="37" t="s">
        <v>89</v>
      </c>
      <c r="B493" s="184" t="s">
        <v>932</v>
      </c>
      <c r="C493" s="184"/>
      <c r="D493" s="184"/>
      <c r="E493" s="184"/>
      <c r="F493" s="103" t="s">
        <v>933</v>
      </c>
      <c r="G493" s="185" t="s">
        <v>130</v>
      </c>
      <c r="H493" s="185"/>
      <c r="I493" s="185"/>
    </row>
    <row r="494" spans="1:9" s="59" customFormat="1" ht="27" x14ac:dyDescent="0.25">
      <c r="A494" s="40" t="s">
        <v>131</v>
      </c>
      <c r="B494" s="40" t="s">
        <v>132</v>
      </c>
      <c r="C494" s="41" t="s">
        <v>232</v>
      </c>
      <c r="D494" s="41" t="s">
        <v>133</v>
      </c>
      <c r="E494" s="41" t="s">
        <v>150</v>
      </c>
      <c r="F494" s="41" t="s">
        <v>135</v>
      </c>
      <c r="G494" s="97" t="s">
        <v>136</v>
      </c>
      <c r="H494" s="97" t="s">
        <v>137</v>
      </c>
      <c r="I494" s="97" t="s">
        <v>138</v>
      </c>
    </row>
    <row r="495" spans="1:9" s="59" customFormat="1" ht="72" x14ac:dyDescent="0.25">
      <c r="A495" s="100">
        <v>1</v>
      </c>
      <c r="B495" s="82">
        <v>1196420145</v>
      </c>
      <c r="C495" s="42" t="s">
        <v>934</v>
      </c>
      <c r="D495" s="67" t="s">
        <v>935</v>
      </c>
      <c r="E495" s="86" t="s">
        <v>936</v>
      </c>
      <c r="F495" s="42" t="s">
        <v>139</v>
      </c>
      <c r="G495" s="98">
        <v>110800</v>
      </c>
      <c r="H495" s="98">
        <v>0</v>
      </c>
      <c r="I495" s="99">
        <f>+G495+H495</f>
        <v>110800</v>
      </c>
    </row>
    <row r="496" spans="1:9" s="59" customFormat="1" ht="72" x14ac:dyDescent="0.25">
      <c r="A496" s="100">
        <v>2</v>
      </c>
      <c r="B496" s="82">
        <v>1196420146</v>
      </c>
      <c r="C496" s="42" t="s">
        <v>934</v>
      </c>
      <c r="D496" s="67" t="s">
        <v>937</v>
      </c>
      <c r="E496" s="86" t="s">
        <v>936</v>
      </c>
      <c r="F496" s="42" t="s">
        <v>139</v>
      </c>
      <c r="G496" s="98">
        <v>110800</v>
      </c>
      <c r="H496" s="98">
        <v>0</v>
      </c>
      <c r="I496" s="99">
        <f>+G496+H496</f>
        <v>110800</v>
      </c>
    </row>
    <row r="497" spans="1:9" s="107" customFormat="1" ht="72" x14ac:dyDescent="0.25">
      <c r="A497" s="100">
        <v>3</v>
      </c>
      <c r="B497" s="82">
        <v>1196420147</v>
      </c>
      <c r="C497" s="42" t="s">
        <v>934</v>
      </c>
      <c r="D497" s="67" t="s">
        <v>938</v>
      </c>
      <c r="E497" s="86" t="s">
        <v>936</v>
      </c>
      <c r="F497" s="42" t="s">
        <v>139</v>
      </c>
      <c r="G497" s="98">
        <v>148400</v>
      </c>
      <c r="H497" s="98">
        <v>0</v>
      </c>
      <c r="I497" s="99">
        <f>+G497+H497</f>
        <v>148400</v>
      </c>
    </row>
    <row r="498" spans="1:9" ht="72" x14ac:dyDescent="0.25">
      <c r="A498" s="100">
        <v>4</v>
      </c>
      <c r="B498" s="82">
        <v>1196420151</v>
      </c>
      <c r="C498" s="42" t="s">
        <v>934</v>
      </c>
      <c r="D498" s="67" t="s">
        <v>939</v>
      </c>
      <c r="E498" s="86" t="s">
        <v>936</v>
      </c>
      <c r="F498" s="42" t="s">
        <v>139</v>
      </c>
      <c r="G498" s="98">
        <v>148400</v>
      </c>
      <c r="H498" s="98">
        <v>0</v>
      </c>
      <c r="I498" s="99">
        <f>+G498+H498</f>
        <v>148400</v>
      </c>
    </row>
    <row r="499" spans="1:9" s="59" customFormat="1" ht="108" x14ac:dyDescent="0.25">
      <c r="A499" s="100">
        <v>5</v>
      </c>
      <c r="B499" s="82">
        <v>1196420148</v>
      </c>
      <c r="C499" s="42" t="s">
        <v>934</v>
      </c>
      <c r="D499" s="67" t="s">
        <v>940</v>
      </c>
      <c r="E499" s="86" t="s">
        <v>941</v>
      </c>
      <c r="F499" s="42" t="s">
        <v>139</v>
      </c>
      <c r="G499" s="98">
        <v>232000</v>
      </c>
      <c r="H499" s="98">
        <v>0</v>
      </c>
      <c r="I499" s="99">
        <f>+G499+H499</f>
        <v>232000</v>
      </c>
    </row>
    <row r="500" spans="1:9" s="39" customFormat="1" x14ac:dyDescent="0.25">
      <c r="A500" s="45" t="s">
        <v>1066</v>
      </c>
      <c r="B500" s="100"/>
      <c r="C500" s="100"/>
      <c r="D500" s="46"/>
      <c r="E500" s="46"/>
      <c r="F500" s="46"/>
      <c r="G500" s="94"/>
      <c r="H500" s="104"/>
      <c r="I500" s="95">
        <f>SUM(I495:I499)</f>
        <v>750400</v>
      </c>
    </row>
    <row r="501" spans="1:9" s="39" customFormat="1" ht="12.75" customHeight="1" x14ac:dyDescent="0.25">
      <c r="A501" s="37" t="s">
        <v>25</v>
      </c>
      <c r="B501" s="184" t="s">
        <v>942</v>
      </c>
      <c r="C501" s="184"/>
      <c r="D501" s="184"/>
      <c r="E501" s="184"/>
      <c r="F501" s="103" t="s">
        <v>943</v>
      </c>
      <c r="G501" s="185" t="s">
        <v>130</v>
      </c>
      <c r="H501" s="185"/>
      <c r="I501" s="185"/>
    </row>
    <row r="502" spans="1:9" s="39" customFormat="1" ht="27" x14ac:dyDescent="0.25">
      <c r="A502" s="40" t="s">
        <v>131</v>
      </c>
      <c r="B502" s="40" t="s">
        <v>132</v>
      </c>
      <c r="C502" s="41" t="s">
        <v>232</v>
      </c>
      <c r="D502" s="41" t="s">
        <v>133</v>
      </c>
      <c r="E502" s="41" t="s">
        <v>150</v>
      </c>
      <c r="F502" s="41" t="s">
        <v>135</v>
      </c>
      <c r="G502" s="97" t="s">
        <v>136</v>
      </c>
      <c r="H502" s="97" t="s">
        <v>137</v>
      </c>
      <c r="I502" s="97" t="s">
        <v>138</v>
      </c>
    </row>
    <row r="503" spans="1:9" s="59" customFormat="1" ht="18" x14ac:dyDescent="0.15">
      <c r="A503" s="100">
        <v>1</v>
      </c>
      <c r="B503" s="87">
        <v>1196491665</v>
      </c>
      <c r="C503" s="87">
        <v>42171703</v>
      </c>
      <c r="D503" s="64" t="s">
        <v>944</v>
      </c>
      <c r="E503" s="64" t="s">
        <v>945</v>
      </c>
      <c r="F503" s="64" t="s">
        <v>139</v>
      </c>
      <c r="G503" s="98">
        <v>650200</v>
      </c>
      <c r="H503" s="98">
        <f>ROUND(G503*0.19,0)</f>
        <v>123538</v>
      </c>
      <c r="I503" s="99">
        <f t="shared" ref="I503:I504" si="58">+G503+H503</f>
        <v>773738</v>
      </c>
    </row>
    <row r="504" spans="1:9" ht="18" x14ac:dyDescent="0.15">
      <c r="A504" s="100">
        <v>2</v>
      </c>
      <c r="B504" s="87">
        <v>1196490056</v>
      </c>
      <c r="C504" s="87">
        <v>42171703</v>
      </c>
      <c r="D504" s="64" t="s">
        <v>946</v>
      </c>
      <c r="E504" s="64" t="s">
        <v>947</v>
      </c>
      <c r="F504" s="64" t="s">
        <v>139</v>
      </c>
      <c r="G504" s="98">
        <v>645900</v>
      </c>
      <c r="H504" s="98">
        <f>ROUND(G504*0.19,0)</f>
        <v>122721</v>
      </c>
      <c r="I504" s="99">
        <f t="shared" si="58"/>
        <v>768621</v>
      </c>
    </row>
    <row r="505" spans="1:9" s="59" customFormat="1" x14ac:dyDescent="0.25">
      <c r="A505" s="45" t="s">
        <v>1067</v>
      </c>
      <c r="B505" s="100"/>
      <c r="C505" s="100"/>
      <c r="D505" s="46"/>
      <c r="E505" s="46"/>
      <c r="F505" s="46"/>
      <c r="G505" s="94"/>
      <c r="H505" s="104"/>
      <c r="I505" s="95">
        <f>SUM(I503:I504)</f>
        <v>1542359</v>
      </c>
    </row>
    <row r="506" spans="1:9" s="59" customFormat="1" ht="22.5" customHeight="1" x14ac:dyDescent="0.25">
      <c r="A506" s="37" t="s">
        <v>90</v>
      </c>
      <c r="B506" s="184" t="s">
        <v>193</v>
      </c>
      <c r="C506" s="184"/>
      <c r="D506" s="184"/>
      <c r="E506" s="184"/>
      <c r="F506" s="103" t="s">
        <v>194</v>
      </c>
      <c r="G506" s="185" t="s">
        <v>130</v>
      </c>
      <c r="H506" s="185"/>
      <c r="I506" s="185"/>
    </row>
    <row r="507" spans="1:9" s="59" customFormat="1" ht="27" x14ac:dyDescent="0.25">
      <c r="A507" s="40" t="s">
        <v>131</v>
      </c>
      <c r="B507" s="40" t="s">
        <v>132</v>
      </c>
      <c r="C507" s="41" t="s">
        <v>232</v>
      </c>
      <c r="D507" s="41" t="s">
        <v>133</v>
      </c>
      <c r="E507" s="41" t="s">
        <v>150</v>
      </c>
      <c r="F507" s="41" t="s">
        <v>135</v>
      </c>
      <c r="G507" s="97" t="s">
        <v>136</v>
      </c>
      <c r="H507" s="97" t="s">
        <v>137</v>
      </c>
      <c r="I507" s="97" t="s">
        <v>138</v>
      </c>
    </row>
    <row r="508" spans="1:9" s="59" customFormat="1" ht="18" x14ac:dyDescent="0.25">
      <c r="A508" s="100">
        <v>1</v>
      </c>
      <c r="B508" s="51">
        <v>1196490080</v>
      </c>
      <c r="C508" s="64">
        <v>42295114</v>
      </c>
      <c r="D508" s="64" t="s">
        <v>195</v>
      </c>
      <c r="E508" s="65" t="s">
        <v>195</v>
      </c>
      <c r="F508" s="64" t="s">
        <v>139</v>
      </c>
      <c r="G508" s="98">
        <v>102000</v>
      </c>
      <c r="H508" s="98">
        <f t="shared" ref="H508:H540" si="59">ROUND(G508*0.19,0)</f>
        <v>19380</v>
      </c>
      <c r="I508" s="99">
        <f>+G508+H508</f>
        <v>121380</v>
      </c>
    </row>
    <row r="509" spans="1:9" s="59" customFormat="1" ht="18" x14ac:dyDescent="0.25">
      <c r="A509" s="100">
        <v>2</v>
      </c>
      <c r="B509" s="51">
        <v>1196490081</v>
      </c>
      <c r="C509" s="64">
        <v>42295114</v>
      </c>
      <c r="D509" s="64" t="s">
        <v>196</v>
      </c>
      <c r="E509" s="65" t="s">
        <v>196</v>
      </c>
      <c r="F509" s="64" t="s">
        <v>139</v>
      </c>
      <c r="G509" s="98">
        <v>67000</v>
      </c>
      <c r="H509" s="98">
        <f t="shared" si="59"/>
        <v>12730</v>
      </c>
      <c r="I509" s="99">
        <f t="shared" ref="I509:I540" si="60">+G509+H509</f>
        <v>79730</v>
      </c>
    </row>
    <row r="510" spans="1:9" s="59" customFormat="1" ht="18" x14ac:dyDescent="0.25">
      <c r="A510" s="100">
        <v>3</v>
      </c>
      <c r="B510" s="51">
        <v>1196490083</v>
      </c>
      <c r="C510" s="64">
        <v>42294513</v>
      </c>
      <c r="D510" s="64" t="s">
        <v>197</v>
      </c>
      <c r="E510" s="65" t="s">
        <v>197</v>
      </c>
      <c r="F510" s="64" t="s">
        <v>139</v>
      </c>
      <c r="G510" s="98">
        <v>274000</v>
      </c>
      <c r="H510" s="98">
        <f t="shared" si="59"/>
        <v>52060</v>
      </c>
      <c r="I510" s="99">
        <f t="shared" si="60"/>
        <v>326060</v>
      </c>
    </row>
    <row r="511" spans="1:9" s="59" customFormat="1" x14ac:dyDescent="0.25">
      <c r="A511" s="100">
        <v>4</v>
      </c>
      <c r="B511" s="51">
        <v>1196491038</v>
      </c>
      <c r="C511" s="64">
        <v>42294523</v>
      </c>
      <c r="D511" s="64" t="s">
        <v>198</v>
      </c>
      <c r="E511" s="65" t="s">
        <v>198</v>
      </c>
      <c r="F511" s="64" t="s">
        <v>139</v>
      </c>
      <c r="G511" s="98">
        <v>211000</v>
      </c>
      <c r="H511" s="98">
        <f t="shared" si="59"/>
        <v>40090</v>
      </c>
      <c r="I511" s="99">
        <f t="shared" si="60"/>
        <v>251090</v>
      </c>
    </row>
    <row r="512" spans="1:9" s="59" customFormat="1" ht="18" x14ac:dyDescent="0.25">
      <c r="A512" s="100">
        <v>5</v>
      </c>
      <c r="B512" s="51" t="s">
        <v>145</v>
      </c>
      <c r="C512" s="64">
        <v>42294513</v>
      </c>
      <c r="D512" s="64" t="s">
        <v>199</v>
      </c>
      <c r="E512" s="65" t="s">
        <v>199</v>
      </c>
      <c r="F512" s="64" t="s">
        <v>139</v>
      </c>
      <c r="G512" s="98">
        <v>130000</v>
      </c>
      <c r="H512" s="98">
        <f t="shared" si="59"/>
        <v>24700</v>
      </c>
      <c r="I512" s="99">
        <f t="shared" si="60"/>
        <v>154700</v>
      </c>
    </row>
    <row r="513" spans="1:9" s="59" customFormat="1" ht="18" x14ac:dyDescent="0.25">
      <c r="A513" s="100">
        <v>6</v>
      </c>
      <c r="B513" s="51" t="s">
        <v>145</v>
      </c>
      <c r="C513" s="64">
        <v>42294513</v>
      </c>
      <c r="D513" s="64" t="s">
        <v>200</v>
      </c>
      <c r="E513" s="65" t="s">
        <v>200</v>
      </c>
      <c r="F513" s="64" t="s">
        <v>139</v>
      </c>
      <c r="G513" s="98">
        <v>238000</v>
      </c>
      <c r="H513" s="98">
        <f t="shared" si="59"/>
        <v>45220</v>
      </c>
      <c r="I513" s="99">
        <f t="shared" si="60"/>
        <v>283220</v>
      </c>
    </row>
    <row r="514" spans="1:9" s="59" customFormat="1" ht="18" x14ac:dyDescent="0.25">
      <c r="A514" s="100">
        <v>7</v>
      </c>
      <c r="B514" s="51">
        <v>1196491040</v>
      </c>
      <c r="C514" s="64">
        <v>42294513</v>
      </c>
      <c r="D514" s="64" t="s">
        <v>201</v>
      </c>
      <c r="E514" s="65" t="s">
        <v>201</v>
      </c>
      <c r="F514" s="64" t="s">
        <v>139</v>
      </c>
      <c r="G514" s="98">
        <v>130000</v>
      </c>
      <c r="H514" s="98">
        <f t="shared" si="59"/>
        <v>24700</v>
      </c>
      <c r="I514" s="99">
        <f t="shared" si="60"/>
        <v>154700</v>
      </c>
    </row>
    <row r="515" spans="1:9" s="59" customFormat="1" ht="18" x14ac:dyDescent="0.25">
      <c r="A515" s="100">
        <v>8</v>
      </c>
      <c r="B515" s="51">
        <v>1196491042</v>
      </c>
      <c r="C515" s="64">
        <v>42294513</v>
      </c>
      <c r="D515" s="64" t="s">
        <v>202</v>
      </c>
      <c r="E515" s="65" t="s">
        <v>202</v>
      </c>
      <c r="F515" s="64" t="s">
        <v>139</v>
      </c>
      <c r="G515" s="98">
        <v>270000</v>
      </c>
      <c r="H515" s="98">
        <f t="shared" si="59"/>
        <v>51300</v>
      </c>
      <c r="I515" s="99">
        <f t="shared" si="60"/>
        <v>321300</v>
      </c>
    </row>
    <row r="516" spans="1:9" s="59" customFormat="1" ht="18" x14ac:dyDescent="0.25">
      <c r="A516" s="100">
        <v>9</v>
      </c>
      <c r="B516" s="51">
        <v>1196491043</v>
      </c>
      <c r="C516" s="64" t="s">
        <v>948</v>
      </c>
      <c r="D516" s="64" t="s">
        <v>203</v>
      </c>
      <c r="E516" s="65" t="s">
        <v>203</v>
      </c>
      <c r="F516" s="64" t="s">
        <v>139</v>
      </c>
      <c r="G516" s="98">
        <v>159000</v>
      </c>
      <c r="H516" s="98">
        <f t="shared" si="59"/>
        <v>30210</v>
      </c>
      <c r="I516" s="99">
        <f t="shared" si="60"/>
        <v>189210</v>
      </c>
    </row>
    <row r="517" spans="1:9" s="59" customFormat="1" ht="18" x14ac:dyDescent="0.25">
      <c r="A517" s="100">
        <v>10</v>
      </c>
      <c r="B517" s="51">
        <v>1196491044</v>
      </c>
      <c r="C517" s="64" t="s">
        <v>948</v>
      </c>
      <c r="D517" s="64" t="s">
        <v>204</v>
      </c>
      <c r="E517" s="65" t="s">
        <v>204</v>
      </c>
      <c r="F517" s="64" t="s">
        <v>139</v>
      </c>
      <c r="G517" s="98">
        <v>55000</v>
      </c>
      <c r="H517" s="98">
        <f t="shared" si="59"/>
        <v>10450</v>
      </c>
      <c r="I517" s="99">
        <f t="shared" si="60"/>
        <v>65450</v>
      </c>
    </row>
    <row r="518" spans="1:9" s="59" customFormat="1" ht="18" x14ac:dyDescent="0.25">
      <c r="A518" s="100">
        <v>11</v>
      </c>
      <c r="B518" s="51">
        <v>1196491047</v>
      </c>
      <c r="C518" s="64">
        <v>42294513</v>
      </c>
      <c r="D518" s="64" t="s">
        <v>205</v>
      </c>
      <c r="E518" s="65" t="s">
        <v>205</v>
      </c>
      <c r="F518" s="64" t="s">
        <v>139</v>
      </c>
      <c r="G518" s="98">
        <v>553000</v>
      </c>
      <c r="H518" s="98">
        <f t="shared" si="59"/>
        <v>105070</v>
      </c>
      <c r="I518" s="99">
        <f t="shared" si="60"/>
        <v>658070</v>
      </c>
    </row>
    <row r="519" spans="1:9" s="59" customFormat="1" x14ac:dyDescent="0.25">
      <c r="A519" s="100">
        <v>12</v>
      </c>
      <c r="B519" s="51">
        <v>1196491048</v>
      </c>
      <c r="C519" s="64">
        <v>42294513</v>
      </c>
      <c r="D519" s="64" t="s">
        <v>206</v>
      </c>
      <c r="E519" s="65" t="s">
        <v>206</v>
      </c>
      <c r="F519" s="64" t="s">
        <v>139</v>
      </c>
      <c r="G519" s="98">
        <v>554000</v>
      </c>
      <c r="H519" s="98">
        <f t="shared" si="59"/>
        <v>105260</v>
      </c>
      <c r="I519" s="99">
        <f t="shared" si="60"/>
        <v>659260</v>
      </c>
    </row>
    <row r="520" spans="1:9" s="59" customFormat="1" x14ac:dyDescent="0.25">
      <c r="A520" s="100">
        <v>13</v>
      </c>
      <c r="B520" s="51">
        <v>1196491050</v>
      </c>
      <c r="C520" s="64">
        <v>42294513</v>
      </c>
      <c r="D520" s="64" t="s">
        <v>207</v>
      </c>
      <c r="E520" s="65" t="s">
        <v>207</v>
      </c>
      <c r="F520" s="64" t="s">
        <v>139</v>
      </c>
      <c r="G520" s="98">
        <v>688000</v>
      </c>
      <c r="H520" s="98">
        <f t="shared" si="59"/>
        <v>130720</v>
      </c>
      <c r="I520" s="99">
        <f t="shared" si="60"/>
        <v>818720</v>
      </c>
    </row>
    <row r="521" spans="1:9" s="59" customFormat="1" x14ac:dyDescent="0.25">
      <c r="A521" s="100">
        <v>14</v>
      </c>
      <c r="B521" s="51">
        <v>1196491049</v>
      </c>
      <c r="C521" s="64">
        <v>42294513</v>
      </c>
      <c r="D521" s="64" t="s">
        <v>208</v>
      </c>
      <c r="E521" s="65" t="s">
        <v>208</v>
      </c>
      <c r="F521" s="64" t="s">
        <v>139</v>
      </c>
      <c r="G521" s="98">
        <v>688000</v>
      </c>
      <c r="H521" s="98">
        <f t="shared" si="59"/>
        <v>130720</v>
      </c>
      <c r="I521" s="99">
        <f t="shared" si="60"/>
        <v>818720</v>
      </c>
    </row>
    <row r="522" spans="1:9" s="59" customFormat="1" x14ac:dyDescent="0.25">
      <c r="A522" s="100">
        <v>15</v>
      </c>
      <c r="B522" s="51">
        <v>1196491051</v>
      </c>
      <c r="C522" s="64">
        <v>42294513</v>
      </c>
      <c r="D522" s="64" t="s">
        <v>209</v>
      </c>
      <c r="E522" s="65" t="s">
        <v>209</v>
      </c>
      <c r="F522" s="64" t="s">
        <v>139</v>
      </c>
      <c r="G522" s="98">
        <v>738000</v>
      </c>
      <c r="H522" s="98">
        <f t="shared" si="59"/>
        <v>140220</v>
      </c>
      <c r="I522" s="99">
        <f t="shared" si="60"/>
        <v>878220</v>
      </c>
    </row>
    <row r="523" spans="1:9" s="59" customFormat="1" ht="36" x14ac:dyDescent="0.25">
      <c r="A523" s="100">
        <v>16</v>
      </c>
      <c r="B523" s="51">
        <v>1196491052</v>
      </c>
      <c r="C523" s="64">
        <v>42294513</v>
      </c>
      <c r="D523" s="64" t="s">
        <v>210</v>
      </c>
      <c r="E523" s="65" t="s">
        <v>210</v>
      </c>
      <c r="F523" s="64" t="s">
        <v>139</v>
      </c>
      <c r="G523" s="98">
        <v>833000</v>
      </c>
      <c r="H523" s="98">
        <f t="shared" si="59"/>
        <v>158270</v>
      </c>
      <c r="I523" s="99">
        <f t="shared" si="60"/>
        <v>991270</v>
      </c>
    </row>
    <row r="524" spans="1:9" s="59" customFormat="1" ht="27" x14ac:dyDescent="0.25">
      <c r="A524" s="100">
        <v>17</v>
      </c>
      <c r="B524" s="51">
        <v>1196490521</v>
      </c>
      <c r="C524" s="64">
        <v>42295114</v>
      </c>
      <c r="D524" s="64" t="s">
        <v>211</v>
      </c>
      <c r="E524" s="65" t="s">
        <v>211</v>
      </c>
      <c r="F524" s="64" t="s">
        <v>139</v>
      </c>
      <c r="G524" s="98">
        <v>353000</v>
      </c>
      <c r="H524" s="98">
        <f t="shared" si="59"/>
        <v>67070</v>
      </c>
      <c r="I524" s="99">
        <f t="shared" si="60"/>
        <v>420070</v>
      </c>
    </row>
    <row r="525" spans="1:9" s="59" customFormat="1" ht="18" x14ac:dyDescent="0.25">
      <c r="A525" s="100">
        <v>18</v>
      </c>
      <c r="B525" s="51">
        <v>1196490929</v>
      </c>
      <c r="C525" s="64">
        <v>42294513</v>
      </c>
      <c r="D525" s="64" t="s">
        <v>212</v>
      </c>
      <c r="E525" s="65" t="s">
        <v>212</v>
      </c>
      <c r="F525" s="64" t="s">
        <v>139</v>
      </c>
      <c r="G525" s="98">
        <v>159000</v>
      </c>
      <c r="H525" s="98">
        <f t="shared" si="59"/>
        <v>30210</v>
      </c>
      <c r="I525" s="99">
        <f t="shared" si="60"/>
        <v>189210</v>
      </c>
    </row>
    <row r="526" spans="1:9" s="59" customFormat="1" ht="18" x14ac:dyDescent="0.25">
      <c r="A526" s="100">
        <v>19</v>
      </c>
      <c r="B526" s="51">
        <v>1196490039</v>
      </c>
      <c r="C526" s="64">
        <v>42294513</v>
      </c>
      <c r="D526" s="64" t="s">
        <v>213</v>
      </c>
      <c r="E526" s="65" t="s">
        <v>213</v>
      </c>
      <c r="F526" s="64" t="s">
        <v>139</v>
      </c>
      <c r="G526" s="98">
        <v>1113000</v>
      </c>
      <c r="H526" s="98">
        <f t="shared" si="59"/>
        <v>211470</v>
      </c>
      <c r="I526" s="99">
        <f t="shared" si="60"/>
        <v>1324470</v>
      </c>
    </row>
    <row r="527" spans="1:9" s="59" customFormat="1" ht="27" x14ac:dyDescent="0.25">
      <c r="A527" s="100">
        <v>20</v>
      </c>
      <c r="B527" s="51">
        <v>1196491651</v>
      </c>
      <c r="C527" s="64">
        <v>42294513</v>
      </c>
      <c r="D527" s="64" t="s">
        <v>214</v>
      </c>
      <c r="E527" s="65" t="s">
        <v>214</v>
      </c>
      <c r="F527" s="64" t="s">
        <v>139</v>
      </c>
      <c r="G527" s="98">
        <v>345000</v>
      </c>
      <c r="H527" s="98">
        <f t="shared" si="59"/>
        <v>65550</v>
      </c>
      <c r="I527" s="99">
        <f t="shared" si="60"/>
        <v>410550</v>
      </c>
    </row>
    <row r="528" spans="1:9" s="59" customFormat="1" ht="18" x14ac:dyDescent="0.25">
      <c r="A528" s="100">
        <v>21</v>
      </c>
      <c r="B528" s="51">
        <v>1196491653</v>
      </c>
      <c r="C528" s="64">
        <v>42294513</v>
      </c>
      <c r="D528" s="64" t="s">
        <v>215</v>
      </c>
      <c r="E528" s="65" t="s">
        <v>215</v>
      </c>
      <c r="F528" s="64" t="s">
        <v>139</v>
      </c>
      <c r="G528" s="101">
        <v>30000</v>
      </c>
      <c r="H528" s="101">
        <v>0</v>
      </c>
      <c r="I528" s="102">
        <f t="shared" si="60"/>
        <v>30000</v>
      </c>
    </row>
    <row r="529" spans="1:9" s="59" customFormat="1" ht="18" x14ac:dyDescent="0.25">
      <c r="A529" s="100">
        <v>22</v>
      </c>
      <c r="B529" s="51">
        <v>1196491654</v>
      </c>
      <c r="C529" s="64">
        <v>42294513</v>
      </c>
      <c r="D529" s="64" t="s">
        <v>216</v>
      </c>
      <c r="E529" s="65" t="s">
        <v>216</v>
      </c>
      <c r="F529" s="64" t="s">
        <v>139</v>
      </c>
      <c r="G529" s="98">
        <v>358000</v>
      </c>
      <c r="H529" s="98">
        <f t="shared" si="59"/>
        <v>68020</v>
      </c>
      <c r="I529" s="99">
        <f t="shared" si="60"/>
        <v>426020</v>
      </c>
    </row>
    <row r="530" spans="1:9" s="59" customFormat="1" ht="18" x14ac:dyDescent="0.25">
      <c r="A530" s="100">
        <v>23</v>
      </c>
      <c r="B530" s="51">
        <v>1196490108</v>
      </c>
      <c r="C530" s="64">
        <v>42294513</v>
      </c>
      <c r="D530" s="64" t="s">
        <v>217</v>
      </c>
      <c r="E530" s="65" t="s">
        <v>217</v>
      </c>
      <c r="F530" s="64" t="s">
        <v>139</v>
      </c>
      <c r="G530" s="98">
        <v>711000</v>
      </c>
      <c r="H530" s="98">
        <f t="shared" si="59"/>
        <v>135090</v>
      </c>
      <c r="I530" s="99">
        <f t="shared" si="60"/>
        <v>846090</v>
      </c>
    </row>
    <row r="531" spans="1:9" s="59" customFormat="1" ht="18" x14ac:dyDescent="0.25">
      <c r="A531" s="100">
        <v>24</v>
      </c>
      <c r="B531" s="51">
        <v>1196491655</v>
      </c>
      <c r="C531" s="64">
        <v>42294513</v>
      </c>
      <c r="D531" s="64" t="s">
        <v>218</v>
      </c>
      <c r="E531" s="65" t="s">
        <v>218</v>
      </c>
      <c r="F531" s="64" t="s">
        <v>139</v>
      </c>
      <c r="G531" s="98">
        <v>675000</v>
      </c>
      <c r="H531" s="98">
        <f t="shared" si="59"/>
        <v>128250</v>
      </c>
      <c r="I531" s="99">
        <f t="shared" si="60"/>
        <v>803250</v>
      </c>
    </row>
    <row r="532" spans="1:9" s="59" customFormat="1" x14ac:dyDescent="0.25">
      <c r="A532" s="100">
        <v>25</v>
      </c>
      <c r="B532" s="51">
        <v>1196491656</v>
      </c>
      <c r="C532" s="64">
        <v>42294513</v>
      </c>
      <c r="D532" s="64" t="s">
        <v>219</v>
      </c>
      <c r="E532" s="65" t="s">
        <v>219</v>
      </c>
      <c r="F532" s="64" t="s">
        <v>139</v>
      </c>
      <c r="G532" s="98">
        <v>95000</v>
      </c>
      <c r="H532" s="98">
        <f t="shared" si="59"/>
        <v>18050</v>
      </c>
      <c r="I532" s="99">
        <f t="shared" si="60"/>
        <v>113050</v>
      </c>
    </row>
    <row r="533" spans="1:9" s="59" customFormat="1" ht="36" x14ac:dyDescent="0.25">
      <c r="A533" s="100">
        <v>26</v>
      </c>
      <c r="B533" s="51">
        <v>1196490522</v>
      </c>
      <c r="C533" s="64">
        <v>42294513</v>
      </c>
      <c r="D533" s="64" t="s">
        <v>220</v>
      </c>
      <c r="E533" s="65" t="s">
        <v>220</v>
      </c>
      <c r="F533" s="64" t="s">
        <v>139</v>
      </c>
      <c r="G533" s="98">
        <v>325000</v>
      </c>
      <c r="H533" s="98">
        <f t="shared" si="59"/>
        <v>61750</v>
      </c>
      <c r="I533" s="99">
        <f t="shared" si="60"/>
        <v>386750</v>
      </c>
    </row>
    <row r="534" spans="1:9" s="59" customFormat="1" x14ac:dyDescent="0.25">
      <c r="A534" s="100">
        <v>27</v>
      </c>
      <c r="B534" s="51">
        <v>1196491270</v>
      </c>
      <c r="C534" s="64">
        <v>42294513</v>
      </c>
      <c r="D534" s="64" t="s">
        <v>221</v>
      </c>
      <c r="E534" s="65" t="s">
        <v>221</v>
      </c>
      <c r="F534" s="64" t="s">
        <v>142</v>
      </c>
      <c r="G534" s="98">
        <v>73000</v>
      </c>
      <c r="H534" s="98">
        <f t="shared" si="59"/>
        <v>13870</v>
      </c>
      <c r="I534" s="99">
        <f t="shared" si="60"/>
        <v>86870</v>
      </c>
    </row>
    <row r="535" spans="1:9" s="59" customFormat="1" ht="18" x14ac:dyDescent="0.25">
      <c r="A535" s="100">
        <v>28</v>
      </c>
      <c r="B535" s="51" t="s">
        <v>222</v>
      </c>
      <c r="C535" s="64">
        <v>42294513</v>
      </c>
      <c r="D535" s="64" t="s">
        <v>223</v>
      </c>
      <c r="E535" s="65" t="s">
        <v>224</v>
      </c>
      <c r="F535" s="64" t="s">
        <v>142</v>
      </c>
      <c r="G535" s="98">
        <v>519000</v>
      </c>
      <c r="H535" s="98">
        <f t="shared" si="59"/>
        <v>98610</v>
      </c>
      <c r="I535" s="99">
        <f t="shared" si="60"/>
        <v>617610</v>
      </c>
    </row>
    <row r="536" spans="1:9" s="59" customFormat="1" ht="18" x14ac:dyDescent="0.25">
      <c r="A536" s="100">
        <v>29</v>
      </c>
      <c r="B536" s="51" t="s">
        <v>222</v>
      </c>
      <c r="C536" s="64">
        <v>42294513</v>
      </c>
      <c r="D536" s="64" t="s">
        <v>225</v>
      </c>
      <c r="E536" s="65" t="s">
        <v>226</v>
      </c>
      <c r="F536" s="64" t="s">
        <v>142</v>
      </c>
      <c r="G536" s="98">
        <v>510000</v>
      </c>
      <c r="H536" s="98">
        <f t="shared" si="59"/>
        <v>96900</v>
      </c>
      <c r="I536" s="99">
        <f t="shared" si="60"/>
        <v>606900</v>
      </c>
    </row>
    <row r="537" spans="1:9" s="59" customFormat="1" ht="18" x14ac:dyDescent="0.25">
      <c r="A537" s="100">
        <v>30</v>
      </c>
      <c r="B537" s="51" t="s">
        <v>222</v>
      </c>
      <c r="C537" s="64">
        <v>42294513</v>
      </c>
      <c r="D537" s="64" t="s">
        <v>227</v>
      </c>
      <c r="E537" s="65" t="s">
        <v>227</v>
      </c>
      <c r="F537" s="64" t="s">
        <v>142</v>
      </c>
      <c r="G537" s="98">
        <v>159000</v>
      </c>
      <c r="H537" s="98">
        <f t="shared" si="59"/>
        <v>30210</v>
      </c>
      <c r="I537" s="99">
        <f t="shared" si="60"/>
        <v>189210</v>
      </c>
    </row>
    <row r="538" spans="1:9" s="59" customFormat="1" ht="27" x14ac:dyDescent="0.25">
      <c r="A538" s="100">
        <v>31</v>
      </c>
      <c r="B538" s="51" t="s">
        <v>222</v>
      </c>
      <c r="C538" s="64">
        <v>42294513</v>
      </c>
      <c r="D538" s="64" t="s">
        <v>228</v>
      </c>
      <c r="E538" s="65" t="s">
        <v>228</v>
      </c>
      <c r="F538" s="64" t="s">
        <v>142</v>
      </c>
      <c r="G538" s="98">
        <v>333000</v>
      </c>
      <c r="H538" s="98">
        <f t="shared" si="59"/>
        <v>63270</v>
      </c>
      <c r="I538" s="99">
        <f t="shared" si="60"/>
        <v>396270</v>
      </c>
    </row>
    <row r="539" spans="1:9" s="59" customFormat="1" ht="18" x14ac:dyDescent="0.25">
      <c r="A539" s="47">
        <v>32</v>
      </c>
      <c r="B539" s="42" t="s">
        <v>222</v>
      </c>
      <c r="C539" s="42">
        <v>42294513</v>
      </c>
      <c r="D539" s="42" t="s">
        <v>1068</v>
      </c>
      <c r="E539" s="50" t="s">
        <v>1069</v>
      </c>
      <c r="F539" s="42" t="s">
        <v>139</v>
      </c>
      <c r="G539" s="79">
        <v>378000</v>
      </c>
      <c r="H539" s="79">
        <f t="shared" si="59"/>
        <v>71820</v>
      </c>
      <c r="I539" s="99">
        <f t="shared" si="60"/>
        <v>449820</v>
      </c>
    </row>
    <row r="540" spans="1:9" s="59" customFormat="1" ht="18" x14ac:dyDescent="0.25">
      <c r="A540" s="47">
        <v>33</v>
      </c>
      <c r="B540" s="42" t="s">
        <v>222</v>
      </c>
      <c r="C540" s="42">
        <v>42294513</v>
      </c>
      <c r="D540" s="42" t="s">
        <v>1070</v>
      </c>
      <c r="E540" s="50" t="s">
        <v>1069</v>
      </c>
      <c r="F540" s="42" t="s">
        <v>139</v>
      </c>
      <c r="G540" s="79">
        <v>333000</v>
      </c>
      <c r="H540" s="79">
        <f t="shared" si="59"/>
        <v>63270</v>
      </c>
      <c r="I540" s="99">
        <f t="shared" si="60"/>
        <v>396270</v>
      </c>
    </row>
    <row r="541" spans="1:9" s="59" customFormat="1" x14ac:dyDescent="0.25">
      <c r="A541" s="116" t="s">
        <v>1071</v>
      </c>
      <c r="B541" s="47"/>
      <c r="C541" s="47"/>
      <c r="D541" s="52"/>
      <c r="E541" s="52"/>
      <c r="F541" s="52"/>
      <c r="G541" s="117"/>
      <c r="H541" s="117"/>
      <c r="I541" s="118">
        <f>SUM(I508:I540)</f>
        <v>14463510</v>
      </c>
    </row>
    <row r="542" spans="1:9" s="59" customFormat="1" ht="12.75" customHeight="1" x14ac:dyDescent="0.25">
      <c r="A542" s="111" t="s">
        <v>91</v>
      </c>
      <c r="B542" s="184" t="s">
        <v>126</v>
      </c>
      <c r="C542" s="184"/>
      <c r="D542" s="184"/>
      <c r="E542" s="184"/>
      <c r="F542" s="103" t="s">
        <v>194</v>
      </c>
      <c r="G542" s="185" t="s">
        <v>130</v>
      </c>
      <c r="H542" s="185"/>
      <c r="I542" s="185"/>
    </row>
    <row r="543" spans="1:9" s="59" customFormat="1" ht="23.25" customHeight="1" x14ac:dyDescent="0.25">
      <c r="A543" s="40" t="s">
        <v>131</v>
      </c>
      <c r="B543" s="40" t="s">
        <v>132</v>
      </c>
      <c r="C543" s="41" t="s">
        <v>232</v>
      </c>
      <c r="D543" s="41" t="s">
        <v>133</v>
      </c>
      <c r="E543" s="41" t="s">
        <v>150</v>
      </c>
      <c r="F543" s="41" t="s">
        <v>135</v>
      </c>
      <c r="G543" s="97" t="s">
        <v>136</v>
      </c>
      <c r="H543" s="97" t="s">
        <v>137</v>
      </c>
      <c r="I543" s="97" t="s">
        <v>138</v>
      </c>
    </row>
    <row r="544" spans="1:9" s="59" customFormat="1" ht="18" x14ac:dyDescent="0.25">
      <c r="A544" s="100">
        <v>1</v>
      </c>
      <c r="B544" s="88">
        <v>1196420018</v>
      </c>
      <c r="C544" s="64">
        <v>42294500</v>
      </c>
      <c r="D544" s="65" t="s">
        <v>949</v>
      </c>
      <c r="E544" s="65" t="s">
        <v>949</v>
      </c>
      <c r="F544" s="64" t="s">
        <v>139</v>
      </c>
      <c r="G544" s="98">
        <v>265000</v>
      </c>
      <c r="H544" s="98">
        <v>0</v>
      </c>
      <c r="I544" s="99">
        <f>+G544+H544</f>
        <v>265000</v>
      </c>
    </row>
    <row r="545" spans="1:9" s="59" customFormat="1" x14ac:dyDescent="0.25">
      <c r="A545" s="45" t="s">
        <v>1072</v>
      </c>
      <c r="B545" s="100"/>
      <c r="C545" s="100"/>
      <c r="D545" s="46"/>
      <c r="E545" s="46"/>
      <c r="F545" s="46"/>
      <c r="G545" s="101"/>
      <c r="H545" s="101"/>
      <c r="I545" s="102">
        <f>SUM(I544)</f>
        <v>265000</v>
      </c>
    </row>
    <row r="546" spans="1:9" s="59" customFormat="1" ht="18" customHeight="1" x14ac:dyDescent="0.25">
      <c r="A546" s="111" t="s">
        <v>92</v>
      </c>
      <c r="B546" s="184" t="s">
        <v>127</v>
      </c>
      <c r="C546" s="184"/>
      <c r="D546" s="184"/>
      <c r="E546" s="184"/>
      <c r="F546" s="103" t="s">
        <v>194</v>
      </c>
      <c r="G546" s="185" t="s">
        <v>130</v>
      </c>
      <c r="H546" s="185"/>
      <c r="I546" s="185"/>
    </row>
    <row r="547" spans="1:9" s="59" customFormat="1" ht="27" x14ac:dyDescent="0.25">
      <c r="A547" s="40" t="s">
        <v>131</v>
      </c>
      <c r="B547" s="40" t="s">
        <v>132</v>
      </c>
      <c r="C547" s="41" t="s">
        <v>232</v>
      </c>
      <c r="D547" s="41" t="s">
        <v>133</v>
      </c>
      <c r="E547" s="41" t="s">
        <v>150</v>
      </c>
      <c r="F547" s="41" t="s">
        <v>135</v>
      </c>
      <c r="G547" s="97" t="s">
        <v>136</v>
      </c>
      <c r="H547" s="97" t="s">
        <v>137</v>
      </c>
      <c r="I547" s="97" t="s">
        <v>138</v>
      </c>
    </row>
    <row r="548" spans="1:9" s="59" customFormat="1" ht="36" x14ac:dyDescent="0.25">
      <c r="A548" s="100">
        <v>1</v>
      </c>
      <c r="B548" s="88">
        <v>1196490546</v>
      </c>
      <c r="C548" s="64">
        <v>42294517</v>
      </c>
      <c r="D548" s="65" t="s">
        <v>950</v>
      </c>
      <c r="E548" s="65" t="s">
        <v>950</v>
      </c>
      <c r="F548" s="64" t="s">
        <v>139</v>
      </c>
      <c r="G548" s="98">
        <v>630000</v>
      </c>
      <c r="H548" s="98">
        <v>0</v>
      </c>
      <c r="I548" s="99">
        <f t="shared" ref="I548:I550" si="61">+G548+H548</f>
        <v>630000</v>
      </c>
    </row>
    <row r="549" spans="1:9" s="59" customFormat="1" ht="18" x14ac:dyDescent="0.25">
      <c r="A549" s="100">
        <v>2</v>
      </c>
      <c r="B549" s="63">
        <v>1196490198</v>
      </c>
      <c r="C549" s="64">
        <v>4229451</v>
      </c>
      <c r="D549" s="65" t="s">
        <v>951</v>
      </c>
      <c r="E549" s="65" t="s">
        <v>951</v>
      </c>
      <c r="F549" s="64" t="s">
        <v>139</v>
      </c>
      <c r="G549" s="98">
        <v>40000</v>
      </c>
      <c r="H549" s="98">
        <v>0</v>
      </c>
      <c r="I549" s="99">
        <f t="shared" si="61"/>
        <v>40000</v>
      </c>
    </row>
    <row r="550" spans="1:9" s="59" customFormat="1" ht="18" x14ac:dyDescent="0.25">
      <c r="A550" s="100">
        <v>3</v>
      </c>
      <c r="B550" s="88">
        <v>1196490800</v>
      </c>
      <c r="C550" s="64">
        <v>42295505</v>
      </c>
      <c r="D550" s="65" t="s">
        <v>952</v>
      </c>
      <c r="E550" s="65" t="s">
        <v>952</v>
      </c>
      <c r="F550" s="64" t="s">
        <v>142</v>
      </c>
      <c r="G550" s="93">
        <v>1730000</v>
      </c>
      <c r="H550" s="98">
        <v>0</v>
      </c>
      <c r="I550" s="99">
        <f t="shared" si="61"/>
        <v>1730000</v>
      </c>
    </row>
    <row r="551" spans="1:9" s="59" customFormat="1" x14ac:dyDescent="0.25">
      <c r="A551" s="45" t="s">
        <v>1073</v>
      </c>
      <c r="B551" s="100"/>
      <c r="C551" s="100"/>
      <c r="D551" s="46"/>
      <c r="E551" s="46"/>
      <c r="F551" s="46"/>
      <c r="G551" s="101"/>
      <c r="H551" s="101"/>
      <c r="I551" s="102">
        <f>SUM(I548:I550)</f>
        <v>2400000</v>
      </c>
    </row>
    <row r="552" spans="1:9" s="59" customFormat="1" ht="12.75" customHeight="1" x14ac:dyDescent="0.25">
      <c r="A552" s="111" t="s">
        <v>93</v>
      </c>
      <c r="B552" s="184" t="s">
        <v>128</v>
      </c>
      <c r="C552" s="184"/>
      <c r="D552" s="184"/>
      <c r="E552" s="184"/>
      <c r="F552" s="103" t="s">
        <v>158</v>
      </c>
      <c r="G552" s="185" t="s">
        <v>130</v>
      </c>
      <c r="H552" s="185"/>
      <c r="I552" s="185"/>
    </row>
    <row r="553" spans="1:9" s="59" customFormat="1" ht="27" x14ac:dyDescent="0.25">
      <c r="A553" s="40" t="s">
        <v>131</v>
      </c>
      <c r="B553" s="40" t="s">
        <v>132</v>
      </c>
      <c r="C553" s="41" t="s">
        <v>232</v>
      </c>
      <c r="D553" s="41" t="s">
        <v>133</v>
      </c>
      <c r="E553" s="41" t="s">
        <v>150</v>
      </c>
      <c r="F553" s="41" t="s">
        <v>135</v>
      </c>
      <c r="G553" s="97" t="s">
        <v>136</v>
      </c>
      <c r="H553" s="97" t="s">
        <v>137</v>
      </c>
      <c r="I553" s="97" t="s">
        <v>138</v>
      </c>
    </row>
    <row r="554" spans="1:9" s="59" customFormat="1" ht="18" x14ac:dyDescent="0.25">
      <c r="A554" s="100">
        <v>1</v>
      </c>
      <c r="B554" s="100">
        <v>1186220240</v>
      </c>
      <c r="C554" s="51" t="s">
        <v>889</v>
      </c>
      <c r="D554" s="53" t="s">
        <v>128</v>
      </c>
      <c r="E554" s="53" t="s">
        <v>953</v>
      </c>
      <c r="F554" s="51" t="s">
        <v>139</v>
      </c>
      <c r="G554" s="98">
        <v>642950</v>
      </c>
      <c r="H554" s="98">
        <v>0</v>
      </c>
      <c r="I554" s="99">
        <f>+G554+H554</f>
        <v>642950</v>
      </c>
    </row>
    <row r="555" spans="1:9" s="59" customFormat="1" x14ac:dyDescent="0.25">
      <c r="A555" s="45" t="s">
        <v>589</v>
      </c>
      <c r="B555" s="100"/>
      <c r="C555" s="100"/>
      <c r="D555" s="46"/>
      <c r="E555" s="46"/>
      <c r="F555" s="46"/>
      <c r="G555" s="101"/>
      <c r="H555" s="101"/>
      <c r="I555" s="102">
        <f>SUM(I554)</f>
        <v>642950</v>
      </c>
    </row>
    <row r="556" spans="1:9" s="59" customFormat="1" ht="12.75" customHeight="1" x14ac:dyDescent="0.25">
      <c r="A556" s="111" t="s">
        <v>94</v>
      </c>
      <c r="B556" s="184" t="s">
        <v>129</v>
      </c>
      <c r="C556" s="184"/>
      <c r="D556" s="184"/>
      <c r="E556" s="184"/>
      <c r="F556" s="103" t="s">
        <v>954</v>
      </c>
      <c r="G556" s="185" t="s">
        <v>130</v>
      </c>
      <c r="H556" s="185"/>
      <c r="I556" s="185"/>
    </row>
    <row r="557" spans="1:9" s="59" customFormat="1" ht="27" x14ac:dyDescent="0.25">
      <c r="A557" s="40" t="s">
        <v>131</v>
      </c>
      <c r="B557" s="40" t="s">
        <v>132</v>
      </c>
      <c r="C557" s="41" t="s">
        <v>232</v>
      </c>
      <c r="D557" s="41" t="s">
        <v>133</v>
      </c>
      <c r="E557" s="41" t="s">
        <v>150</v>
      </c>
      <c r="F557" s="41" t="s">
        <v>135</v>
      </c>
      <c r="G557" s="97" t="s">
        <v>136</v>
      </c>
      <c r="H557" s="97" t="s">
        <v>137</v>
      </c>
      <c r="I557" s="97" t="s">
        <v>138</v>
      </c>
    </row>
    <row r="558" spans="1:9" s="59" customFormat="1" ht="36" x14ac:dyDescent="0.25">
      <c r="A558" s="100">
        <v>1</v>
      </c>
      <c r="B558" s="51" t="s">
        <v>550</v>
      </c>
      <c r="C558" s="51">
        <v>42294954</v>
      </c>
      <c r="D558" s="49" t="s">
        <v>955</v>
      </c>
      <c r="E558" s="49" t="s">
        <v>956</v>
      </c>
      <c r="F558" s="42" t="s">
        <v>139</v>
      </c>
      <c r="G558" s="98">
        <v>1432431</v>
      </c>
      <c r="H558" s="98">
        <f t="shared" ref="H558" si="62">ROUND(G558*0.19,0)</f>
        <v>272162</v>
      </c>
      <c r="I558" s="99">
        <f t="shared" ref="I558" si="63">+G558+H558</f>
        <v>1704593</v>
      </c>
    </row>
    <row r="559" spans="1:9" s="59" customFormat="1" ht="27" x14ac:dyDescent="0.25">
      <c r="A559" s="100">
        <v>2</v>
      </c>
      <c r="B559" s="51" t="s">
        <v>550</v>
      </c>
      <c r="C559" s="51">
        <v>42294954</v>
      </c>
      <c r="D559" s="65" t="s">
        <v>957</v>
      </c>
      <c r="E559" s="65" t="s">
        <v>957</v>
      </c>
      <c r="F559" s="64" t="s">
        <v>139</v>
      </c>
      <c r="G559" s="98">
        <v>1432431</v>
      </c>
      <c r="H559" s="98">
        <f>ROUND(G559*0.19,0)</f>
        <v>272162</v>
      </c>
      <c r="I559" s="99">
        <f>+G559+H559</f>
        <v>1704593</v>
      </c>
    </row>
    <row r="560" spans="1:9" s="59" customFormat="1" ht="12.75" customHeight="1" x14ac:dyDescent="0.25">
      <c r="A560" s="45" t="s">
        <v>1074</v>
      </c>
      <c r="B560" s="100"/>
      <c r="C560" s="100"/>
      <c r="D560" s="46"/>
      <c r="E560" s="46"/>
      <c r="F560" s="46"/>
      <c r="G560" s="101"/>
      <c r="H560" s="101"/>
      <c r="I560" s="102">
        <f>SUM(I558:I559)</f>
        <v>3409186</v>
      </c>
    </row>
    <row r="561" spans="1:9" s="39" customFormat="1" ht="12.75" customHeight="1" x14ac:dyDescent="0.25">
      <c r="A561" s="37" t="s">
        <v>41</v>
      </c>
      <c r="B561" s="184" t="s">
        <v>976</v>
      </c>
      <c r="C561" s="184"/>
      <c r="D561" s="184"/>
      <c r="E561" s="184"/>
      <c r="F561" s="103" t="s">
        <v>243</v>
      </c>
      <c r="G561" s="185" t="s">
        <v>130</v>
      </c>
      <c r="H561" s="185"/>
      <c r="I561" s="185"/>
    </row>
    <row r="562" spans="1:9" s="39" customFormat="1" ht="27" x14ac:dyDescent="0.25">
      <c r="A562" s="40" t="s">
        <v>131</v>
      </c>
      <c r="B562" s="40" t="s">
        <v>132</v>
      </c>
      <c r="C562" s="40" t="s">
        <v>232</v>
      </c>
      <c r="D562" s="41" t="s">
        <v>133</v>
      </c>
      <c r="E562" s="41" t="s">
        <v>134</v>
      </c>
      <c r="F562" s="41" t="s">
        <v>135</v>
      </c>
      <c r="G562" s="97" t="s">
        <v>136</v>
      </c>
      <c r="H562" s="97" t="s">
        <v>137</v>
      </c>
      <c r="I562" s="97" t="s">
        <v>138</v>
      </c>
    </row>
    <row r="563" spans="1:9" s="39" customFormat="1" ht="36" x14ac:dyDescent="0.25">
      <c r="A563" s="100">
        <v>1</v>
      </c>
      <c r="B563" s="47">
        <v>1196420015</v>
      </c>
      <c r="C563" s="47" t="s">
        <v>244</v>
      </c>
      <c r="D563" s="48" t="s">
        <v>245</v>
      </c>
      <c r="E563" s="49" t="s">
        <v>246</v>
      </c>
      <c r="F563" s="52" t="s">
        <v>139</v>
      </c>
      <c r="G563" s="98">
        <v>2513272.1</v>
      </c>
      <c r="H563" s="98">
        <v>0</v>
      </c>
      <c r="I563" s="99">
        <f>+G563+H563</f>
        <v>2513272.1</v>
      </c>
    </row>
    <row r="564" spans="1:9" s="39" customFormat="1" ht="36" x14ac:dyDescent="0.25">
      <c r="A564" s="100">
        <v>2</v>
      </c>
      <c r="B564" s="47">
        <v>1196420177</v>
      </c>
      <c r="C564" s="47" t="s">
        <v>247</v>
      </c>
      <c r="D564" s="48" t="s">
        <v>248</v>
      </c>
      <c r="E564" s="49" t="s">
        <v>249</v>
      </c>
      <c r="F564" s="52" t="s">
        <v>139</v>
      </c>
      <c r="G564" s="98">
        <v>2513272.1</v>
      </c>
      <c r="H564" s="98">
        <v>0</v>
      </c>
      <c r="I564" s="99">
        <f t="shared" ref="I564:I575" si="64">+G564+H564</f>
        <v>2513272.1</v>
      </c>
    </row>
    <row r="565" spans="1:9" s="39" customFormat="1" ht="36" x14ac:dyDescent="0.25">
      <c r="A565" s="100">
        <v>3</v>
      </c>
      <c r="B565" s="47">
        <v>1196420178</v>
      </c>
      <c r="C565" s="47" t="s">
        <v>250</v>
      </c>
      <c r="D565" s="48" t="s">
        <v>251</v>
      </c>
      <c r="E565" s="49" t="s">
        <v>252</v>
      </c>
      <c r="F565" s="52" t="s">
        <v>139</v>
      </c>
      <c r="G565" s="98">
        <v>2513272.1</v>
      </c>
      <c r="H565" s="98">
        <v>0</v>
      </c>
      <c r="I565" s="99">
        <f t="shared" si="64"/>
        <v>2513272.1</v>
      </c>
    </row>
    <row r="566" spans="1:9" s="39" customFormat="1" ht="36" x14ac:dyDescent="0.25">
      <c r="A566" s="100">
        <v>4</v>
      </c>
      <c r="B566" s="47">
        <v>1196420179</v>
      </c>
      <c r="C566" s="47" t="s">
        <v>253</v>
      </c>
      <c r="D566" s="48" t="s">
        <v>254</v>
      </c>
      <c r="E566" s="49" t="s">
        <v>255</v>
      </c>
      <c r="F566" s="52" t="s">
        <v>139</v>
      </c>
      <c r="G566" s="98">
        <v>2513272.1</v>
      </c>
      <c r="H566" s="98">
        <v>0</v>
      </c>
      <c r="I566" s="99">
        <f t="shared" si="64"/>
        <v>2513272.1</v>
      </c>
    </row>
    <row r="567" spans="1:9" s="39" customFormat="1" ht="45" x14ac:dyDescent="0.25">
      <c r="A567" s="100">
        <v>5</v>
      </c>
      <c r="B567" s="51" t="s">
        <v>268</v>
      </c>
      <c r="C567" s="51" t="s">
        <v>330</v>
      </c>
      <c r="D567" s="48" t="s">
        <v>331</v>
      </c>
      <c r="E567" s="49" t="s">
        <v>332</v>
      </c>
      <c r="F567" s="52" t="s">
        <v>139</v>
      </c>
      <c r="G567" s="98">
        <v>2513272.1</v>
      </c>
      <c r="H567" s="98">
        <v>0</v>
      </c>
      <c r="I567" s="99">
        <f t="shared" si="64"/>
        <v>2513272.1</v>
      </c>
    </row>
    <row r="568" spans="1:9" s="39" customFormat="1" ht="45" x14ac:dyDescent="0.25">
      <c r="A568" s="100">
        <v>6</v>
      </c>
      <c r="B568" s="51" t="s">
        <v>268</v>
      </c>
      <c r="C568" s="51" t="s">
        <v>333</v>
      </c>
      <c r="D568" s="48" t="s">
        <v>334</v>
      </c>
      <c r="E568" s="49" t="s">
        <v>335</v>
      </c>
      <c r="F568" s="52" t="s">
        <v>139</v>
      </c>
      <c r="G568" s="98">
        <v>2513272.1</v>
      </c>
      <c r="H568" s="98">
        <v>0</v>
      </c>
      <c r="I568" s="99">
        <f t="shared" si="64"/>
        <v>2513272.1</v>
      </c>
    </row>
    <row r="569" spans="1:9" s="39" customFormat="1" ht="45" x14ac:dyDescent="0.25">
      <c r="A569" s="100">
        <v>7</v>
      </c>
      <c r="B569" s="51" t="s">
        <v>268</v>
      </c>
      <c r="C569" s="51" t="s">
        <v>336</v>
      </c>
      <c r="D569" s="48" t="s">
        <v>337</v>
      </c>
      <c r="E569" s="49" t="s">
        <v>338</v>
      </c>
      <c r="F569" s="52" t="s">
        <v>139</v>
      </c>
      <c r="G569" s="98">
        <v>2513272.1</v>
      </c>
      <c r="H569" s="98">
        <v>0</v>
      </c>
      <c r="I569" s="99">
        <f t="shared" si="64"/>
        <v>2513272.1</v>
      </c>
    </row>
    <row r="570" spans="1:9" s="39" customFormat="1" ht="45" x14ac:dyDescent="0.25">
      <c r="A570" s="100">
        <v>8</v>
      </c>
      <c r="B570" s="51" t="s">
        <v>268</v>
      </c>
      <c r="C570" s="51" t="s">
        <v>339</v>
      </c>
      <c r="D570" s="48" t="s">
        <v>340</v>
      </c>
      <c r="E570" s="49" t="s">
        <v>341</v>
      </c>
      <c r="F570" s="52" t="s">
        <v>139</v>
      </c>
      <c r="G570" s="98">
        <v>2513272.1</v>
      </c>
      <c r="H570" s="98">
        <v>0</v>
      </c>
      <c r="I570" s="99">
        <f t="shared" si="64"/>
        <v>2513272.1</v>
      </c>
    </row>
    <row r="571" spans="1:9" s="39" customFormat="1" ht="54" x14ac:dyDescent="0.25">
      <c r="A571" s="100">
        <v>9</v>
      </c>
      <c r="B571" s="51" t="s">
        <v>268</v>
      </c>
      <c r="C571" s="51" t="s">
        <v>342</v>
      </c>
      <c r="D571" s="48" t="s">
        <v>343</v>
      </c>
      <c r="E571" s="49" t="s">
        <v>344</v>
      </c>
      <c r="F571" s="52" t="s">
        <v>139</v>
      </c>
      <c r="G571" s="98">
        <v>2513272.1</v>
      </c>
      <c r="H571" s="98">
        <v>0</v>
      </c>
      <c r="I571" s="99">
        <f t="shared" si="64"/>
        <v>2513272.1</v>
      </c>
    </row>
    <row r="572" spans="1:9" s="39" customFormat="1" ht="45" x14ac:dyDescent="0.25">
      <c r="A572" s="100">
        <v>10</v>
      </c>
      <c r="B572" s="51" t="s">
        <v>268</v>
      </c>
      <c r="C572" s="51" t="s">
        <v>345</v>
      </c>
      <c r="D572" s="48" t="s">
        <v>346</v>
      </c>
      <c r="E572" s="49" t="s">
        <v>347</v>
      </c>
      <c r="F572" s="52" t="s">
        <v>139</v>
      </c>
      <c r="G572" s="98">
        <v>2513272.1</v>
      </c>
      <c r="H572" s="98">
        <v>0</v>
      </c>
      <c r="I572" s="99">
        <f t="shared" si="64"/>
        <v>2513272.1</v>
      </c>
    </row>
    <row r="573" spans="1:9" s="39" customFormat="1" ht="54" x14ac:dyDescent="0.25">
      <c r="A573" s="100">
        <v>11</v>
      </c>
      <c r="B573" s="51" t="s">
        <v>268</v>
      </c>
      <c r="C573" s="51" t="s">
        <v>348</v>
      </c>
      <c r="D573" s="48" t="s">
        <v>349</v>
      </c>
      <c r="E573" s="49" t="s">
        <v>350</v>
      </c>
      <c r="F573" s="52" t="s">
        <v>139</v>
      </c>
      <c r="G573" s="98">
        <v>2513272.1</v>
      </c>
      <c r="H573" s="98">
        <v>0</v>
      </c>
      <c r="I573" s="99">
        <f t="shared" si="64"/>
        <v>2513272.1</v>
      </c>
    </row>
    <row r="574" spans="1:9" ht="45" x14ac:dyDescent="0.25">
      <c r="A574" s="100">
        <v>12</v>
      </c>
      <c r="B574" s="51" t="s">
        <v>268</v>
      </c>
      <c r="C574" s="51" t="s">
        <v>351</v>
      </c>
      <c r="D574" s="48" t="s">
        <v>352</v>
      </c>
      <c r="E574" s="49" t="s">
        <v>353</v>
      </c>
      <c r="F574" s="52" t="s">
        <v>139</v>
      </c>
      <c r="G574" s="98">
        <v>2513272.1</v>
      </c>
      <c r="H574" s="98">
        <v>0</v>
      </c>
      <c r="I574" s="99">
        <f t="shared" si="64"/>
        <v>2513272.1</v>
      </c>
    </row>
    <row r="575" spans="1:9" s="39" customFormat="1" ht="81" x14ac:dyDescent="0.25">
      <c r="A575" s="100">
        <v>13</v>
      </c>
      <c r="B575" s="51" t="s">
        <v>268</v>
      </c>
      <c r="C575" s="51" t="s">
        <v>354</v>
      </c>
      <c r="D575" s="48" t="s">
        <v>355</v>
      </c>
      <c r="E575" s="49" t="s">
        <v>356</v>
      </c>
      <c r="F575" s="52" t="s">
        <v>139</v>
      </c>
      <c r="G575" s="98">
        <v>2513272.1</v>
      </c>
      <c r="H575" s="98">
        <v>0</v>
      </c>
      <c r="I575" s="99">
        <f t="shared" si="64"/>
        <v>2513272.1</v>
      </c>
    </row>
    <row r="576" spans="1:9" s="59" customFormat="1" ht="15.75" customHeight="1" x14ac:dyDescent="0.25">
      <c r="A576" s="45" t="s">
        <v>1075</v>
      </c>
      <c r="B576" s="100"/>
      <c r="C576" s="100"/>
      <c r="D576" s="46"/>
      <c r="E576" s="46"/>
      <c r="F576" s="46"/>
      <c r="G576" s="101"/>
      <c r="H576" s="101"/>
      <c r="I576" s="102">
        <f>SUM(I563:I575)</f>
        <v>32672537.300000008</v>
      </c>
    </row>
    <row r="577" ht="13.5" customHeight="1" x14ac:dyDescent="0.25"/>
  </sheetData>
  <mergeCells count="112">
    <mergeCell ref="B1:E1"/>
    <mergeCell ref="G1:I1"/>
    <mergeCell ref="B6:E6"/>
    <mergeCell ref="G6:I6"/>
    <mergeCell ref="B50:E50"/>
    <mergeCell ref="G50:I50"/>
    <mergeCell ref="B57:E57"/>
    <mergeCell ref="G57:I57"/>
    <mergeCell ref="B42:E42"/>
    <mergeCell ref="G42:I42"/>
    <mergeCell ref="B46:E46"/>
    <mergeCell ref="G46:I46"/>
    <mergeCell ref="B30:E30"/>
    <mergeCell ref="G30:I30"/>
    <mergeCell ref="B37:E37"/>
    <mergeCell ref="G37:I37"/>
    <mergeCell ref="B91:E91"/>
    <mergeCell ref="G91:I91"/>
    <mergeCell ref="B120:E120"/>
    <mergeCell ref="G120:I120"/>
    <mergeCell ref="B81:E81"/>
    <mergeCell ref="G81:I81"/>
    <mergeCell ref="B86:E86"/>
    <mergeCell ref="G86:I86"/>
    <mergeCell ref="B63:E63"/>
    <mergeCell ref="G63:I63"/>
    <mergeCell ref="B74:E74"/>
    <mergeCell ref="G74:I74"/>
    <mergeCell ref="B195:E195"/>
    <mergeCell ref="G195:I195"/>
    <mergeCell ref="B203:E203"/>
    <mergeCell ref="G203:I203"/>
    <mergeCell ref="B173:E173"/>
    <mergeCell ref="G173:I173"/>
    <mergeCell ref="B177:E177"/>
    <mergeCell ref="G177:I177"/>
    <mergeCell ref="B138:E138"/>
    <mergeCell ref="G138:I138"/>
    <mergeCell ref="B158:E158"/>
    <mergeCell ref="G158:I158"/>
    <mergeCell ref="B233:E233"/>
    <mergeCell ref="G233:I233"/>
    <mergeCell ref="B239:E239"/>
    <mergeCell ref="G239:I239"/>
    <mergeCell ref="B220:E220"/>
    <mergeCell ref="G220:I220"/>
    <mergeCell ref="B225:E225"/>
    <mergeCell ref="G225:I225"/>
    <mergeCell ref="B209:E209"/>
    <mergeCell ref="G209:I209"/>
    <mergeCell ref="B214:E214"/>
    <mergeCell ref="G214:I214"/>
    <mergeCell ref="B319:E319"/>
    <mergeCell ref="G319:I319"/>
    <mergeCell ref="B327:E327"/>
    <mergeCell ref="G327:I327"/>
    <mergeCell ref="B306:E306"/>
    <mergeCell ref="G306:I306"/>
    <mergeCell ref="B310:E310"/>
    <mergeCell ref="G310:I310"/>
    <mergeCell ref="B251:E251"/>
    <mergeCell ref="G251:I251"/>
    <mergeCell ref="B260:E260"/>
    <mergeCell ref="G260:I260"/>
    <mergeCell ref="B416:E416"/>
    <mergeCell ref="G416:I416"/>
    <mergeCell ref="B421:E421"/>
    <mergeCell ref="G421:I421"/>
    <mergeCell ref="B356:E356"/>
    <mergeCell ref="G356:I356"/>
    <mergeCell ref="B408:E408"/>
    <mergeCell ref="G408:I408"/>
    <mergeCell ref="B343:E343"/>
    <mergeCell ref="G343:I343"/>
    <mergeCell ref="B352:E352"/>
    <mergeCell ref="G352:I352"/>
    <mergeCell ref="B461:E461"/>
    <mergeCell ref="G461:I461"/>
    <mergeCell ref="B465:E465"/>
    <mergeCell ref="G465:I465"/>
    <mergeCell ref="B447:E447"/>
    <mergeCell ref="G447:I447"/>
    <mergeCell ref="B451:E451"/>
    <mergeCell ref="G451:I451"/>
    <mergeCell ref="B425:E425"/>
    <mergeCell ref="G425:I425"/>
    <mergeCell ref="B439:E439"/>
    <mergeCell ref="G439:I439"/>
    <mergeCell ref="B493:E493"/>
    <mergeCell ref="G493:I493"/>
    <mergeCell ref="B501:E501"/>
    <mergeCell ref="G501:I501"/>
    <mergeCell ref="B484:E484"/>
    <mergeCell ref="G484:I484"/>
    <mergeCell ref="B488:E488"/>
    <mergeCell ref="G488:I488"/>
    <mergeCell ref="B470:E470"/>
    <mergeCell ref="G470:I470"/>
    <mergeCell ref="B479:E479"/>
    <mergeCell ref="G479:I479"/>
    <mergeCell ref="B556:E556"/>
    <mergeCell ref="G556:I556"/>
    <mergeCell ref="B561:E561"/>
    <mergeCell ref="G561:I561"/>
    <mergeCell ref="B546:E546"/>
    <mergeCell ref="G546:I546"/>
    <mergeCell ref="B552:E552"/>
    <mergeCell ref="G552:I552"/>
    <mergeCell ref="B506:E506"/>
    <mergeCell ref="G506:I506"/>
    <mergeCell ref="B542:E542"/>
    <mergeCell ref="G542:I542"/>
  </mergeCells>
  <conditionalFormatting sqref="D401:E406">
    <cfRule type="expression" dxfId="5" priority="1">
      <formula>#REF!="G"</formula>
    </cfRule>
    <cfRule type="expression" dxfId="4" priority="2">
      <formula>#REF!="R"</formula>
    </cfRule>
    <cfRule type="expression" dxfId="3" priority="3">
      <formula>#REF!="Y"</formula>
    </cfRule>
  </conditionalFormatting>
  <dataValidations count="2">
    <dataValidation type="whole" allowBlank="1" showInputMessage="1" showErrorMessage="1" promptTitle="Código Interno" prompt="Ingrese Código Interno del Bien y/o Servicio a Adquirir (validado previamente con la Unidad de Compras (Almacenes N°1, N°6 según sea el caso)." sqref="B418:B419 B473:B474">
      <formula1>1</formula1>
      <formula2>1000000000000000</formula2>
    </dataValidation>
    <dataValidation type="whole" allowBlank="1" showInputMessage="1" showErrorMessage="1" promptTitle="Código UNSPSC" prompt="Ingrese Código del  Bien y/o Servicio a Adquirir, previamente validado en el catálogo de Bienes del SECOP II. (Si es una adquisición recurrente validar información del último proceso adelantado)" sqref="C472:C474 C481:C482 C486">
      <formula1>1</formula1>
      <formula2>100000000000</formula2>
    </dataValidation>
  </dataValidation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16385"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E33"/>
  <sheetViews>
    <sheetView zoomScale="70" zoomScaleNormal="70" workbookViewId="0">
      <selection activeCell="E32" sqref="E32"/>
    </sheetView>
  </sheetViews>
  <sheetFormatPr baseColWidth="10" defaultRowHeight="12.75" x14ac:dyDescent="0.2"/>
  <cols>
    <col min="1" max="1" width="11.42578125" style="1"/>
    <col min="2" max="2" width="12.42578125" style="1" customWidth="1"/>
    <col min="3" max="3" width="57.7109375" style="1" customWidth="1"/>
    <col min="4" max="4" width="32" style="1" customWidth="1"/>
    <col min="5" max="5" width="25.85546875" style="2" customWidth="1"/>
    <col min="6" max="16384" width="11.42578125" style="1"/>
  </cols>
  <sheetData>
    <row r="3" spans="2:5" ht="13.5" thickBot="1" x14ac:dyDescent="0.25"/>
    <row r="4" spans="2:5" ht="28.5" customHeight="1" thickBot="1" x14ac:dyDescent="0.25">
      <c r="B4" s="25" t="s">
        <v>14</v>
      </c>
      <c r="C4" s="26" t="s">
        <v>9</v>
      </c>
      <c r="D4" s="26" t="s">
        <v>23</v>
      </c>
      <c r="E4" s="26" t="s">
        <v>8</v>
      </c>
    </row>
    <row r="5" spans="2:5" ht="13.5" thickBot="1" x14ac:dyDescent="0.25">
      <c r="B5" s="193">
        <v>1</v>
      </c>
      <c r="C5" s="198" t="s">
        <v>1076</v>
      </c>
      <c r="D5" s="30" t="s">
        <v>43</v>
      </c>
      <c r="E5" s="31">
        <v>2446573</v>
      </c>
    </row>
    <row r="6" spans="2:5" ht="15.75" customHeight="1" thickBot="1" x14ac:dyDescent="0.25">
      <c r="B6" s="197"/>
      <c r="C6" s="199"/>
      <c r="D6" s="30" t="s">
        <v>1077</v>
      </c>
      <c r="E6" s="31">
        <v>45668046</v>
      </c>
    </row>
    <row r="7" spans="2:5" ht="15.75" customHeight="1" thickBot="1" x14ac:dyDescent="0.25">
      <c r="B7" s="194"/>
      <c r="C7" s="200"/>
      <c r="D7" s="30" t="s">
        <v>383</v>
      </c>
      <c r="E7" s="31">
        <v>57625224</v>
      </c>
    </row>
    <row r="8" spans="2:5" ht="13.5" thickBot="1" x14ac:dyDescent="0.25">
      <c r="B8" s="193">
        <v>2</v>
      </c>
      <c r="C8" s="195" t="s">
        <v>963</v>
      </c>
      <c r="D8" s="30" t="s">
        <v>59</v>
      </c>
      <c r="E8" s="31">
        <v>1630300</v>
      </c>
    </row>
    <row r="9" spans="2:5" ht="15.75" customHeight="1" thickBot="1" x14ac:dyDescent="0.25">
      <c r="B9" s="194"/>
      <c r="C9" s="196"/>
      <c r="D9" s="30" t="s">
        <v>87</v>
      </c>
      <c r="E9" s="31">
        <v>1785000</v>
      </c>
    </row>
    <row r="10" spans="2:5" ht="13.5" thickBot="1" x14ac:dyDescent="0.25">
      <c r="B10" s="193">
        <v>3</v>
      </c>
      <c r="C10" s="195" t="s">
        <v>964</v>
      </c>
      <c r="D10" s="30" t="s">
        <v>31</v>
      </c>
      <c r="E10" s="31">
        <v>9248998</v>
      </c>
    </row>
    <row r="11" spans="2:5" ht="13.5" thickBot="1" x14ac:dyDescent="0.25">
      <c r="B11" s="197"/>
      <c r="C11" s="201"/>
      <c r="D11" s="30" t="s">
        <v>79</v>
      </c>
      <c r="E11" s="31">
        <v>2975000</v>
      </c>
    </row>
    <row r="12" spans="2:5" ht="15.75" customHeight="1" thickBot="1" x14ac:dyDescent="0.25">
      <c r="B12" s="194"/>
      <c r="C12" s="196"/>
      <c r="D12" s="30" t="s">
        <v>93</v>
      </c>
      <c r="E12" s="31">
        <v>640000</v>
      </c>
    </row>
    <row r="13" spans="2:5" ht="18" customHeight="1" thickBot="1" x14ac:dyDescent="0.25">
      <c r="B13" s="27">
        <v>4</v>
      </c>
      <c r="C13" s="28" t="s">
        <v>1078</v>
      </c>
      <c r="D13" s="28" t="s">
        <v>28</v>
      </c>
      <c r="E13" s="29">
        <v>33677</v>
      </c>
    </row>
    <row r="14" spans="2:5" x14ac:dyDescent="0.2">
      <c r="B14" s="188">
        <v>5</v>
      </c>
      <c r="C14" s="191" t="s">
        <v>1079</v>
      </c>
      <c r="D14" s="21" t="s">
        <v>27</v>
      </c>
      <c r="E14" s="32">
        <v>12380000</v>
      </c>
    </row>
    <row r="15" spans="2:5" ht="13.5" thickBot="1" x14ac:dyDescent="0.25">
      <c r="B15" s="189"/>
      <c r="C15" s="192"/>
      <c r="D15" s="23" t="s">
        <v>79</v>
      </c>
      <c r="E15" s="24">
        <v>2939300</v>
      </c>
    </row>
    <row r="16" spans="2:5" ht="18.75" customHeight="1" thickBot="1" x14ac:dyDescent="0.25">
      <c r="B16" s="27">
        <v>6</v>
      </c>
      <c r="C16" s="28" t="s">
        <v>1080</v>
      </c>
      <c r="D16" s="28" t="s">
        <v>32</v>
      </c>
      <c r="E16" s="29">
        <v>6515</v>
      </c>
    </row>
    <row r="17" spans="2:5" x14ac:dyDescent="0.2">
      <c r="B17" s="188">
        <v>7</v>
      </c>
      <c r="C17" s="191" t="s">
        <v>961</v>
      </c>
      <c r="D17" s="21" t="s">
        <v>74</v>
      </c>
      <c r="E17" s="32">
        <v>40422671</v>
      </c>
    </row>
    <row r="18" spans="2:5" ht="13.5" thickBot="1" x14ac:dyDescent="0.25">
      <c r="B18" s="189"/>
      <c r="C18" s="192"/>
      <c r="D18" s="23" t="s">
        <v>41</v>
      </c>
      <c r="E18" s="24">
        <v>32672537</v>
      </c>
    </row>
    <row r="19" spans="2:5" ht="27.75" customHeight="1" thickBot="1" x14ac:dyDescent="0.25">
      <c r="B19" s="27">
        <v>8</v>
      </c>
      <c r="C19" s="28" t="s">
        <v>1081</v>
      </c>
      <c r="D19" s="28" t="s">
        <v>83</v>
      </c>
      <c r="E19" s="29">
        <v>128044</v>
      </c>
    </row>
    <row r="20" spans="2:5" ht="27.75" customHeight="1" thickBot="1" x14ac:dyDescent="0.25">
      <c r="B20" s="27">
        <v>9</v>
      </c>
      <c r="C20" s="28" t="s">
        <v>1082</v>
      </c>
      <c r="D20" s="28" t="s">
        <v>363</v>
      </c>
      <c r="E20" s="29">
        <v>3112120</v>
      </c>
    </row>
    <row r="21" spans="2:5" ht="26.25" customHeight="1" thickBot="1" x14ac:dyDescent="0.25">
      <c r="B21" s="27">
        <v>10</v>
      </c>
      <c r="C21" s="28" t="s">
        <v>1083</v>
      </c>
      <c r="D21" s="28" t="s">
        <v>362</v>
      </c>
      <c r="E21" s="29">
        <v>1817322</v>
      </c>
    </row>
    <row r="22" spans="2:5" ht="36" customHeight="1" thickBot="1" x14ac:dyDescent="0.25">
      <c r="B22" s="27">
        <v>11</v>
      </c>
      <c r="C22" s="28" t="s">
        <v>958</v>
      </c>
      <c r="D22" s="28" t="s">
        <v>41</v>
      </c>
      <c r="E22" s="29">
        <v>46800000</v>
      </c>
    </row>
    <row r="23" spans="2:5" x14ac:dyDescent="0.2">
      <c r="B23" s="188">
        <v>12</v>
      </c>
      <c r="C23" s="191" t="s">
        <v>967</v>
      </c>
      <c r="D23" s="21" t="s">
        <v>24</v>
      </c>
      <c r="E23" s="32">
        <v>14122000</v>
      </c>
    </row>
    <row r="24" spans="2:5" ht="13.5" thickBot="1" x14ac:dyDescent="0.25">
      <c r="B24" s="189"/>
      <c r="C24" s="192"/>
      <c r="D24" s="23" t="s">
        <v>363</v>
      </c>
      <c r="E24" s="24">
        <v>3111120</v>
      </c>
    </row>
    <row r="25" spans="2:5" x14ac:dyDescent="0.2">
      <c r="B25" s="187">
        <v>13</v>
      </c>
      <c r="C25" s="190" t="s">
        <v>1084</v>
      </c>
      <c r="D25" s="96" t="s">
        <v>42</v>
      </c>
      <c r="E25" s="22">
        <v>784329</v>
      </c>
    </row>
    <row r="26" spans="2:5" x14ac:dyDescent="0.2">
      <c r="B26" s="188"/>
      <c r="C26" s="191"/>
      <c r="D26" s="21" t="s">
        <v>364</v>
      </c>
      <c r="E26" s="32">
        <v>4786150</v>
      </c>
    </row>
    <row r="27" spans="2:5" x14ac:dyDescent="0.2">
      <c r="B27" s="188"/>
      <c r="C27" s="191"/>
      <c r="D27" s="21" t="s">
        <v>65</v>
      </c>
      <c r="E27" s="32">
        <v>841900</v>
      </c>
    </row>
    <row r="28" spans="2:5" x14ac:dyDescent="0.2">
      <c r="B28" s="188"/>
      <c r="C28" s="191"/>
      <c r="D28" s="21" t="s">
        <v>68</v>
      </c>
      <c r="E28" s="32">
        <v>138201959</v>
      </c>
    </row>
    <row r="29" spans="2:5" x14ac:dyDescent="0.2">
      <c r="B29" s="188"/>
      <c r="C29" s="191"/>
      <c r="D29" s="21" t="s">
        <v>32</v>
      </c>
      <c r="E29" s="32">
        <v>60940</v>
      </c>
    </row>
    <row r="30" spans="2:5" ht="13.5" thickBot="1" x14ac:dyDescent="0.25">
      <c r="B30" s="189"/>
      <c r="C30" s="192"/>
      <c r="D30" s="23" t="s">
        <v>89</v>
      </c>
      <c r="E30" s="24">
        <v>292540</v>
      </c>
    </row>
    <row r="31" spans="2:5" ht="13.5" thickBot="1" x14ac:dyDescent="0.25">
      <c r="B31" s="27">
        <v>14</v>
      </c>
      <c r="C31" s="28" t="s">
        <v>1085</v>
      </c>
      <c r="D31" s="28" t="s">
        <v>383</v>
      </c>
      <c r="E31" s="29">
        <v>55931803</v>
      </c>
    </row>
    <row r="32" spans="2:5" x14ac:dyDescent="0.2">
      <c r="B32" s="193">
        <v>15</v>
      </c>
      <c r="C32" s="195" t="s">
        <v>1086</v>
      </c>
      <c r="D32" s="96" t="s">
        <v>38</v>
      </c>
      <c r="E32" s="22">
        <v>450000</v>
      </c>
    </row>
    <row r="33" spans="2:5" ht="15.75" customHeight="1" thickBot="1" x14ac:dyDescent="0.25">
      <c r="B33" s="194"/>
      <c r="C33" s="196"/>
      <c r="D33" s="23" t="s">
        <v>93</v>
      </c>
      <c r="E33" s="24">
        <v>642000</v>
      </c>
    </row>
  </sheetData>
  <mergeCells count="16">
    <mergeCell ref="B5:B7"/>
    <mergeCell ref="C5:C7"/>
    <mergeCell ref="B8:B9"/>
    <mergeCell ref="C8:C9"/>
    <mergeCell ref="B10:B12"/>
    <mergeCell ref="C10:C12"/>
    <mergeCell ref="B25:B30"/>
    <mergeCell ref="C25:C30"/>
    <mergeCell ref="B32:B33"/>
    <mergeCell ref="C32:C33"/>
    <mergeCell ref="B14:B15"/>
    <mergeCell ref="C14:C15"/>
    <mergeCell ref="B17:B18"/>
    <mergeCell ref="C17:C18"/>
    <mergeCell ref="B23:B24"/>
    <mergeCell ref="C23:C24"/>
  </mergeCells>
  <pageMargins left="0.70866141732283472" right="0.70866141732283472" top="0.74803149606299213" bottom="0.74803149606299213" header="0.31496062992125984" footer="0.31496062992125984"/>
  <pageSetup paperSize="142"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8"/>
  <sheetViews>
    <sheetView zoomScale="70" zoomScaleNormal="70" workbookViewId="0">
      <selection activeCell="G12" sqref="G12"/>
    </sheetView>
  </sheetViews>
  <sheetFormatPr baseColWidth="10" defaultRowHeight="12.75" x14ac:dyDescent="0.2"/>
  <cols>
    <col min="1" max="2" width="11.42578125" style="1"/>
    <col min="3" max="3" width="39.28515625" style="1" customWidth="1"/>
    <col min="4" max="4" width="16.28515625" style="3" customWidth="1"/>
    <col min="5" max="5" width="13.85546875" style="3" customWidth="1"/>
    <col min="6" max="6" width="25.85546875" style="1" customWidth="1"/>
    <col min="7" max="7" width="28.140625" style="1" customWidth="1"/>
    <col min="8" max="8" width="11.42578125" style="1"/>
    <col min="9" max="9" width="42.85546875" style="1" customWidth="1"/>
    <col min="10" max="16384" width="11.42578125" style="1"/>
  </cols>
  <sheetData>
    <row r="2" spans="2:9" ht="14.25" customHeight="1" x14ac:dyDescent="0.2">
      <c r="B2" s="202"/>
      <c r="C2" s="202"/>
      <c r="D2" s="203" t="s">
        <v>5</v>
      </c>
      <c r="E2" s="203"/>
      <c r="F2" s="203"/>
      <c r="G2" s="203"/>
      <c r="H2" s="203" t="s">
        <v>4</v>
      </c>
      <c r="I2" s="203"/>
    </row>
    <row r="3" spans="2:9" ht="94.5" x14ac:dyDescent="0.2">
      <c r="B3" s="6" t="s">
        <v>0</v>
      </c>
      <c r="C3" s="6" t="s">
        <v>1</v>
      </c>
      <c r="D3" s="6" t="s">
        <v>17</v>
      </c>
      <c r="E3" s="6" t="s">
        <v>7</v>
      </c>
      <c r="F3" s="6" t="s">
        <v>18</v>
      </c>
      <c r="G3" s="6" t="s">
        <v>6</v>
      </c>
      <c r="H3" s="6" t="s">
        <v>50</v>
      </c>
      <c r="I3" s="6" t="s">
        <v>19</v>
      </c>
    </row>
    <row r="4" spans="2:9" ht="43.5" customHeight="1" x14ac:dyDescent="0.2">
      <c r="B4" s="35">
        <v>1</v>
      </c>
      <c r="C4" s="5" t="s">
        <v>1076</v>
      </c>
      <c r="D4" s="8" t="s">
        <v>1087</v>
      </c>
      <c r="E4" s="8" t="s">
        <v>1088</v>
      </c>
      <c r="F4" s="8" t="s">
        <v>1089</v>
      </c>
      <c r="G4" s="8" t="s">
        <v>1090</v>
      </c>
      <c r="H4" s="35" t="s">
        <v>51</v>
      </c>
      <c r="I4" s="9" t="s">
        <v>52</v>
      </c>
    </row>
    <row r="5" spans="2:9" ht="43.5" customHeight="1" x14ac:dyDescent="0.2">
      <c r="B5" s="109">
        <v>2</v>
      </c>
      <c r="C5" s="5" t="s">
        <v>963</v>
      </c>
      <c r="D5" s="8" t="s">
        <v>1091</v>
      </c>
      <c r="E5" s="8" t="s">
        <v>1092</v>
      </c>
      <c r="F5" s="8" t="s">
        <v>1093</v>
      </c>
      <c r="G5" s="8" t="s">
        <v>1094</v>
      </c>
      <c r="H5" s="109" t="s">
        <v>51</v>
      </c>
      <c r="I5" s="9" t="s">
        <v>52</v>
      </c>
    </row>
    <row r="6" spans="2:9" ht="53.25" customHeight="1" x14ac:dyDescent="0.2">
      <c r="B6" s="33">
        <v>3</v>
      </c>
      <c r="C6" s="5" t="s">
        <v>964</v>
      </c>
      <c r="D6" s="8" t="s">
        <v>1091</v>
      </c>
      <c r="E6" s="8" t="s">
        <v>965</v>
      </c>
      <c r="F6" s="8" t="s">
        <v>966</v>
      </c>
      <c r="G6" s="8" t="s">
        <v>1095</v>
      </c>
      <c r="H6" s="33" t="s">
        <v>51</v>
      </c>
      <c r="I6" s="9" t="s">
        <v>52</v>
      </c>
    </row>
    <row r="7" spans="2:9" ht="53.25" customHeight="1" x14ac:dyDescent="0.2">
      <c r="B7" s="109">
        <v>4</v>
      </c>
      <c r="C7" s="5" t="s">
        <v>1078</v>
      </c>
      <c r="D7" s="8" t="s">
        <v>1096</v>
      </c>
      <c r="E7" s="8" t="s">
        <v>1097</v>
      </c>
      <c r="F7" s="8" t="s">
        <v>1098</v>
      </c>
      <c r="G7" s="8" t="s">
        <v>1099</v>
      </c>
      <c r="H7" s="109" t="s">
        <v>51</v>
      </c>
      <c r="I7" s="9" t="s">
        <v>52</v>
      </c>
    </row>
    <row r="8" spans="2:9" ht="53.25" customHeight="1" x14ac:dyDescent="0.2">
      <c r="B8" s="109">
        <v>5</v>
      </c>
      <c r="C8" s="5" t="s">
        <v>1079</v>
      </c>
      <c r="D8" s="8" t="s">
        <v>1100</v>
      </c>
      <c r="E8" s="8" t="s">
        <v>1101</v>
      </c>
      <c r="F8" s="8" t="s">
        <v>1102</v>
      </c>
      <c r="G8" s="8" t="s">
        <v>1103</v>
      </c>
      <c r="H8" s="109" t="s">
        <v>51</v>
      </c>
      <c r="I8" s="9" t="s">
        <v>52</v>
      </c>
    </row>
    <row r="9" spans="2:9" ht="53.25" customHeight="1" x14ac:dyDescent="0.2">
      <c r="B9" s="109">
        <v>6</v>
      </c>
      <c r="C9" s="5" t="s">
        <v>1080</v>
      </c>
      <c r="D9" s="8" t="s">
        <v>1091</v>
      </c>
      <c r="E9" s="8" t="s">
        <v>1104</v>
      </c>
      <c r="F9" s="8" t="s">
        <v>1105</v>
      </c>
      <c r="G9" s="8" t="s">
        <v>1106</v>
      </c>
      <c r="H9" s="109" t="s">
        <v>51</v>
      </c>
      <c r="I9" s="9" t="s">
        <v>52</v>
      </c>
    </row>
    <row r="10" spans="2:9" ht="58.5" customHeight="1" x14ac:dyDescent="0.2">
      <c r="B10" s="33">
        <v>7</v>
      </c>
      <c r="C10" s="5" t="s">
        <v>961</v>
      </c>
      <c r="D10" s="8" t="s">
        <v>1091</v>
      </c>
      <c r="E10" s="8" t="s">
        <v>1107</v>
      </c>
      <c r="F10" s="8" t="s">
        <v>962</v>
      </c>
      <c r="G10" s="8" t="s">
        <v>1108</v>
      </c>
      <c r="H10" s="33" t="s">
        <v>51</v>
      </c>
      <c r="I10" s="9" t="s">
        <v>52</v>
      </c>
    </row>
    <row r="11" spans="2:9" ht="58.5" customHeight="1" x14ac:dyDescent="0.2">
      <c r="B11" s="109">
        <v>8</v>
      </c>
      <c r="C11" s="5" t="s">
        <v>1081</v>
      </c>
      <c r="D11" s="8" t="s">
        <v>1096</v>
      </c>
      <c r="E11" s="8" t="s">
        <v>1109</v>
      </c>
      <c r="F11" s="8" t="s">
        <v>1110</v>
      </c>
      <c r="G11" s="8" t="s">
        <v>1111</v>
      </c>
      <c r="H11" s="109" t="s">
        <v>51</v>
      </c>
      <c r="I11" s="9" t="s">
        <v>52</v>
      </c>
    </row>
    <row r="12" spans="2:9" ht="58.5" customHeight="1" x14ac:dyDescent="0.2">
      <c r="B12" s="109">
        <v>9</v>
      </c>
      <c r="C12" s="5" t="s">
        <v>1082</v>
      </c>
      <c r="D12" s="8" t="s">
        <v>1096</v>
      </c>
      <c r="E12" s="8" t="s">
        <v>1112</v>
      </c>
      <c r="F12" s="8" t="s">
        <v>1113</v>
      </c>
      <c r="G12" s="8" t="s">
        <v>1114</v>
      </c>
      <c r="H12" s="109" t="s">
        <v>51</v>
      </c>
      <c r="I12" s="9" t="s">
        <v>52</v>
      </c>
    </row>
    <row r="13" spans="2:9" ht="58.5" customHeight="1" x14ac:dyDescent="0.2">
      <c r="B13" s="109">
        <v>10</v>
      </c>
      <c r="C13" s="5" t="s">
        <v>1083</v>
      </c>
      <c r="D13" s="8" t="s">
        <v>1115</v>
      </c>
      <c r="E13" s="8" t="s">
        <v>1116</v>
      </c>
      <c r="F13" s="8" t="s">
        <v>1117</v>
      </c>
      <c r="G13" s="8" t="s">
        <v>1118</v>
      </c>
      <c r="H13" s="109" t="s">
        <v>51</v>
      </c>
      <c r="I13" s="9" t="s">
        <v>52</v>
      </c>
    </row>
    <row r="14" spans="2:9" ht="45" customHeight="1" x14ac:dyDescent="0.2">
      <c r="B14" s="7">
        <v>11</v>
      </c>
      <c r="C14" s="5" t="s">
        <v>958</v>
      </c>
      <c r="D14" s="8" t="s">
        <v>1119</v>
      </c>
      <c r="E14" s="8" t="s">
        <v>44</v>
      </c>
      <c r="F14" s="8" t="s">
        <v>959</v>
      </c>
      <c r="G14" s="8" t="s">
        <v>1120</v>
      </c>
      <c r="H14" s="7" t="s">
        <v>51</v>
      </c>
      <c r="I14" s="9" t="s">
        <v>52</v>
      </c>
    </row>
    <row r="15" spans="2:9" ht="39" customHeight="1" x14ac:dyDescent="0.2">
      <c r="B15" s="4">
        <v>12</v>
      </c>
      <c r="C15" s="5" t="s">
        <v>967</v>
      </c>
      <c r="D15" s="8" t="s">
        <v>1115</v>
      </c>
      <c r="E15" s="8" t="s">
        <v>968</v>
      </c>
      <c r="F15" s="8" t="s">
        <v>969</v>
      </c>
      <c r="G15" s="8" t="s">
        <v>1121</v>
      </c>
      <c r="H15" s="92" t="s">
        <v>51</v>
      </c>
      <c r="I15" s="9" t="s">
        <v>52</v>
      </c>
    </row>
    <row r="16" spans="2:9" ht="39" customHeight="1" x14ac:dyDescent="0.2">
      <c r="B16" s="4">
        <v>13</v>
      </c>
      <c r="C16" s="5" t="s">
        <v>1084</v>
      </c>
      <c r="D16" s="8" t="s">
        <v>1122</v>
      </c>
      <c r="E16" s="8" t="s">
        <v>1123</v>
      </c>
      <c r="F16" s="8" t="s">
        <v>1124</v>
      </c>
      <c r="G16" s="8" t="s">
        <v>1125</v>
      </c>
      <c r="H16" s="109" t="s">
        <v>51</v>
      </c>
      <c r="I16" s="9" t="s">
        <v>52</v>
      </c>
    </row>
    <row r="17" spans="2:9" ht="41.25" customHeight="1" x14ac:dyDescent="0.2">
      <c r="B17" s="7">
        <v>14</v>
      </c>
      <c r="C17" s="5" t="s">
        <v>1085</v>
      </c>
      <c r="D17" s="8" t="s">
        <v>1126</v>
      </c>
      <c r="E17" s="8" t="s">
        <v>1127</v>
      </c>
      <c r="F17" s="8" t="s">
        <v>1128</v>
      </c>
      <c r="G17" s="8" t="s">
        <v>1129</v>
      </c>
      <c r="H17" s="7" t="s">
        <v>51</v>
      </c>
      <c r="I17" s="9" t="s">
        <v>52</v>
      </c>
    </row>
    <row r="18" spans="2:9" ht="54" customHeight="1" x14ac:dyDescent="0.2">
      <c r="B18" s="33">
        <v>15</v>
      </c>
      <c r="C18" s="5" t="s">
        <v>1086</v>
      </c>
      <c r="D18" s="8" t="s">
        <v>1091</v>
      </c>
      <c r="E18" s="8" t="s">
        <v>1130</v>
      </c>
      <c r="F18" s="8" t="s">
        <v>1131</v>
      </c>
      <c r="G18" s="8" t="s">
        <v>1132</v>
      </c>
      <c r="H18" s="33" t="s">
        <v>51</v>
      </c>
      <c r="I18" s="9" t="s">
        <v>52</v>
      </c>
    </row>
  </sheetData>
  <mergeCells count="3">
    <mergeCell ref="B2:C2"/>
    <mergeCell ref="D2:G2"/>
    <mergeCell ref="H2:I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6"/>
  <sheetViews>
    <sheetView zoomScale="80" zoomScaleNormal="80" workbookViewId="0">
      <pane ySplit="1" topLeftCell="A2" activePane="bottomLeft" state="frozen"/>
      <selection pane="bottomLeft" activeCell="L3" sqref="L3"/>
    </sheetView>
  </sheetViews>
  <sheetFormatPr baseColWidth="10" defaultRowHeight="12.75" x14ac:dyDescent="0.25"/>
  <cols>
    <col min="1" max="1" width="11.42578125" style="18"/>
    <col min="2" max="2" width="9.5703125" style="18" bestFit="1" customWidth="1"/>
    <col min="3" max="3" width="26.42578125" style="18" customWidth="1"/>
    <col min="4" max="4" width="17.42578125" style="18" customWidth="1"/>
    <col min="5" max="5" width="22.42578125" style="18" customWidth="1"/>
    <col min="6" max="6" width="17" style="18" customWidth="1"/>
    <col min="7" max="7" width="18.140625" style="18" customWidth="1"/>
    <col min="8" max="8" width="16.7109375" style="18" customWidth="1"/>
    <col min="9" max="9" width="17" style="18" customWidth="1"/>
    <col min="10" max="10" width="16.85546875" style="18" customWidth="1"/>
    <col min="11" max="11" width="10.5703125" style="18" customWidth="1"/>
    <col min="12" max="12" width="19.28515625" style="18" customWidth="1"/>
    <col min="13" max="16384" width="11.42578125" style="18"/>
  </cols>
  <sheetData>
    <row r="1" spans="2:12" s="14" customFormat="1" ht="121.5" customHeight="1" x14ac:dyDescent="0.25">
      <c r="B1" s="10" t="s">
        <v>0</v>
      </c>
      <c r="C1" s="10" t="s">
        <v>1</v>
      </c>
      <c r="D1" s="206" t="s">
        <v>49</v>
      </c>
      <c r="E1" s="206"/>
      <c r="F1" s="11" t="s">
        <v>45</v>
      </c>
      <c r="G1" s="11" t="s">
        <v>46</v>
      </c>
      <c r="H1" s="11" t="s">
        <v>20</v>
      </c>
      <c r="I1" s="11" t="s">
        <v>960</v>
      </c>
      <c r="J1" s="11" t="s">
        <v>47</v>
      </c>
      <c r="K1" s="12" t="s">
        <v>50</v>
      </c>
      <c r="L1" s="13" t="s">
        <v>15</v>
      </c>
    </row>
    <row r="2" spans="2:12" ht="38.25" x14ac:dyDescent="0.25">
      <c r="B2" s="17">
        <v>1</v>
      </c>
      <c r="C2" s="5" t="s">
        <v>1076</v>
      </c>
      <c r="D2" s="204" t="s">
        <v>1134</v>
      </c>
      <c r="E2" s="205"/>
      <c r="F2" s="15">
        <v>2.65</v>
      </c>
      <c r="G2" s="16">
        <v>0.36</v>
      </c>
      <c r="H2" s="15" t="s">
        <v>48</v>
      </c>
      <c r="I2" s="16">
        <v>0.28999999999999998</v>
      </c>
      <c r="J2" s="16">
        <v>0.18</v>
      </c>
      <c r="K2" s="17" t="s">
        <v>51</v>
      </c>
      <c r="L2" s="20" t="s">
        <v>22</v>
      </c>
    </row>
    <row r="3" spans="2:12" ht="51.75" customHeight="1" x14ac:dyDescent="0.25">
      <c r="B3" s="17">
        <v>2</v>
      </c>
      <c r="C3" s="5" t="s">
        <v>963</v>
      </c>
      <c r="D3" s="204" t="s">
        <v>1149</v>
      </c>
      <c r="E3" s="205"/>
      <c r="F3" s="15">
        <v>2.0099999999999998</v>
      </c>
      <c r="G3" s="16">
        <v>0.54</v>
      </c>
      <c r="H3" s="19">
        <v>19.82</v>
      </c>
      <c r="I3" s="16">
        <v>0.47</v>
      </c>
      <c r="J3" s="16">
        <v>0.21</v>
      </c>
      <c r="K3" s="17" t="s">
        <v>51</v>
      </c>
      <c r="L3" s="20" t="s">
        <v>1150</v>
      </c>
    </row>
    <row r="4" spans="2:12" ht="39" customHeight="1" x14ac:dyDescent="0.25">
      <c r="B4" s="17">
        <v>3</v>
      </c>
      <c r="C4" s="5" t="s">
        <v>964</v>
      </c>
      <c r="D4" s="204" t="s">
        <v>1133</v>
      </c>
      <c r="E4" s="205"/>
      <c r="F4" s="15">
        <v>1.66</v>
      </c>
      <c r="G4" s="16">
        <v>0.56000000000000005</v>
      </c>
      <c r="H4" s="19">
        <v>1053.6300000000001</v>
      </c>
      <c r="I4" s="16">
        <v>0.38</v>
      </c>
      <c r="J4" s="16">
        <v>0.16</v>
      </c>
      <c r="K4" s="17" t="s">
        <v>51</v>
      </c>
      <c r="L4" s="20" t="s">
        <v>22</v>
      </c>
    </row>
    <row r="5" spans="2:12" ht="42.75" customHeight="1" x14ac:dyDescent="0.25">
      <c r="B5" s="17">
        <v>4</v>
      </c>
      <c r="C5" s="5" t="s">
        <v>1078</v>
      </c>
      <c r="D5" s="204" t="s">
        <v>1134</v>
      </c>
      <c r="E5" s="205"/>
      <c r="F5" s="15">
        <v>2.11</v>
      </c>
      <c r="G5" s="16">
        <v>0.46</v>
      </c>
      <c r="H5" s="19">
        <v>5.47</v>
      </c>
      <c r="I5" s="16">
        <v>0.45</v>
      </c>
      <c r="J5" s="16">
        <v>0.24</v>
      </c>
      <c r="K5" s="17" t="s">
        <v>51</v>
      </c>
      <c r="L5" s="20" t="s">
        <v>22</v>
      </c>
    </row>
    <row r="6" spans="2:12" ht="47.25" customHeight="1" x14ac:dyDescent="0.25">
      <c r="B6" s="17">
        <v>5</v>
      </c>
      <c r="C6" s="5" t="s">
        <v>1079</v>
      </c>
      <c r="D6" s="204" t="s">
        <v>1135</v>
      </c>
      <c r="E6" s="205"/>
      <c r="F6" s="15">
        <v>3.88</v>
      </c>
      <c r="G6" s="16">
        <v>0.23</v>
      </c>
      <c r="H6" s="19">
        <v>118.58</v>
      </c>
      <c r="I6" s="16">
        <v>0.13</v>
      </c>
      <c r="J6" s="16">
        <v>0.1</v>
      </c>
      <c r="K6" s="17" t="s">
        <v>51</v>
      </c>
      <c r="L6" s="20" t="s">
        <v>22</v>
      </c>
    </row>
    <row r="7" spans="2:12" ht="41.25" customHeight="1" x14ac:dyDescent="0.25">
      <c r="B7" s="17">
        <v>6</v>
      </c>
      <c r="C7" s="5" t="s">
        <v>1080</v>
      </c>
      <c r="D7" s="204" t="s">
        <v>1136</v>
      </c>
      <c r="E7" s="205"/>
      <c r="F7" s="15">
        <v>2.63</v>
      </c>
      <c r="G7" s="16">
        <v>0.35</v>
      </c>
      <c r="H7" s="19">
        <v>6.13</v>
      </c>
      <c r="I7" s="16">
        <v>0.34</v>
      </c>
      <c r="J7" s="16">
        <v>0.21</v>
      </c>
      <c r="K7" s="17" t="s">
        <v>51</v>
      </c>
      <c r="L7" s="20" t="s">
        <v>22</v>
      </c>
    </row>
    <row r="8" spans="2:12" ht="47.25" customHeight="1" x14ac:dyDescent="0.25">
      <c r="B8" s="17">
        <v>7</v>
      </c>
      <c r="C8" s="5" t="s">
        <v>961</v>
      </c>
      <c r="D8" s="204" t="s">
        <v>1137</v>
      </c>
      <c r="E8" s="205"/>
      <c r="F8" s="15">
        <v>4.74</v>
      </c>
      <c r="G8" s="16">
        <v>0.19</v>
      </c>
      <c r="H8" s="19">
        <v>62.63</v>
      </c>
      <c r="I8" s="16">
        <v>0.21</v>
      </c>
      <c r="J8" s="16">
        <v>0.17</v>
      </c>
      <c r="K8" s="17" t="s">
        <v>51</v>
      </c>
      <c r="L8" s="20" t="s">
        <v>22</v>
      </c>
    </row>
    <row r="9" spans="2:12" ht="40.5" customHeight="1" x14ac:dyDescent="0.25">
      <c r="B9" s="17">
        <v>8</v>
      </c>
      <c r="C9" s="5" t="s">
        <v>1081</v>
      </c>
      <c r="D9" s="204" t="s">
        <v>1138</v>
      </c>
      <c r="E9" s="205"/>
      <c r="F9" s="15">
        <v>2.02</v>
      </c>
      <c r="G9" s="16">
        <v>0.56000000000000005</v>
      </c>
      <c r="H9" s="19">
        <v>44.15</v>
      </c>
      <c r="I9" s="16">
        <v>0.62</v>
      </c>
      <c r="J9" s="16">
        <v>0.27</v>
      </c>
      <c r="K9" s="17" t="s">
        <v>51</v>
      </c>
      <c r="L9" s="20" t="s">
        <v>22</v>
      </c>
    </row>
    <row r="10" spans="2:12" ht="47.25" customHeight="1" x14ac:dyDescent="0.25">
      <c r="B10" s="17">
        <v>9</v>
      </c>
      <c r="C10" s="5" t="s">
        <v>1082</v>
      </c>
      <c r="D10" s="204" t="s">
        <v>1139</v>
      </c>
      <c r="E10" s="205"/>
      <c r="F10" s="15">
        <v>2.1</v>
      </c>
      <c r="G10" s="16">
        <v>0.47</v>
      </c>
      <c r="H10" s="19">
        <v>34.85</v>
      </c>
      <c r="I10" s="16">
        <v>0.25</v>
      </c>
      <c r="J10" s="16">
        <v>0.13</v>
      </c>
      <c r="K10" s="17" t="s">
        <v>51</v>
      </c>
      <c r="L10" s="20" t="s">
        <v>22</v>
      </c>
    </row>
    <row r="11" spans="2:12" ht="48.75" customHeight="1" x14ac:dyDescent="0.25">
      <c r="B11" s="17">
        <v>10</v>
      </c>
      <c r="C11" s="5" t="s">
        <v>1083</v>
      </c>
      <c r="D11" s="204" t="s">
        <v>1140</v>
      </c>
      <c r="E11" s="205"/>
      <c r="F11" s="15">
        <v>1.65</v>
      </c>
      <c r="G11" s="16">
        <v>0.56999999999999995</v>
      </c>
      <c r="H11" s="19">
        <v>53.04</v>
      </c>
      <c r="I11" s="16">
        <v>0.57999999999999996</v>
      </c>
      <c r="J11" s="16">
        <v>0.24</v>
      </c>
      <c r="K11" s="17" t="s">
        <v>51</v>
      </c>
      <c r="L11" s="20" t="s">
        <v>22</v>
      </c>
    </row>
    <row r="12" spans="2:12" ht="60.75" customHeight="1" x14ac:dyDescent="0.25">
      <c r="B12" s="17">
        <v>11</v>
      </c>
      <c r="C12" s="5" t="s">
        <v>958</v>
      </c>
      <c r="D12" s="204" t="s">
        <v>1141</v>
      </c>
      <c r="E12" s="205"/>
      <c r="F12" s="15">
        <v>4.42</v>
      </c>
      <c r="G12" s="16">
        <v>0.22</v>
      </c>
      <c r="H12" s="19">
        <v>1453.36</v>
      </c>
      <c r="I12" s="16">
        <v>0.09</v>
      </c>
      <c r="J12" s="16">
        <v>7.0000000000000007E-2</v>
      </c>
      <c r="K12" s="17" t="s">
        <v>51</v>
      </c>
      <c r="L12" s="20" t="s">
        <v>22</v>
      </c>
    </row>
    <row r="13" spans="2:12" ht="63.75" customHeight="1" x14ac:dyDescent="0.25">
      <c r="B13" s="17">
        <v>12</v>
      </c>
      <c r="C13" s="5" t="s">
        <v>967</v>
      </c>
      <c r="D13" s="204" t="s">
        <v>1142</v>
      </c>
      <c r="E13" s="205"/>
      <c r="F13" s="15">
        <v>2.5099999999999998</v>
      </c>
      <c r="G13" s="16">
        <v>0.35</v>
      </c>
      <c r="H13" s="19">
        <v>967.95</v>
      </c>
      <c r="I13" s="16">
        <v>0.18</v>
      </c>
      <c r="J13" s="16">
        <v>0.12</v>
      </c>
      <c r="K13" s="17" t="s">
        <v>51</v>
      </c>
      <c r="L13" s="20" t="s">
        <v>22</v>
      </c>
    </row>
    <row r="14" spans="2:12" ht="65.25" customHeight="1" x14ac:dyDescent="0.25">
      <c r="B14" s="17">
        <v>13</v>
      </c>
      <c r="C14" s="5" t="s">
        <v>1084</v>
      </c>
      <c r="D14" s="204" t="s">
        <v>1143</v>
      </c>
      <c r="E14" s="205"/>
      <c r="F14" s="15">
        <v>3.34</v>
      </c>
      <c r="G14" s="16">
        <v>0.54</v>
      </c>
      <c r="H14" s="19">
        <v>2.92</v>
      </c>
      <c r="I14" s="16">
        <v>0.09</v>
      </c>
      <c r="J14" s="16">
        <v>0.04</v>
      </c>
      <c r="K14" s="17" t="s">
        <v>51</v>
      </c>
      <c r="L14" s="20" t="s">
        <v>22</v>
      </c>
    </row>
    <row r="15" spans="2:12" ht="76.5" customHeight="1" x14ac:dyDescent="0.25">
      <c r="B15" s="17">
        <v>14</v>
      </c>
      <c r="C15" s="5" t="s">
        <v>1085</v>
      </c>
      <c r="D15" s="204" t="s">
        <v>1151</v>
      </c>
      <c r="E15" s="205"/>
      <c r="F15" s="15">
        <v>2.73</v>
      </c>
      <c r="G15" s="16">
        <v>0.31</v>
      </c>
      <c r="H15" s="19">
        <v>5.21</v>
      </c>
      <c r="I15" s="16">
        <v>0.03</v>
      </c>
      <c r="J15" s="16">
        <v>0.02</v>
      </c>
      <c r="K15" s="17" t="s">
        <v>51</v>
      </c>
      <c r="L15" s="20" t="s">
        <v>1152</v>
      </c>
    </row>
    <row r="16" spans="2:12" ht="72" customHeight="1" x14ac:dyDescent="0.25">
      <c r="B16" s="17">
        <v>15</v>
      </c>
      <c r="C16" s="5" t="s">
        <v>1086</v>
      </c>
      <c r="D16" s="204" t="s">
        <v>1144</v>
      </c>
      <c r="E16" s="205"/>
      <c r="F16" s="15"/>
      <c r="G16" s="16"/>
      <c r="H16" s="19"/>
      <c r="I16" s="16"/>
      <c r="J16" s="16"/>
      <c r="K16" s="17" t="s">
        <v>3</v>
      </c>
      <c r="L16" s="20" t="s">
        <v>1145</v>
      </c>
    </row>
  </sheetData>
  <mergeCells count="16">
    <mergeCell ref="D2:E2"/>
    <mergeCell ref="D3:E3"/>
    <mergeCell ref="D1:E1"/>
    <mergeCell ref="D4:E4"/>
    <mergeCell ref="D5:E5"/>
    <mergeCell ref="D6:E6"/>
    <mergeCell ref="D7:E7"/>
    <mergeCell ref="D9:E9"/>
    <mergeCell ref="D13:E13"/>
    <mergeCell ref="D10:E10"/>
    <mergeCell ref="D14:E14"/>
    <mergeCell ref="D15:E15"/>
    <mergeCell ref="D8:E8"/>
    <mergeCell ref="D16:E16"/>
    <mergeCell ref="D12:E12"/>
    <mergeCell ref="D11:E11"/>
  </mergeCells>
  <pageMargins left="0.7" right="0.7" top="0.75" bottom="0.75" header="0.3" footer="0.3"/>
  <pageSetup scale="70"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Q577"/>
  <sheetViews>
    <sheetView topLeftCell="A346" zoomScaleNormal="100" workbookViewId="0">
      <selection activeCell="A164" sqref="A164:XFD164"/>
    </sheetView>
  </sheetViews>
  <sheetFormatPr baseColWidth="10" defaultColWidth="11.42578125" defaultRowHeight="9" x14ac:dyDescent="0.25"/>
  <cols>
    <col min="1" max="1" width="12.28515625" style="38" customWidth="1"/>
    <col min="2" max="2" width="12" style="38" customWidth="1"/>
    <col min="3" max="3" width="9.5703125" style="38" customWidth="1"/>
    <col min="4" max="4" width="22.85546875" style="56" customWidth="1"/>
    <col min="5" max="5" width="59" style="56" customWidth="1"/>
    <col min="6" max="6" width="24.7109375" style="56" bestFit="1" customWidth="1"/>
    <col min="7" max="7" width="12.7109375" style="89" bestFit="1" customWidth="1"/>
    <col min="8" max="8" width="8.42578125" style="90" bestFit="1" customWidth="1"/>
    <col min="9" max="9" width="13" style="91" customWidth="1"/>
    <col min="10" max="10" width="12.7109375" style="89" bestFit="1" customWidth="1"/>
    <col min="11" max="11" width="8.42578125" style="90" bestFit="1" customWidth="1"/>
    <col min="12" max="12" width="13" style="91" customWidth="1"/>
    <col min="13" max="16384" width="11.42578125" style="38"/>
  </cols>
  <sheetData>
    <row r="1" spans="1:13" s="39" customFormat="1" ht="25.5" customHeight="1" x14ac:dyDescent="0.25">
      <c r="A1" s="37" t="s">
        <v>42</v>
      </c>
      <c r="B1" s="184" t="s">
        <v>235</v>
      </c>
      <c r="C1" s="184"/>
      <c r="D1" s="184"/>
      <c r="E1" s="184"/>
      <c r="F1" s="103" t="s">
        <v>236</v>
      </c>
      <c r="G1" s="185" t="s">
        <v>130</v>
      </c>
      <c r="H1" s="185"/>
      <c r="I1" s="185"/>
      <c r="J1" s="185" t="s">
        <v>1084</v>
      </c>
      <c r="K1" s="185"/>
      <c r="L1" s="185"/>
      <c r="M1" s="185"/>
    </row>
    <row r="2" spans="1:13" s="39" customFormat="1" ht="27" x14ac:dyDescent="0.25">
      <c r="A2" s="40" t="s">
        <v>131</v>
      </c>
      <c r="B2" s="40" t="s">
        <v>132</v>
      </c>
      <c r="C2" s="41" t="s">
        <v>232</v>
      </c>
      <c r="D2" s="41" t="s">
        <v>133</v>
      </c>
      <c r="E2" s="41" t="s">
        <v>134</v>
      </c>
      <c r="F2" s="41" t="s">
        <v>135</v>
      </c>
      <c r="G2" s="97" t="s">
        <v>136</v>
      </c>
      <c r="H2" s="97" t="s">
        <v>137</v>
      </c>
      <c r="I2" s="97" t="s">
        <v>138</v>
      </c>
      <c r="J2" s="124" t="s">
        <v>136</v>
      </c>
      <c r="K2" s="124" t="s">
        <v>137</v>
      </c>
      <c r="L2" s="124" t="s">
        <v>138</v>
      </c>
      <c r="M2" s="97" t="s">
        <v>50</v>
      </c>
    </row>
    <row r="3" spans="1:13" s="39" customFormat="1" ht="27" x14ac:dyDescent="0.25">
      <c r="A3" s="100">
        <v>1</v>
      </c>
      <c r="B3" s="47">
        <v>1196490949</v>
      </c>
      <c r="C3" s="42" t="s">
        <v>237</v>
      </c>
      <c r="D3" s="54" t="s">
        <v>238</v>
      </c>
      <c r="E3" s="42" t="s">
        <v>239</v>
      </c>
      <c r="F3" s="52" t="s">
        <v>139</v>
      </c>
      <c r="G3" s="98">
        <v>359813</v>
      </c>
      <c r="H3" s="98">
        <f>ROUND(G3*0.19,0)</f>
        <v>68364</v>
      </c>
      <c r="I3" s="98">
        <f>G3+H3</f>
        <v>428177</v>
      </c>
      <c r="J3" s="98">
        <v>210100</v>
      </c>
      <c r="K3" s="98">
        <f>ROUND(J3*0.19,0)</f>
        <v>39919</v>
      </c>
      <c r="L3" s="98">
        <f>J3+K3</f>
        <v>250019</v>
      </c>
      <c r="M3" s="46" t="str">
        <f>IF(L3&lt;=I3,"SI CUMPLE","NO CUMPLE")</f>
        <v>SI CUMPLE</v>
      </c>
    </row>
    <row r="4" spans="1:13" s="39" customFormat="1" ht="18" x14ac:dyDescent="0.25">
      <c r="A4" s="100">
        <v>2</v>
      </c>
      <c r="B4" s="47">
        <v>1196490973</v>
      </c>
      <c r="C4" s="42">
        <v>42291613</v>
      </c>
      <c r="D4" s="54" t="s">
        <v>240</v>
      </c>
      <c r="E4" s="42" t="s">
        <v>241</v>
      </c>
      <c r="F4" s="52" t="s">
        <v>139</v>
      </c>
      <c r="G4" s="55">
        <v>150000</v>
      </c>
      <c r="H4" s="98">
        <f>ROUND(G4*0.19,0)</f>
        <v>28500</v>
      </c>
      <c r="I4" s="98">
        <f>G4+H4</f>
        <v>178500</v>
      </c>
      <c r="J4" s="98">
        <v>449000</v>
      </c>
      <c r="K4" s="98">
        <f>ROUND(J4*0.19,0)</f>
        <v>85310</v>
      </c>
      <c r="L4" s="98">
        <f>J4+K4</f>
        <v>534310</v>
      </c>
      <c r="M4" s="46" t="str">
        <f t="shared" ref="M4:M5" si="0">IF(L4&lt;=I4,"SI CUMPLE","NO CUMPLE")</f>
        <v>NO CUMPLE</v>
      </c>
    </row>
    <row r="5" spans="1:13" s="39" customFormat="1" ht="20.25" customHeight="1" x14ac:dyDescent="0.25">
      <c r="A5" s="45" t="s">
        <v>977</v>
      </c>
      <c r="B5" s="100"/>
      <c r="C5" s="100"/>
      <c r="D5" s="46"/>
      <c r="E5" s="46"/>
      <c r="F5" s="46"/>
      <c r="G5" s="101"/>
      <c r="H5" s="101"/>
      <c r="I5" s="102">
        <f>SUM(I3:I4)</f>
        <v>606677</v>
      </c>
      <c r="J5" s="101"/>
      <c r="K5" s="101"/>
      <c r="L5" s="102">
        <f>SUM(L3:L4)</f>
        <v>784329</v>
      </c>
      <c r="M5" s="70" t="str">
        <f t="shared" si="0"/>
        <v>NO CUMPLE</v>
      </c>
    </row>
    <row r="6" spans="1:13" s="39" customFormat="1" ht="12.75" customHeight="1" x14ac:dyDescent="0.25">
      <c r="A6" s="37" t="s">
        <v>141</v>
      </c>
      <c r="B6" s="184" t="s">
        <v>971</v>
      </c>
      <c r="C6" s="184"/>
      <c r="D6" s="184"/>
      <c r="E6" s="184"/>
      <c r="F6" s="103" t="s">
        <v>243</v>
      </c>
      <c r="G6" s="185" t="s">
        <v>130</v>
      </c>
      <c r="H6" s="185"/>
      <c r="I6" s="185"/>
      <c r="J6" s="185"/>
      <c r="K6" s="185"/>
      <c r="L6" s="185"/>
    </row>
    <row r="7" spans="1:13" s="39" customFormat="1" ht="27" x14ac:dyDescent="0.25">
      <c r="A7" s="40" t="s">
        <v>131</v>
      </c>
      <c r="B7" s="40" t="s">
        <v>132</v>
      </c>
      <c r="C7" s="40" t="s">
        <v>232</v>
      </c>
      <c r="D7" s="41" t="s">
        <v>133</v>
      </c>
      <c r="E7" s="41" t="s">
        <v>134</v>
      </c>
      <c r="F7" s="41" t="s">
        <v>135</v>
      </c>
      <c r="G7" s="97" t="s">
        <v>136</v>
      </c>
      <c r="H7" s="97" t="s">
        <v>137</v>
      </c>
      <c r="I7" s="97" t="s">
        <v>138</v>
      </c>
      <c r="J7" s="97" t="s">
        <v>136</v>
      </c>
      <c r="K7" s="97" t="s">
        <v>137</v>
      </c>
      <c r="L7" s="97" t="s">
        <v>138</v>
      </c>
    </row>
    <row r="8" spans="1:13" s="39" customFormat="1" ht="54" x14ac:dyDescent="0.25">
      <c r="A8" s="100">
        <v>1</v>
      </c>
      <c r="B8" s="47">
        <v>1196420011</v>
      </c>
      <c r="C8" s="42" t="s">
        <v>256</v>
      </c>
      <c r="D8" s="48" t="s">
        <v>257</v>
      </c>
      <c r="E8" s="49" t="s">
        <v>258</v>
      </c>
      <c r="F8" s="52" t="s">
        <v>139</v>
      </c>
      <c r="G8" s="98">
        <v>5654862.2249999996</v>
      </c>
      <c r="H8" s="98">
        <v>0</v>
      </c>
      <c r="I8" s="99">
        <f t="shared" ref="I8:I28" si="1">+G8+H8</f>
        <v>5654862.2249999996</v>
      </c>
      <c r="J8" s="210" t="s">
        <v>1146</v>
      </c>
      <c r="K8" s="211"/>
      <c r="L8" s="212"/>
    </row>
    <row r="9" spans="1:13" s="39" customFormat="1" ht="54" x14ac:dyDescent="0.25">
      <c r="A9" s="100">
        <v>2</v>
      </c>
      <c r="B9" s="46">
        <v>1196420171</v>
      </c>
      <c r="C9" s="42" t="s">
        <v>259</v>
      </c>
      <c r="D9" s="48" t="s">
        <v>260</v>
      </c>
      <c r="E9" s="49" t="s">
        <v>261</v>
      </c>
      <c r="F9" s="52" t="s">
        <v>139</v>
      </c>
      <c r="G9" s="98">
        <v>5654862.2249999996</v>
      </c>
      <c r="H9" s="98">
        <v>0</v>
      </c>
      <c r="I9" s="99">
        <f t="shared" si="1"/>
        <v>5654862.2249999996</v>
      </c>
      <c r="J9" s="213"/>
      <c r="K9" s="214"/>
      <c r="L9" s="215"/>
    </row>
    <row r="10" spans="1:13" s="39" customFormat="1" ht="54" x14ac:dyDescent="0.25">
      <c r="A10" s="100">
        <v>3</v>
      </c>
      <c r="B10" s="46">
        <v>1196420172</v>
      </c>
      <c r="C10" s="42" t="s">
        <v>262</v>
      </c>
      <c r="D10" s="48" t="s">
        <v>263</v>
      </c>
      <c r="E10" s="49" t="s">
        <v>264</v>
      </c>
      <c r="F10" s="52" t="s">
        <v>139</v>
      </c>
      <c r="G10" s="98">
        <v>5654862.2249999996</v>
      </c>
      <c r="H10" s="98">
        <v>0</v>
      </c>
      <c r="I10" s="99">
        <f t="shared" si="1"/>
        <v>5654862.2249999996</v>
      </c>
      <c r="J10" s="213"/>
      <c r="K10" s="214"/>
      <c r="L10" s="215"/>
    </row>
    <row r="11" spans="1:13" s="39" customFormat="1" ht="54" x14ac:dyDescent="0.25">
      <c r="A11" s="100">
        <v>4</v>
      </c>
      <c r="B11" s="46">
        <v>1196420173</v>
      </c>
      <c r="C11" s="42" t="s">
        <v>265</v>
      </c>
      <c r="D11" s="48" t="s">
        <v>266</v>
      </c>
      <c r="E11" s="49" t="s">
        <v>267</v>
      </c>
      <c r="F11" s="52" t="s">
        <v>139</v>
      </c>
      <c r="G11" s="98">
        <v>5654862.2249999996</v>
      </c>
      <c r="H11" s="98">
        <v>0</v>
      </c>
      <c r="I11" s="99">
        <f t="shared" si="1"/>
        <v>5654862.2249999996</v>
      </c>
      <c r="J11" s="213"/>
      <c r="K11" s="214"/>
      <c r="L11" s="215"/>
    </row>
    <row r="12" spans="1:13" s="39" customFormat="1" ht="54" x14ac:dyDescent="0.25">
      <c r="A12" s="100">
        <v>5</v>
      </c>
      <c r="B12" s="51" t="s">
        <v>268</v>
      </c>
      <c r="C12" s="42" t="s">
        <v>269</v>
      </c>
      <c r="D12" s="44" t="s">
        <v>270</v>
      </c>
      <c r="E12" s="43" t="s">
        <v>271</v>
      </c>
      <c r="F12" s="52" t="s">
        <v>139</v>
      </c>
      <c r="G12" s="98">
        <v>5654862.2249999996</v>
      </c>
      <c r="H12" s="98">
        <v>0</v>
      </c>
      <c r="I12" s="99">
        <f t="shared" si="1"/>
        <v>5654862.2249999996</v>
      </c>
      <c r="J12" s="213"/>
      <c r="K12" s="214"/>
      <c r="L12" s="215"/>
    </row>
    <row r="13" spans="1:13" ht="36" x14ac:dyDescent="0.25">
      <c r="A13" s="100">
        <v>6</v>
      </c>
      <c r="B13" s="46">
        <v>1196420162</v>
      </c>
      <c r="C13" s="42" t="s">
        <v>272</v>
      </c>
      <c r="D13" s="48" t="s">
        <v>273</v>
      </c>
      <c r="E13" s="49" t="s">
        <v>274</v>
      </c>
      <c r="F13" s="52" t="s">
        <v>139</v>
      </c>
      <c r="G13" s="98">
        <v>4429642.0762499999</v>
      </c>
      <c r="H13" s="98">
        <v>0</v>
      </c>
      <c r="I13" s="99">
        <f t="shared" si="1"/>
        <v>4429642.0762499999</v>
      </c>
      <c r="J13" s="213"/>
      <c r="K13" s="214"/>
      <c r="L13" s="215"/>
    </row>
    <row r="14" spans="1:13" s="39" customFormat="1" ht="36" x14ac:dyDescent="0.25">
      <c r="A14" s="100">
        <v>7</v>
      </c>
      <c r="B14" s="46">
        <v>1196420025</v>
      </c>
      <c r="C14" s="42" t="s">
        <v>275</v>
      </c>
      <c r="D14" s="48" t="s">
        <v>276</v>
      </c>
      <c r="E14" s="49" t="s">
        <v>277</v>
      </c>
      <c r="F14" s="52" t="s">
        <v>139</v>
      </c>
      <c r="G14" s="98">
        <v>4429642.0762499999</v>
      </c>
      <c r="H14" s="98">
        <v>0</v>
      </c>
      <c r="I14" s="99">
        <f t="shared" si="1"/>
        <v>4429642.0762499999</v>
      </c>
      <c r="J14" s="213"/>
      <c r="K14" s="214"/>
      <c r="L14" s="215"/>
    </row>
    <row r="15" spans="1:13" s="39" customFormat="1" ht="36" x14ac:dyDescent="0.25">
      <c r="A15" s="100">
        <v>8</v>
      </c>
      <c r="B15" s="46">
        <v>1196420163</v>
      </c>
      <c r="C15" s="42" t="s">
        <v>278</v>
      </c>
      <c r="D15" s="48" t="s">
        <v>279</v>
      </c>
      <c r="E15" s="49" t="s">
        <v>280</v>
      </c>
      <c r="F15" s="52" t="s">
        <v>139</v>
      </c>
      <c r="G15" s="98">
        <v>4429642.0762499999</v>
      </c>
      <c r="H15" s="98">
        <v>0</v>
      </c>
      <c r="I15" s="99">
        <f t="shared" si="1"/>
        <v>4429642.0762499999</v>
      </c>
      <c r="J15" s="213"/>
      <c r="K15" s="214"/>
      <c r="L15" s="215"/>
    </row>
    <row r="16" spans="1:13" s="39" customFormat="1" ht="36" x14ac:dyDescent="0.25">
      <c r="A16" s="100">
        <v>9</v>
      </c>
      <c r="B16" s="46">
        <v>1196420164</v>
      </c>
      <c r="C16" s="42" t="s">
        <v>281</v>
      </c>
      <c r="D16" s="48" t="s">
        <v>282</v>
      </c>
      <c r="E16" s="49" t="s">
        <v>283</v>
      </c>
      <c r="F16" s="52" t="s">
        <v>139</v>
      </c>
      <c r="G16" s="98">
        <v>4429642.0762499999</v>
      </c>
      <c r="H16" s="98">
        <v>0</v>
      </c>
      <c r="I16" s="99">
        <f t="shared" si="1"/>
        <v>4429642.0762499999</v>
      </c>
      <c r="J16" s="213"/>
      <c r="K16" s="214"/>
      <c r="L16" s="215"/>
    </row>
    <row r="17" spans="1:12" ht="36" x14ac:dyDescent="0.25">
      <c r="A17" s="100">
        <v>10</v>
      </c>
      <c r="B17" s="46">
        <v>1196420134</v>
      </c>
      <c r="C17" s="42" t="s">
        <v>284</v>
      </c>
      <c r="D17" s="48" t="s">
        <v>285</v>
      </c>
      <c r="E17" s="49" t="s">
        <v>286</v>
      </c>
      <c r="F17" s="52" t="s">
        <v>139</v>
      </c>
      <c r="G17" s="98">
        <v>4429642.0762499999</v>
      </c>
      <c r="H17" s="98">
        <v>0</v>
      </c>
      <c r="I17" s="99">
        <f t="shared" si="1"/>
        <v>4429642.0762499999</v>
      </c>
      <c r="J17" s="213"/>
      <c r="K17" s="214"/>
      <c r="L17" s="215"/>
    </row>
    <row r="18" spans="1:12" s="39" customFormat="1" ht="36" x14ac:dyDescent="0.25">
      <c r="A18" s="100">
        <v>11</v>
      </c>
      <c r="B18" s="51" t="s">
        <v>268</v>
      </c>
      <c r="C18" s="51" t="s">
        <v>287</v>
      </c>
      <c r="D18" s="48" t="s">
        <v>288</v>
      </c>
      <c r="E18" s="49" t="s">
        <v>289</v>
      </c>
      <c r="F18" s="52" t="s">
        <v>139</v>
      </c>
      <c r="G18" s="98">
        <v>4429642.0762499999</v>
      </c>
      <c r="H18" s="98">
        <v>0</v>
      </c>
      <c r="I18" s="99">
        <f t="shared" si="1"/>
        <v>4429642.0762499999</v>
      </c>
      <c r="J18" s="213"/>
      <c r="K18" s="214"/>
      <c r="L18" s="215"/>
    </row>
    <row r="19" spans="1:12" s="39" customFormat="1" ht="36" x14ac:dyDescent="0.25">
      <c r="A19" s="100">
        <v>12</v>
      </c>
      <c r="B19" s="51" t="s">
        <v>268</v>
      </c>
      <c r="C19" s="51" t="s">
        <v>290</v>
      </c>
      <c r="D19" s="48" t="s">
        <v>291</v>
      </c>
      <c r="E19" s="49" t="s">
        <v>286</v>
      </c>
      <c r="F19" s="52" t="s">
        <v>139</v>
      </c>
      <c r="G19" s="98">
        <v>4429642.0762499999</v>
      </c>
      <c r="H19" s="98">
        <v>0</v>
      </c>
      <c r="I19" s="99">
        <f t="shared" si="1"/>
        <v>4429642.0762499999</v>
      </c>
      <c r="J19" s="213"/>
      <c r="K19" s="214"/>
      <c r="L19" s="215"/>
    </row>
    <row r="20" spans="1:12" s="39" customFormat="1" ht="36" x14ac:dyDescent="0.25">
      <c r="A20" s="100">
        <v>13</v>
      </c>
      <c r="B20" s="46">
        <v>1196420010</v>
      </c>
      <c r="C20" s="42" t="s">
        <v>304</v>
      </c>
      <c r="D20" s="48" t="s">
        <v>305</v>
      </c>
      <c r="E20" s="49" t="s">
        <v>306</v>
      </c>
      <c r="F20" s="52" t="s">
        <v>139</v>
      </c>
      <c r="G20" s="98">
        <v>4429642.0762499999</v>
      </c>
      <c r="H20" s="98">
        <v>0</v>
      </c>
      <c r="I20" s="99">
        <f t="shared" si="1"/>
        <v>4429642.0762499999</v>
      </c>
      <c r="J20" s="213"/>
      <c r="K20" s="214"/>
      <c r="L20" s="215"/>
    </row>
    <row r="21" spans="1:12" s="39" customFormat="1" ht="27" x14ac:dyDescent="0.25">
      <c r="A21" s="100">
        <v>14</v>
      </c>
      <c r="B21" s="46">
        <v>1196420136</v>
      </c>
      <c r="C21" s="42" t="s">
        <v>307</v>
      </c>
      <c r="D21" s="48" t="s">
        <v>308</v>
      </c>
      <c r="E21" s="49" t="s">
        <v>309</v>
      </c>
      <c r="F21" s="52" t="s">
        <v>139</v>
      </c>
      <c r="G21" s="98">
        <v>4429642.0762499999</v>
      </c>
      <c r="H21" s="98">
        <v>0</v>
      </c>
      <c r="I21" s="99">
        <f t="shared" si="1"/>
        <v>4429642.0762499999</v>
      </c>
      <c r="J21" s="213"/>
      <c r="K21" s="214"/>
      <c r="L21" s="215"/>
    </row>
    <row r="22" spans="1:12" s="39" customFormat="1" ht="27" x14ac:dyDescent="0.25">
      <c r="A22" s="100">
        <v>15</v>
      </c>
      <c r="B22" s="46">
        <v>1196420137</v>
      </c>
      <c r="C22" s="42" t="s">
        <v>310</v>
      </c>
      <c r="D22" s="48" t="s">
        <v>311</v>
      </c>
      <c r="E22" s="49" t="s">
        <v>312</v>
      </c>
      <c r="F22" s="52" t="s">
        <v>139</v>
      </c>
      <c r="G22" s="98">
        <v>4429642.0762499999</v>
      </c>
      <c r="H22" s="98">
        <v>0</v>
      </c>
      <c r="I22" s="99">
        <f t="shared" si="1"/>
        <v>4429642.0762499999</v>
      </c>
      <c r="J22" s="213"/>
      <c r="K22" s="214"/>
      <c r="L22" s="215"/>
    </row>
    <row r="23" spans="1:12" s="39" customFormat="1" ht="45" x14ac:dyDescent="0.25">
      <c r="A23" s="100">
        <v>16</v>
      </c>
      <c r="B23" s="46">
        <v>1196420138</v>
      </c>
      <c r="C23" s="42" t="s">
        <v>313</v>
      </c>
      <c r="D23" s="48" t="s">
        <v>314</v>
      </c>
      <c r="E23" s="49" t="s">
        <v>315</v>
      </c>
      <c r="F23" s="52" t="s">
        <v>139</v>
      </c>
      <c r="G23" s="98">
        <v>4429642.0762499999</v>
      </c>
      <c r="H23" s="98">
        <v>0</v>
      </c>
      <c r="I23" s="99">
        <f t="shared" si="1"/>
        <v>4429642.0762499999</v>
      </c>
      <c r="J23" s="213"/>
      <c r="K23" s="214"/>
      <c r="L23" s="215"/>
    </row>
    <row r="24" spans="1:12" s="39" customFormat="1" ht="27" x14ac:dyDescent="0.25">
      <c r="A24" s="100">
        <v>17</v>
      </c>
      <c r="B24" s="46">
        <v>1196420180</v>
      </c>
      <c r="C24" s="42" t="s">
        <v>316</v>
      </c>
      <c r="D24" s="48" t="s">
        <v>317</v>
      </c>
      <c r="E24" s="49" t="s">
        <v>318</v>
      </c>
      <c r="F24" s="52" t="s">
        <v>139</v>
      </c>
      <c r="G24" s="98">
        <v>4429642.0762499999</v>
      </c>
      <c r="H24" s="98">
        <v>0</v>
      </c>
      <c r="I24" s="99">
        <f t="shared" si="1"/>
        <v>4429642.0762499999</v>
      </c>
      <c r="J24" s="213"/>
      <c r="K24" s="214"/>
      <c r="L24" s="215"/>
    </row>
    <row r="25" spans="1:12" s="39" customFormat="1" ht="27" x14ac:dyDescent="0.25">
      <c r="A25" s="100">
        <v>18</v>
      </c>
      <c r="B25" s="51" t="s">
        <v>268</v>
      </c>
      <c r="C25" s="51" t="s">
        <v>319</v>
      </c>
      <c r="D25" s="48" t="s">
        <v>320</v>
      </c>
      <c r="E25" s="49" t="s">
        <v>321</v>
      </c>
      <c r="F25" s="52" t="s">
        <v>139</v>
      </c>
      <c r="G25" s="98">
        <v>4429642.0762499999</v>
      </c>
      <c r="H25" s="98">
        <v>0</v>
      </c>
      <c r="I25" s="99">
        <f t="shared" si="1"/>
        <v>4429642.0762499999</v>
      </c>
      <c r="J25" s="213"/>
      <c r="K25" s="214"/>
      <c r="L25" s="215"/>
    </row>
    <row r="26" spans="1:12" s="39" customFormat="1" ht="27" x14ac:dyDescent="0.25">
      <c r="A26" s="100">
        <v>19</v>
      </c>
      <c r="B26" s="51" t="s">
        <v>268</v>
      </c>
      <c r="C26" s="51" t="s">
        <v>322</v>
      </c>
      <c r="D26" s="48" t="s">
        <v>323</v>
      </c>
      <c r="E26" s="49" t="s">
        <v>324</v>
      </c>
      <c r="F26" s="52" t="s">
        <v>139</v>
      </c>
      <c r="G26" s="98">
        <v>4429642.0762499999</v>
      </c>
      <c r="H26" s="98">
        <v>0</v>
      </c>
      <c r="I26" s="99">
        <f t="shared" si="1"/>
        <v>4429642.0762499999</v>
      </c>
      <c r="J26" s="213"/>
      <c r="K26" s="214"/>
      <c r="L26" s="215"/>
    </row>
    <row r="27" spans="1:12" s="39" customFormat="1" ht="27" x14ac:dyDescent="0.25">
      <c r="A27" s="100">
        <v>20</v>
      </c>
      <c r="B27" s="51" t="s">
        <v>268</v>
      </c>
      <c r="C27" s="51" t="s">
        <v>325</v>
      </c>
      <c r="D27" s="48" t="s">
        <v>326</v>
      </c>
      <c r="E27" s="49" t="s">
        <v>327</v>
      </c>
      <c r="F27" s="52" t="s">
        <v>139</v>
      </c>
      <c r="G27" s="98">
        <v>4429642.0762499999</v>
      </c>
      <c r="H27" s="98">
        <v>0</v>
      </c>
      <c r="I27" s="99">
        <f t="shared" si="1"/>
        <v>4429642.0762499999</v>
      </c>
      <c r="J27" s="213"/>
      <c r="K27" s="214"/>
      <c r="L27" s="215"/>
    </row>
    <row r="28" spans="1:12" s="39" customFormat="1" ht="36" x14ac:dyDescent="0.25">
      <c r="A28" s="100">
        <v>21</v>
      </c>
      <c r="B28" s="51" t="s">
        <v>268</v>
      </c>
      <c r="C28" s="51" t="s">
        <v>328</v>
      </c>
      <c r="D28" s="48" t="s">
        <v>317</v>
      </c>
      <c r="E28" s="49" t="s">
        <v>329</v>
      </c>
      <c r="F28" s="52" t="s">
        <v>139</v>
      </c>
      <c r="G28" s="98">
        <v>4429642.0762499999</v>
      </c>
      <c r="H28" s="98">
        <v>0</v>
      </c>
      <c r="I28" s="99">
        <f t="shared" si="1"/>
        <v>4429642.0762499999</v>
      </c>
      <c r="J28" s="213"/>
      <c r="K28" s="214"/>
      <c r="L28" s="215"/>
    </row>
    <row r="29" spans="1:12" s="39" customFormat="1" ht="20.25" customHeight="1" x14ac:dyDescent="0.25">
      <c r="A29" s="45" t="s">
        <v>978</v>
      </c>
      <c r="B29" s="100"/>
      <c r="C29" s="100"/>
      <c r="D29" s="46"/>
      <c r="E29" s="46"/>
      <c r="F29" s="46"/>
      <c r="G29" s="101"/>
      <c r="H29" s="101"/>
      <c r="I29" s="102">
        <f>SUM(I8:I28)</f>
        <v>99148584.345000029</v>
      </c>
      <c r="J29" s="216"/>
      <c r="K29" s="217"/>
      <c r="L29" s="218"/>
    </row>
    <row r="30" spans="1:12" s="39" customFormat="1" ht="12.75" customHeight="1" x14ac:dyDescent="0.25">
      <c r="A30" s="37" t="s">
        <v>40</v>
      </c>
      <c r="B30" s="184" t="s">
        <v>972</v>
      </c>
      <c r="C30" s="184"/>
      <c r="D30" s="184"/>
      <c r="E30" s="184"/>
      <c r="F30" s="103" t="s">
        <v>243</v>
      </c>
      <c r="G30" s="185" t="s">
        <v>130</v>
      </c>
      <c r="H30" s="185"/>
      <c r="I30" s="185"/>
      <c r="J30" s="185"/>
      <c r="K30" s="185"/>
      <c r="L30" s="185"/>
    </row>
    <row r="31" spans="1:12" s="39" customFormat="1" ht="27" x14ac:dyDescent="0.25">
      <c r="A31" s="40" t="s">
        <v>131</v>
      </c>
      <c r="B31" s="40" t="s">
        <v>132</v>
      </c>
      <c r="C31" s="40" t="s">
        <v>232</v>
      </c>
      <c r="D31" s="41" t="s">
        <v>133</v>
      </c>
      <c r="E31" s="41" t="s">
        <v>134</v>
      </c>
      <c r="F31" s="41" t="s">
        <v>135</v>
      </c>
      <c r="G31" s="97" t="s">
        <v>136</v>
      </c>
      <c r="H31" s="97" t="s">
        <v>137</v>
      </c>
      <c r="I31" s="97" t="s">
        <v>138</v>
      </c>
      <c r="J31" s="97" t="s">
        <v>136</v>
      </c>
      <c r="K31" s="97" t="s">
        <v>137</v>
      </c>
      <c r="L31" s="97" t="s">
        <v>138</v>
      </c>
    </row>
    <row r="32" spans="1:12" s="39" customFormat="1" ht="36" x14ac:dyDescent="0.25">
      <c r="A32" s="100">
        <v>1</v>
      </c>
      <c r="B32" s="46">
        <v>1196420052</v>
      </c>
      <c r="C32" s="51" t="s">
        <v>292</v>
      </c>
      <c r="D32" s="48" t="s">
        <v>293</v>
      </c>
      <c r="E32" s="49" t="s">
        <v>294</v>
      </c>
      <c r="F32" s="52" t="s">
        <v>139</v>
      </c>
      <c r="G32" s="98">
        <v>3400000</v>
      </c>
      <c r="H32" s="98">
        <v>0</v>
      </c>
      <c r="I32" s="99">
        <f t="shared" ref="I32:I35" si="2">+G32+H32</f>
        <v>3400000</v>
      </c>
      <c r="J32" s="210" t="s">
        <v>1146</v>
      </c>
      <c r="K32" s="211"/>
      <c r="L32" s="212"/>
    </row>
    <row r="33" spans="1:13" s="39" customFormat="1" ht="36" x14ac:dyDescent="0.25">
      <c r="A33" s="100">
        <v>2</v>
      </c>
      <c r="B33" s="46">
        <v>1196420053</v>
      </c>
      <c r="C33" s="51" t="s">
        <v>295</v>
      </c>
      <c r="D33" s="48" t="s">
        <v>296</v>
      </c>
      <c r="E33" s="49" t="s">
        <v>297</v>
      </c>
      <c r="F33" s="52" t="s">
        <v>139</v>
      </c>
      <c r="G33" s="98">
        <v>3400000</v>
      </c>
      <c r="H33" s="98">
        <v>0</v>
      </c>
      <c r="I33" s="99">
        <f t="shared" si="2"/>
        <v>3400000</v>
      </c>
      <c r="J33" s="213"/>
      <c r="K33" s="214"/>
      <c r="L33" s="215"/>
    </row>
    <row r="34" spans="1:13" s="39" customFormat="1" ht="36" x14ac:dyDescent="0.25">
      <c r="A34" s="100">
        <v>3</v>
      </c>
      <c r="B34" s="46">
        <v>1196420054</v>
      </c>
      <c r="C34" s="51" t="s">
        <v>298</v>
      </c>
      <c r="D34" s="48" t="s">
        <v>299</v>
      </c>
      <c r="E34" s="49" t="s">
        <v>300</v>
      </c>
      <c r="F34" s="52" t="s">
        <v>139</v>
      </c>
      <c r="G34" s="98">
        <v>3400000</v>
      </c>
      <c r="H34" s="98">
        <v>0</v>
      </c>
      <c r="I34" s="99">
        <f t="shared" si="2"/>
        <v>3400000</v>
      </c>
      <c r="J34" s="213"/>
      <c r="K34" s="214"/>
      <c r="L34" s="215"/>
    </row>
    <row r="35" spans="1:13" s="39" customFormat="1" ht="36" x14ac:dyDescent="0.25">
      <c r="A35" s="100">
        <v>4</v>
      </c>
      <c r="B35" s="46">
        <v>1196420057</v>
      </c>
      <c r="C35" s="51" t="s">
        <v>301</v>
      </c>
      <c r="D35" s="48" t="s">
        <v>302</v>
      </c>
      <c r="E35" s="49" t="s">
        <v>303</v>
      </c>
      <c r="F35" s="52" t="s">
        <v>139</v>
      </c>
      <c r="G35" s="98">
        <v>3400000</v>
      </c>
      <c r="H35" s="98">
        <v>0</v>
      </c>
      <c r="I35" s="99">
        <f t="shared" si="2"/>
        <v>3400000</v>
      </c>
      <c r="J35" s="213"/>
      <c r="K35" s="214"/>
      <c r="L35" s="215"/>
    </row>
    <row r="36" spans="1:13" s="39" customFormat="1" x14ac:dyDescent="0.25">
      <c r="A36" s="45" t="s">
        <v>979</v>
      </c>
      <c r="B36" s="100"/>
      <c r="C36" s="100"/>
      <c r="D36" s="46"/>
      <c r="E36" s="46"/>
      <c r="F36" s="46"/>
      <c r="G36" s="101"/>
      <c r="H36" s="101"/>
      <c r="I36" s="102">
        <f>SUM(I32:I35)</f>
        <v>13600000</v>
      </c>
      <c r="J36" s="216"/>
      <c r="K36" s="217"/>
      <c r="L36" s="218"/>
    </row>
    <row r="37" spans="1:13" s="56" customFormat="1" ht="21" customHeight="1" x14ac:dyDescent="0.25">
      <c r="A37" s="37" t="s">
        <v>31</v>
      </c>
      <c r="B37" s="184" t="s">
        <v>357</v>
      </c>
      <c r="C37" s="184"/>
      <c r="D37" s="184"/>
      <c r="E37" s="184"/>
      <c r="F37" s="103" t="s">
        <v>233</v>
      </c>
      <c r="G37" s="185" t="s">
        <v>130</v>
      </c>
      <c r="H37" s="185"/>
      <c r="I37" s="185"/>
      <c r="J37" s="186" t="s">
        <v>964</v>
      </c>
      <c r="K37" s="186"/>
      <c r="L37" s="186"/>
      <c r="M37" s="186"/>
    </row>
    <row r="38" spans="1:13" s="56" customFormat="1" ht="27" x14ac:dyDescent="0.25">
      <c r="A38" s="40" t="s">
        <v>131</v>
      </c>
      <c r="B38" s="40" t="s">
        <v>132</v>
      </c>
      <c r="C38" s="40" t="s">
        <v>232</v>
      </c>
      <c r="D38" s="41" t="s">
        <v>133</v>
      </c>
      <c r="E38" s="41" t="s">
        <v>134</v>
      </c>
      <c r="F38" s="41" t="s">
        <v>135</v>
      </c>
      <c r="G38" s="97" t="s">
        <v>136</v>
      </c>
      <c r="H38" s="97" t="s">
        <v>137</v>
      </c>
      <c r="I38" s="97" t="s">
        <v>138</v>
      </c>
      <c r="J38" s="124" t="s">
        <v>136</v>
      </c>
      <c r="K38" s="124" t="s">
        <v>137</v>
      </c>
      <c r="L38" s="124" t="s">
        <v>138</v>
      </c>
      <c r="M38" s="97" t="s">
        <v>50</v>
      </c>
    </row>
    <row r="39" spans="1:13" s="56" customFormat="1" ht="81" x14ac:dyDescent="0.25">
      <c r="A39" s="100">
        <v>1</v>
      </c>
      <c r="B39" s="47">
        <v>1186220899</v>
      </c>
      <c r="C39" s="47">
        <v>42203401</v>
      </c>
      <c r="D39" s="48" t="s">
        <v>358</v>
      </c>
      <c r="E39" s="51" t="s">
        <v>359</v>
      </c>
      <c r="F39" s="52" t="s">
        <v>139</v>
      </c>
      <c r="G39" s="93">
        <v>6416550</v>
      </c>
      <c r="H39" s="98">
        <v>0</v>
      </c>
      <c r="I39" s="99">
        <f t="shared" ref="I39:I40" si="3">+G39+H39</f>
        <v>6416550</v>
      </c>
      <c r="J39" s="93">
        <v>6416550</v>
      </c>
      <c r="K39" s="98">
        <v>0</v>
      </c>
      <c r="L39" s="99">
        <f t="shared" ref="L39:L40" si="4">+J39+K39</f>
        <v>6416550</v>
      </c>
      <c r="M39" s="46" t="str">
        <f>IF(L39&lt;=I39,"SI CUMPLE","NO CUMPLE")</f>
        <v>SI CUMPLE</v>
      </c>
    </row>
    <row r="40" spans="1:13" s="56" customFormat="1" ht="72" x14ac:dyDescent="0.25">
      <c r="A40" s="100">
        <v>2</v>
      </c>
      <c r="B40" s="47">
        <v>1186220055</v>
      </c>
      <c r="C40" s="47">
        <v>42203425</v>
      </c>
      <c r="D40" s="48" t="s">
        <v>360</v>
      </c>
      <c r="E40" s="51" t="s">
        <v>361</v>
      </c>
      <c r="F40" s="52" t="s">
        <v>139</v>
      </c>
      <c r="G40" s="93">
        <v>2832448</v>
      </c>
      <c r="H40" s="98">
        <v>0</v>
      </c>
      <c r="I40" s="99">
        <f t="shared" si="3"/>
        <v>2832448</v>
      </c>
      <c r="J40" s="93">
        <v>2832448</v>
      </c>
      <c r="K40" s="98">
        <v>0</v>
      </c>
      <c r="L40" s="99">
        <f t="shared" si="4"/>
        <v>2832448</v>
      </c>
      <c r="M40" s="46" t="str">
        <f t="shared" ref="M40:M41" si="5">IF(L40&lt;=I40,"SI CUMPLE","NO CUMPLE")</f>
        <v>SI CUMPLE</v>
      </c>
    </row>
    <row r="41" spans="1:13" s="56" customFormat="1" ht="21.75" customHeight="1" x14ac:dyDescent="0.25">
      <c r="A41" s="45" t="s">
        <v>980</v>
      </c>
      <c r="B41" s="100"/>
      <c r="C41" s="100"/>
      <c r="D41" s="46"/>
      <c r="E41" s="46"/>
      <c r="F41" s="46"/>
      <c r="G41" s="94"/>
      <c r="H41" s="104"/>
      <c r="I41" s="102">
        <f>SUM(I39:I40)</f>
        <v>9248998</v>
      </c>
      <c r="J41" s="94"/>
      <c r="K41" s="104"/>
      <c r="L41" s="102">
        <f>SUM(L39:L40)</f>
        <v>9248998</v>
      </c>
      <c r="M41" s="70" t="str">
        <f t="shared" si="5"/>
        <v>SI CUMPLE</v>
      </c>
    </row>
    <row r="42" spans="1:13" s="56" customFormat="1" ht="12.75" customHeight="1" x14ac:dyDescent="0.25">
      <c r="A42" s="37" t="s">
        <v>234</v>
      </c>
      <c r="B42" s="184" t="s">
        <v>365</v>
      </c>
      <c r="C42" s="184"/>
      <c r="D42" s="184"/>
      <c r="E42" s="184"/>
      <c r="F42" s="103" t="s">
        <v>147</v>
      </c>
      <c r="G42" s="185" t="s">
        <v>130</v>
      </c>
      <c r="H42" s="185"/>
      <c r="I42" s="185"/>
      <c r="J42" s="185"/>
      <c r="K42" s="185"/>
      <c r="L42" s="185"/>
    </row>
    <row r="43" spans="1:13" s="56" customFormat="1" ht="27" x14ac:dyDescent="0.25">
      <c r="A43" s="40" t="s">
        <v>131</v>
      </c>
      <c r="B43" s="40" t="s">
        <v>132</v>
      </c>
      <c r="C43" s="40" t="s">
        <v>232</v>
      </c>
      <c r="D43" s="41" t="s">
        <v>133</v>
      </c>
      <c r="E43" s="41" t="s">
        <v>134</v>
      </c>
      <c r="F43" s="41" t="s">
        <v>135</v>
      </c>
      <c r="G43" s="97" t="s">
        <v>136</v>
      </c>
      <c r="H43" s="97" t="s">
        <v>137</v>
      </c>
      <c r="I43" s="97" t="s">
        <v>138</v>
      </c>
      <c r="J43" s="97" t="s">
        <v>136</v>
      </c>
      <c r="K43" s="97" t="s">
        <v>137</v>
      </c>
      <c r="L43" s="97" t="s">
        <v>138</v>
      </c>
    </row>
    <row r="44" spans="1:13" s="56" customFormat="1" ht="18" x14ac:dyDescent="0.25">
      <c r="A44" s="100">
        <v>1</v>
      </c>
      <c r="B44" s="47">
        <v>1196491310</v>
      </c>
      <c r="C44" s="47">
        <v>42221500</v>
      </c>
      <c r="D44" s="48" t="s">
        <v>366</v>
      </c>
      <c r="E44" s="49" t="s">
        <v>367</v>
      </c>
      <c r="F44" s="42" t="s">
        <v>139</v>
      </c>
      <c r="G44" s="99">
        <v>1210780</v>
      </c>
      <c r="H44" s="99">
        <v>0</v>
      </c>
      <c r="I44" s="99">
        <f>H44+G44</f>
        <v>1210780</v>
      </c>
      <c r="J44" s="219" t="s">
        <v>1146</v>
      </c>
      <c r="K44" s="220"/>
      <c r="L44" s="221"/>
    </row>
    <row r="45" spans="1:13" s="56" customFormat="1" x14ac:dyDescent="0.25">
      <c r="A45" s="45" t="s">
        <v>981</v>
      </c>
      <c r="B45" s="100"/>
      <c r="C45" s="100"/>
      <c r="D45" s="46"/>
      <c r="E45" s="46"/>
      <c r="F45" s="46"/>
      <c r="G45" s="101"/>
      <c r="H45" s="101"/>
      <c r="I45" s="102">
        <f>SUM(I44)</f>
        <v>1210780</v>
      </c>
      <c r="J45" s="222"/>
      <c r="K45" s="223"/>
      <c r="L45" s="224"/>
    </row>
    <row r="46" spans="1:13" s="56" customFormat="1" x14ac:dyDescent="0.25">
      <c r="A46" s="37" t="s">
        <v>242</v>
      </c>
      <c r="B46" s="184" t="s">
        <v>369</v>
      </c>
      <c r="C46" s="184"/>
      <c r="D46" s="184"/>
      <c r="E46" s="184"/>
      <c r="F46" s="103" t="s">
        <v>144</v>
      </c>
      <c r="G46" s="185" t="s">
        <v>130</v>
      </c>
      <c r="H46" s="185"/>
      <c r="I46" s="185"/>
      <c r="J46" s="185"/>
      <c r="K46" s="185"/>
      <c r="L46" s="185"/>
    </row>
    <row r="47" spans="1:13" s="56" customFormat="1" ht="27" x14ac:dyDescent="0.25">
      <c r="A47" s="40" t="s">
        <v>131</v>
      </c>
      <c r="B47" s="40" t="s">
        <v>132</v>
      </c>
      <c r="C47" s="40" t="s">
        <v>232</v>
      </c>
      <c r="D47" s="41" t="s">
        <v>133</v>
      </c>
      <c r="E47" s="41" t="s">
        <v>134</v>
      </c>
      <c r="F47" s="41" t="s">
        <v>135</v>
      </c>
      <c r="G47" s="97" t="s">
        <v>136</v>
      </c>
      <c r="H47" s="97" t="s">
        <v>137</v>
      </c>
      <c r="I47" s="97" t="s">
        <v>138</v>
      </c>
      <c r="J47" s="97" t="s">
        <v>136</v>
      </c>
      <c r="K47" s="97" t="s">
        <v>137</v>
      </c>
      <c r="L47" s="97" t="s">
        <v>138</v>
      </c>
    </row>
    <row r="48" spans="1:13" s="56" customFormat="1" ht="18" x14ac:dyDescent="0.25">
      <c r="A48" s="100">
        <v>1</v>
      </c>
      <c r="B48" s="47">
        <v>1196491310</v>
      </c>
      <c r="C48" s="47">
        <v>42221500</v>
      </c>
      <c r="D48" s="48" t="s">
        <v>370</v>
      </c>
      <c r="E48" s="49" t="s">
        <v>371</v>
      </c>
      <c r="F48" s="42" t="s">
        <v>139</v>
      </c>
      <c r="G48" s="98">
        <v>3821000</v>
      </c>
      <c r="H48" s="98">
        <f>ROUND(G48*0.19,0)</f>
        <v>725990</v>
      </c>
      <c r="I48" s="55">
        <f>H48+G48</f>
        <v>4546990</v>
      </c>
      <c r="J48" s="210" t="s">
        <v>1146</v>
      </c>
      <c r="K48" s="211"/>
      <c r="L48" s="212"/>
    </row>
    <row r="49" spans="1:13" s="56" customFormat="1" x14ac:dyDescent="0.25">
      <c r="A49" s="45" t="s">
        <v>982</v>
      </c>
      <c r="B49" s="100"/>
      <c r="C49" s="100"/>
      <c r="D49" s="46"/>
      <c r="E49" s="46"/>
      <c r="F49" s="46"/>
      <c r="G49" s="101"/>
      <c r="H49" s="101"/>
      <c r="I49" s="102">
        <f>SUM(I48)</f>
        <v>4546990</v>
      </c>
      <c r="J49" s="216"/>
      <c r="K49" s="217"/>
      <c r="L49" s="218"/>
    </row>
    <row r="50" spans="1:13" s="56" customFormat="1" ht="17.25" customHeight="1" x14ac:dyDescent="0.25">
      <c r="A50" s="37" t="s">
        <v>24</v>
      </c>
      <c r="B50" s="184" t="s">
        <v>372</v>
      </c>
      <c r="C50" s="184"/>
      <c r="D50" s="184"/>
      <c r="E50" s="184"/>
      <c r="F50" s="103" t="s">
        <v>373</v>
      </c>
      <c r="G50" s="185" t="s">
        <v>130</v>
      </c>
      <c r="H50" s="185"/>
      <c r="I50" s="185"/>
      <c r="J50" s="185" t="s">
        <v>967</v>
      </c>
      <c r="K50" s="185"/>
      <c r="L50" s="185"/>
      <c r="M50" s="185"/>
    </row>
    <row r="51" spans="1:13" s="56" customFormat="1" ht="27" x14ac:dyDescent="0.25">
      <c r="A51" s="40" t="s">
        <v>131</v>
      </c>
      <c r="B51" s="40" t="s">
        <v>132</v>
      </c>
      <c r="C51" s="40" t="s">
        <v>232</v>
      </c>
      <c r="D51" s="41" t="s">
        <v>133</v>
      </c>
      <c r="E51" s="41" t="s">
        <v>134</v>
      </c>
      <c r="F51" s="41" t="s">
        <v>135</v>
      </c>
      <c r="G51" s="97" t="s">
        <v>136</v>
      </c>
      <c r="H51" s="97" t="s">
        <v>137</v>
      </c>
      <c r="I51" s="97" t="s">
        <v>138</v>
      </c>
      <c r="J51" s="124" t="s">
        <v>136</v>
      </c>
      <c r="K51" s="124" t="s">
        <v>137</v>
      </c>
      <c r="L51" s="124" t="s">
        <v>138</v>
      </c>
      <c r="M51" s="97" t="s">
        <v>50</v>
      </c>
    </row>
    <row r="52" spans="1:13" s="56" customFormat="1" ht="81" x14ac:dyDescent="0.25">
      <c r="A52" s="100">
        <v>1</v>
      </c>
      <c r="B52" s="47">
        <v>1186220209</v>
      </c>
      <c r="C52" s="47">
        <v>42294702</v>
      </c>
      <c r="D52" s="48" t="s">
        <v>374</v>
      </c>
      <c r="E52" s="49" t="s">
        <v>375</v>
      </c>
      <c r="F52" s="42" t="s">
        <v>139</v>
      </c>
      <c r="G52" s="98">
        <v>6500000</v>
      </c>
      <c r="H52" s="98">
        <v>0</v>
      </c>
      <c r="I52" s="99">
        <f t="shared" ref="I52:I55" si="6">+G52+H52</f>
        <v>6500000</v>
      </c>
      <c r="J52" s="98">
        <v>6500000</v>
      </c>
      <c r="K52" s="98">
        <v>0</v>
      </c>
      <c r="L52" s="99">
        <f t="shared" ref="L52:L55" si="7">+J52+K52</f>
        <v>6500000</v>
      </c>
      <c r="M52" s="46" t="str">
        <f>IF(L52&lt;=I52,"SI CUMPLE","NO CUMPLE")</f>
        <v>SI CUMPLE</v>
      </c>
    </row>
    <row r="53" spans="1:13" s="56" customFormat="1" ht="81" x14ac:dyDescent="0.25">
      <c r="A53" s="100">
        <v>2</v>
      </c>
      <c r="B53" s="47">
        <v>1186220230</v>
      </c>
      <c r="C53" s="47">
        <v>42294702</v>
      </c>
      <c r="D53" s="48" t="s">
        <v>376</v>
      </c>
      <c r="E53" s="49" t="s">
        <v>377</v>
      </c>
      <c r="F53" s="42" t="s">
        <v>139</v>
      </c>
      <c r="G53" s="98">
        <v>6500000</v>
      </c>
      <c r="H53" s="98">
        <v>0</v>
      </c>
      <c r="I53" s="99">
        <f t="shared" si="6"/>
        <v>6500000</v>
      </c>
      <c r="J53" s="98">
        <v>6500000</v>
      </c>
      <c r="K53" s="98">
        <v>0</v>
      </c>
      <c r="L53" s="99">
        <f t="shared" si="7"/>
        <v>6500000</v>
      </c>
      <c r="M53" s="46" t="str">
        <f t="shared" ref="M53:M56" si="8">IF(L53&lt;=I53,"SI CUMPLE","NO CUMPLE")</f>
        <v>SI CUMPLE</v>
      </c>
    </row>
    <row r="54" spans="1:13" s="56" customFormat="1" ht="18" x14ac:dyDescent="0.25">
      <c r="A54" s="47">
        <v>3</v>
      </c>
      <c r="B54" s="47">
        <v>1186220788</v>
      </c>
      <c r="C54" s="47">
        <v>42181900</v>
      </c>
      <c r="D54" s="48" t="s">
        <v>378</v>
      </c>
      <c r="E54" s="49" t="s">
        <v>379</v>
      </c>
      <c r="F54" s="42" t="s">
        <v>139</v>
      </c>
      <c r="G54" s="98">
        <v>145000</v>
      </c>
      <c r="H54" s="98">
        <v>0</v>
      </c>
      <c r="I54" s="99">
        <f t="shared" si="6"/>
        <v>145000</v>
      </c>
      <c r="J54" s="98">
        <v>122000</v>
      </c>
      <c r="K54" s="98">
        <v>0</v>
      </c>
      <c r="L54" s="99">
        <f t="shared" si="7"/>
        <v>122000</v>
      </c>
      <c r="M54" s="46" t="str">
        <f t="shared" si="8"/>
        <v>SI CUMPLE</v>
      </c>
    </row>
    <row r="55" spans="1:13" s="56" customFormat="1" ht="18" x14ac:dyDescent="0.25">
      <c r="A55" s="47">
        <v>4</v>
      </c>
      <c r="B55" s="47">
        <v>1186220787</v>
      </c>
      <c r="C55" s="47">
        <v>42294900</v>
      </c>
      <c r="D55" s="48" t="s">
        <v>380</v>
      </c>
      <c r="E55" s="49" t="s">
        <v>381</v>
      </c>
      <c r="F55" s="42" t="s">
        <v>139</v>
      </c>
      <c r="G55" s="98">
        <v>1150000</v>
      </c>
      <c r="H55" s="98">
        <v>0</v>
      </c>
      <c r="I55" s="99">
        <f t="shared" si="6"/>
        <v>1150000</v>
      </c>
      <c r="J55" s="98">
        <v>1000000</v>
      </c>
      <c r="K55" s="98">
        <v>0</v>
      </c>
      <c r="L55" s="99">
        <f t="shared" si="7"/>
        <v>1000000</v>
      </c>
      <c r="M55" s="46" t="str">
        <f t="shared" si="8"/>
        <v>SI CUMPLE</v>
      </c>
    </row>
    <row r="56" spans="1:13" s="56" customFormat="1" ht="19.5" customHeight="1" x14ac:dyDescent="0.25">
      <c r="A56" s="45" t="s">
        <v>983</v>
      </c>
      <c r="B56" s="100"/>
      <c r="C56" s="100"/>
      <c r="D56" s="46"/>
      <c r="E56" s="46"/>
      <c r="F56" s="46"/>
      <c r="G56" s="101"/>
      <c r="H56" s="101"/>
      <c r="I56" s="102">
        <f>SUM(I52:I55)</f>
        <v>14295000</v>
      </c>
      <c r="J56" s="101"/>
      <c r="K56" s="101"/>
      <c r="L56" s="102">
        <f>SUM(L52:L55)</f>
        <v>14122000</v>
      </c>
      <c r="M56" s="70" t="str">
        <f t="shared" si="8"/>
        <v>SI CUMPLE</v>
      </c>
    </row>
    <row r="57" spans="1:13" s="56" customFormat="1" ht="25.5" customHeight="1" x14ac:dyDescent="0.25">
      <c r="A57" s="37" t="s">
        <v>33</v>
      </c>
      <c r="B57" s="184" t="s">
        <v>384</v>
      </c>
      <c r="C57" s="184"/>
      <c r="D57" s="184"/>
      <c r="E57" s="184"/>
      <c r="F57" s="103" t="s">
        <v>149</v>
      </c>
      <c r="G57" s="185" t="s">
        <v>130</v>
      </c>
      <c r="H57" s="185"/>
      <c r="I57" s="185"/>
      <c r="J57" s="185"/>
      <c r="K57" s="185"/>
      <c r="L57" s="185"/>
    </row>
    <row r="58" spans="1:13" s="56" customFormat="1" ht="27" x14ac:dyDescent="0.25">
      <c r="A58" s="40" t="s">
        <v>131</v>
      </c>
      <c r="B58" s="40" t="s">
        <v>132</v>
      </c>
      <c r="C58" s="40" t="s">
        <v>232</v>
      </c>
      <c r="D58" s="41" t="s">
        <v>133</v>
      </c>
      <c r="E58" s="41" t="s">
        <v>134</v>
      </c>
      <c r="F58" s="41" t="s">
        <v>135</v>
      </c>
      <c r="G58" s="97" t="s">
        <v>136</v>
      </c>
      <c r="H58" s="97" t="s">
        <v>137</v>
      </c>
      <c r="I58" s="97" t="s">
        <v>138</v>
      </c>
      <c r="J58" s="97" t="s">
        <v>136</v>
      </c>
      <c r="K58" s="97" t="s">
        <v>137</v>
      </c>
      <c r="L58" s="97" t="s">
        <v>138</v>
      </c>
    </row>
    <row r="59" spans="1:13" s="56" customFormat="1" ht="72" x14ac:dyDescent="0.25">
      <c r="A59" s="46">
        <v>1</v>
      </c>
      <c r="B59" s="46">
        <v>1186290140</v>
      </c>
      <c r="C59" s="46">
        <v>42295905</v>
      </c>
      <c r="D59" s="44" t="s">
        <v>385</v>
      </c>
      <c r="E59" s="43" t="s">
        <v>386</v>
      </c>
      <c r="F59" s="51" t="s">
        <v>148</v>
      </c>
      <c r="G59" s="98">
        <v>40707900</v>
      </c>
      <c r="H59" s="98">
        <v>0</v>
      </c>
      <c r="I59" s="98">
        <f t="shared" ref="I59:I61" si="9">+G59+H59</f>
        <v>40707900</v>
      </c>
      <c r="J59" s="210" t="s">
        <v>1146</v>
      </c>
      <c r="K59" s="211"/>
      <c r="L59" s="212"/>
    </row>
    <row r="60" spans="1:13" s="56" customFormat="1" ht="45" x14ac:dyDescent="0.25">
      <c r="A60" s="46">
        <v>2</v>
      </c>
      <c r="B60" s="46">
        <v>1186290141</v>
      </c>
      <c r="C60" s="46">
        <v>42295905</v>
      </c>
      <c r="D60" s="44" t="s">
        <v>387</v>
      </c>
      <c r="E60" s="43" t="s">
        <v>387</v>
      </c>
      <c r="F60" s="51" t="s">
        <v>139</v>
      </c>
      <c r="G60" s="98">
        <v>16180500</v>
      </c>
      <c r="H60" s="98">
        <v>0</v>
      </c>
      <c r="I60" s="98">
        <f t="shared" si="9"/>
        <v>16180500</v>
      </c>
      <c r="J60" s="213"/>
      <c r="K60" s="214"/>
      <c r="L60" s="215"/>
    </row>
    <row r="61" spans="1:13" s="56" customFormat="1" ht="36" x14ac:dyDescent="0.25">
      <c r="A61" s="46">
        <v>3</v>
      </c>
      <c r="B61" s="46">
        <v>1186290142</v>
      </c>
      <c r="C61" s="46">
        <v>42295905</v>
      </c>
      <c r="D61" s="44" t="s">
        <v>388</v>
      </c>
      <c r="E61" s="43" t="s">
        <v>389</v>
      </c>
      <c r="F61" s="51" t="s">
        <v>139</v>
      </c>
      <c r="G61" s="98">
        <v>16180500</v>
      </c>
      <c r="H61" s="98">
        <v>0</v>
      </c>
      <c r="I61" s="98">
        <f t="shared" si="9"/>
        <v>16180500</v>
      </c>
      <c r="J61" s="213"/>
      <c r="K61" s="214"/>
      <c r="L61" s="215"/>
    </row>
    <row r="62" spans="1:13" s="56" customFormat="1" x14ac:dyDescent="0.25">
      <c r="A62" s="45" t="s">
        <v>984</v>
      </c>
      <c r="B62" s="100"/>
      <c r="C62" s="100"/>
      <c r="D62" s="46"/>
      <c r="E62" s="46"/>
      <c r="F62" s="46"/>
      <c r="G62" s="94"/>
      <c r="H62" s="104"/>
      <c r="I62" s="102">
        <f>SUM(I59:I61)</f>
        <v>73068900</v>
      </c>
      <c r="J62" s="216"/>
      <c r="K62" s="217"/>
      <c r="L62" s="218"/>
    </row>
    <row r="63" spans="1:13" s="56" customFormat="1" ht="25.5" customHeight="1" x14ac:dyDescent="0.25">
      <c r="A63" s="37" t="s">
        <v>362</v>
      </c>
      <c r="B63" s="184" t="s">
        <v>391</v>
      </c>
      <c r="C63" s="184"/>
      <c r="D63" s="184"/>
      <c r="E63" s="184"/>
      <c r="F63" s="103" t="s">
        <v>392</v>
      </c>
      <c r="G63" s="185" t="s">
        <v>130</v>
      </c>
      <c r="H63" s="185"/>
      <c r="I63" s="185"/>
      <c r="J63" s="185" t="s">
        <v>1083</v>
      </c>
      <c r="K63" s="185"/>
      <c r="L63" s="185"/>
      <c r="M63" s="185"/>
    </row>
    <row r="64" spans="1:13" s="56" customFormat="1" ht="27" x14ac:dyDescent="0.25">
      <c r="A64" s="40" t="s">
        <v>131</v>
      </c>
      <c r="B64" s="40" t="s">
        <v>132</v>
      </c>
      <c r="C64" s="40" t="s">
        <v>232</v>
      </c>
      <c r="D64" s="41" t="s">
        <v>133</v>
      </c>
      <c r="E64" s="41" t="s">
        <v>150</v>
      </c>
      <c r="F64" s="41" t="s">
        <v>135</v>
      </c>
      <c r="G64" s="97" t="s">
        <v>136</v>
      </c>
      <c r="H64" s="97" t="s">
        <v>137</v>
      </c>
      <c r="I64" s="97" t="s">
        <v>138</v>
      </c>
      <c r="J64" s="97" t="s">
        <v>136</v>
      </c>
      <c r="K64" s="97" t="s">
        <v>137</v>
      </c>
      <c r="L64" s="97" t="s">
        <v>138</v>
      </c>
      <c r="M64" s="97" t="s">
        <v>50</v>
      </c>
    </row>
    <row r="65" spans="1:13" s="56" customFormat="1" ht="36" x14ac:dyDescent="0.25">
      <c r="A65" s="100">
        <v>1</v>
      </c>
      <c r="B65" s="47">
        <v>1197010011</v>
      </c>
      <c r="C65" s="47">
        <v>42281501</v>
      </c>
      <c r="D65" s="48" t="s">
        <v>393</v>
      </c>
      <c r="E65" s="49" t="s">
        <v>394</v>
      </c>
      <c r="F65" s="42" t="s">
        <v>139</v>
      </c>
      <c r="G65" s="98">
        <v>182500</v>
      </c>
      <c r="H65" s="98">
        <v>0</v>
      </c>
      <c r="I65" s="99">
        <f>+G65+H65</f>
        <v>182500</v>
      </c>
      <c r="J65" s="98">
        <v>182500</v>
      </c>
      <c r="K65" s="98">
        <v>0</v>
      </c>
      <c r="L65" s="99">
        <f>+J65+K65</f>
        <v>182500</v>
      </c>
      <c r="M65" s="46" t="str">
        <f>IF(L65&lt;=I65,"SI CUMPLE","NO CUMPLE")</f>
        <v>SI CUMPLE</v>
      </c>
    </row>
    <row r="66" spans="1:13" s="56" customFormat="1" ht="36" x14ac:dyDescent="0.25">
      <c r="A66" s="100">
        <v>2</v>
      </c>
      <c r="B66" s="47">
        <v>1197010015</v>
      </c>
      <c r="C66" s="47">
        <v>42281808</v>
      </c>
      <c r="D66" s="48" t="s">
        <v>395</v>
      </c>
      <c r="E66" s="49" t="s">
        <v>396</v>
      </c>
      <c r="F66" s="42" t="s">
        <v>139</v>
      </c>
      <c r="G66" s="98">
        <v>86000</v>
      </c>
      <c r="H66" s="98">
        <f>ROUND(G66*0.19,0)</f>
        <v>16340</v>
      </c>
      <c r="I66" s="99">
        <f>+G66+H66</f>
        <v>102340</v>
      </c>
      <c r="J66" s="98">
        <v>86000</v>
      </c>
      <c r="K66" s="98">
        <f>ROUND(J66*0.19,0)</f>
        <v>16340</v>
      </c>
      <c r="L66" s="99">
        <f>+J66+K66</f>
        <v>102340</v>
      </c>
      <c r="M66" s="46" t="str">
        <f t="shared" ref="M66:M73" si="10">IF(L66&lt;=I66,"SI CUMPLE","NO CUMPLE")</f>
        <v>SI CUMPLE</v>
      </c>
    </row>
    <row r="67" spans="1:13" s="56" customFormat="1" ht="36" x14ac:dyDescent="0.25">
      <c r="A67" s="100">
        <v>3</v>
      </c>
      <c r="B67" s="47">
        <v>1197010016</v>
      </c>
      <c r="C67" s="47">
        <v>42281530</v>
      </c>
      <c r="D67" s="48" t="s">
        <v>397</v>
      </c>
      <c r="E67" s="49" t="s">
        <v>398</v>
      </c>
      <c r="F67" s="42" t="s">
        <v>139</v>
      </c>
      <c r="G67" s="98">
        <v>135000</v>
      </c>
      <c r="H67" s="98">
        <f t="shared" ref="H67:H72" si="11">ROUND(G67*0.19,0)</f>
        <v>25650</v>
      </c>
      <c r="I67" s="99">
        <f t="shared" ref="I67:I72" si="12">+G67+H67</f>
        <v>160650</v>
      </c>
      <c r="J67" s="98">
        <v>135000</v>
      </c>
      <c r="K67" s="98">
        <f t="shared" ref="K67:K72" si="13">ROUND(J67*0.19,0)</f>
        <v>25650</v>
      </c>
      <c r="L67" s="99">
        <f t="shared" ref="L67:L72" si="14">+J67+K67</f>
        <v>160650</v>
      </c>
      <c r="M67" s="46" t="str">
        <f t="shared" si="10"/>
        <v>SI CUMPLE</v>
      </c>
    </row>
    <row r="68" spans="1:13" ht="27" x14ac:dyDescent="0.25">
      <c r="A68" s="100">
        <v>4</v>
      </c>
      <c r="B68" s="47">
        <v>1197010017</v>
      </c>
      <c r="C68" s="47">
        <v>42281520</v>
      </c>
      <c r="D68" s="48" t="s">
        <v>399</v>
      </c>
      <c r="E68" s="49" t="s">
        <v>400</v>
      </c>
      <c r="F68" s="42" t="s">
        <v>139</v>
      </c>
      <c r="G68" s="98">
        <v>135000</v>
      </c>
      <c r="H68" s="98">
        <f t="shared" si="11"/>
        <v>25650</v>
      </c>
      <c r="I68" s="99">
        <f t="shared" si="12"/>
        <v>160650</v>
      </c>
      <c r="J68" s="98">
        <v>135000</v>
      </c>
      <c r="K68" s="98">
        <f t="shared" si="13"/>
        <v>25650</v>
      </c>
      <c r="L68" s="99">
        <f t="shared" si="14"/>
        <v>160650</v>
      </c>
      <c r="M68" s="46" t="str">
        <f t="shared" si="10"/>
        <v>SI CUMPLE</v>
      </c>
    </row>
    <row r="69" spans="1:13" s="39" customFormat="1" ht="27" x14ac:dyDescent="0.25">
      <c r="A69" s="100">
        <v>5</v>
      </c>
      <c r="B69" s="47">
        <v>1197010018</v>
      </c>
      <c r="C69" s="47">
        <v>42281530</v>
      </c>
      <c r="D69" s="48" t="s">
        <v>401</v>
      </c>
      <c r="E69" s="49" t="s">
        <v>402</v>
      </c>
      <c r="F69" s="42" t="s">
        <v>139</v>
      </c>
      <c r="G69" s="98">
        <v>138800</v>
      </c>
      <c r="H69" s="98">
        <f t="shared" si="11"/>
        <v>26372</v>
      </c>
      <c r="I69" s="99">
        <f t="shared" si="12"/>
        <v>165172</v>
      </c>
      <c r="J69" s="98">
        <v>138800</v>
      </c>
      <c r="K69" s="98">
        <f t="shared" si="13"/>
        <v>26372</v>
      </c>
      <c r="L69" s="99">
        <f t="shared" si="14"/>
        <v>165172</v>
      </c>
      <c r="M69" s="46" t="str">
        <f t="shared" si="10"/>
        <v>SI CUMPLE</v>
      </c>
    </row>
    <row r="70" spans="1:13" s="39" customFormat="1" ht="27" x14ac:dyDescent="0.25">
      <c r="A70" s="100">
        <v>6</v>
      </c>
      <c r="B70" s="47">
        <v>1197010020</v>
      </c>
      <c r="C70" s="47">
        <v>42281530</v>
      </c>
      <c r="D70" s="48" t="s">
        <v>403</v>
      </c>
      <c r="E70" s="49" t="s">
        <v>404</v>
      </c>
      <c r="F70" s="42" t="s">
        <v>139</v>
      </c>
      <c r="G70" s="98">
        <v>36500</v>
      </c>
      <c r="H70" s="98">
        <f t="shared" si="11"/>
        <v>6935</v>
      </c>
      <c r="I70" s="99">
        <f t="shared" si="12"/>
        <v>43435</v>
      </c>
      <c r="J70" s="98">
        <v>36500</v>
      </c>
      <c r="K70" s="98">
        <f t="shared" si="13"/>
        <v>6935</v>
      </c>
      <c r="L70" s="99">
        <f t="shared" si="14"/>
        <v>43435</v>
      </c>
      <c r="M70" s="46" t="str">
        <f t="shared" si="10"/>
        <v>SI CUMPLE</v>
      </c>
    </row>
    <row r="71" spans="1:13" s="39" customFormat="1" ht="90" x14ac:dyDescent="0.25">
      <c r="A71" s="100">
        <v>7</v>
      </c>
      <c r="B71" s="51" t="s">
        <v>143</v>
      </c>
      <c r="C71" s="51">
        <v>42281807</v>
      </c>
      <c r="D71" s="48" t="s">
        <v>405</v>
      </c>
      <c r="E71" s="60" t="s">
        <v>406</v>
      </c>
      <c r="F71" s="42" t="s">
        <v>139</v>
      </c>
      <c r="G71" s="61">
        <v>787500</v>
      </c>
      <c r="H71" s="98">
        <f t="shared" si="11"/>
        <v>149625</v>
      </c>
      <c r="I71" s="99">
        <f t="shared" si="12"/>
        <v>937125</v>
      </c>
      <c r="J71" s="61">
        <v>787500</v>
      </c>
      <c r="K71" s="98">
        <f t="shared" si="13"/>
        <v>149625</v>
      </c>
      <c r="L71" s="99">
        <f t="shared" si="14"/>
        <v>937125</v>
      </c>
      <c r="M71" s="46" t="str">
        <f t="shared" si="10"/>
        <v>SI CUMPLE</v>
      </c>
    </row>
    <row r="72" spans="1:13" s="39" customFormat="1" ht="18" x14ac:dyDescent="0.25">
      <c r="A72" s="100">
        <v>8</v>
      </c>
      <c r="B72" s="47">
        <v>1123238400</v>
      </c>
      <c r="C72" s="47">
        <v>42281530</v>
      </c>
      <c r="D72" s="48" t="s">
        <v>407</v>
      </c>
      <c r="E72" s="49" t="s">
        <v>408</v>
      </c>
      <c r="F72" s="42" t="s">
        <v>139</v>
      </c>
      <c r="G72" s="98">
        <v>55000</v>
      </c>
      <c r="H72" s="98">
        <f t="shared" si="11"/>
        <v>10450</v>
      </c>
      <c r="I72" s="99">
        <f t="shared" si="12"/>
        <v>65450</v>
      </c>
      <c r="J72" s="98">
        <v>55000</v>
      </c>
      <c r="K72" s="98">
        <f t="shared" si="13"/>
        <v>10450</v>
      </c>
      <c r="L72" s="99">
        <f t="shared" si="14"/>
        <v>65450</v>
      </c>
      <c r="M72" s="46" t="str">
        <f t="shared" si="10"/>
        <v>SI CUMPLE</v>
      </c>
    </row>
    <row r="73" spans="1:13" s="39" customFormat="1" ht="18.75" customHeight="1" x14ac:dyDescent="0.25">
      <c r="A73" s="45" t="s">
        <v>985</v>
      </c>
      <c r="B73" s="100"/>
      <c r="C73" s="100"/>
      <c r="D73" s="46"/>
      <c r="E73" s="46"/>
      <c r="F73" s="46"/>
      <c r="G73" s="101"/>
      <c r="H73" s="101"/>
      <c r="I73" s="102">
        <f>SUM(I65:I72)</f>
        <v>1817322</v>
      </c>
      <c r="J73" s="101"/>
      <c r="K73" s="101"/>
      <c r="L73" s="102">
        <f>SUM(L65:L72)</f>
        <v>1817322</v>
      </c>
      <c r="M73" s="70" t="str">
        <f t="shared" si="10"/>
        <v>SI CUMPLE</v>
      </c>
    </row>
    <row r="74" spans="1:13" s="39" customFormat="1" ht="26.25" customHeight="1" x14ac:dyDescent="0.25">
      <c r="A74" s="37" t="s">
        <v>27</v>
      </c>
      <c r="B74" s="184" t="s">
        <v>151</v>
      </c>
      <c r="C74" s="184"/>
      <c r="D74" s="184"/>
      <c r="E74" s="184"/>
      <c r="F74" s="103" t="s">
        <v>152</v>
      </c>
      <c r="G74" s="185" t="s">
        <v>130</v>
      </c>
      <c r="H74" s="185"/>
      <c r="I74" s="185"/>
      <c r="J74" s="186" t="s">
        <v>1079</v>
      </c>
      <c r="K74" s="186"/>
      <c r="L74" s="186"/>
      <c r="M74" s="186"/>
    </row>
    <row r="75" spans="1:13" s="39" customFormat="1" ht="27" x14ac:dyDescent="0.25">
      <c r="A75" s="40" t="s">
        <v>131</v>
      </c>
      <c r="B75" s="40" t="s">
        <v>132</v>
      </c>
      <c r="C75" s="41" t="s">
        <v>232</v>
      </c>
      <c r="D75" s="41" t="s">
        <v>133</v>
      </c>
      <c r="E75" s="41" t="s">
        <v>150</v>
      </c>
      <c r="F75" s="41" t="s">
        <v>135</v>
      </c>
      <c r="G75" s="62" t="s">
        <v>136</v>
      </c>
      <c r="H75" s="62" t="s">
        <v>137</v>
      </c>
      <c r="I75" s="62" t="s">
        <v>138</v>
      </c>
      <c r="J75" s="62" t="s">
        <v>136</v>
      </c>
      <c r="K75" s="62" t="s">
        <v>137</v>
      </c>
      <c r="L75" s="62" t="s">
        <v>138</v>
      </c>
      <c r="M75" s="97" t="s">
        <v>50</v>
      </c>
    </row>
    <row r="76" spans="1:13" s="39" customFormat="1" ht="81" x14ac:dyDescent="0.25">
      <c r="A76" s="100">
        <v>1</v>
      </c>
      <c r="B76" s="47">
        <v>1196491104</v>
      </c>
      <c r="C76" s="52">
        <v>42295509</v>
      </c>
      <c r="D76" s="48" t="s">
        <v>153</v>
      </c>
      <c r="E76" s="48" t="s">
        <v>154</v>
      </c>
      <c r="F76" s="42" t="s">
        <v>139</v>
      </c>
      <c r="G76" s="98">
        <v>1470000</v>
      </c>
      <c r="H76" s="98">
        <f>ROUND(G76*0.19,0)</f>
        <v>279300</v>
      </c>
      <c r="I76" s="99">
        <f>+G76+H76</f>
        <v>1749300</v>
      </c>
      <c r="J76" s="98">
        <v>1470000</v>
      </c>
      <c r="K76" s="98">
        <v>0</v>
      </c>
      <c r="L76" s="99">
        <f>+J76+K76</f>
        <v>1470000</v>
      </c>
      <c r="M76" s="46" t="str">
        <f>IF(L76&lt;=I76,"SI CUMPLE","NO CUMPLE")</f>
        <v>SI CUMPLE</v>
      </c>
    </row>
    <row r="77" spans="1:13" s="39" customFormat="1" ht="45" x14ac:dyDescent="0.25">
      <c r="A77" s="100">
        <v>2</v>
      </c>
      <c r="B77" s="47">
        <v>1197491140</v>
      </c>
      <c r="C77" s="52">
        <v>42295509</v>
      </c>
      <c r="D77" s="48" t="s">
        <v>155</v>
      </c>
      <c r="E77" s="48" t="s">
        <v>155</v>
      </c>
      <c r="F77" s="42" t="s">
        <v>139</v>
      </c>
      <c r="G77" s="98">
        <v>2875000</v>
      </c>
      <c r="H77" s="98">
        <f t="shared" ref="H77:H79" si="15">ROUND(G77*0.19,0)</f>
        <v>546250</v>
      </c>
      <c r="I77" s="99">
        <f t="shared" ref="I77:I79" si="16">+G77+H77</f>
        <v>3421250</v>
      </c>
      <c r="J77" s="98">
        <v>2875000</v>
      </c>
      <c r="K77" s="98">
        <v>0</v>
      </c>
      <c r="L77" s="99">
        <f t="shared" ref="L77:L79" si="17">+J77+K77</f>
        <v>2875000</v>
      </c>
      <c r="M77" s="46" t="str">
        <f t="shared" ref="M77:M80" si="18">IF(L77&lt;=I77,"SI CUMPLE","NO CUMPLE")</f>
        <v>SI CUMPLE</v>
      </c>
    </row>
    <row r="78" spans="1:13" s="39" customFormat="1" ht="18" x14ac:dyDescent="0.25">
      <c r="A78" s="100">
        <v>3</v>
      </c>
      <c r="B78" s="47">
        <v>1196449004</v>
      </c>
      <c r="C78" s="52">
        <v>42295515</v>
      </c>
      <c r="D78" s="48" t="s">
        <v>156</v>
      </c>
      <c r="E78" s="49" t="s">
        <v>157</v>
      </c>
      <c r="F78" s="42" t="s">
        <v>139</v>
      </c>
      <c r="G78" s="98">
        <v>5605000</v>
      </c>
      <c r="H78" s="98">
        <f t="shared" si="15"/>
        <v>1064950</v>
      </c>
      <c r="I78" s="99">
        <f t="shared" si="16"/>
        <v>6669950</v>
      </c>
      <c r="J78" s="98">
        <v>5605000</v>
      </c>
      <c r="K78" s="98">
        <v>0</v>
      </c>
      <c r="L78" s="99">
        <f t="shared" si="17"/>
        <v>5605000</v>
      </c>
      <c r="M78" s="46" t="str">
        <f t="shared" si="18"/>
        <v>SI CUMPLE</v>
      </c>
    </row>
    <row r="79" spans="1:13" s="39" customFormat="1" ht="45" x14ac:dyDescent="0.25">
      <c r="A79" s="100">
        <v>4</v>
      </c>
      <c r="B79" s="47">
        <v>1196490568</v>
      </c>
      <c r="C79" s="52">
        <v>42293906</v>
      </c>
      <c r="D79" s="48" t="s">
        <v>409</v>
      </c>
      <c r="E79" s="49" t="s">
        <v>410</v>
      </c>
      <c r="F79" s="42" t="s">
        <v>139</v>
      </c>
      <c r="G79" s="98">
        <v>2430000</v>
      </c>
      <c r="H79" s="98">
        <f t="shared" si="15"/>
        <v>461700</v>
      </c>
      <c r="I79" s="99">
        <f t="shared" si="16"/>
        <v>2891700</v>
      </c>
      <c r="J79" s="98">
        <v>2430000</v>
      </c>
      <c r="K79" s="98">
        <v>0</v>
      </c>
      <c r="L79" s="99">
        <f t="shared" si="17"/>
        <v>2430000</v>
      </c>
      <c r="M79" s="46" t="str">
        <f t="shared" si="18"/>
        <v>SI CUMPLE</v>
      </c>
    </row>
    <row r="80" spans="1:13" s="39" customFormat="1" ht="18.75" customHeight="1" x14ac:dyDescent="0.25">
      <c r="A80" s="45" t="s">
        <v>986</v>
      </c>
      <c r="B80" s="100"/>
      <c r="C80" s="100"/>
      <c r="D80" s="46"/>
      <c r="E80" s="46"/>
      <c r="F80" s="46"/>
      <c r="G80" s="101"/>
      <c r="H80" s="101"/>
      <c r="I80" s="102">
        <f>SUM(I76:I79)</f>
        <v>14732200</v>
      </c>
      <c r="J80" s="101"/>
      <c r="K80" s="101"/>
      <c r="L80" s="102">
        <f>SUM(L76:L79)</f>
        <v>12380000</v>
      </c>
      <c r="M80" s="70" t="str">
        <f t="shared" si="18"/>
        <v>SI CUMPLE</v>
      </c>
    </row>
    <row r="81" spans="1:17" s="39" customFormat="1" ht="18" customHeight="1" x14ac:dyDescent="0.25">
      <c r="A81" s="111" t="s">
        <v>363</v>
      </c>
      <c r="B81" s="184" t="s">
        <v>411</v>
      </c>
      <c r="C81" s="184"/>
      <c r="D81" s="184"/>
      <c r="E81" s="184"/>
      <c r="F81" s="103" t="s">
        <v>158</v>
      </c>
      <c r="G81" s="185" t="s">
        <v>130</v>
      </c>
      <c r="H81" s="185"/>
      <c r="I81" s="185"/>
      <c r="J81" s="185" t="s">
        <v>1082</v>
      </c>
      <c r="K81" s="185"/>
      <c r="L81" s="185"/>
      <c r="M81" s="185"/>
      <c r="N81" s="185" t="s">
        <v>967</v>
      </c>
      <c r="O81" s="185"/>
      <c r="P81" s="185"/>
      <c r="Q81" s="185"/>
    </row>
    <row r="82" spans="1:17" s="39" customFormat="1" ht="27" x14ac:dyDescent="0.25">
      <c r="A82" s="40" t="s">
        <v>131</v>
      </c>
      <c r="B82" s="40" t="s">
        <v>132</v>
      </c>
      <c r="C82" s="40" t="s">
        <v>232</v>
      </c>
      <c r="D82" s="41" t="s">
        <v>133</v>
      </c>
      <c r="E82" s="41" t="s">
        <v>150</v>
      </c>
      <c r="F82" s="41" t="s">
        <v>135</v>
      </c>
      <c r="G82" s="97" t="s">
        <v>136</v>
      </c>
      <c r="H82" s="97" t="s">
        <v>137</v>
      </c>
      <c r="I82" s="97" t="s">
        <v>138</v>
      </c>
      <c r="J82" s="124" t="s">
        <v>136</v>
      </c>
      <c r="K82" s="124" t="s">
        <v>137</v>
      </c>
      <c r="L82" s="124" t="s">
        <v>138</v>
      </c>
      <c r="M82" s="97" t="s">
        <v>50</v>
      </c>
      <c r="N82" s="124" t="s">
        <v>136</v>
      </c>
      <c r="O82" s="124" t="s">
        <v>137</v>
      </c>
      <c r="P82" s="124" t="s">
        <v>138</v>
      </c>
      <c r="Q82" s="97" t="s">
        <v>50</v>
      </c>
    </row>
    <row r="83" spans="1:17" s="57" customFormat="1" ht="18" x14ac:dyDescent="0.25">
      <c r="A83" s="100">
        <v>1</v>
      </c>
      <c r="B83" s="112">
        <v>1186220718</v>
      </c>
      <c r="C83" s="47">
        <v>42293406</v>
      </c>
      <c r="D83" s="48" t="s">
        <v>412</v>
      </c>
      <c r="E83" s="49" t="s">
        <v>413</v>
      </c>
      <c r="F83" s="42" t="s">
        <v>139</v>
      </c>
      <c r="G83" s="98">
        <v>448000</v>
      </c>
      <c r="H83" s="98">
        <f>ROUND(G83*0.19,0)</f>
        <v>85120</v>
      </c>
      <c r="I83" s="99">
        <f>+G83+H83</f>
        <v>533120</v>
      </c>
      <c r="J83" s="98">
        <v>448000</v>
      </c>
      <c r="K83" s="98">
        <f>ROUND(J83*0.19,0)</f>
        <v>85120</v>
      </c>
      <c r="L83" s="99">
        <f>+J83+K83</f>
        <v>533120</v>
      </c>
      <c r="M83" s="46" t="str">
        <f>IF(L83&lt;=I83,"SI CUMPLE","NO CUMPLE")</f>
        <v>SI CUMPLE</v>
      </c>
      <c r="N83" s="98">
        <v>448000</v>
      </c>
      <c r="O83" s="98">
        <f>ROUND(N83*0.19,0)</f>
        <v>85120</v>
      </c>
      <c r="P83" s="99">
        <f>+N83+O83</f>
        <v>533120</v>
      </c>
      <c r="Q83" s="46" t="str">
        <f>IF(P83&lt;=I83,"SI CUMPLE","NO CUMPLE")</f>
        <v>SI CUMPLE</v>
      </c>
    </row>
    <row r="84" spans="1:17" s="39" customFormat="1" ht="27" x14ac:dyDescent="0.25">
      <c r="A84" s="100">
        <v>2</v>
      </c>
      <c r="B84" s="112">
        <v>1186290122</v>
      </c>
      <c r="C84" s="47">
        <v>42293406</v>
      </c>
      <c r="D84" s="48" t="s">
        <v>414</v>
      </c>
      <c r="E84" s="49" t="s">
        <v>415</v>
      </c>
      <c r="F84" s="42" t="s">
        <v>139</v>
      </c>
      <c r="G84" s="98">
        <v>2579000</v>
      </c>
      <c r="H84" s="98">
        <v>0</v>
      </c>
      <c r="I84" s="99">
        <f>+G84+H84</f>
        <v>2579000</v>
      </c>
      <c r="J84" s="98">
        <v>2579000</v>
      </c>
      <c r="K84" s="98">
        <v>0</v>
      </c>
      <c r="L84" s="99">
        <f>+J84+K84</f>
        <v>2579000</v>
      </c>
      <c r="M84" s="46" t="str">
        <f t="shared" ref="M84:M85" si="19">IF(L84&lt;=I84,"SI CUMPLE","NO CUMPLE")</f>
        <v>SI CUMPLE</v>
      </c>
      <c r="N84" s="98">
        <v>2578000</v>
      </c>
      <c r="O84" s="98">
        <v>0</v>
      </c>
      <c r="P84" s="99">
        <f>+N84+O84</f>
        <v>2578000</v>
      </c>
      <c r="Q84" s="46" t="str">
        <f t="shared" ref="Q84:Q85" si="20">IF(P84&lt;=I84,"SI CUMPLE","NO CUMPLE")</f>
        <v>SI CUMPLE</v>
      </c>
    </row>
    <row r="85" spans="1:17" s="39" customFormat="1" ht="25.5" customHeight="1" x14ac:dyDescent="0.25">
      <c r="A85" s="45" t="s">
        <v>987</v>
      </c>
      <c r="B85" s="100"/>
      <c r="C85" s="100"/>
      <c r="D85" s="46"/>
      <c r="E85" s="46"/>
      <c r="F85" s="46"/>
      <c r="G85" s="94"/>
      <c r="H85" s="104"/>
      <c r="I85" s="102">
        <f>SUM(I83:I84)</f>
        <v>3112120</v>
      </c>
      <c r="J85" s="94"/>
      <c r="K85" s="104"/>
      <c r="L85" s="102">
        <f>SUM(L83:L84)</f>
        <v>3112120</v>
      </c>
      <c r="M85" s="70" t="str">
        <f t="shared" si="19"/>
        <v>SI CUMPLE</v>
      </c>
      <c r="N85" s="94"/>
      <c r="O85" s="108"/>
      <c r="P85" s="102">
        <f>SUM(P83:P84)</f>
        <v>3111120</v>
      </c>
      <c r="Q85" s="70" t="str">
        <f t="shared" si="20"/>
        <v>SI CUMPLE</v>
      </c>
    </row>
    <row r="86" spans="1:17" s="39" customFormat="1" ht="12.75" customHeight="1" x14ac:dyDescent="0.25">
      <c r="A86" s="37" t="s">
        <v>364</v>
      </c>
      <c r="B86" s="184" t="s">
        <v>159</v>
      </c>
      <c r="C86" s="184"/>
      <c r="D86" s="184"/>
      <c r="E86" s="184"/>
      <c r="F86" s="103" t="s">
        <v>160</v>
      </c>
      <c r="G86" s="185" t="s">
        <v>130</v>
      </c>
      <c r="H86" s="185"/>
      <c r="I86" s="185"/>
      <c r="J86" s="185" t="s">
        <v>1084</v>
      </c>
      <c r="K86" s="185"/>
      <c r="L86" s="185"/>
      <c r="M86" s="185"/>
    </row>
    <row r="87" spans="1:17" s="39" customFormat="1" ht="27" x14ac:dyDescent="0.25">
      <c r="A87" s="40" t="s">
        <v>131</v>
      </c>
      <c r="B87" s="40" t="s">
        <v>132</v>
      </c>
      <c r="C87" s="41" t="s">
        <v>232</v>
      </c>
      <c r="D87" s="41" t="s">
        <v>133</v>
      </c>
      <c r="E87" s="41" t="s">
        <v>150</v>
      </c>
      <c r="F87" s="41" t="s">
        <v>135</v>
      </c>
      <c r="G87" s="97" t="s">
        <v>136</v>
      </c>
      <c r="H87" s="97" t="s">
        <v>137</v>
      </c>
      <c r="I87" s="97" t="s">
        <v>138</v>
      </c>
      <c r="J87" s="124" t="s">
        <v>136</v>
      </c>
      <c r="K87" s="124" t="s">
        <v>137</v>
      </c>
      <c r="L87" s="124" t="s">
        <v>138</v>
      </c>
      <c r="M87" s="97" t="s">
        <v>50</v>
      </c>
    </row>
    <row r="88" spans="1:17" ht="90" x14ac:dyDescent="0.25">
      <c r="A88" s="100">
        <v>1</v>
      </c>
      <c r="B88" s="47">
        <v>1198010041</v>
      </c>
      <c r="C88" s="42" t="s">
        <v>416</v>
      </c>
      <c r="D88" s="48" t="s">
        <v>161</v>
      </c>
      <c r="E88" s="49" t="s">
        <v>417</v>
      </c>
      <c r="F88" s="42" t="s">
        <v>139</v>
      </c>
      <c r="G88" s="98">
        <v>1949770</v>
      </c>
      <c r="H88" s="98">
        <v>0</v>
      </c>
      <c r="I88" s="99">
        <f t="shared" ref="I88:I89" si="21">+G88+H88</f>
        <v>1949770</v>
      </c>
      <c r="J88" s="98">
        <v>2497110</v>
      </c>
      <c r="K88" s="98">
        <v>0</v>
      </c>
      <c r="L88" s="99">
        <f t="shared" ref="L88:L89" si="22">+J88+K88</f>
        <v>2497110</v>
      </c>
      <c r="M88" s="46" t="str">
        <f>IF(L88&lt;=I88,"SI CUMPLE","NO CUMPLE")</f>
        <v>NO CUMPLE</v>
      </c>
    </row>
    <row r="89" spans="1:17" s="39" customFormat="1" ht="99" x14ac:dyDescent="0.25">
      <c r="A89" s="100">
        <v>2</v>
      </c>
      <c r="B89" s="47">
        <v>1198010042</v>
      </c>
      <c r="C89" s="42" t="s">
        <v>416</v>
      </c>
      <c r="D89" s="48" t="s">
        <v>162</v>
      </c>
      <c r="E89" s="49" t="s">
        <v>163</v>
      </c>
      <c r="F89" s="42" t="s">
        <v>139</v>
      </c>
      <c r="G89" s="98">
        <v>1787300</v>
      </c>
      <c r="H89" s="98">
        <v>0</v>
      </c>
      <c r="I89" s="99">
        <f t="shared" si="21"/>
        <v>1787300</v>
      </c>
      <c r="J89" s="98">
        <v>2289040</v>
      </c>
      <c r="K89" s="98">
        <v>0</v>
      </c>
      <c r="L89" s="99">
        <f t="shared" si="22"/>
        <v>2289040</v>
      </c>
      <c r="M89" s="46" t="str">
        <f t="shared" ref="M89:M90" si="23">IF(L89&lt;=I89,"SI CUMPLE","NO CUMPLE")</f>
        <v>NO CUMPLE</v>
      </c>
    </row>
    <row r="90" spans="1:17" s="39" customFormat="1" ht="24.75" customHeight="1" x14ac:dyDescent="0.25">
      <c r="A90" s="45" t="s">
        <v>988</v>
      </c>
      <c r="B90" s="47"/>
      <c r="C90" s="52"/>
      <c r="D90" s="48"/>
      <c r="E90" s="50"/>
      <c r="F90" s="42"/>
      <c r="G90" s="93"/>
      <c r="H90" s="98"/>
      <c r="I90" s="102">
        <f>SUM(I88:I89)</f>
        <v>3737070</v>
      </c>
      <c r="J90" s="93"/>
      <c r="K90" s="98"/>
      <c r="L90" s="102">
        <f>SUM(L88:L89)</f>
        <v>4786150</v>
      </c>
      <c r="M90" s="70" t="str">
        <f t="shared" si="23"/>
        <v>NO CUMPLE</v>
      </c>
    </row>
    <row r="91" spans="1:17" s="39" customFormat="1" ht="12.75" customHeight="1" x14ac:dyDescent="0.25">
      <c r="A91" s="37" t="s">
        <v>368</v>
      </c>
      <c r="B91" s="184" t="s">
        <v>418</v>
      </c>
      <c r="C91" s="184"/>
      <c r="D91" s="184"/>
      <c r="E91" s="184"/>
      <c r="F91" s="103" t="s">
        <v>158</v>
      </c>
      <c r="G91" s="185" t="s">
        <v>130</v>
      </c>
      <c r="H91" s="185"/>
      <c r="I91" s="185"/>
      <c r="J91" s="185"/>
      <c r="K91" s="185"/>
      <c r="L91" s="185"/>
    </row>
    <row r="92" spans="1:17" s="39" customFormat="1" ht="27" x14ac:dyDescent="0.25">
      <c r="A92" s="40" t="s">
        <v>131</v>
      </c>
      <c r="B92" s="40" t="s">
        <v>132</v>
      </c>
      <c r="C92" s="40" t="s">
        <v>232</v>
      </c>
      <c r="D92" s="41" t="s">
        <v>133</v>
      </c>
      <c r="E92" s="41" t="s">
        <v>150</v>
      </c>
      <c r="F92" s="41" t="s">
        <v>135</v>
      </c>
      <c r="G92" s="97" t="s">
        <v>136</v>
      </c>
      <c r="H92" s="97" t="s">
        <v>137</v>
      </c>
      <c r="I92" s="97" t="s">
        <v>138</v>
      </c>
      <c r="J92" s="97" t="s">
        <v>136</v>
      </c>
      <c r="K92" s="97" t="s">
        <v>137</v>
      </c>
      <c r="L92" s="97" t="s">
        <v>138</v>
      </c>
    </row>
    <row r="93" spans="1:17" ht="36" x14ac:dyDescent="0.25">
      <c r="A93" s="100">
        <v>1</v>
      </c>
      <c r="B93" s="47" t="s">
        <v>419</v>
      </c>
      <c r="C93" s="47" t="s">
        <v>420</v>
      </c>
      <c r="D93" s="48" t="s">
        <v>421</v>
      </c>
      <c r="E93" s="49" t="s">
        <v>421</v>
      </c>
      <c r="F93" s="42" t="s">
        <v>139</v>
      </c>
      <c r="G93" s="93">
        <v>1444270</v>
      </c>
      <c r="H93" s="98">
        <v>0</v>
      </c>
      <c r="I93" s="99">
        <f t="shared" ref="I93:I118" si="24">+G93+H93</f>
        <v>1444270</v>
      </c>
      <c r="J93" s="210" t="s">
        <v>1146</v>
      </c>
      <c r="K93" s="211"/>
      <c r="L93" s="212"/>
    </row>
    <row r="94" spans="1:17" s="39" customFormat="1" ht="36" x14ac:dyDescent="0.25">
      <c r="A94" s="100">
        <v>2</v>
      </c>
      <c r="B94" s="47">
        <v>1196491244</v>
      </c>
      <c r="C94" s="47" t="s">
        <v>420</v>
      </c>
      <c r="D94" s="48" t="s">
        <v>422</v>
      </c>
      <c r="E94" s="49" t="s">
        <v>422</v>
      </c>
      <c r="F94" s="42" t="s">
        <v>139</v>
      </c>
      <c r="G94" s="93">
        <v>2280174</v>
      </c>
      <c r="H94" s="98">
        <v>0</v>
      </c>
      <c r="I94" s="99">
        <f t="shared" si="24"/>
        <v>2280174</v>
      </c>
      <c r="J94" s="213"/>
      <c r="K94" s="214"/>
      <c r="L94" s="215"/>
    </row>
    <row r="95" spans="1:17" s="39" customFormat="1" ht="36" x14ac:dyDescent="0.25">
      <c r="A95" s="100">
        <v>3</v>
      </c>
      <c r="B95" s="47">
        <v>1196491245</v>
      </c>
      <c r="C95" s="47" t="s">
        <v>420</v>
      </c>
      <c r="D95" s="48" t="s">
        <v>423</v>
      </c>
      <c r="E95" s="49" t="s">
        <v>423</v>
      </c>
      <c r="F95" s="42" t="s">
        <v>139</v>
      </c>
      <c r="G95" s="93">
        <v>3324368</v>
      </c>
      <c r="H95" s="98">
        <v>0</v>
      </c>
      <c r="I95" s="99">
        <f t="shared" si="24"/>
        <v>3324368</v>
      </c>
      <c r="J95" s="213"/>
      <c r="K95" s="214"/>
      <c r="L95" s="215"/>
    </row>
    <row r="96" spans="1:17" s="39" customFormat="1" ht="36" x14ac:dyDescent="0.25">
      <c r="A96" s="100">
        <v>4</v>
      </c>
      <c r="B96" s="47">
        <v>1196491246</v>
      </c>
      <c r="C96" s="47" t="s">
        <v>420</v>
      </c>
      <c r="D96" s="48" t="s">
        <v>424</v>
      </c>
      <c r="E96" s="49" t="s">
        <v>424</v>
      </c>
      <c r="F96" s="42" t="s">
        <v>139</v>
      </c>
      <c r="G96" s="93">
        <v>7662926</v>
      </c>
      <c r="H96" s="98">
        <v>0</v>
      </c>
      <c r="I96" s="99">
        <f t="shared" si="24"/>
        <v>7662926</v>
      </c>
      <c r="J96" s="213"/>
      <c r="K96" s="214"/>
      <c r="L96" s="215"/>
    </row>
    <row r="97" spans="1:12" ht="36" x14ac:dyDescent="0.25">
      <c r="A97" s="100">
        <v>5</v>
      </c>
      <c r="B97" s="47">
        <v>1196491247</v>
      </c>
      <c r="C97" s="47" t="s">
        <v>420</v>
      </c>
      <c r="D97" s="48" t="s">
        <v>425</v>
      </c>
      <c r="E97" s="49" t="s">
        <v>425</v>
      </c>
      <c r="F97" s="42" t="s">
        <v>139</v>
      </c>
      <c r="G97" s="93">
        <v>554112</v>
      </c>
      <c r="H97" s="98">
        <v>0</v>
      </c>
      <c r="I97" s="99">
        <f t="shared" si="24"/>
        <v>554112</v>
      </c>
      <c r="J97" s="213"/>
      <c r="K97" s="214"/>
      <c r="L97" s="215"/>
    </row>
    <row r="98" spans="1:12" s="39" customFormat="1" ht="36" x14ac:dyDescent="0.25">
      <c r="A98" s="100">
        <v>6</v>
      </c>
      <c r="B98" s="47">
        <v>1196491248</v>
      </c>
      <c r="C98" s="47" t="s">
        <v>420</v>
      </c>
      <c r="D98" s="48" t="s">
        <v>426</v>
      </c>
      <c r="E98" s="49" t="s">
        <v>427</v>
      </c>
      <c r="F98" s="42" t="s">
        <v>139</v>
      </c>
      <c r="G98" s="93">
        <v>554112</v>
      </c>
      <c r="H98" s="98">
        <v>0</v>
      </c>
      <c r="I98" s="99">
        <f t="shared" si="24"/>
        <v>554112</v>
      </c>
      <c r="J98" s="213"/>
      <c r="K98" s="214"/>
      <c r="L98" s="215"/>
    </row>
    <row r="99" spans="1:12" s="39" customFormat="1" ht="36" x14ac:dyDescent="0.25">
      <c r="A99" s="100">
        <v>7</v>
      </c>
      <c r="B99" s="47">
        <v>1196491249</v>
      </c>
      <c r="C99" s="47" t="s">
        <v>420</v>
      </c>
      <c r="D99" s="48" t="s">
        <v>428</v>
      </c>
      <c r="E99" s="49" t="s">
        <v>428</v>
      </c>
      <c r="F99" s="42" t="s">
        <v>139</v>
      </c>
      <c r="G99" s="93">
        <v>554112</v>
      </c>
      <c r="H99" s="98">
        <v>0</v>
      </c>
      <c r="I99" s="99">
        <f t="shared" si="24"/>
        <v>554112</v>
      </c>
      <c r="J99" s="213"/>
      <c r="K99" s="214"/>
      <c r="L99" s="215"/>
    </row>
    <row r="100" spans="1:12" s="39" customFormat="1" ht="36" x14ac:dyDescent="0.25">
      <c r="A100" s="100">
        <v>8</v>
      </c>
      <c r="B100" s="47">
        <v>1196491250</v>
      </c>
      <c r="C100" s="47" t="s">
        <v>420</v>
      </c>
      <c r="D100" s="48" t="s">
        <v>429</v>
      </c>
      <c r="E100" s="49" t="s">
        <v>430</v>
      </c>
      <c r="F100" s="42" t="s">
        <v>139</v>
      </c>
      <c r="G100" s="93">
        <v>987886</v>
      </c>
      <c r="H100" s="98">
        <v>0</v>
      </c>
      <c r="I100" s="99">
        <f t="shared" si="24"/>
        <v>987886</v>
      </c>
      <c r="J100" s="213"/>
      <c r="K100" s="214"/>
      <c r="L100" s="215"/>
    </row>
    <row r="101" spans="1:12" s="39" customFormat="1" ht="36" x14ac:dyDescent="0.25">
      <c r="A101" s="100">
        <v>9</v>
      </c>
      <c r="B101" s="47">
        <v>1196491251</v>
      </c>
      <c r="C101" s="47" t="s">
        <v>420</v>
      </c>
      <c r="D101" s="48" t="s">
        <v>431</v>
      </c>
      <c r="E101" s="49" t="s">
        <v>431</v>
      </c>
      <c r="F101" s="42" t="s">
        <v>139</v>
      </c>
      <c r="G101" s="93">
        <v>686934</v>
      </c>
      <c r="H101" s="98">
        <v>0</v>
      </c>
      <c r="I101" s="99">
        <f t="shared" si="24"/>
        <v>686934</v>
      </c>
      <c r="J101" s="213"/>
      <c r="K101" s="214"/>
      <c r="L101" s="215"/>
    </row>
    <row r="102" spans="1:12" s="39" customFormat="1" ht="36" x14ac:dyDescent="0.25">
      <c r="A102" s="100">
        <v>10</v>
      </c>
      <c r="B102" s="47">
        <v>1196491252</v>
      </c>
      <c r="C102" s="47" t="s">
        <v>420</v>
      </c>
      <c r="D102" s="48" t="s">
        <v>432</v>
      </c>
      <c r="E102" s="49" t="s">
        <v>433</v>
      </c>
      <c r="F102" s="42" t="s">
        <v>139</v>
      </c>
      <c r="G102" s="93">
        <v>1580618</v>
      </c>
      <c r="H102" s="98">
        <v>0</v>
      </c>
      <c r="I102" s="99">
        <f t="shared" si="24"/>
        <v>1580618</v>
      </c>
      <c r="J102" s="213"/>
      <c r="K102" s="214"/>
      <c r="L102" s="215"/>
    </row>
    <row r="103" spans="1:12" s="39" customFormat="1" ht="45" x14ac:dyDescent="0.25">
      <c r="A103" s="100">
        <v>11</v>
      </c>
      <c r="B103" s="47">
        <v>1196491253</v>
      </c>
      <c r="C103" s="47" t="s">
        <v>420</v>
      </c>
      <c r="D103" s="48" t="s">
        <v>434</v>
      </c>
      <c r="E103" s="49" t="s">
        <v>434</v>
      </c>
      <c r="F103" s="42" t="s">
        <v>139</v>
      </c>
      <c r="G103" s="93">
        <v>1303468</v>
      </c>
      <c r="H103" s="98">
        <v>0</v>
      </c>
      <c r="I103" s="99">
        <f t="shared" si="24"/>
        <v>1303468</v>
      </c>
      <c r="J103" s="213"/>
      <c r="K103" s="214"/>
      <c r="L103" s="215"/>
    </row>
    <row r="104" spans="1:12" ht="36" x14ac:dyDescent="0.25">
      <c r="A104" s="100">
        <v>12</v>
      </c>
      <c r="B104" s="47">
        <v>1196491254</v>
      </c>
      <c r="C104" s="47" t="s">
        <v>420</v>
      </c>
      <c r="D104" s="48" t="s">
        <v>435</v>
      </c>
      <c r="E104" s="49" t="s">
        <v>435</v>
      </c>
      <c r="F104" s="42" t="s">
        <v>139</v>
      </c>
      <c r="G104" s="93">
        <v>1215998</v>
      </c>
      <c r="H104" s="98">
        <v>0</v>
      </c>
      <c r="I104" s="99">
        <f t="shared" si="24"/>
        <v>1215998</v>
      </c>
      <c r="J104" s="213"/>
      <c r="K104" s="214"/>
      <c r="L104" s="215"/>
    </row>
    <row r="105" spans="1:12" s="39" customFormat="1" ht="36" x14ac:dyDescent="0.25">
      <c r="A105" s="100">
        <v>13</v>
      </c>
      <c r="B105" s="47">
        <v>1196491255</v>
      </c>
      <c r="C105" s="47" t="s">
        <v>420</v>
      </c>
      <c r="D105" s="48" t="s">
        <v>436</v>
      </c>
      <c r="E105" s="49" t="s">
        <v>437</v>
      </c>
      <c r="F105" s="42" t="s">
        <v>139</v>
      </c>
      <c r="G105" s="93">
        <v>987886</v>
      </c>
      <c r="H105" s="98">
        <v>0</v>
      </c>
      <c r="I105" s="99">
        <f t="shared" si="24"/>
        <v>987886</v>
      </c>
      <c r="J105" s="213"/>
      <c r="K105" s="214"/>
      <c r="L105" s="215"/>
    </row>
    <row r="106" spans="1:12" s="39" customFormat="1" ht="36" x14ac:dyDescent="0.25">
      <c r="A106" s="100">
        <v>14</v>
      </c>
      <c r="B106" s="47">
        <v>1196491256</v>
      </c>
      <c r="C106" s="47" t="s">
        <v>420</v>
      </c>
      <c r="D106" s="48" t="s">
        <v>438</v>
      </c>
      <c r="E106" s="49" t="s">
        <v>439</v>
      </c>
      <c r="F106" s="42" t="s">
        <v>139</v>
      </c>
      <c r="G106" s="93">
        <v>987886</v>
      </c>
      <c r="H106" s="98">
        <v>0</v>
      </c>
      <c r="I106" s="99">
        <f t="shared" si="24"/>
        <v>987886</v>
      </c>
      <c r="J106" s="213"/>
      <c r="K106" s="214"/>
      <c r="L106" s="215"/>
    </row>
    <row r="107" spans="1:12" s="39" customFormat="1" ht="36" x14ac:dyDescent="0.25">
      <c r="A107" s="100">
        <v>15</v>
      </c>
      <c r="B107" s="47">
        <v>1196491257</v>
      </c>
      <c r="C107" s="47" t="s">
        <v>420</v>
      </c>
      <c r="D107" s="48" t="s">
        <v>440</v>
      </c>
      <c r="E107" s="49" t="s">
        <v>441</v>
      </c>
      <c r="F107" s="42" t="s">
        <v>139</v>
      </c>
      <c r="G107" s="93">
        <v>987886</v>
      </c>
      <c r="H107" s="98">
        <v>0</v>
      </c>
      <c r="I107" s="99">
        <f t="shared" si="24"/>
        <v>987886</v>
      </c>
      <c r="J107" s="213"/>
      <c r="K107" s="214"/>
      <c r="L107" s="215"/>
    </row>
    <row r="108" spans="1:12" ht="36" x14ac:dyDescent="0.25">
      <c r="A108" s="100">
        <v>16</v>
      </c>
      <c r="B108" s="47">
        <v>1196491258</v>
      </c>
      <c r="C108" s="47" t="s">
        <v>420</v>
      </c>
      <c r="D108" s="48" t="s">
        <v>442</v>
      </c>
      <c r="E108" s="49" t="s">
        <v>443</v>
      </c>
      <c r="F108" s="42" t="s">
        <v>139</v>
      </c>
      <c r="G108" s="93">
        <v>1580618</v>
      </c>
      <c r="H108" s="98">
        <v>0</v>
      </c>
      <c r="I108" s="99">
        <f t="shared" si="24"/>
        <v>1580618</v>
      </c>
      <c r="J108" s="213"/>
      <c r="K108" s="214"/>
      <c r="L108" s="215"/>
    </row>
    <row r="109" spans="1:12" s="39" customFormat="1" ht="36" x14ac:dyDescent="0.25">
      <c r="A109" s="100">
        <v>17</v>
      </c>
      <c r="B109" s="47">
        <v>1196491259</v>
      </c>
      <c r="C109" s="47" t="s">
        <v>420</v>
      </c>
      <c r="D109" s="48" t="s">
        <v>444</v>
      </c>
      <c r="E109" s="49" t="s">
        <v>444</v>
      </c>
      <c r="F109" s="42" t="s">
        <v>139</v>
      </c>
      <c r="G109" s="93">
        <v>475167</v>
      </c>
      <c r="H109" s="98">
        <v>0</v>
      </c>
      <c r="I109" s="99">
        <f t="shared" si="24"/>
        <v>475167</v>
      </c>
      <c r="J109" s="213"/>
      <c r="K109" s="214"/>
      <c r="L109" s="215"/>
    </row>
    <row r="110" spans="1:12" s="39" customFormat="1" ht="36" x14ac:dyDescent="0.25">
      <c r="A110" s="100">
        <v>18</v>
      </c>
      <c r="B110" s="47">
        <v>1196491260</v>
      </c>
      <c r="C110" s="47" t="s">
        <v>420</v>
      </c>
      <c r="D110" s="48" t="s">
        <v>445</v>
      </c>
      <c r="E110" s="49" t="s">
        <v>445</v>
      </c>
      <c r="F110" s="42" t="s">
        <v>139</v>
      </c>
      <c r="G110" s="93">
        <v>471589</v>
      </c>
      <c r="H110" s="98">
        <v>0</v>
      </c>
      <c r="I110" s="99">
        <f t="shared" si="24"/>
        <v>471589</v>
      </c>
      <c r="J110" s="213"/>
      <c r="K110" s="214"/>
      <c r="L110" s="215"/>
    </row>
    <row r="111" spans="1:12" s="39" customFormat="1" ht="36" x14ac:dyDescent="0.25">
      <c r="A111" s="100">
        <v>19</v>
      </c>
      <c r="B111" s="47">
        <v>1196491261</v>
      </c>
      <c r="C111" s="47" t="s">
        <v>420</v>
      </c>
      <c r="D111" s="48" t="s">
        <v>446</v>
      </c>
      <c r="E111" s="49" t="s">
        <v>447</v>
      </c>
      <c r="F111" s="42" t="s">
        <v>139</v>
      </c>
      <c r="G111" s="93">
        <v>456891</v>
      </c>
      <c r="H111" s="98">
        <v>0</v>
      </c>
      <c r="I111" s="99">
        <f t="shared" si="24"/>
        <v>456891</v>
      </c>
      <c r="J111" s="213"/>
      <c r="K111" s="214"/>
      <c r="L111" s="215"/>
    </row>
    <row r="112" spans="1:12" ht="36" x14ac:dyDescent="0.25">
      <c r="A112" s="100">
        <v>20</v>
      </c>
      <c r="B112" s="47">
        <v>1196491262</v>
      </c>
      <c r="C112" s="47" t="s">
        <v>420</v>
      </c>
      <c r="D112" s="48" t="s">
        <v>448</v>
      </c>
      <c r="E112" s="49" t="s">
        <v>449</v>
      </c>
      <c r="F112" s="42" t="s">
        <v>139</v>
      </c>
      <c r="G112" s="93">
        <v>548270</v>
      </c>
      <c r="H112" s="98">
        <v>0</v>
      </c>
      <c r="I112" s="99">
        <f t="shared" si="24"/>
        <v>548270</v>
      </c>
      <c r="J112" s="213"/>
      <c r="K112" s="214"/>
      <c r="L112" s="215"/>
    </row>
    <row r="113" spans="1:13" s="39" customFormat="1" ht="36" x14ac:dyDescent="0.25">
      <c r="A113" s="100">
        <v>21</v>
      </c>
      <c r="B113" s="47">
        <v>1196491263</v>
      </c>
      <c r="C113" s="47" t="s">
        <v>420</v>
      </c>
      <c r="D113" s="48" t="s">
        <v>450</v>
      </c>
      <c r="E113" s="49" t="s">
        <v>451</v>
      </c>
      <c r="F113" s="42" t="s">
        <v>139</v>
      </c>
      <c r="G113" s="93">
        <v>548270</v>
      </c>
      <c r="H113" s="98">
        <v>0</v>
      </c>
      <c r="I113" s="99">
        <f t="shared" si="24"/>
        <v>548270</v>
      </c>
      <c r="J113" s="213"/>
      <c r="K113" s="214"/>
      <c r="L113" s="215"/>
    </row>
    <row r="114" spans="1:13" s="39" customFormat="1" ht="36" x14ac:dyDescent="0.25">
      <c r="A114" s="100">
        <v>22</v>
      </c>
      <c r="B114" s="47">
        <v>1196491264</v>
      </c>
      <c r="C114" s="47" t="s">
        <v>420</v>
      </c>
      <c r="D114" s="48" t="s">
        <v>452</v>
      </c>
      <c r="E114" s="49" t="s">
        <v>452</v>
      </c>
      <c r="F114" s="42" t="s">
        <v>139</v>
      </c>
      <c r="G114" s="93">
        <v>584821</v>
      </c>
      <c r="H114" s="98">
        <v>0</v>
      </c>
      <c r="I114" s="99">
        <f t="shared" si="24"/>
        <v>584821</v>
      </c>
      <c r="J114" s="213"/>
      <c r="K114" s="214"/>
      <c r="L114" s="215"/>
    </row>
    <row r="115" spans="1:13" s="39" customFormat="1" ht="36" x14ac:dyDescent="0.25">
      <c r="A115" s="100">
        <v>23</v>
      </c>
      <c r="B115" s="47">
        <v>1196491265</v>
      </c>
      <c r="C115" s="47" t="s">
        <v>420</v>
      </c>
      <c r="D115" s="48" t="s">
        <v>453</v>
      </c>
      <c r="E115" s="49" t="s">
        <v>453</v>
      </c>
      <c r="F115" s="42" t="s">
        <v>139</v>
      </c>
      <c r="G115" s="93">
        <v>718600</v>
      </c>
      <c r="H115" s="98">
        <v>0</v>
      </c>
      <c r="I115" s="99">
        <f t="shared" si="24"/>
        <v>718600</v>
      </c>
      <c r="J115" s="213"/>
      <c r="K115" s="214"/>
      <c r="L115" s="215"/>
    </row>
    <row r="116" spans="1:13" s="39" customFormat="1" ht="36" x14ac:dyDescent="0.25">
      <c r="A116" s="100">
        <v>24</v>
      </c>
      <c r="B116" s="47">
        <v>1196491266</v>
      </c>
      <c r="C116" s="47" t="s">
        <v>420</v>
      </c>
      <c r="D116" s="48" t="s">
        <v>454</v>
      </c>
      <c r="E116" s="49" t="s">
        <v>454</v>
      </c>
      <c r="F116" s="42" t="s">
        <v>139</v>
      </c>
      <c r="G116" s="93">
        <v>718600</v>
      </c>
      <c r="H116" s="98">
        <v>0</v>
      </c>
      <c r="I116" s="99">
        <f t="shared" si="24"/>
        <v>718600</v>
      </c>
      <c r="J116" s="213"/>
      <c r="K116" s="214"/>
      <c r="L116" s="215"/>
    </row>
    <row r="117" spans="1:13" s="39" customFormat="1" ht="36" x14ac:dyDescent="0.25">
      <c r="A117" s="100">
        <v>25</v>
      </c>
      <c r="B117" s="47">
        <v>1196491267</v>
      </c>
      <c r="C117" s="47" t="s">
        <v>420</v>
      </c>
      <c r="D117" s="48" t="s">
        <v>455</v>
      </c>
      <c r="E117" s="49" t="s">
        <v>455</v>
      </c>
      <c r="F117" s="42" t="s">
        <v>139</v>
      </c>
      <c r="G117" s="93">
        <v>510005</v>
      </c>
      <c r="H117" s="98">
        <v>0</v>
      </c>
      <c r="I117" s="99">
        <f t="shared" si="24"/>
        <v>510005</v>
      </c>
      <c r="J117" s="213"/>
      <c r="K117" s="214"/>
      <c r="L117" s="215"/>
    </row>
    <row r="118" spans="1:13" s="39" customFormat="1" ht="36" x14ac:dyDescent="0.25">
      <c r="A118" s="100">
        <v>26</v>
      </c>
      <c r="B118" s="47">
        <v>1196491268</v>
      </c>
      <c r="C118" s="47" t="s">
        <v>420</v>
      </c>
      <c r="D118" s="48" t="s">
        <v>456</v>
      </c>
      <c r="E118" s="49" t="s">
        <v>456</v>
      </c>
      <c r="F118" s="42" t="s">
        <v>139</v>
      </c>
      <c r="G118" s="93">
        <v>510005</v>
      </c>
      <c r="H118" s="98">
        <v>0</v>
      </c>
      <c r="I118" s="99">
        <f t="shared" si="24"/>
        <v>510005</v>
      </c>
      <c r="J118" s="213"/>
      <c r="K118" s="214"/>
      <c r="L118" s="215"/>
    </row>
    <row r="119" spans="1:13" ht="14.25" customHeight="1" x14ac:dyDescent="0.25">
      <c r="A119" s="45" t="s">
        <v>989</v>
      </c>
      <c r="B119" s="100"/>
      <c r="C119" s="100"/>
      <c r="D119" s="46"/>
      <c r="E119" s="46"/>
      <c r="F119" s="46"/>
      <c r="G119" s="94"/>
      <c r="H119" s="104"/>
      <c r="I119" s="102">
        <f>SUM(I93:I118)</f>
        <v>32235472</v>
      </c>
      <c r="J119" s="216"/>
      <c r="K119" s="217"/>
      <c r="L119" s="218"/>
    </row>
    <row r="120" spans="1:13" s="39" customFormat="1" ht="25.5" customHeight="1" x14ac:dyDescent="0.25">
      <c r="A120" s="37" t="s">
        <v>43</v>
      </c>
      <c r="B120" s="184" t="s">
        <v>457</v>
      </c>
      <c r="C120" s="184"/>
      <c r="D120" s="184"/>
      <c r="E120" s="184"/>
      <c r="F120" s="103" t="s">
        <v>458</v>
      </c>
      <c r="G120" s="185" t="s">
        <v>130</v>
      </c>
      <c r="H120" s="185"/>
      <c r="I120" s="185"/>
      <c r="J120" s="186" t="s">
        <v>1076</v>
      </c>
      <c r="K120" s="186"/>
      <c r="L120" s="186"/>
      <c r="M120" s="186"/>
    </row>
    <row r="121" spans="1:13" s="39" customFormat="1" ht="27" x14ac:dyDescent="0.25">
      <c r="A121" s="40" t="s">
        <v>131</v>
      </c>
      <c r="B121" s="40" t="s">
        <v>132</v>
      </c>
      <c r="C121" s="40" t="s">
        <v>232</v>
      </c>
      <c r="D121" s="41" t="s">
        <v>133</v>
      </c>
      <c r="E121" s="41" t="s">
        <v>150</v>
      </c>
      <c r="F121" s="41" t="s">
        <v>135</v>
      </c>
      <c r="G121" s="97" t="s">
        <v>136</v>
      </c>
      <c r="H121" s="97" t="s">
        <v>137</v>
      </c>
      <c r="I121" s="97" t="s">
        <v>138</v>
      </c>
      <c r="J121" s="97" t="s">
        <v>136</v>
      </c>
      <c r="K121" s="97" t="s">
        <v>137</v>
      </c>
      <c r="L121" s="97" t="s">
        <v>138</v>
      </c>
      <c r="M121" s="97" t="s">
        <v>50</v>
      </c>
    </row>
    <row r="122" spans="1:13" s="39" customFormat="1" ht="18" x14ac:dyDescent="0.25">
      <c r="A122" s="100">
        <v>1</v>
      </c>
      <c r="B122" s="47">
        <v>1186290016</v>
      </c>
      <c r="C122" s="47">
        <v>42203400</v>
      </c>
      <c r="D122" s="49" t="s">
        <v>459</v>
      </c>
      <c r="E122" s="49" t="s">
        <v>460</v>
      </c>
      <c r="F122" s="42" t="s">
        <v>139</v>
      </c>
      <c r="G122" s="98">
        <v>14700</v>
      </c>
      <c r="H122" s="98">
        <f t="shared" ref="H122:H123" si="25">ROUND(G122*0.19,0)</f>
        <v>2793</v>
      </c>
      <c r="I122" s="99">
        <f t="shared" ref="I122:I124" si="26">+G122+H122</f>
        <v>17493</v>
      </c>
      <c r="J122" s="98">
        <v>14700</v>
      </c>
      <c r="K122" s="98">
        <f t="shared" ref="K122:K123" si="27">ROUND(J122*0.19,0)</f>
        <v>2793</v>
      </c>
      <c r="L122" s="99">
        <f t="shared" ref="L122:L124" si="28">+J122+K122</f>
        <v>17493</v>
      </c>
      <c r="M122" s="46" t="str">
        <f>IF(L122&lt;=I122,"SI CUMPLE","NO CUMPLE")</f>
        <v>SI CUMPLE</v>
      </c>
    </row>
    <row r="123" spans="1:13" s="39" customFormat="1" x14ac:dyDescent="0.25">
      <c r="A123" s="100">
        <v>2</v>
      </c>
      <c r="B123" s="47">
        <v>1186220510</v>
      </c>
      <c r="C123" s="47">
        <v>42203400</v>
      </c>
      <c r="D123" s="50" t="s">
        <v>461</v>
      </c>
      <c r="E123" s="50" t="s">
        <v>462</v>
      </c>
      <c r="F123" s="42" t="s">
        <v>139</v>
      </c>
      <c r="G123" s="98">
        <v>35700</v>
      </c>
      <c r="H123" s="98">
        <f t="shared" si="25"/>
        <v>6783</v>
      </c>
      <c r="I123" s="99">
        <f t="shared" si="26"/>
        <v>42483</v>
      </c>
      <c r="J123" s="98">
        <v>35700</v>
      </c>
      <c r="K123" s="98">
        <f t="shared" si="27"/>
        <v>6783</v>
      </c>
      <c r="L123" s="99">
        <f t="shared" si="28"/>
        <v>42483</v>
      </c>
      <c r="M123" s="46" t="str">
        <f t="shared" ref="M123:M137" si="29">IF(L123&lt;=I123,"SI CUMPLE","NO CUMPLE")</f>
        <v>SI CUMPLE</v>
      </c>
    </row>
    <row r="124" spans="1:13" s="39" customFormat="1" ht="18" x14ac:dyDescent="0.25">
      <c r="A124" s="100">
        <v>3</v>
      </c>
      <c r="B124" s="47">
        <v>1186220905</v>
      </c>
      <c r="C124" s="47">
        <v>42203400</v>
      </c>
      <c r="D124" s="50" t="s">
        <v>463</v>
      </c>
      <c r="E124" s="50" t="s">
        <v>464</v>
      </c>
      <c r="F124" s="42" t="s">
        <v>139</v>
      </c>
      <c r="G124" s="98">
        <v>119200</v>
      </c>
      <c r="H124" s="98">
        <v>0</v>
      </c>
      <c r="I124" s="99">
        <f t="shared" si="26"/>
        <v>119200</v>
      </c>
      <c r="J124" s="98">
        <v>119200</v>
      </c>
      <c r="K124" s="98">
        <v>0</v>
      </c>
      <c r="L124" s="99">
        <f t="shared" si="28"/>
        <v>119200</v>
      </c>
      <c r="M124" s="46" t="str">
        <f t="shared" si="29"/>
        <v>SI CUMPLE</v>
      </c>
    </row>
    <row r="125" spans="1:13" s="39" customFormat="1" ht="18" x14ac:dyDescent="0.25">
      <c r="A125" s="100">
        <v>4</v>
      </c>
      <c r="B125" s="47">
        <v>1186220279</v>
      </c>
      <c r="C125" s="47">
        <v>42203400</v>
      </c>
      <c r="D125" s="50" t="s">
        <v>465</v>
      </c>
      <c r="E125" s="50" t="s">
        <v>466</v>
      </c>
      <c r="F125" s="42" t="s">
        <v>139</v>
      </c>
      <c r="G125" s="98">
        <v>82500</v>
      </c>
      <c r="H125" s="98">
        <v>0</v>
      </c>
      <c r="I125" s="99">
        <f>+G125+H125</f>
        <v>82500</v>
      </c>
      <c r="J125" s="98">
        <v>82500</v>
      </c>
      <c r="K125" s="98">
        <v>0</v>
      </c>
      <c r="L125" s="99">
        <f>+J125+K125</f>
        <v>82500</v>
      </c>
      <c r="M125" s="46" t="str">
        <f t="shared" si="29"/>
        <v>SI CUMPLE</v>
      </c>
    </row>
    <row r="126" spans="1:13" s="39" customFormat="1" ht="18" x14ac:dyDescent="0.25">
      <c r="A126" s="100">
        <v>5</v>
      </c>
      <c r="B126" s="47">
        <v>1186220291</v>
      </c>
      <c r="C126" s="47">
        <v>42203406</v>
      </c>
      <c r="D126" s="50" t="s">
        <v>467</v>
      </c>
      <c r="E126" s="50" t="s">
        <v>468</v>
      </c>
      <c r="F126" s="42" t="s">
        <v>139</v>
      </c>
      <c r="G126" s="98">
        <v>62350</v>
      </c>
      <c r="H126" s="98">
        <f>ROUND(G126*0.19,0)</f>
        <v>11847</v>
      </c>
      <c r="I126" s="99">
        <f>+G126+H126</f>
        <v>74197</v>
      </c>
      <c r="J126" s="98">
        <v>62350</v>
      </c>
      <c r="K126" s="98">
        <f>ROUND(J126*0.19,0)</f>
        <v>11847</v>
      </c>
      <c r="L126" s="99">
        <f>+J126+K126</f>
        <v>74197</v>
      </c>
      <c r="M126" s="46" t="str">
        <f t="shared" si="29"/>
        <v>SI CUMPLE</v>
      </c>
    </row>
    <row r="127" spans="1:13" ht="18" x14ac:dyDescent="0.25">
      <c r="A127" s="100">
        <v>6</v>
      </c>
      <c r="B127" s="47">
        <v>1186220292</v>
      </c>
      <c r="C127" s="47">
        <v>42203406</v>
      </c>
      <c r="D127" s="50" t="s">
        <v>469</v>
      </c>
      <c r="E127" s="50" t="s">
        <v>470</v>
      </c>
      <c r="F127" s="42" t="s">
        <v>139</v>
      </c>
      <c r="G127" s="98">
        <v>86450</v>
      </c>
      <c r="H127" s="98">
        <f t="shared" ref="H127:H131" si="30">ROUND(G127*0.19,0)</f>
        <v>16426</v>
      </c>
      <c r="I127" s="99">
        <f t="shared" ref="I127:I131" si="31">+G127+H127</f>
        <v>102876</v>
      </c>
      <c r="J127" s="98">
        <v>86450</v>
      </c>
      <c r="K127" s="98">
        <f t="shared" ref="K127:K131" si="32">ROUND(J127*0.19,0)</f>
        <v>16426</v>
      </c>
      <c r="L127" s="99">
        <f t="shared" ref="L127:L131" si="33">+J127+K127</f>
        <v>102876</v>
      </c>
      <c r="M127" s="46" t="str">
        <f t="shared" si="29"/>
        <v>SI CUMPLE</v>
      </c>
    </row>
    <row r="128" spans="1:13" s="39" customFormat="1" ht="18" x14ac:dyDescent="0.25">
      <c r="A128" s="100">
        <v>7</v>
      </c>
      <c r="B128" s="47">
        <v>1186220293</v>
      </c>
      <c r="C128" s="47">
        <v>42203406</v>
      </c>
      <c r="D128" s="50" t="s">
        <v>471</v>
      </c>
      <c r="E128" s="50" t="s">
        <v>472</v>
      </c>
      <c r="F128" s="42" t="s">
        <v>139</v>
      </c>
      <c r="G128" s="98">
        <v>62350</v>
      </c>
      <c r="H128" s="98">
        <f t="shared" si="30"/>
        <v>11847</v>
      </c>
      <c r="I128" s="99">
        <f t="shared" si="31"/>
        <v>74197</v>
      </c>
      <c r="J128" s="98">
        <v>62350</v>
      </c>
      <c r="K128" s="98">
        <f t="shared" si="32"/>
        <v>11847</v>
      </c>
      <c r="L128" s="99">
        <f t="shared" si="33"/>
        <v>74197</v>
      </c>
      <c r="M128" s="46" t="str">
        <f t="shared" si="29"/>
        <v>SI CUMPLE</v>
      </c>
    </row>
    <row r="129" spans="1:13" s="39" customFormat="1" x14ac:dyDescent="0.25">
      <c r="A129" s="100">
        <v>8</v>
      </c>
      <c r="B129" s="47">
        <v>1186220431</v>
      </c>
      <c r="C129" s="47">
        <v>42203406</v>
      </c>
      <c r="D129" s="50" t="s">
        <v>473</v>
      </c>
      <c r="E129" s="50" t="s">
        <v>474</v>
      </c>
      <c r="F129" s="42" t="s">
        <v>139</v>
      </c>
      <c r="G129" s="98">
        <v>283250</v>
      </c>
      <c r="H129" s="98">
        <f t="shared" si="30"/>
        <v>53818</v>
      </c>
      <c r="I129" s="99">
        <f t="shared" si="31"/>
        <v>337068</v>
      </c>
      <c r="J129" s="98">
        <v>283250</v>
      </c>
      <c r="K129" s="98">
        <f t="shared" si="32"/>
        <v>53818</v>
      </c>
      <c r="L129" s="99">
        <f t="shared" si="33"/>
        <v>337068</v>
      </c>
      <c r="M129" s="46" t="str">
        <f t="shared" si="29"/>
        <v>SI CUMPLE</v>
      </c>
    </row>
    <row r="130" spans="1:13" s="39" customFormat="1" ht="18" x14ac:dyDescent="0.25">
      <c r="A130" s="100">
        <v>9</v>
      </c>
      <c r="B130" s="47">
        <v>1186230643</v>
      </c>
      <c r="C130" s="47">
        <v>42203406</v>
      </c>
      <c r="D130" s="50" t="s">
        <v>475</v>
      </c>
      <c r="E130" s="50" t="s">
        <v>476</v>
      </c>
      <c r="F130" s="42" t="s">
        <v>139</v>
      </c>
      <c r="G130" s="98">
        <v>229300</v>
      </c>
      <c r="H130" s="98">
        <f t="shared" si="30"/>
        <v>43567</v>
      </c>
      <c r="I130" s="99">
        <f t="shared" si="31"/>
        <v>272867</v>
      </c>
      <c r="J130" s="98">
        <v>229300</v>
      </c>
      <c r="K130" s="98">
        <f t="shared" si="32"/>
        <v>43567</v>
      </c>
      <c r="L130" s="99">
        <f t="shared" si="33"/>
        <v>272867</v>
      </c>
      <c r="M130" s="46" t="str">
        <f t="shared" si="29"/>
        <v>SI CUMPLE</v>
      </c>
    </row>
    <row r="131" spans="1:13" s="39" customFormat="1" ht="18" x14ac:dyDescent="0.25">
      <c r="A131" s="100">
        <v>10</v>
      </c>
      <c r="B131" s="47">
        <v>1186220021</v>
      </c>
      <c r="C131" s="47">
        <v>42203406</v>
      </c>
      <c r="D131" s="50" t="s">
        <v>477</v>
      </c>
      <c r="E131" s="50" t="s">
        <v>477</v>
      </c>
      <c r="F131" s="42" t="s">
        <v>139</v>
      </c>
      <c r="G131" s="98">
        <v>256800</v>
      </c>
      <c r="H131" s="98">
        <f t="shared" si="30"/>
        <v>48792</v>
      </c>
      <c r="I131" s="99">
        <f t="shared" si="31"/>
        <v>305592</v>
      </c>
      <c r="J131" s="98">
        <v>256800</v>
      </c>
      <c r="K131" s="98">
        <f t="shared" si="32"/>
        <v>48792</v>
      </c>
      <c r="L131" s="99">
        <f t="shared" si="33"/>
        <v>305592</v>
      </c>
      <c r="M131" s="46" t="str">
        <f t="shared" si="29"/>
        <v>SI CUMPLE</v>
      </c>
    </row>
    <row r="132" spans="1:13" s="39" customFormat="1" ht="54" x14ac:dyDescent="0.25">
      <c r="A132" s="100">
        <v>11</v>
      </c>
      <c r="B132" s="47">
        <v>1186220021</v>
      </c>
      <c r="C132" s="47">
        <v>42221500</v>
      </c>
      <c r="D132" s="50" t="s">
        <v>478</v>
      </c>
      <c r="E132" s="50" t="s">
        <v>479</v>
      </c>
      <c r="F132" s="42" t="s">
        <v>142</v>
      </c>
      <c r="G132" s="98">
        <v>140300</v>
      </c>
      <c r="H132" s="98">
        <v>0</v>
      </c>
      <c r="I132" s="99">
        <f>+G132+H132</f>
        <v>140300</v>
      </c>
      <c r="J132" s="98">
        <v>140300</v>
      </c>
      <c r="K132" s="98">
        <v>0</v>
      </c>
      <c r="L132" s="99">
        <f>+J132+K132</f>
        <v>140300</v>
      </c>
      <c r="M132" s="46" t="str">
        <f t="shared" si="29"/>
        <v>SI CUMPLE</v>
      </c>
    </row>
    <row r="133" spans="1:13" ht="27" x14ac:dyDescent="0.25">
      <c r="A133" s="100">
        <v>13</v>
      </c>
      <c r="B133" s="47">
        <v>1186220092</v>
      </c>
      <c r="C133" s="47">
        <v>42203400</v>
      </c>
      <c r="D133" s="50" t="s">
        <v>480</v>
      </c>
      <c r="E133" s="50" t="s">
        <v>481</v>
      </c>
      <c r="F133" s="42" t="s">
        <v>139</v>
      </c>
      <c r="G133" s="98">
        <v>78050</v>
      </c>
      <c r="H133" s="98">
        <v>0</v>
      </c>
      <c r="I133" s="99">
        <f t="shared" ref="I133:I136" si="34">+G133+H133</f>
        <v>78050</v>
      </c>
      <c r="J133" s="98">
        <v>78050</v>
      </c>
      <c r="K133" s="98">
        <v>0</v>
      </c>
      <c r="L133" s="99">
        <f t="shared" ref="L133:L136" si="35">+J133+K133</f>
        <v>78050</v>
      </c>
      <c r="M133" s="46" t="str">
        <f t="shared" si="29"/>
        <v>SI CUMPLE</v>
      </c>
    </row>
    <row r="134" spans="1:13" s="39" customFormat="1" ht="18" x14ac:dyDescent="0.25">
      <c r="A134" s="100">
        <v>14</v>
      </c>
      <c r="B134" s="47">
        <v>1186220275</v>
      </c>
      <c r="C134" s="47">
        <v>42203400</v>
      </c>
      <c r="D134" s="50" t="s">
        <v>482</v>
      </c>
      <c r="E134" s="50" t="s">
        <v>483</v>
      </c>
      <c r="F134" s="42"/>
      <c r="G134" s="98">
        <v>565250</v>
      </c>
      <c r="H134" s="98">
        <v>0</v>
      </c>
      <c r="I134" s="99">
        <f t="shared" si="34"/>
        <v>565250</v>
      </c>
      <c r="J134" s="98">
        <v>565250</v>
      </c>
      <c r="K134" s="98">
        <v>0</v>
      </c>
      <c r="L134" s="99">
        <f t="shared" si="35"/>
        <v>565250</v>
      </c>
      <c r="M134" s="46" t="str">
        <f t="shared" si="29"/>
        <v>SI CUMPLE</v>
      </c>
    </row>
    <row r="135" spans="1:13" s="39" customFormat="1" ht="18" x14ac:dyDescent="0.25">
      <c r="A135" s="100">
        <v>15</v>
      </c>
      <c r="B135" s="47">
        <v>1186220274</v>
      </c>
      <c r="C135" s="47">
        <v>42221500</v>
      </c>
      <c r="D135" s="50" t="s">
        <v>484</v>
      </c>
      <c r="E135" s="50" t="s">
        <v>485</v>
      </c>
      <c r="F135" s="42" t="s">
        <v>139</v>
      </c>
      <c r="G135" s="98">
        <v>158250</v>
      </c>
      <c r="H135" s="98">
        <v>0</v>
      </c>
      <c r="I135" s="99">
        <f t="shared" si="34"/>
        <v>158250</v>
      </c>
      <c r="J135" s="98">
        <v>158250</v>
      </c>
      <c r="K135" s="98">
        <v>0</v>
      </c>
      <c r="L135" s="99">
        <f t="shared" si="35"/>
        <v>158250</v>
      </c>
      <c r="M135" s="46" t="str">
        <f t="shared" si="29"/>
        <v>SI CUMPLE</v>
      </c>
    </row>
    <row r="136" spans="1:13" s="39" customFormat="1" ht="18" x14ac:dyDescent="0.25">
      <c r="A136" s="100">
        <v>16</v>
      </c>
      <c r="B136" s="47" t="s">
        <v>990</v>
      </c>
      <c r="C136" s="47">
        <v>42221500</v>
      </c>
      <c r="D136" s="50" t="s">
        <v>486</v>
      </c>
      <c r="E136" s="50" t="s">
        <v>487</v>
      </c>
      <c r="F136" s="42" t="s">
        <v>139</v>
      </c>
      <c r="G136" s="98">
        <v>76250</v>
      </c>
      <c r="H136" s="98">
        <v>0</v>
      </c>
      <c r="I136" s="99">
        <f t="shared" si="34"/>
        <v>76250</v>
      </c>
      <c r="J136" s="98">
        <v>76250</v>
      </c>
      <c r="K136" s="98">
        <v>0</v>
      </c>
      <c r="L136" s="99">
        <f t="shared" si="35"/>
        <v>76250</v>
      </c>
      <c r="M136" s="46" t="str">
        <f t="shared" si="29"/>
        <v>SI CUMPLE</v>
      </c>
    </row>
    <row r="137" spans="1:13" s="39" customFormat="1" ht="18" customHeight="1" x14ac:dyDescent="0.25">
      <c r="A137" s="45" t="s">
        <v>991</v>
      </c>
      <c r="B137" s="100"/>
      <c r="C137" s="100"/>
      <c r="D137" s="46"/>
      <c r="E137" s="46"/>
      <c r="F137" s="46"/>
      <c r="G137" s="94"/>
      <c r="H137" s="104"/>
      <c r="I137" s="95">
        <f>SUM(I122:I136)</f>
        <v>2446573</v>
      </c>
      <c r="J137" s="94"/>
      <c r="K137" s="104"/>
      <c r="L137" s="95">
        <f>SUM(L122:L136)</f>
        <v>2446573</v>
      </c>
      <c r="M137" s="70" t="str">
        <f t="shared" si="29"/>
        <v>SI CUMPLE</v>
      </c>
    </row>
    <row r="138" spans="1:13" s="39" customFormat="1" ht="23.25" customHeight="1" x14ac:dyDescent="0.25">
      <c r="A138" s="37" t="s">
        <v>382</v>
      </c>
      <c r="B138" s="184" t="s">
        <v>488</v>
      </c>
      <c r="C138" s="184"/>
      <c r="D138" s="184"/>
      <c r="E138" s="184"/>
      <c r="F138" s="103" t="s">
        <v>458</v>
      </c>
      <c r="G138" s="185" t="s">
        <v>130</v>
      </c>
      <c r="H138" s="185"/>
      <c r="I138" s="185"/>
      <c r="J138" s="186" t="s">
        <v>1076</v>
      </c>
      <c r="K138" s="186"/>
      <c r="L138" s="186"/>
      <c r="M138" s="186"/>
    </row>
    <row r="139" spans="1:13" ht="27" x14ac:dyDescent="0.25">
      <c r="A139" s="40" t="s">
        <v>131</v>
      </c>
      <c r="B139" s="40" t="s">
        <v>132</v>
      </c>
      <c r="C139" s="41" t="s">
        <v>232</v>
      </c>
      <c r="D139" s="41" t="s">
        <v>133</v>
      </c>
      <c r="E139" s="41" t="s">
        <v>150</v>
      </c>
      <c r="F139" s="41" t="s">
        <v>135</v>
      </c>
      <c r="G139" s="97" t="s">
        <v>136</v>
      </c>
      <c r="H139" s="97" t="s">
        <v>137</v>
      </c>
      <c r="I139" s="97" t="s">
        <v>138</v>
      </c>
      <c r="J139" s="97" t="s">
        <v>136</v>
      </c>
      <c r="K139" s="97" t="s">
        <v>137</v>
      </c>
      <c r="L139" s="97" t="s">
        <v>138</v>
      </c>
      <c r="M139" s="97" t="s">
        <v>50</v>
      </c>
    </row>
    <row r="140" spans="1:13" s="39" customFormat="1" ht="27" x14ac:dyDescent="0.25">
      <c r="A140" s="100">
        <v>1</v>
      </c>
      <c r="B140" s="52">
        <v>1186220462</v>
      </c>
      <c r="C140" s="52">
        <v>42203400</v>
      </c>
      <c r="D140" s="49" t="s">
        <v>489</v>
      </c>
      <c r="E140" s="49" t="s">
        <v>490</v>
      </c>
      <c r="F140" s="42" t="s">
        <v>139</v>
      </c>
      <c r="G140" s="98">
        <v>2677200</v>
      </c>
      <c r="H140" s="98">
        <v>0</v>
      </c>
      <c r="I140" s="99">
        <f t="shared" ref="I140:I156" si="36">+G140+H140</f>
        <v>2677200</v>
      </c>
      <c r="J140" s="98">
        <v>2677200</v>
      </c>
      <c r="K140" s="98">
        <v>0</v>
      </c>
      <c r="L140" s="99">
        <f t="shared" ref="L140:L156" si="37">+J140+K140</f>
        <v>2677200</v>
      </c>
      <c r="M140" s="46" t="str">
        <f>IF(L140&lt;=I140,"SI CUMPLE","NO CUMPLE")</f>
        <v>SI CUMPLE</v>
      </c>
    </row>
    <row r="141" spans="1:13" s="39" customFormat="1" ht="27" x14ac:dyDescent="0.25">
      <c r="A141" s="100">
        <v>2</v>
      </c>
      <c r="B141" s="52">
        <v>1186220422</v>
      </c>
      <c r="C141" s="52">
        <v>42203400</v>
      </c>
      <c r="D141" s="49" t="s">
        <v>491</v>
      </c>
      <c r="E141" s="49" t="s">
        <v>492</v>
      </c>
      <c r="F141" s="42" t="s">
        <v>139</v>
      </c>
      <c r="G141" s="98">
        <v>8757400</v>
      </c>
      <c r="H141" s="98">
        <v>0</v>
      </c>
      <c r="I141" s="99">
        <f t="shared" si="36"/>
        <v>8757400</v>
      </c>
      <c r="J141" s="98">
        <v>8757400</v>
      </c>
      <c r="K141" s="98">
        <v>0</v>
      </c>
      <c r="L141" s="99">
        <f t="shared" si="37"/>
        <v>8757400</v>
      </c>
      <c r="M141" s="46" t="str">
        <f t="shared" ref="M141:M157" si="38">IF(L141&lt;=I141,"SI CUMPLE","NO CUMPLE")</f>
        <v>SI CUMPLE</v>
      </c>
    </row>
    <row r="142" spans="1:13" s="39" customFormat="1" ht="18" x14ac:dyDescent="0.25">
      <c r="A142" s="100">
        <v>3</v>
      </c>
      <c r="B142" s="52">
        <v>1186220427</v>
      </c>
      <c r="C142" s="52">
        <v>42203400</v>
      </c>
      <c r="D142" s="49" t="s">
        <v>493</v>
      </c>
      <c r="E142" s="49" t="s">
        <v>494</v>
      </c>
      <c r="F142" s="42" t="s">
        <v>139</v>
      </c>
      <c r="G142" s="98">
        <v>8158500</v>
      </c>
      <c r="H142" s="98">
        <v>0</v>
      </c>
      <c r="I142" s="99">
        <f t="shared" si="36"/>
        <v>8158500</v>
      </c>
      <c r="J142" s="98">
        <v>8158500</v>
      </c>
      <c r="K142" s="98">
        <v>0</v>
      </c>
      <c r="L142" s="99">
        <f t="shared" si="37"/>
        <v>8158500</v>
      </c>
      <c r="M142" s="46" t="str">
        <f t="shared" si="38"/>
        <v>SI CUMPLE</v>
      </c>
    </row>
    <row r="143" spans="1:13" s="39" customFormat="1" ht="36" x14ac:dyDescent="0.25">
      <c r="A143" s="100">
        <v>4</v>
      </c>
      <c r="B143" s="52">
        <v>1186220907</v>
      </c>
      <c r="C143" s="52">
        <v>42203400</v>
      </c>
      <c r="D143" s="49" t="s">
        <v>495</v>
      </c>
      <c r="E143" s="49" t="s">
        <v>496</v>
      </c>
      <c r="F143" s="42" t="s">
        <v>139</v>
      </c>
      <c r="G143" s="98">
        <v>6506800</v>
      </c>
      <c r="H143" s="98">
        <v>0</v>
      </c>
      <c r="I143" s="99">
        <f t="shared" si="36"/>
        <v>6506800</v>
      </c>
      <c r="J143" s="98">
        <v>6506800</v>
      </c>
      <c r="K143" s="98">
        <v>0</v>
      </c>
      <c r="L143" s="99">
        <f t="shared" si="37"/>
        <v>6506800</v>
      </c>
      <c r="M143" s="46" t="str">
        <f t="shared" si="38"/>
        <v>SI CUMPLE</v>
      </c>
    </row>
    <row r="144" spans="1:13" ht="36" x14ac:dyDescent="0.25">
      <c r="A144" s="100">
        <v>5</v>
      </c>
      <c r="B144" s="52">
        <v>1186220378</v>
      </c>
      <c r="C144" s="52">
        <v>42203400</v>
      </c>
      <c r="D144" s="49" t="s">
        <v>497</v>
      </c>
      <c r="E144" s="49" t="s">
        <v>498</v>
      </c>
      <c r="F144" s="42" t="s">
        <v>139</v>
      </c>
      <c r="G144" s="98">
        <v>3993000</v>
      </c>
      <c r="H144" s="98">
        <v>0</v>
      </c>
      <c r="I144" s="99">
        <f t="shared" si="36"/>
        <v>3993000</v>
      </c>
      <c r="J144" s="98">
        <v>3993000</v>
      </c>
      <c r="K144" s="98">
        <v>0</v>
      </c>
      <c r="L144" s="99">
        <f t="shared" si="37"/>
        <v>3993000</v>
      </c>
      <c r="M144" s="46" t="str">
        <f t="shared" si="38"/>
        <v>SI CUMPLE</v>
      </c>
    </row>
    <row r="145" spans="1:17" ht="18" x14ac:dyDescent="0.25">
      <c r="A145" s="100">
        <v>6</v>
      </c>
      <c r="B145" s="52">
        <v>1186220500</v>
      </c>
      <c r="C145" s="52">
        <v>42203400</v>
      </c>
      <c r="D145" s="49" t="s">
        <v>499</v>
      </c>
      <c r="E145" s="49" t="s">
        <v>500</v>
      </c>
      <c r="F145" s="42" t="s">
        <v>139</v>
      </c>
      <c r="G145" s="98">
        <v>1706100</v>
      </c>
      <c r="H145" s="98">
        <v>0</v>
      </c>
      <c r="I145" s="99">
        <f t="shared" si="36"/>
        <v>1706100</v>
      </c>
      <c r="J145" s="98">
        <v>1706100</v>
      </c>
      <c r="K145" s="98">
        <v>0</v>
      </c>
      <c r="L145" s="99">
        <f t="shared" si="37"/>
        <v>1706100</v>
      </c>
      <c r="M145" s="46" t="str">
        <f t="shared" si="38"/>
        <v>SI CUMPLE</v>
      </c>
    </row>
    <row r="146" spans="1:17" ht="18" x14ac:dyDescent="0.25">
      <c r="A146" s="100">
        <v>7</v>
      </c>
      <c r="B146" s="52">
        <v>1186220449</v>
      </c>
      <c r="C146" s="52">
        <v>42203400</v>
      </c>
      <c r="D146" s="49" t="s">
        <v>501</v>
      </c>
      <c r="E146" s="49" t="s">
        <v>502</v>
      </c>
      <c r="F146" s="42" t="s">
        <v>139</v>
      </c>
      <c r="G146" s="98">
        <v>1706100</v>
      </c>
      <c r="H146" s="98">
        <v>0</v>
      </c>
      <c r="I146" s="99">
        <f t="shared" si="36"/>
        <v>1706100</v>
      </c>
      <c r="J146" s="98">
        <v>1706100</v>
      </c>
      <c r="K146" s="98">
        <v>0</v>
      </c>
      <c r="L146" s="99">
        <f t="shared" si="37"/>
        <v>1706100</v>
      </c>
      <c r="M146" s="46" t="str">
        <f t="shared" si="38"/>
        <v>SI CUMPLE</v>
      </c>
    </row>
    <row r="147" spans="1:17" ht="18" x14ac:dyDescent="0.25">
      <c r="A147" s="100">
        <v>8</v>
      </c>
      <c r="B147" s="52">
        <v>1186220422</v>
      </c>
      <c r="C147" s="52">
        <v>42203400</v>
      </c>
      <c r="D147" s="49" t="s">
        <v>503</v>
      </c>
      <c r="E147" s="49" t="s">
        <v>504</v>
      </c>
      <c r="F147" s="42" t="s">
        <v>139</v>
      </c>
      <c r="G147" s="98">
        <v>2677200</v>
      </c>
      <c r="H147" s="98">
        <v>0</v>
      </c>
      <c r="I147" s="99">
        <f t="shared" si="36"/>
        <v>2677200</v>
      </c>
      <c r="J147" s="98">
        <v>2677200</v>
      </c>
      <c r="K147" s="98">
        <v>0</v>
      </c>
      <c r="L147" s="99">
        <f t="shared" si="37"/>
        <v>2677200</v>
      </c>
      <c r="M147" s="46" t="str">
        <f t="shared" si="38"/>
        <v>SI CUMPLE</v>
      </c>
    </row>
    <row r="148" spans="1:17" ht="36" x14ac:dyDescent="0.25">
      <c r="A148" s="100">
        <v>9</v>
      </c>
      <c r="B148" s="52">
        <v>1186220254</v>
      </c>
      <c r="C148" s="52">
        <v>42203400</v>
      </c>
      <c r="D148" s="49" t="s">
        <v>505</v>
      </c>
      <c r="E148" s="49" t="s">
        <v>506</v>
      </c>
      <c r="F148" s="42" t="s">
        <v>139</v>
      </c>
      <c r="G148" s="98">
        <v>950750</v>
      </c>
      <c r="H148" s="98">
        <v>0</v>
      </c>
      <c r="I148" s="99">
        <f t="shared" si="36"/>
        <v>950750</v>
      </c>
      <c r="J148" s="98">
        <v>950750</v>
      </c>
      <c r="K148" s="98">
        <v>0</v>
      </c>
      <c r="L148" s="99">
        <f t="shared" si="37"/>
        <v>950750</v>
      </c>
      <c r="M148" s="46" t="str">
        <f t="shared" si="38"/>
        <v>SI CUMPLE</v>
      </c>
    </row>
    <row r="149" spans="1:17" ht="18" x14ac:dyDescent="0.25">
      <c r="A149" s="100">
        <v>10</v>
      </c>
      <c r="B149" s="52">
        <v>1186220273</v>
      </c>
      <c r="C149" s="52">
        <v>42203400</v>
      </c>
      <c r="D149" s="49" t="s">
        <v>507</v>
      </c>
      <c r="E149" s="49" t="s">
        <v>508</v>
      </c>
      <c r="F149" s="42" t="s">
        <v>139</v>
      </c>
      <c r="G149" s="98">
        <v>2593000</v>
      </c>
      <c r="H149" s="98">
        <v>0</v>
      </c>
      <c r="I149" s="99">
        <f t="shared" si="36"/>
        <v>2593000</v>
      </c>
      <c r="J149" s="98">
        <v>2593000</v>
      </c>
      <c r="K149" s="98">
        <v>0</v>
      </c>
      <c r="L149" s="99">
        <f t="shared" si="37"/>
        <v>2593000</v>
      </c>
      <c r="M149" s="46" t="str">
        <f t="shared" si="38"/>
        <v>SI CUMPLE</v>
      </c>
    </row>
    <row r="150" spans="1:17" ht="18.75" customHeight="1" x14ac:dyDescent="0.25">
      <c r="A150" s="100">
        <v>11</v>
      </c>
      <c r="B150" s="52">
        <v>1186220276</v>
      </c>
      <c r="C150" s="52">
        <v>42203400</v>
      </c>
      <c r="D150" s="49" t="s">
        <v>509</v>
      </c>
      <c r="E150" s="49" t="s">
        <v>510</v>
      </c>
      <c r="F150" s="42" t="s">
        <v>139</v>
      </c>
      <c r="G150" s="98">
        <v>1897750</v>
      </c>
      <c r="H150" s="98">
        <v>0</v>
      </c>
      <c r="I150" s="99">
        <f t="shared" si="36"/>
        <v>1897750</v>
      </c>
      <c r="J150" s="98">
        <v>1897750</v>
      </c>
      <c r="K150" s="98">
        <v>0</v>
      </c>
      <c r="L150" s="99">
        <f t="shared" si="37"/>
        <v>1897750</v>
      </c>
      <c r="M150" s="46" t="str">
        <f t="shared" si="38"/>
        <v>SI CUMPLE</v>
      </c>
    </row>
    <row r="151" spans="1:17" ht="36" x14ac:dyDescent="0.25">
      <c r="A151" s="100">
        <v>12</v>
      </c>
      <c r="B151" s="52">
        <v>1186220277</v>
      </c>
      <c r="C151" s="52">
        <v>42203400</v>
      </c>
      <c r="D151" s="49" t="s">
        <v>511</v>
      </c>
      <c r="E151" s="49" t="s">
        <v>512</v>
      </c>
      <c r="F151" s="42" t="s">
        <v>139</v>
      </c>
      <c r="G151" s="98">
        <v>1887600</v>
      </c>
      <c r="H151" s="98">
        <v>0</v>
      </c>
      <c r="I151" s="99">
        <f t="shared" si="36"/>
        <v>1887600</v>
      </c>
      <c r="J151" s="98">
        <v>1887600</v>
      </c>
      <c r="K151" s="98">
        <v>0</v>
      </c>
      <c r="L151" s="99">
        <f t="shared" si="37"/>
        <v>1887600</v>
      </c>
      <c r="M151" s="46" t="str">
        <f t="shared" si="38"/>
        <v>SI CUMPLE</v>
      </c>
    </row>
    <row r="152" spans="1:17" s="59" customFormat="1" ht="27" x14ac:dyDescent="0.25">
      <c r="A152" s="100">
        <v>13</v>
      </c>
      <c r="B152" s="52">
        <v>1186220905</v>
      </c>
      <c r="C152" s="52">
        <v>42203400</v>
      </c>
      <c r="D152" s="49" t="s">
        <v>513</v>
      </c>
      <c r="E152" s="49" t="s">
        <v>514</v>
      </c>
      <c r="F152" s="42" t="s">
        <v>139</v>
      </c>
      <c r="G152" s="98">
        <v>382500</v>
      </c>
      <c r="H152" s="98">
        <v>0</v>
      </c>
      <c r="I152" s="99">
        <f t="shared" si="36"/>
        <v>382500</v>
      </c>
      <c r="J152" s="98">
        <v>382500</v>
      </c>
      <c r="K152" s="98">
        <v>0</v>
      </c>
      <c r="L152" s="99">
        <f t="shared" si="37"/>
        <v>382500</v>
      </c>
      <c r="M152" s="46" t="str">
        <f t="shared" si="38"/>
        <v>SI CUMPLE</v>
      </c>
    </row>
    <row r="153" spans="1:17" s="113" customFormat="1" ht="27" x14ac:dyDescent="0.25">
      <c r="A153" s="100">
        <v>14</v>
      </c>
      <c r="B153" s="46">
        <v>1186220905</v>
      </c>
      <c r="C153" s="46">
        <v>42203400</v>
      </c>
      <c r="D153" s="43" t="s">
        <v>515</v>
      </c>
      <c r="E153" s="43" t="s">
        <v>516</v>
      </c>
      <c r="F153" s="51" t="s">
        <v>139</v>
      </c>
      <c r="G153" s="98">
        <v>382500</v>
      </c>
      <c r="H153" s="98">
        <v>0</v>
      </c>
      <c r="I153" s="99">
        <f t="shared" si="36"/>
        <v>382500</v>
      </c>
      <c r="J153" s="98">
        <v>382500</v>
      </c>
      <c r="K153" s="98">
        <v>0</v>
      </c>
      <c r="L153" s="99">
        <f t="shared" si="37"/>
        <v>382500</v>
      </c>
      <c r="M153" s="46" t="str">
        <f t="shared" si="38"/>
        <v>SI CUMPLE</v>
      </c>
    </row>
    <row r="154" spans="1:17" s="59" customFormat="1" ht="18" x14ac:dyDescent="0.25">
      <c r="A154" s="100">
        <v>15</v>
      </c>
      <c r="B154" s="52">
        <v>1186220678</v>
      </c>
      <c r="C154" s="52">
        <v>42203400</v>
      </c>
      <c r="D154" s="49" t="s">
        <v>517</v>
      </c>
      <c r="E154" s="49" t="s">
        <v>518</v>
      </c>
      <c r="F154" s="42" t="s">
        <v>139</v>
      </c>
      <c r="G154" s="98">
        <v>325300</v>
      </c>
      <c r="H154" s="98">
        <f t="shared" ref="H154:H156" si="39">ROUND(G154*0.19,0)</f>
        <v>61807</v>
      </c>
      <c r="I154" s="99">
        <f t="shared" si="36"/>
        <v>387107</v>
      </c>
      <c r="J154" s="98">
        <v>325300</v>
      </c>
      <c r="K154" s="98">
        <f t="shared" ref="K154:K156" si="40">ROUND(J154*0.19,0)</f>
        <v>61807</v>
      </c>
      <c r="L154" s="99">
        <f t="shared" si="37"/>
        <v>387107</v>
      </c>
      <c r="M154" s="46" t="str">
        <f t="shared" si="38"/>
        <v>SI CUMPLE</v>
      </c>
    </row>
    <row r="155" spans="1:17" ht="36" x14ac:dyDescent="0.25">
      <c r="A155" s="100">
        <v>16</v>
      </c>
      <c r="B155" s="51" t="s">
        <v>164</v>
      </c>
      <c r="C155" s="52">
        <v>42203400</v>
      </c>
      <c r="D155" s="49" t="s">
        <v>519</v>
      </c>
      <c r="E155" s="49" t="s">
        <v>520</v>
      </c>
      <c r="F155" s="42" t="s">
        <v>139</v>
      </c>
      <c r="G155" s="98">
        <v>587350</v>
      </c>
      <c r="H155" s="98">
        <f t="shared" si="39"/>
        <v>111597</v>
      </c>
      <c r="I155" s="99">
        <f t="shared" si="36"/>
        <v>698947</v>
      </c>
      <c r="J155" s="98">
        <v>587350</v>
      </c>
      <c r="K155" s="98">
        <f t="shared" si="40"/>
        <v>111597</v>
      </c>
      <c r="L155" s="99">
        <f t="shared" si="37"/>
        <v>698947</v>
      </c>
      <c r="M155" s="46" t="str">
        <f t="shared" si="38"/>
        <v>SI CUMPLE</v>
      </c>
    </row>
    <row r="156" spans="1:17" s="59" customFormat="1" ht="18" x14ac:dyDescent="0.25">
      <c r="A156" s="100">
        <v>17</v>
      </c>
      <c r="B156" s="52">
        <v>1186290712</v>
      </c>
      <c r="C156" s="52">
        <v>42203400</v>
      </c>
      <c r="D156" s="49" t="s">
        <v>521</v>
      </c>
      <c r="E156" s="49" t="s">
        <v>522</v>
      </c>
      <c r="F156" s="42" t="s">
        <v>139</v>
      </c>
      <c r="G156" s="98">
        <v>256800</v>
      </c>
      <c r="H156" s="98">
        <f t="shared" si="39"/>
        <v>48792</v>
      </c>
      <c r="I156" s="99">
        <f t="shared" si="36"/>
        <v>305592</v>
      </c>
      <c r="J156" s="98">
        <v>256800</v>
      </c>
      <c r="K156" s="98">
        <f t="shared" si="40"/>
        <v>48792</v>
      </c>
      <c r="L156" s="99">
        <f t="shared" si="37"/>
        <v>305592</v>
      </c>
      <c r="M156" s="46" t="str">
        <f t="shared" si="38"/>
        <v>SI CUMPLE</v>
      </c>
    </row>
    <row r="157" spans="1:17" s="59" customFormat="1" ht="20.25" customHeight="1" x14ac:dyDescent="0.25">
      <c r="A157" s="45" t="s">
        <v>992</v>
      </c>
      <c r="B157" s="100"/>
      <c r="C157" s="100"/>
      <c r="D157" s="46"/>
      <c r="E157" s="46"/>
      <c r="F157" s="46"/>
      <c r="G157" s="101"/>
      <c r="H157" s="101"/>
      <c r="I157" s="102">
        <f>SUM(I140:I156)</f>
        <v>45668046</v>
      </c>
      <c r="J157" s="101"/>
      <c r="K157" s="101"/>
      <c r="L157" s="102">
        <f>SUM(L140:L156)</f>
        <v>45668046</v>
      </c>
      <c r="M157" s="70" t="str">
        <f t="shared" si="38"/>
        <v>SI CUMPLE</v>
      </c>
    </row>
    <row r="158" spans="1:17" s="59" customFormat="1" ht="27" customHeight="1" x14ac:dyDescent="0.25">
      <c r="A158" s="37" t="s">
        <v>383</v>
      </c>
      <c r="B158" s="184" t="s">
        <v>523</v>
      </c>
      <c r="C158" s="184"/>
      <c r="D158" s="184"/>
      <c r="E158" s="184"/>
      <c r="F158" s="103" t="s">
        <v>458</v>
      </c>
      <c r="G158" s="186" t="s">
        <v>130</v>
      </c>
      <c r="H158" s="185"/>
      <c r="I158" s="185"/>
      <c r="J158" s="186" t="s">
        <v>1076</v>
      </c>
      <c r="K158" s="186"/>
      <c r="L158" s="186"/>
      <c r="M158" s="186"/>
      <c r="N158" s="186" t="s">
        <v>1085</v>
      </c>
      <c r="O158" s="186"/>
      <c r="P158" s="186"/>
      <c r="Q158" s="186"/>
    </row>
    <row r="159" spans="1:17" s="59" customFormat="1" ht="27" x14ac:dyDescent="0.25">
      <c r="A159" s="40" t="s">
        <v>131</v>
      </c>
      <c r="B159" s="40" t="s">
        <v>132</v>
      </c>
      <c r="C159" s="41" t="s">
        <v>232</v>
      </c>
      <c r="D159" s="41" t="s">
        <v>133</v>
      </c>
      <c r="E159" s="41" t="s">
        <v>150</v>
      </c>
      <c r="F159" s="41" t="s">
        <v>135</v>
      </c>
      <c r="G159" s="97" t="s">
        <v>136</v>
      </c>
      <c r="H159" s="97" t="s">
        <v>137</v>
      </c>
      <c r="I159" s="97" t="s">
        <v>138</v>
      </c>
      <c r="J159" s="97" t="s">
        <v>136</v>
      </c>
      <c r="K159" s="97" t="s">
        <v>137</v>
      </c>
      <c r="L159" s="97" t="s">
        <v>138</v>
      </c>
      <c r="M159" s="97" t="s">
        <v>50</v>
      </c>
      <c r="N159" s="97" t="s">
        <v>136</v>
      </c>
      <c r="O159" s="97" t="s">
        <v>137</v>
      </c>
      <c r="P159" s="97" t="s">
        <v>138</v>
      </c>
      <c r="Q159" s="97" t="s">
        <v>50</v>
      </c>
    </row>
    <row r="160" spans="1:17" s="59" customFormat="1" ht="18" customHeight="1" x14ac:dyDescent="0.25">
      <c r="A160" s="100">
        <v>1</v>
      </c>
      <c r="B160" s="63">
        <v>1186220012</v>
      </c>
      <c r="C160" s="64">
        <v>42203400</v>
      </c>
      <c r="D160" s="65" t="s">
        <v>524</v>
      </c>
      <c r="E160" s="65" t="s">
        <v>525</v>
      </c>
      <c r="F160" s="64" t="s">
        <v>142</v>
      </c>
      <c r="G160" s="98">
        <v>7454500</v>
      </c>
      <c r="H160" s="98">
        <v>0</v>
      </c>
      <c r="I160" s="99">
        <f t="shared" ref="I160:I171" si="41">+G160+H160</f>
        <v>7454500</v>
      </c>
      <c r="J160" s="98">
        <v>7454500</v>
      </c>
      <c r="K160" s="98">
        <v>0</v>
      </c>
      <c r="L160" s="99">
        <f t="shared" ref="L160:L171" si="42">+J160+K160</f>
        <v>7454500</v>
      </c>
      <c r="M160" s="46" t="str">
        <f>IF(L160&lt;=I160,"SI CUMPLE","NO CUMPLE")</f>
        <v>SI CUMPLE</v>
      </c>
      <c r="N160" s="98">
        <v>5200000</v>
      </c>
      <c r="O160" s="98">
        <v>0</v>
      </c>
      <c r="P160" s="99">
        <f t="shared" ref="P160:P171" si="43">+N160+O160</f>
        <v>5200000</v>
      </c>
      <c r="Q160" s="46" t="str">
        <f>IF(P160&lt;=I160,"SI CUMPLE","NO CUMPLE")</f>
        <v>SI CUMPLE</v>
      </c>
    </row>
    <row r="161" spans="1:17" s="59" customFormat="1" ht="36" x14ac:dyDescent="0.25">
      <c r="A161" s="100">
        <v>2</v>
      </c>
      <c r="B161" s="63">
        <v>1186220679</v>
      </c>
      <c r="C161" s="64">
        <v>42203400</v>
      </c>
      <c r="D161" s="65" t="s">
        <v>526</v>
      </c>
      <c r="E161" s="65" t="s">
        <v>527</v>
      </c>
      <c r="F161" s="64" t="s">
        <v>142</v>
      </c>
      <c r="G161" s="98">
        <v>7454500</v>
      </c>
      <c r="H161" s="98">
        <v>0</v>
      </c>
      <c r="I161" s="99">
        <f t="shared" si="41"/>
        <v>7454500</v>
      </c>
      <c r="J161" s="98">
        <v>7454500</v>
      </c>
      <c r="K161" s="98">
        <v>0</v>
      </c>
      <c r="L161" s="99">
        <f t="shared" si="42"/>
        <v>7454500</v>
      </c>
      <c r="M161" s="46" t="str">
        <f t="shared" ref="M161:M172" si="44">IF(L161&lt;=I161,"SI CUMPLE","NO CUMPLE")</f>
        <v>SI CUMPLE</v>
      </c>
      <c r="N161" s="98">
        <v>5200000</v>
      </c>
      <c r="O161" s="98">
        <v>0</v>
      </c>
      <c r="P161" s="99">
        <f t="shared" si="43"/>
        <v>5200000</v>
      </c>
      <c r="Q161" s="46" t="str">
        <f t="shared" ref="Q161:Q171" si="45">IF(P161&lt;=I161,"SI CUMPLE","NO CUMPLE")</f>
        <v>SI CUMPLE</v>
      </c>
    </row>
    <row r="162" spans="1:17" ht="36" x14ac:dyDescent="0.25">
      <c r="A162" s="100">
        <v>3</v>
      </c>
      <c r="B162" s="63">
        <v>1186220933</v>
      </c>
      <c r="C162" s="64">
        <v>42203400</v>
      </c>
      <c r="D162" s="65" t="s">
        <v>528</v>
      </c>
      <c r="E162" s="65" t="s">
        <v>529</v>
      </c>
      <c r="F162" s="64" t="s">
        <v>142</v>
      </c>
      <c r="G162" s="98">
        <v>4321450</v>
      </c>
      <c r="H162" s="98">
        <v>0</v>
      </c>
      <c r="I162" s="99">
        <f t="shared" si="41"/>
        <v>4321450</v>
      </c>
      <c r="J162" s="98">
        <v>4321450</v>
      </c>
      <c r="K162" s="98">
        <v>0</v>
      </c>
      <c r="L162" s="99">
        <f t="shared" si="42"/>
        <v>4321450</v>
      </c>
      <c r="M162" s="46" t="str">
        <f t="shared" si="44"/>
        <v>SI CUMPLE</v>
      </c>
      <c r="N162" s="98">
        <v>4321450</v>
      </c>
      <c r="O162" s="98">
        <v>0</v>
      </c>
      <c r="P162" s="99">
        <f t="shared" si="43"/>
        <v>4321450</v>
      </c>
      <c r="Q162" s="46" t="str">
        <f t="shared" si="45"/>
        <v>SI CUMPLE</v>
      </c>
    </row>
    <row r="163" spans="1:17" s="59" customFormat="1" ht="27" x14ac:dyDescent="0.25">
      <c r="A163" s="100">
        <v>4</v>
      </c>
      <c r="B163" s="63">
        <v>1186220024</v>
      </c>
      <c r="C163" s="64">
        <v>42203400</v>
      </c>
      <c r="D163" s="65" t="s">
        <v>530</v>
      </c>
      <c r="E163" s="65" t="s">
        <v>531</v>
      </c>
      <c r="F163" s="64" t="s">
        <v>142</v>
      </c>
      <c r="G163" s="98">
        <v>1296500</v>
      </c>
      <c r="H163" s="98">
        <v>0</v>
      </c>
      <c r="I163" s="99">
        <f t="shared" si="41"/>
        <v>1296500</v>
      </c>
      <c r="J163" s="98">
        <v>1296500</v>
      </c>
      <c r="K163" s="98">
        <v>0</v>
      </c>
      <c r="L163" s="99">
        <f t="shared" si="42"/>
        <v>1296500</v>
      </c>
      <c r="M163" s="46" t="str">
        <f t="shared" si="44"/>
        <v>SI CUMPLE</v>
      </c>
      <c r="N163" s="98">
        <v>1560000</v>
      </c>
      <c r="O163" s="98">
        <v>0</v>
      </c>
      <c r="P163" s="99">
        <f t="shared" si="43"/>
        <v>1560000</v>
      </c>
      <c r="Q163" s="46" t="str">
        <f t="shared" si="45"/>
        <v>NO CUMPLE</v>
      </c>
    </row>
    <row r="164" spans="1:17" s="59" customFormat="1" ht="27" x14ac:dyDescent="0.25">
      <c r="A164" s="100">
        <v>5</v>
      </c>
      <c r="B164" s="63">
        <v>1186220912</v>
      </c>
      <c r="C164" s="64">
        <v>42203400</v>
      </c>
      <c r="D164" s="65" t="s">
        <v>532</v>
      </c>
      <c r="E164" s="65" t="s">
        <v>533</v>
      </c>
      <c r="F164" s="64" t="s">
        <v>142</v>
      </c>
      <c r="G164" s="98">
        <v>11235750</v>
      </c>
      <c r="H164" s="98">
        <v>0</v>
      </c>
      <c r="I164" s="99">
        <f t="shared" si="41"/>
        <v>11235750</v>
      </c>
      <c r="J164" s="98">
        <v>11235750</v>
      </c>
      <c r="K164" s="98">
        <v>0</v>
      </c>
      <c r="L164" s="99">
        <f t="shared" si="42"/>
        <v>11235750</v>
      </c>
      <c r="M164" s="46" t="str">
        <f t="shared" si="44"/>
        <v>SI CUMPLE</v>
      </c>
      <c r="N164" s="98">
        <v>11958000</v>
      </c>
      <c r="O164" s="98">
        <v>0</v>
      </c>
      <c r="P164" s="99">
        <f t="shared" si="43"/>
        <v>11958000</v>
      </c>
      <c r="Q164" s="46" t="str">
        <f t="shared" si="45"/>
        <v>NO CUMPLE</v>
      </c>
    </row>
    <row r="165" spans="1:17" s="39" customFormat="1" ht="36" x14ac:dyDescent="0.25">
      <c r="A165" s="100">
        <v>6</v>
      </c>
      <c r="B165" s="63">
        <v>1186220392</v>
      </c>
      <c r="C165" s="64">
        <v>42203400</v>
      </c>
      <c r="D165" s="65" t="s">
        <v>534</v>
      </c>
      <c r="E165" s="65" t="s">
        <v>535</v>
      </c>
      <c r="F165" s="64" t="s">
        <v>142</v>
      </c>
      <c r="G165" s="98">
        <v>1296500</v>
      </c>
      <c r="H165" s="98">
        <v>0</v>
      </c>
      <c r="I165" s="99">
        <f t="shared" si="41"/>
        <v>1296500</v>
      </c>
      <c r="J165" s="98">
        <v>1296500</v>
      </c>
      <c r="K165" s="98">
        <v>0</v>
      </c>
      <c r="L165" s="99">
        <f t="shared" si="42"/>
        <v>1296500</v>
      </c>
      <c r="M165" s="46" t="str">
        <f t="shared" si="44"/>
        <v>SI CUMPLE</v>
      </c>
      <c r="N165" s="98">
        <v>1560796</v>
      </c>
      <c r="O165" s="98">
        <v>0</v>
      </c>
      <c r="P165" s="99">
        <f t="shared" si="43"/>
        <v>1560796</v>
      </c>
      <c r="Q165" s="46" t="str">
        <f t="shared" si="45"/>
        <v>NO CUMPLE</v>
      </c>
    </row>
    <row r="166" spans="1:17" ht="27" x14ac:dyDescent="0.25">
      <c r="A166" s="100">
        <v>7</v>
      </c>
      <c r="B166" s="63">
        <v>1186220393</v>
      </c>
      <c r="C166" s="64">
        <v>42203400</v>
      </c>
      <c r="D166" s="65" t="s">
        <v>536</v>
      </c>
      <c r="E166" s="65" t="s">
        <v>537</v>
      </c>
      <c r="F166" s="64" t="s">
        <v>142</v>
      </c>
      <c r="G166" s="98">
        <v>1296450</v>
      </c>
      <c r="H166" s="98">
        <v>0</v>
      </c>
      <c r="I166" s="102">
        <f t="shared" si="41"/>
        <v>1296450</v>
      </c>
      <c r="J166" s="98">
        <v>1296450</v>
      </c>
      <c r="K166" s="98">
        <v>0</v>
      </c>
      <c r="L166" s="99">
        <f t="shared" si="42"/>
        <v>1296450</v>
      </c>
      <c r="M166" s="46" t="str">
        <f t="shared" si="44"/>
        <v>SI CUMPLE</v>
      </c>
      <c r="N166" s="98">
        <v>1296500</v>
      </c>
      <c r="O166" s="98">
        <v>0</v>
      </c>
      <c r="P166" s="99">
        <f t="shared" si="43"/>
        <v>1296500</v>
      </c>
      <c r="Q166" s="46" t="str">
        <f t="shared" si="45"/>
        <v>NO CUMPLE</v>
      </c>
    </row>
    <row r="167" spans="1:17" s="59" customFormat="1" ht="27" x14ac:dyDescent="0.25">
      <c r="A167" s="100">
        <v>8</v>
      </c>
      <c r="B167" s="63">
        <v>1186220394</v>
      </c>
      <c r="C167" s="64">
        <v>42203400</v>
      </c>
      <c r="D167" s="65" t="s">
        <v>538</v>
      </c>
      <c r="E167" s="65" t="s">
        <v>539</v>
      </c>
      <c r="F167" s="64" t="s">
        <v>142</v>
      </c>
      <c r="G167" s="98">
        <v>283250</v>
      </c>
      <c r="H167" s="98">
        <f t="shared" ref="H167:H168" si="46">ROUND(G167*0.19,0)</f>
        <v>53818</v>
      </c>
      <c r="I167" s="99">
        <f t="shared" si="41"/>
        <v>337068</v>
      </c>
      <c r="J167" s="98">
        <v>283250</v>
      </c>
      <c r="K167" s="98">
        <f t="shared" ref="K167:K168" si="47">ROUND(J167*0.19,0)</f>
        <v>53818</v>
      </c>
      <c r="L167" s="99">
        <f t="shared" si="42"/>
        <v>337068</v>
      </c>
      <c r="M167" s="46" t="str">
        <f t="shared" si="44"/>
        <v>SI CUMPLE</v>
      </c>
      <c r="N167" s="98">
        <v>283250</v>
      </c>
      <c r="O167" s="98">
        <f t="shared" ref="O167:O168" si="48">ROUND(N167*0.19,0)</f>
        <v>53818</v>
      </c>
      <c r="P167" s="99">
        <f t="shared" si="43"/>
        <v>337068</v>
      </c>
      <c r="Q167" s="46" t="str">
        <f t="shared" si="45"/>
        <v>SI CUMPLE</v>
      </c>
    </row>
    <row r="168" spans="1:17" s="59" customFormat="1" ht="18" x14ac:dyDescent="0.25">
      <c r="A168" s="100">
        <v>9</v>
      </c>
      <c r="B168" s="63">
        <v>1186220680</v>
      </c>
      <c r="C168" s="64">
        <v>42203400</v>
      </c>
      <c r="D168" s="65" t="s">
        <v>540</v>
      </c>
      <c r="E168" s="65" t="s">
        <v>541</v>
      </c>
      <c r="F168" s="64" t="s">
        <v>142</v>
      </c>
      <c r="G168" s="98">
        <v>352400</v>
      </c>
      <c r="H168" s="98">
        <f t="shared" si="46"/>
        <v>66956</v>
      </c>
      <c r="I168" s="99">
        <f t="shared" si="41"/>
        <v>419356</v>
      </c>
      <c r="J168" s="98">
        <v>352400</v>
      </c>
      <c r="K168" s="98">
        <f t="shared" si="47"/>
        <v>66956</v>
      </c>
      <c r="L168" s="99">
        <f t="shared" si="42"/>
        <v>419356</v>
      </c>
      <c r="M168" s="46" t="str">
        <f t="shared" si="44"/>
        <v>SI CUMPLE</v>
      </c>
      <c r="N168" s="98">
        <v>352400</v>
      </c>
      <c r="O168" s="98">
        <f t="shared" si="48"/>
        <v>66956</v>
      </c>
      <c r="P168" s="99">
        <f t="shared" si="43"/>
        <v>419356</v>
      </c>
      <c r="Q168" s="46" t="str">
        <f t="shared" si="45"/>
        <v>SI CUMPLE</v>
      </c>
    </row>
    <row r="169" spans="1:17" s="59" customFormat="1" ht="27" x14ac:dyDescent="0.25">
      <c r="A169" s="100">
        <v>10</v>
      </c>
      <c r="B169" s="63">
        <v>1186220396</v>
      </c>
      <c r="C169" s="64">
        <v>42203400</v>
      </c>
      <c r="D169" s="65" t="s">
        <v>542</v>
      </c>
      <c r="E169" s="65" t="s">
        <v>543</v>
      </c>
      <c r="F169" s="64" t="s">
        <v>142</v>
      </c>
      <c r="G169" s="101">
        <v>11235750</v>
      </c>
      <c r="H169" s="98">
        <v>0</v>
      </c>
      <c r="I169" s="99">
        <f t="shared" si="41"/>
        <v>11235750</v>
      </c>
      <c r="J169" s="98">
        <v>11235750</v>
      </c>
      <c r="K169" s="98">
        <v>0</v>
      </c>
      <c r="L169" s="99">
        <f t="shared" si="42"/>
        <v>11235750</v>
      </c>
      <c r="M169" s="46" t="str">
        <f t="shared" si="44"/>
        <v>SI CUMPLE</v>
      </c>
      <c r="N169" s="98">
        <v>11958000</v>
      </c>
      <c r="O169" s="98">
        <v>0</v>
      </c>
      <c r="P169" s="99">
        <f t="shared" si="43"/>
        <v>11958000</v>
      </c>
      <c r="Q169" s="46" t="str">
        <f t="shared" si="45"/>
        <v>NO CUMPLE</v>
      </c>
    </row>
    <row r="170" spans="1:17" s="59" customFormat="1" ht="18" x14ac:dyDescent="0.25">
      <c r="A170" s="100">
        <v>11</v>
      </c>
      <c r="B170" s="63">
        <v>1186220397</v>
      </c>
      <c r="C170" s="64">
        <v>42203400</v>
      </c>
      <c r="D170" s="65" t="s">
        <v>544</v>
      </c>
      <c r="E170" s="65" t="s">
        <v>545</v>
      </c>
      <c r="F170" s="64" t="s">
        <v>142</v>
      </c>
      <c r="G170" s="101">
        <v>11235750</v>
      </c>
      <c r="H170" s="98">
        <v>0</v>
      </c>
      <c r="I170" s="99">
        <f t="shared" si="41"/>
        <v>11235750</v>
      </c>
      <c r="J170" s="98">
        <v>11235750</v>
      </c>
      <c r="K170" s="98">
        <v>0</v>
      </c>
      <c r="L170" s="99">
        <f t="shared" si="42"/>
        <v>11235750</v>
      </c>
      <c r="M170" s="46" t="str">
        <f t="shared" si="44"/>
        <v>SI CUMPLE</v>
      </c>
      <c r="N170" s="98">
        <v>11958000</v>
      </c>
      <c r="O170" s="98">
        <v>0</v>
      </c>
      <c r="P170" s="99">
        <f t="shared" si="43"/>
        <v>11958000</v>
      </c>
      <c r="Q170" s="46" t="str">
        <f t="shared" si="45"/>
        <v>NO CUMPLE</v>
      </c>
    </row>
    <row r="171" spans="1:17" ht="18" x14ac:dyDescent="0.25">
      <c r="A171" s="100">
        <v>12</v>
      </c>
      <c r="B171" s="51" t="s">
        <v>165</v>
      </c>
      <c r="C171" s="64">
        <v>42203400</v>
      </c>
      <c r="D171" s="65" t="s">
        <v>546</v>
      </c>
      <c r="E171" s="65" t="s">
        <v>547</v>
      </c>
      <c r="F171" s="64" t="s">
        <v>142</v>
      </c>
      <c r="G171" s="101">
        <v>35000</v>
      </c>
      <c r="H171" s="101">
        <f t="shared" ref="H171" si="49">ROUND(G171*0.19,0)</f>
        <v>6650</v>
      </c>
      <c r="I171" s="102">
        <f t="shared" si="41"/>
        <v>41650</v>
      </c>
      <c r="J171" s="98">
        <v>35000</v>
      </c>
      <c r="K171" s="98">
        <f t="shared" ref="K171" si="50">ROUND(J171*0.19,0)</f>
        <v>6650</v>
      </c>
      <c r="L171" s="99">
        <f t="shared" si="42"/>
        <v>41650</v>
      </c>
      <c r="M171" s="46" t="str">
        <f t="shared" si="44"/>
        <v>SI CUMPLE</v>
      </c>
      <c r="N171" s="98">
        <v>136666</v>
      </c>
      <c r="O171" s="98">
        <f t="shared" ref="O171" si="51">ROUND(N171*0.19,0)</f>
        <v>25967</v>
      </c>
      <c r="P171" s="99">
        <f t="shared" si="43"/>
        <v>162633</v>
      </c>
      <c r="Q171" s="46" t="str">
        <f t="shared" si="45"/>
        <v>NO CUMPLE</v>
      </c>
    </row>
    <row r="172" spans="1:17" s="59" customFormat="1" ht="25.5" customHeight="1" x14ac:dyDescent="0.25">
      <c r="A172" s="45" t="s">
        <v>993</v>
      </c>
      <c r="B172" s="100"/>
      <c r="C172" s="100"/>
      <c r="D172" s="46"/>
      <c r="E172" s="46"/>
      <c r="F172" s="46"/>
      <c r="G172" s="101"/>
      <c r="H172" s="101"/>
      <c r="I172" s="102">
        <f>SUM(I160:I171)</f>
        <v>57625224</v>
      </c>
      <c r="J172" s="101"/>
      <c r="K172" s="101"/>
      <c r="L172" s="102">
        <f>SUM(L160:L171)</f>
        <v>57625224</v>
      </c>
      <c r="M172" s="70" t="str">
        <f t="shared" si="44"/>
        <v>SI CUMPLE</v>
      </c>
      <c r="N172" s="101"/>
      <c r="O172" s="101"/>
      <c r="P172" s="102">
        <f>SUM(P160:P171)</f>
        <v>55931803</v>
      </c>
      <c r="Q172" s="70" t="s">
        <v>3</v>
      </c>
    </row>
    <row r="173" spans="1:17" s="59" customFormat="1" ht="18" customHeight="1" x14ac:dyDescent="0.25">
      <c r="A173" s="37" t="s">
        <v>28</v>
      </c>
      <c r="B173" s="184" t="s">
        <v>548</v>
      </c>
      <c r="C173" s="184"/>
      <c r="D173" s="184"/>
      <c r="E173" s="184"/>
      <c r="F173" s="103" t="s">
        <v>167</v>
      </c>
      <c r="G173" s="185" t="s">
        <v>130</v>
      </c>
      <c r="H173" s="185"/>
      <c r="I173" s="185"/>
      <c r="J173" s="186" t="s">
        <v>1078</v>
      </c>
      <c r="K173" s="186"/>
      <c r="L173" s="186"/>
      <c r="M173" s="186"/>
    </row>
    <row r="174" spans="1:17" s="59" customFormat="1" ht="27" x14ac:dyDescent="0.25">
      <c r="A174" s="40" t="s">
        <v>131</v>
      </c>
      <c r="B174" s="40" t="s">
        <v>132</v>
      </c>
      <c r="C174" s="41" t="s">
        <v>232</v>
      </c>
      <c r="D174" s="41" t="s">
        <v>133</v>
      </c>
      <c r="E174" s="41" t="s">
        <v>150</v>
      </c>
      <c r="F174" s="41" t="s">
        <v>135</v>
      </c>
      <c r="G174" s="97" t="s">
        <v>136</v>
      </c>
      <c r="H174" s="97" t="s">
        <v>137</v>
      </c>
      <c r="I174" s="97" t="s">
        <v>138</v>
      </c>
      <c r="J174" s="124" t="s">
        <v>136</v>
      </c>
      <c r="K174" s="124" t="s">
        <v>137</v>
      </c>
      <c r="L174" s="124" t="s">
        <v>138</v>
      </c>
      <c r="M174" s="97" t="s">
        <v>50</v>
      </c>
    </row>
    <row r="175" spans="1:17" s="59" customFormat="1" ht="54" x14ac:dyDescent="0.25">
      <c r="A175" s="100">
        <v>1</v>
      </c>
      <c r="B175" s="47">
        <v>1228405078</v>
      </c>
      <c r="C175" s="42" t="s">
        <v>549</v>
      </c>
      <c r="D175" s="48" t="s">
        <v>168</v>
      </c>
      <c r="E175" s="49" t="s">
        <v>994</v>
      </c>
      <c r="F175" s="42" t="s">
        <v>139</v>
      </c>
      <c r="G175" s="98">
        <v>28600</v>
      </c>
      <c r="H175" s="98">
        <f t="shared" ref="H175" si="52">ROUND(G175*0.19,0)</f>
        <v>5434</v>
      </c>
      <c r="I175" s="99">
        <f t="shared" ref="I175" si="53">+G175+H175</f>
        <v>34034</v>
      </c>
      <c r="J175" s="98">
        <v>28300</v>
      </c>
      <c r="K175" s="98">
        <f t="shared" ref="K175" si="54">ROUND(J175*0.19,0)</f>
        <v>5377</v>
      </c>
      <c r="L175" s="99">
        <f t="shared" ref="L175" si="55">+J175+K175</f>
        <v>33677</v>
      </c>
      <c r="M175" s="46" t="str">
        <f>IF(L175&lt;=I175,"SI CUMPLE","NO CUMPLE")</f>
        <v>SI CUMPLE</v>
      </c>
    </row>
    <row r="176" spans="1:17" ht="18" customHeight="1" x14ac:dyDescent="0.25">
      <c r="A176" s="45" t="s">
        <v>995</v>
      </c>
      <c r="B176" s="47"/>
      <c r="C176" s="52"/>
      <c r="D176" s="48"/>
      <c r="E176" s="49"/>
      <c r="F176" s="42"/>
      <c r="G176" s="101"/>
      <c r="H176" s="101"/>
      <c r="I176" s="102">
        <f>SUM(I175)</f>
        <v>34034</v>
      </c>
      <c r="J176" s="101"/>
      <c r="K176" s="101"/>
      <c r="L176" s="102">
        <f>SUM(L175)</f>
        <v>33677</v>
      </c>
      <c r="M176" s="70" t="str">
        <f t="shared" ref="M176" si="56">IF(L176&lt;=I176,"SI CUMPLE","NO CUMPLE")</f>
        <v>SI CUMPLE</v>
      </c>
    </row>
    <row r="177" spans="1:12" s="59" customFormat="1" ht="12.75" customHeight="1" x14ac:dyDescent="0.25">
      <c r="A177" s="37" t="s">
        <v>390</v>
      </c>
      <c r="B177" s="184" t="s">
        <v>552</v>
      </c>
      <c r="C177" s="184"/>
      <c r="D177" s="184"/>
      <c r="E177" s="184"/>
      <c r="F177" s="103" t="s">
        <v>551</v>
      </c>
      <c r="G177" s="185" t="s">
        <v>130</v>
      </c>
      <c r="H177" s="185"/>
      <c r="I177" s="185"/>
      <c r="J177" s="185"/>
      <c r="K177" s="185"/>
      <c r="L177" s="185"/>
    </row>
    <row r="178" spans="1:12" s="59" customFormat="1" ht="27" x14ac:dyDescent="0.25">
      <c r="A178" s="40" t="s">
        <v>131</v>
      </c>
      <c r="B178" s="40" t="s">
        <v>132</v>
      </c>
      <c r="C178" s="41" t="s">
        <v>232</v>
      </c>
      <c r="D178" s="41" t="s">
        <v>133</v>
      </c>
      <c r="E178" s="41" t="s">
        <v>150</v>
      </c>
      <c r="F178" s="41" t="s">
        <v>135</v>
      </c>
      <c r="G178" s="97" t="s">
        <v>136</v>
      </c>
      <c r="H178" s="97" t="s">
        <v>137</v>
      </c>
      <c r="I178" s="97" t="s">
        <v>138</v>
      </c>
      <c r="J178" s="97" t="s">
        <v>136</v>
      </c>
      <c r="K178" s="97" t="s">
        <v>137</v>
      </c>
      <c r="L178" s="97" t="s">
        <v>138</v>
      </c>
    </row>
    <row r="179" spans="1:12" s="59" customFormat="1" ht="27" x14ac:dyDescent="0.25">
      <c r="A179" s="100">
        <v>1</v>
      </c>
      <c r="B179" s="100">
        <v>1196420060</v>
      </c>
      <c r="C179" s="46">
        <v>42295900</v>
      </c>
      <c r="D179" s="48" t="s">
        <v>996</v>
      </c>
      <c r="E179" s="49" t="s">
        <v>997</v>
      </c>
      <c r="F179" s="42" t="s">
        <v>139</v>
      </c>
      <c r="G179" s="98">
        <v>1861448</v>
      </c>
      <c r="H179" s="98">
        <v>0</v>
      </c>
      <c r="I179" s="99">
        <f t="shared" ref="I179:I201" si="57">+G179+H179</f>
        <v>1861448</v>
      </c>
      <c r="J179" s="210" t="s">
        <v>1146</v>
      </c>
      <c r="K179" s="211"/>
      <c r="L179" s="212"/>
    </row>
    <row r="180" spans="1:12" s="59" customFormat="1" ht="27" x14ac:dyDescent="0.25">
      <c r="A180" s="100">
        <v>2</v>
      </c>
      <c r="B180" s="100">
        <v>1196420121</v>
      </c>
      <c r="C180" s="46">
        <v>42295900</v>
      </c>
      <c r="D180" s="48" t="s">
        <v>998</v>
      </c>
      <c r="E180" s="49" t="s">
        <v>999</v>
      </c>
      <c r="F180" s="42" t="s">
        <v>139</v>
      </c>
      <c r="G180" s="98">
        <v>1833044</v>
      </c>
      <c r="H180" s="98">
        <v>0</v>
      </c>
      <c r="I180" s="99">
        <f t="shared" si="57"/>
        <v>1833044</v>
      </c>
      <c r="J180" s="213"/>
      <c r="K180" s="214"/>
      <c r="L180" s="215"/>
    </row>
    <row r="181" spans="1:12" s="59" customFormat="1" ht="27" x14ac:dyDescent="0.25">
      <c r="A181" s="100">
        <v>3</v>
      </c>
      <c r="B181" s="100">
        <v>1196420122</v>
      </c>
      <c r="C181" s="46">
        <v>42295900</v>
      </c>
      <c r="D181" s="48" t="s">
        <v>1000</v>
      </c>
      <c r="E181" s="49" t="s">
        <v>1001</v>
      </c>
      <c r="F181" s="42" t="s">
        <v>139</v>
      </c>
      <c r="G181" s="98">
        <v>1744644</v>
      </c>
      <c r="H181" s="98">
        <v>0</v>
      </c>
      <c r="I181" s="99">
        <f t="shared" si="57"/>
        <v>1744644</v>
      </c>
      <c r="J181" s="213"/>
      <c r="K181" s="214"/>
      <c r="L181" s="215"/>
    </row>
    <row r="182" spans="1:12" s="59" customFormat="1" ht="27" x14ac:dyDescent="0.25">
      <c r="A182" s="100">
        <v>4</v>
      </c>
      <c r="B182" s="100">
        <v>1196420123</v>
      </c>
      <c r="C182" s="46">
        <v>42295900</v>
      </c>
      <c r="D182" s="48" t="s">
        <v>1002</v>
      </c>
      <c r="E182" s="49" t="s">
        <v>1003</v>
      </c>
      <c r="F182" s="42" t="s">
        <v>139</v>
      </c>
      <c r="G182" s="98">
        <v>1727977</v>
      </c>
      <c r="H182" s="98">
        <v>0</v>
      </c>
      <c r="I182" s="99">
        <f t="shared" si="57"/>
        <v>1727977</v>
      </c>
      <c r="J182" s="213"/>
      <c r="K182" s="214"/>
      <c r="L182" s="215"/>
    </row>
    <row r="183" spans="1:12" ht="18" x14ac:dyDescent="0.25">
      <c r="A183" s="100">
        <v>5</v>
      </c>
      <c r="B183" s="100">
        <v>1196420088</v>
      </c>
      <c r="C183" s="46">
        <v>42295900</v>
      </c>
      <c r="D183" s="48" t="s">
        <v>1004</v>
      </c>
      <c r="E183" s="49" t="s">
        <v>1005</v>
      </c>
      <c r="F183" s="42" t="s">
        <v>139</v>
      </c>
      <c r="G183" s="98">
        <v>1916210</v>
      </c>
      <c r="H183" s="98">
        <v>0</v>
      </c>
      <c r="I183" s="99">
        <f t="shared" si="57"/>
        <v>1916210</v>
      </c>
      <c r="J183" s="213"/>
      <c r="K183" s="214"/>
      <c r="L183" s="215"/>
    </row>
    <row r="184" spans="1:12" s="59" customFormat="1" ht="27" x14ac:dyDescent="0.25">
      <c r="A184" s="100">
        <v>6</v>
      </c>
      <c r="B184" s="100">
        <v>1196420091</v>
      </c>
      <c r="C184" s="46">
        <v>42295900</v>
      </c>
      <c r="D184" s="48" t="s">
        <v>1006</v>
      </c>
      <c r="E184" s="49" t="s">
        <v>1007</v>
      </c>
      <c r="F184" s="42" t="s">
        <v>139</v>
      </c>
      <c r="G184" s="98">
        <v>2127277</v>
      </c>
      <c r="H184" s="98">
        <v>0</v>
      </c>
      <c r="I184" s="99">
        <f t="shared" si="57"/>
        <v>2127277</v>
      </c>
      <c r="J184" s="213"/>
      <c r="K184" s="214"/>
      <c r="L184" s="215"/>
    </row>
    <row r="185" spans="1:12" s="59" customFormat="1" ht="27" x14ac:dyDescent="0.25">
      <c r="A185" s="100">
        <v>7</v>
      </c>
      <c r="B185" s="100">
        <v>1196420091</v>
      </c>
      <c r="C185" s="46">
        <v>42295900</v>
      </c>
      <c r="D185" s="48" t="s">
        <v>1008</v>
      </c>
      <c r="E185" s="49" t="s">
        <v>1009</v>
      </c>
      <c r="F185" s="42" t="s">
        <v>139</v>
      </c>
      <c r="G185" s="98">
        <v>1925588</v>
      </c>
      <c r="H185" s="98">
        <v>0</v>
      </c>
      <c r="I185" s="99">
        <f t="shared" si="57"/>
        <v>1925588</v>
      </c>
      <c r="J185" s="213"/>
      <c r="K185" s="214"/>
      <c r="L185" s="215"/>
    </row>
    <row r="186" spans="1:12" s="59" customFormat="1" ht="27" x14ac:dyDescent="0.25">
      <c r="A186" s="100">
        <v>8</v>
      </c>
      <c r="B186" s="100">
        <v>1196420092</v>
      </c>
      <c r="C186" s="46">
        <v>42295900</v>
      </c>
      <c r="D186" s="48" t="s">
        <v>1010</v>
      </c>
      <c r="E186" s="49" t="s">
        <v>1011</v>
      </c>
      <c r="F186" s="42" t="s">
        <v>139</v>
      </c>
      <c r="G186" s="98">
        <v>2178559</v>
      </c>
      <c r="H186" s="98">
        <v>0</v>
      </c>
      <c r="I186" s="99">
        <f t="shared" si="57"/>
        <v>2178559</v>
      </c>
      <c r="J186" s="213"/>
      <c r="K186" s="214"/>
      <c r="L186" s="215"/>
    </row>
    <row r="187" spans="1:12" s="59" customFormat="1" ht="27" x14ac:dyDescent="0.25">
      <c r="A187" s="100">
        <v>9</v>
      </c>
      <c r="B187" s="100">
        <v>1196420093</v>
      </c>
      <c r="C187" s="46">
        <v>42295900</v>
      </c>
      <c r="D187" s="48" t="s">
        <v>1012</v>
      </c>
      <c r="E187" s="49" t="s">
        <v>1013</v>
      </c>
      <c r="F187" s="42" t="s">
        <v>139</v>
      </c>
      <c r="G187" s="98">
        <v>2178559</v>
      </c>
      <c r="H187" s="98">
        <v>0</v>
      </c>
      <c r="I187" s="99">
        <f t="shared" si="57"/>
        <v>2178559</v>
      </c>
      <c r="J187" s="213"/>
      <c r="K187" s="214"/>
      <c r="L187" s="215"/>
    </row>
    <row r="188" spans="1:12" s="39" customFormat="1" ht="27" x14ac:dyDescent="0.25">
      <c r="A188" s="100">
        <v>10</v>
      </c>
      <c r="B188" s="100">
        <v>1196420124</v>
      </c>
      <c r="C188" s="46">
        <v>42295900</v>
      </c>
      <c r="D188" s="48" t="s">
        <v>1014</v>
      </c>
      <c r="E188" s="49" t="s">
        <v>1015</v>
      </c>
      <c r="F188" s="42" t="s">
        <v>139</v>
      </c>
      <c r="G188" s="98">
        <v>2052106</v>
      </c>
      <c r="H188" s="98">
        <v>0</v>
      </c>
      <c r="I188" s="99">
        <f t="shared" si="57"/>
        <v>2052106</v>
      </c>
      <c r="J188" s="213"/>
      <c r="K188" s="214"/>
      <c r="L188" s="215"/>
    </row>
    <row r="189" spans="1:12" s="59" customFormat="1" ht="27" x14ac:dyDescent="0.25">
      <c r="A189" s="100">
        <v>11</v>
      </c>
      <c r="B189" s="100">
        <v>1196420079</v>
      </c>
      <c r="C189" s="46">
        <v>42295900</v>
      </c>
      <c r="D189" s="48" t="s">
        <v>1016</v>
      </c>
      <c r="E189" s="49" t="s">
        <v>1017</v>
      </c>
      <c r="F189" s="42" t="s">
        <v>139</v>
      </c>
      <c r="G189" s="98">
        <v>2425123</v>
      </c>
      <c r="H189" s="98">
        <v>0</v>
      </c>
      <c r="I189" s="99">
        <f t="shared" si="57"/>
        <v>2425123</v>
      </c>
      <c r="J189" s="213"/>
      <c r="K189" s="214"/>
      <c r="L189" s="215"/>
    </row>
    <row r="190" spans="1:12" s="59" customFormat="1" ht="27" x14ac:dyDescent="0.25">
      <c r="A190" s="100">
        <v>12</v>
      </c>
      <c r="B190" s="100">
        <v>1196420094</v>
      </c>
      <c r="C190" s="46">
        <v>42295900</v>
      </c>
      <c r="D190" s="48" t="s">
        <v>1018</v>
      </c>
      <c r="E190" s="49" t="s">
        <v>1019</v>
      </c>
      <c r="F190" s="42" t="s">
        <v>139</v>
      </c>
      <c r="G190" s="98">
        <v>2438781</v>
      </c>
      <c r="H190" s="98">
        <v>0</v>
      </c>
      <c r="I190" s="99">
        <f t="shared" si="57"/>
        <v>2438781</v>
      </c>
      <c r="J190" s="213"/>
      <c r="K190" s="214"/>
      <c r="L190" s="215"/>
    </row>
    <row r="191" spans="1:12" s="59" customFormat="1" ht="27" x14ac:dyDescent="0.25">
      <c r="A191" s="100">
        <v>13</v>
      </c>
      <c r="B191" s="100">
        <v>1196420096</v>
      </c>
      <c r="C191" s="46">
        <v>42295900</v>
      </c>
      <c r="D191" s="48" t="s">
        <v>1020</v>
      </c>
      <c r="E191" s="49" t="s">
        <v>1021</v>
      </c>
      <c r="F191" s="42" t="s">
        <v>139</v>
      </c>
      <c r="G191" s="98">
        <v>2417066</v>
      </c>
      <c r="H191" s="98">
        <v>0</v>
      </c>
      <c r="I191" s="99">
        <f t="shared" si="57"/>
        <v>2417066</v>
      </c>
      <c r="J191" s="213"/>
      <c r="K191" s="214"/>
      <c r="L191" s="215"/>
    </row>
    <row r="192" spans="1:12" s="59" customFormat="1" ht="27" x14ac:dyDescent="0.25">
      <c r="A192" s="100">
        <v>14</v>
      </c>
      <c r="B192" s="100">
        <v>1196420097</v>
      </c>
      <c r="C192" s="46">
        <v>42295900</v>
      </c>
      <c r="D192" s="48" t="s">
        <v>1022</v>
      </c>
      <c r="E192" s="49" t="s">
        <v>1023</v>
      </c>
      <c r="F192" s="42" t="s">
        <v>139</v>
      </c>
      <c r="G192" s="98">
        <v>2366927</v>
      </c>
      <c r="H192" s="98">
        <v>0</v>
      </c>
      <c r="I192" s="99">
        <f t="shared" si="57"/>
        <v>2366927</v>
      </c>
      <c r="J192" s="213"/>
      <c r="K192" s="214"/>
      <c r="L192" s="215"/>
    </row>
    <row r="193" spans="1:12" s="59" customFormat="1" ht="27" x14ac:dyDescent="0.25">
      <c r="A193" s="100">
        <v>15</v>
      </c>
      <c r="B193" s="100">
        <v>1196420098</v>
      </c>
      <c r="C193" s="46">
        <v>42295900</v>
      </c>
      <c r="D193" s="48" t="s">
        <v>1024</v>
      </c>
      <c r="E193" s="49" t="s">
        <v>1025</v>
      </c>
      <c r="F193" s="42" t="s">
        <v>139</v>
      </c>
      <c r="G193" s="98">
        <v>2627344</v>
      </c>
      <c r="H193" s="98">
        <v>0</v>
      </c>
      <c r="I193" s="99">
        <f t="shared" si="57"/>
        <v>2627344</v>
      </c>
      <c r="J193" s="213"/>
      <c r="K193" s="214"/>
      <c r="L193" s="215"/>
    </row>
    <row r="194" spans="1:12" ht="16.5" customHeight="1" x14ac:dyDescent="0.25">
      <c r="A194" s="45" t="s">
        <v>1026</v>
      </c>
      <c r="B194" s="100"/>
      <c r="C194" s="100"/>
      <c r="D194" s="46"/>
      <c r="E194" s="46"/>
      <c r="F194" s="46"/>
      <c r="G194" s="94"/>
      <c r="H194" s="104"/>
      <c r="I194" s="102">
        <f>SUM(I179:I193)</f>
        <v>31820653</v>
      </c>
      <c r="J194" s="216"/>
      <c r="K194" s="217"/>
      <c r="L194" s="218"/>
    </row>
    <row r="195" spans="1:12" s="59" customFormat="1" ht="12.75" customHeight="1" x14ac:dyDescent="0.25">
      <c r="A195" s="37" t="s">
        <v>26</v>
      </c>
      <c r="B195" s="184" t="s">
        <v>1027</v>
      </c>
      <c r="C195" s="184"/>
      <c r="D195" s="184"/>
      <c r="E195" s="184"/>
      <c r="F195" s="103" t="s">
        <v>551</v>
      </c>
      <c r="G195" s="185" t="s">
        <v>130</v>
      </c>
      <c r="H195" s="185"/>
      <c r="I195" s="185"/>
      <c r="J195" s="185"/>
      <c r="K195" s="185"/>
      <c r="L195" s="185"/>
    </row>
    <row r="196" spans="1:12" s="59" customFormat="1" ht="27" x14ac:dyDescent="0.25">
      <c r="A196" s="40" t="s">
        <v>131</v>
      </c>
      <c r="B196" s="40" t="s">
        <v>132</v>
      </c>
      <c r="C196" s="41" t="s">
        <v>232</v>
      </c>
      <c r="D196" s="41" t="s">
        <v>133</v>
      </c>
      <c r="E196" s="41" t="s">
        <v>150</v>
      </c>
      <c r="F196" s="41" t="s">
        <v>135</v>
      </c>
      <c r="G196" s="97" t="s">
        <v>136</v>
      </c>
      <c r="H196" s="97" t="s">
        <v>137</v>
      </c>
      <c r="I196" s="97" t="s">
        <v>138</v>
      </c>
      <c r="J196" s="97" t="s">
        <v>136</v>
      </c>
      <c r="K196" s="97" t="s">
        <v>137</v>
      </c>
      <c r="L196" s="97" t="s">
        <v>138</v>
      </c>
    </row>
    <row r="197" spans="1:12" s="59" customFormat="1" ht="27" x14ac:dyDescent="0.25">
      <c r="A197" s="100">
        <v>1</v>
      </c>
      <c r="B197" s="100">
        <v>1196420102</v>
      </c>
      <c r="C197" s="46">
        <v>42295900</v>
      </c>
      <c r="D197" s="48" t="s">
        <v>1028</v>
      </c>
      <c r="E197" s="49" t="s">
        <v>1028</v>
      </c>
      <c r="F197" s="42" t="s">
        <v>139</v>
      </c>
      <c r="G197" s="98">
        <v>3746693</v>
      </c>
      <c r="H197" s="98">
        <v>0</v>
      </c>
      <c r="I197" s="99">
        <f t="shared" si="57"/>
        <v>3746693</v>
      </c>
      <c r="J197" s="210" t="s">
        <v>1146</v>
      </c>
      <c r="K197" s="211"/>
      <c r="L197" s="212"/>
    </row>
    <row r="198" spans="1:12" ht="36" x14ac:dyDescent="0.25">
      <c r="A198" s="100">
        <v>2</v>
      </c>
      <c r="B198" s="100">
        <v>1196420071</v>
      </c>
      <c r="C198" s="46">
        <v>42295900</v>
      </c>
      <c r="D198" s="48" t="s">
        <v>1029</v>
      </c>
      <c r="E198" s="49" t="s">
        <v>1029</v>
      </c>
      <c r="F198" s="42" t="s">
        <v>139</v>
      </c>
      <c r="G198" s="98">
        <v>4238070</v>
      </c>
      <c r="H198" s="98">
        <v>0</v>
      </c>
      <c r="I198" s="99">
        <f t="shared" si="57"/>
        <v>4238070</v>
      </c>
      <c r="J198" s="213"/>
      <c r="K198" s="214"/>
      <c r="L198" s="215"/>
    </row>
    <row r="199" spans="1:12" s="59" customFormat="1" ht="45" x14ac:dyDescent="0.25">
      <c r="A199" s="100">
        <v>3</v>
      </c>
      <c r="B199" s="100">
        <v>1196420073</v>
      </c>
      <c r="C199" s="46">
        <v>42295900</v>
      </c>
      <c r="D199" s="48" t="s">
        <v>1030</v>
      </c>
      <c r="E199" s="49" t="s">
        <v>1030</v>
      </c>
      <c r="F199" s="42" t="s">
        <v>139</v>
      </c>
      <c r="G199" s="98">
        <v>4025088</v>
      </c>
      <c r="H199" s="98">
        <v>0</v>
      </c>
      <c r="I199" s="99">
        <f t="shared" si="57"/>
        <v>4025088</v>
      </c>
      <c r="J199" s="213"/>
      <c r="K199" s="214"/>
      <c r="L199" s="215"/>
    </row>
    <row r="200" spans="1:12" s="59" customFormat="1" ht="54" x14ac:dyDescent="0.25">
      <c r="A200" s="100">
        <v>4</v>
      </c>
      <c r="B200" s="100">
        <v>1196420070</v>
      </c>
      <c r="C200" s="46">
        <v>42295900</v>
      </c>
      <c r="D200" s="48" t="s">
        <v>553</v>
      </c>
      <c r="E200" s="49" t="s">
        <v>553</v>
      </c>
      <c r="F200" s="42" t="s">
        <v>139</v>
      </c>
      <c r="G200" s="98">
        <v>4940120</v>
      </c>
      <c r="H200" s="98">
        <v>0</v>
      </c>
      <c r="I200" s="99">
        <f t="shared" si="57"/>
        <v>4940120</v>
      </c>
      <c r="J200" s="213"/>
      <c r="K200" s="214"/>
      <c r="L200" s="215"/>
    </row>
    <row r="201" spans="1:12" s="59" customFormat="1" ht="63" x14ac:dyDescent="0.25">
      <c r="A201" s="100">
        <v>5</v>
      </c>
      <c r="B201" s="47">
        <v>1196420072</v>
      </c>
      <c r="C201" s="52">
        <v>42295900</v>
      </c>
      <c r="D201" s="48" t="s">
        <v>554</v>
      </c>
      <c r="E201" s="49" t="s">
        <v>555</v>
      </c>
      <c r="F201" s="42" t="s">
        <v>139</v>
      </c>
      <c r="G201" s="98">
        <v>2930939</v>
      </c>
      <c r="H201" s="98">
        <v>0</v>
      </c>
      <c r="I201" s="99">
        <f t="shared" si="57"/>
        <v>2930939</v>
      </c>
      <c r="J201" s="213"/>
      <c r="K201" s="214"/>
      <c r="L201" s="215"/>
    </row>
    <row r="202" spans="1:12" s="59" customFormat="1" x14ac:dyDescent="0.25">
      <c r="A202" s="45" t="s">
        <v>1031</v>
      </c>
      <c r="B202" s="100"/>
      <c r="C202" s="100"/>
      <c r="D202" s="46"/>
      <c r="E202" s="46"/>
      <c r="F202" s="46"/>
      <c r="G202" s="94"/>
      <c r="H202" s="104"/>
      <c r="I202" s="102">
        <f>SUM(I197:I201)</f>
        <v>19880910</v>
      </c>
      <c r="J202" s="216"/>
      <c r="K202" s="217"/>
      <c r="L202" s="218"/>
    </row>
    <row r="203" spans="1:12" s="59" customFormat="1" ht="12.75" customHeight="1" x14ac:dyDescent="0.25">
      <c r="A203" s="37" t="s">
        <v>34</v>
      </c>
      <c r="B203" s="184" t="s">
        <v>556</v>
      </c>
      <c r="C203" s="184"/>
      <c r="D203" s="184"/>
      <c r="E203" s="184"/>
      <c r="F203" s="103" t="s">
        <v>152</v>
      </c>
      <c r="G203" s="185" t="s">
        <v>130</v>
      </c>
      <c r="H203" s="185"/>
      <c r="I203" s="185"/>
      <c r="J203" s="185"/>
      <c r="K203" s="185"/>
      <c r="L203" s="185"/>
    </row>
    <row r="204" spans="1:12" s="59" customFormat="1" ht="27" x14ac:dyDescent="0.25">
      <c r="A204" s="40" t="s">
        <v>131</v>
      </c>
      <c r="B204" s="40" t="s">
        <v>132</v>
      </c>
      <c r="C204" s="41" t="s">
        <v>232</v>
      </c>
      <c r="D204" s="41" t="s">
        <v>133</v>
      </c>
      <c r="E204" s="41" t="s">
        <v>150</v>
      </c>
      <c r="F204" s="41" t="s">
        <v>135</v>
      </c>
      <c r="G204" s="97" t="s">
        <v>136</v>
      </c>
      <c r="H204" s="97" t="s">
        <v>137</v>
      </c>
      <c r="I204" s="97" t="s">
        <v>138</v>
      </c>
      <c r="J204" s="97" t="s">
        <v>136</v>
      </c>
      <c r="K204" s="97" t="s">
        <v>137</v>
      </c>
      <c r="L204" s="97" t="s">
        <v>138</v>
      </c>
    </row>
    <row r="205" spans="1:12" s="59" customFormat="1" ht="18" x14ac:dyDescent="0.25">
      <c r="A205" s="100">
        <v>1</v>
      </c>
      <c r="B205" s="63">
        <v>1196460436</v>
      </c>
      <c r="C205" s="64">
        <v>42203400</v>
      </c>
      <c r="D205" s="65" t="s">
        <v>557</v>
      </c>
      <c r="E205" s="65" t="s">
        <v>558</v>
      </c>
      <c r="F205" s="64" t="s">
        <v>142</v>
      </c>
      <c r="G205" s="98">
        <v>1194547</v>
      </c>
      <c r="H205" s="98">
        <v>0</v>
      </c>
      <c r="I205" s="99">
        <f t="shared" ref="I205:I207" si="58">+G205+H205</f>
        <v>1194547</v>
      </c>
      <c r="J205" s="210" t="s">
        <v>1146</v>
      </c>
      <c r="K205" s="211"/>
      <c r="L205" s="212"/>
    </row>
    <row r="206" spans="1:12" s="59" customFormat="1" ht="18" x14ac:dyDescent="0.25">
      <c r="A206" s="100">
        <v>2</v>
      </c>
      <c r="B206" s="63">
        <v>1196490433</v>
      </c>
      <c r="C206" s="64">
        <v>42203400</v>
      </c>
      <c r="D206" s="65" t="s">
        <v>559</v>
      </c>
      <c r="E206" s="65" t="s">
        <v>560</v>
      </c>
      <c r="F206" s="64" t="s">
        <v>142</v>
      </c>
      <c r="G206" s="98">
        <v>1194547</v>
      </c>
      <c r="H206" s="98">
        <v>0</v>
      </c>
      <c r="I206" s="99">
        <f t="shared" si="58"/>
        <v>1194547</v>
      </c>
      <c r="J206" s="213"/>
      <c r="K206" s="214"/>
      <c r="L206" s="215"/>
    </row>
    <row r="207" spans="1:12" s="59" customFormat="1" ht="18" x14ac:dyDescent="0.25">
      <c r="A207" s="100">
        <v>3</v>
      </c>
      <c r="B207" s="63">
        <v>1196490431</v>
      </c>
      <c r="C207" s="64">
        <v>42203400</v>
      </c>
      <c r="D207" s="65" t="s">
        <v>561</v>
      </c>
      <c r="E207" s="65" t="s">
        <v>562</v>
      </c>
      <c r="F207" s="64" t="s">
        <v>142</v>
      </c>
      <c r="G207" s="98">
        <v>1513093</v>
      </c>
      <c r="H207" s="98">
        <v>0</v>
      </c>
      <c r="I207" s="99">
        <f t="shared" si="58"/>
        <v>1513093</v>
      </c>
      <c r="J207" s="213"/>
      <c r="K207" s="214"/>
      <c r="L207" s="215"/>
    </row>
    <row r="208" spans="1:12" s="59" customFormat="1" x14ac:dyDescent="0.25">
      <c r="A208" s="45" t="s">
        <v>1032</v>
      </c>
      <c r="B208" s="100"/>
      <c r="C208" s="100"/>
      <c r="D208" s="46"/>
      <c r="E208" s="46"/>
      <c r="F208" s="46"/>
      <c r="G208" s="101"/>
      <c r="H208" s="101"/>
      <c r="I208" s="102">
        <f>SUM(I205:I207)</f>
        <v>3902187</v>
      </c>
      <c r="J208" s="216"/>
      <c r="K208" s="217"/>
      <c r="L208" s="218"/>
    </row>
    <row r="209" spans="1:13" s="59" customFormat="1" ht="12.75" customHeight="1" x14ac:dyDescent="0.25">
      <c r="A209" s="111" t="s">
        <v>29</v>
      </c>
      <c r="B209" s="184" t="s">
        <v>563</v>
      </c>
      <c r="C209" s="184"/>
      <c r="D209" s="184"/>
      <c r="E209" s="184"/>
      <c r="F209" s="103" t="s">
        <v>146</v>
      </c>
      <c r="G209" s="185" t="s">
        <v>130</v>
      </c>
      <c r="H209" s="185"/>
      <c r="I209" s="185"/>
      <c r="J209" s="185"/>
      <c r="K209" s="185"/>
      <c r="L209" s="185"/>
    </row>
    <row r="210" spans="1:13" s="59" customFormat="1" ht="27" x14ac:dyDescent="0.25">
      <c r="A210" s="40" t="s">
        <v>131</v>
      </c>
      <c r="B210" s="40" t="s">
        <v>132</v>
      </c>
      <c r="C210" s="41" t="s">
        <v>232</v>
      </c>
      <c r="D210" s="41" t="s">
        <v>133</v>
      </c>
      <c r="E210" s="41" t="s">
        <v>150</v>
      </c>
      <c r="F210" s="41" t="s">
        <v>135</v>
      </c>
      <c r="G210" s="97" t="s">
        <v>136</v>
      </c>
      <c r="H210" s="97" t="s">
        <v>137</v>
      </c>
      <c r="I210" s="97" t="s">
        <v>138</v>
      </c>
      <c r="J210" s="97" t="s">
        <v>136</v>
      </c>
      <c r="K210" s="97" t="s">
        <v>137</v>
      </c>
      <c r="L210" s="97" t="s">
        <v>138</v>
      </c>
    </row>
    <row r="211" spans="1:13" s="59" customFormat="1" ht="9" customHeight="1" x14ac:dyDescent="0.25">
      <c r="A211" s="100">
        <v>1</v>
      </c>
      <c r="B211" s="63">
        <v>1186220181</v>
      </c>
      <c r="C211" s="64">
        <v>42295433</v>
      </c>
      <c r="D211" s="64" t="s">
        <v>564</v>
      </c>
      <c r="E211" s="65" t="s">
        <v>565</v>
      </c>
      <c r="F211" s="64" t="s">
        <v>148</v>
      </c>
      <c r="G211" s="93">
        <v>195000</v>
      </c>
      <c r="H211" s="98">
        <f t="shared" ref="H211:H212" si="59">ROUND(G211*0.19,0)</f>
        <v>37050</v>
      </c>
      <c r="I211" s="99">
        <f t="shared" ref="I211:I212" si="60">+G211+H211</f>
        <v>232050</v>
      </c>
      <c r="J211" s="210" t="s">
        <v>1146</v>
      </c>
      <c r="K211" s="211"/>
      <c r="L211" s="212"/>
    </row>
    <row r="212" spans="1:13" s="59" customFormat="1" ht="18" x14ac:dyDescent="0.25">
      <c r="A212" s="100">
        <v>2</v>
      </c>
      <c r="B212" s="63">
        <v>1186290323</v>
      </c>
      <c r="C212" s="64">
        <v>42295433</v>
      </c>
      <c r="D212" s="64" t="s">
        <v>566</v>
      </c>
      <c r="E212" s="65" t="s">
        <v>567</v>
      </c>
      <c r="F212" s="64" t="s">
        <v>148</v>
      </c>
      <c r="G212" s="93">
        <v>195000</v>
      </c>
      <c r="H212" s="98">
        <f t="shared" si="59"/>
        <v>37050</v>
      </c>
      <c r="I212" s="99">
        <f t="shared" si="60"/>
        <v>232050</v>
      </c>
      <c r="J212" s="213"/>
      <c r="K212" s="214"/>
      <c r="L212" s="215"/>
    </row>
    <row r="213" spans="1:13" s="59" customFormat="1" x14ac:dyDescent="0.25">
      <c r="A213" s="45" t="s">
        <v>1033</v>
      </c>
      <c r="B213" s="100"/>
      <c r="C213" s="100"/>
      <c r="D213" s="46"/>
      <c r="E213" s="46"/>
      <c r="F213" s="46"/>
      <c r="G213" s="94"/>
      <c r="H213" s="104"/>
      <c r="I213" s="102">
        <f>SUM(I211:I212)</f>
        <v>464100</v>
      </c>
      <c r="J213" s="216"/>
      <c r="K213" s="217"/>
      <c r="L213" s="218"/>
    </row>
    <row r="214" spans="1:13" s="59" customFormat="1" ht="12.75" customHeight="1" x14ac:dyDescent="0.25">
      <c r="A214" s="37" t="s">
        <v>57</v>
      </c>
      <c r="B214" s="184" t="s">
        <v>568</v>
      </c>
      <c r="C214" s="184"/>
      <c r="D214" s="184"/>
      <c r="E214" s="184"/>
      <c r="F214" s="103" t="s">
        <v>146</v>
      </c>
      <c r="G214" s="185" t="s">
        <v>130</v>
      </c>
      <c r="H214" s="185"/>
      <c r="I214" s="185"/>
      <c r="J214" s="185"/>
      <c r="K214" s="185"/>
      <c r="L214" s="185"/>
    </row>
    <row r="215" spans="1:13" s="59" customFormat="1" ht="27" x14ac:dyDescent="0.25">
      <c r="A215" s="40" t="s">
        <v>131</v>
      </c>
      <c r="B215" s="40" t="s">
        <v>132</v>
      </c>
      <c r="C215" s="41" t="s">
        <v>232</v>
      </c>
      <c r="D215" s="41" t="s">
        <v>133</v>
      </c>
      <c r="E215" s="41" t="s">
        <v>150</v>
      </c>
      <c r="F215" s="41" t="s">
        <v>135</v>
      </c>
      <c r="G215" s="97" t="s">
        <v>136</v>
      </c>
      <c r="H215" s="97" t="s">
        <v>137</v>
      </c>
      <c r="I215" s="97" t="s">
        <v>138</v>
      </c>
      <c r="J215" s="97" t="s">
        <v>136</v>
      </c>
      <c r="K215" s="97" t="s">
        <v>137</v>
      </c>
      <c r="L215" s="97" t="s">
        <v>138</v>
      </c>
    </row>
    <row r="216" spans="1:13" s="59" customFormat="1" ht="18" x14ac:dyDescent="0.25">
      <c r="A216" s="100">
        <v>1</v>
      </c>
      <c r="B216" s="47">
        <v>1196491207</v>
      </c>
      <c r="C216" s="42">
        <v>42295516</v>
      </c>
      <c r="D216" s="48" t="s">
        <v>569</v>
      </c>
      <c r="E216" s="49" t="s">
        <v>570</v>
      </c>
      <c r="F216" s="42" t="s">
        <v>148</v>
      </c>
      <c r="G216" s="98">
        <v>1060000</v>
      </c>
      <c r="H216" s="98">
        <v>0</v>
      </c>
      <c r="I216" s="99">
        <f t="shared" ref="I216:I218" si="61">+G216+H216</f>
        <v>1060000</v>
      </c>
      <c r="J216" s="210" t="s">
        <v>1146</v>
      </c>
      <c r="K216" s="211"/>
      <c r="L216" s="212"/>
    </row>
    <row r="217" spans="1:13" ht="18" x14ac:dyDescent="0.25">
      <c r="A217" s="100">
        <v>2</v>
      </c>
      <c r="B217" s="47">
        <v>1196491336</v>
      </c>
      <c r="C217" s="42">
        <v>42295516</v>
      </c>
      <c r="D217" s="48" t="s">
        <v>571</v>
      </c>
      <c r="E217" s="49" t="s">
        <v>572</v>
      </c>
      <c r="F217" s="42" t="s">
        <v>148</v>
      </c>
      <c r="G217" s="98">
        <v>1060000</v>
      </c>
      <c r="H217" s="98">
        <v>0</v>
      </c>
      <c r="I217" s="99">
        <f t="shared" si="61"/>
        <v>1060000</v>
      </c>
      <c r="J217" s="213"/>
      <c r="K217" s="214"/>
      <c r="L217" s="215"/>
    </row>
    <row r="218" spans="1:13" ht="18" x14ac:dyDescent="0.25">
      <c r="A218" s="100">
        <v>3</v>
      </c>
      <c r="B218" s="47">
        <v>1196491337</v>
      </c>
      <c r="C218" s="42">
        <v>42295516</v>
      </c>
      <c r="D218" s="48" t="s">
        <v>573</v>
      </c>
      <c r="E218" s="49" t="s">
        <v>574</v>
      </c>
      <c r="F218" s="42" t="s">
        <v>148</v>
      </c>
      <c r="G218" s="98">
        <v>1060000</v>
      </c>
      <c r="H218" s="98">
        <v>0</v>
      </c>
      <c r="I218" s="99">
        <f t="shared" si="61"/>
        <v>1060000</v>
      </c>
      <c r="J218" s="213"/>
      <c r="K218" s="214"/>
      <c r="L218" s="215"/>
    </row>
    <row r="219" spans="1:13" x14ac:dyDescent="0.25">
      <c r="A219" s="45" t="s">
        <v>1034</v>
      </c>
      <c r="B219" s="100"/>
      <c r="C219" s="100"/>
      <c r="D219" s="46"/>
      <c r="E219" s="46"/>
      <c r="F219" s="46"/>
      <c r="G219" s="101"/>
      <c r="H219" s="101"/>
      <c r="I219" s="102">
        <f>SUM(I216:I218)</f>
        <v>3180000</v>
      </c>
      <c r="J219" s="216"/>
      <c r="K219" s="217"/>
      <c r="L219" s="218"/>
    </row>
    <row r="220" spans="1:13" ht="24" customHeight="1" x14ac:dyDescent="0.25">
      <c r="A220" s="37" t="s">
        <v>59</v>
      </c>
      <c r="B220" s="184" t="s">
        <v>576</v>
      </c>
      <c r="C220" s="184"/>
      <c r="D220" s="184"/>
      <c r="E220" s="184"/>
      <c r="F220" s="103" t="s">
        <v>169</v>
      </c>
      <c r="G220" s="185" t="s">
        <v>130</v>
      </c>
      <c r="H220" s="185"/>
      <c r="I220" s="185"/>
      <c r="J220" s="185" t="s">
        <v>963</v>
      </c>
      <c r="K220" s="185"/>
      <c r="L220" s="185"/>
      <c r="M220" s="185"/>
    </row>
    <row r="221" spans="1:13" ht="27" x14ac:dyDescent="0.25">
      <c r="A221" s="40" t="s">
        <v>131</v>
      </c>
      <c r="B221" s="40" t="s">
        <v>132</v>
      </c>
      <c r="C221" s="41" t="s">
        <v>232</v>
      </c>
      <c r="D221" s="41" t="s">
        <v>133</v>
      </c>
      <c r="E221" s="41" t="s">
        <v>150</v>
      </c>
      <c r="F221" s="41" t="s">
        <v>135</v>
      </c>
      <c r="G221" s="97" t="s">
        <v>136</v>
      </c>
      <c r="H221" s="97" t="s">
        <v>137</v>
      </c>
      <c r="I221" s="97" t="s">
        <v>138</v>
      </c>
      <c r="J221" s="124" t="s">
        <v>136</v>
      </c>
      <c r="K221" s="124" t="s">
        <v>137</v>
      </c>
      <c r="L221" s="124" t="s">
        <v>138</v>
      </c>
      <c r="M221" s="97" t="s">
        <v>50</v>
      </c>
    </row>
    <row r="222" spans="1:13" ht="36" x14ac:dyDescent="0.25">
      <c r="A222" s="46">
        <v>1</v>
      </c>
      <c r="B222" s="47">
        <v>1198010021</v>
      </c>
      <c r="C222" s="42" t="s">
        <v>577</v>
      </c>
      <c r="D222" s="48" t="s">
        <v>578</v>
      </c>
      <c r="E222" s="49" t="s">
        <v>579</v>
      </c>
      <c r="F222" s="51" t="s">
        <v>139</v>
      </c>
      <c r="G222" s="93">
        <v>620000</v>
      </c>
      <c r="H222" s="98">
        <f t="shared" ref="H222:H223" si="62">ROUND(G222*0.19,0)</f>
        <v>117800</v>
      </c>
      <c r="I222" s="98">
        <f t="shared" ref="I222:I223" si="63">+G222+H222</f>
        <v>737800</v>
      </c>
      <c r="J222" s="93">
        <v>600000</v>
      </c>
      <c r="K222" s="98">
        <f t="shared" ref="K222:K223" si="64">ROUND(J222*0.19,0)</f>
        <v>114000</v>
      </c>
      <c r="L222" s="98">
        <f t="shared" ref="L222:L223" si="65">+J222+K222</f>
        <v>714000</v>
      </c>
      <c r="M222" s="46" t="str">
        <f>IF(L222&lt;=I222,"SI CUMPLE","NO CUMPLE")</f>
        <v>SI CUMPLE</v>
      </c>
    </row>
    <row r="223" spans="1:13" ht="27" x14ac:dyDescent="0.25">
      <c r="A223" s="100">
        <v>2</v>
      </c>
      <c r="B223" s="47">
        <v>1198010019</v>
      </c>
      <c r="C223" s="42">
        <v>42294213</v>
      </c>
      <c r="D223" s="48" t="s">
        <v>580</v>
      </c>
      <c r="E223" s="49" t="s">
        <v>581</v>
      </c>
      <c r="F223" s="42" t="s">
        <v>139</v>
      </c>
      <c r="G223" s="93">
        <v>795400</v>
      </c>
      <c r="H223" s="98">
        <f t="shared" si="62"/>
        <v>151126</v>
      </c>
      <c r="I223" s="99">
        <f t="shared" si="63"/>
        <v>946526</v>
      </c>
      <c r="J223" s="93">
        <v>770000</v>
      </c>
      <c r="K223" s="98">
        <f t="shared" si="64"/>
        <v>146300</v>
      </c>
      <c r="L223" s="99">
        <f t="shared" si="65"/>
        <v>916300</v>
      </c>
      <c r="M223" s="46" t="str">
        <f t="shared" ref="M223:M224" si="66">IF(L223&lt;=I223,"SI CUMPLE","NO CUMPLE")</f>
        <v>SI CUMPLE</v>
      </c>
    </row>
    <row r="224" spans="1:13" ht="19.5" customHeight="1" x14ac:dyDescent="0.25">
      <c r="A224" s="45" t="s">
        <v>1035</v>
      </c>
      <c r="B224" s="100"/>
      <c r="C224" s="100"/>
      <c r="D224" s="46"/>
      <c r="E224" s="46"/>
      <c r="F224" s="46"/>
      <c r="G224" s="94"/>
      <c r="H224" s="104"/>
      <c r="I224" s="95">
        <f>SUM(I222:I223)</f>
        <v>1684326</v>
      </c>
      <c r="J224" s="94"/>
      <c r="K224" s="104"/>
      <c r="L224" s="95">
        <f>SUM(L222:L223)</f>
        <v>1630300</v>
      </c>
      <c r="M224" s="70" t="str">
        <f t="shared" si="66"/>
        <v>SI CUMPLE</v>
      </c>
    </row>
    <row r="225" spans="1:12" ht="12.75" customHeight="1" x14ac:dyDescent="0.25">
      <c r="A225" s="37" t="s">
        <v>61</v>
      </c>
      <c r="B225" s="184" t="s">
        <v>171</v>
      </c>
      <c r="C225" s="184"/>
      <c r="D225" s="184"/>
      <c r="E225" s="184"/>
      <c r="F225" s="103" t="s">
        <v>169</v>
      </c>
      <c r="G225" s="185" t="s">
        <v>130</v>
      </c>
      <c r="H225" s="185"/>
      <c r="I225" s="185"/>
      <c r="J225" s="185"/>
      <c r="K225" s="185"/>
      <c r="L225" s="185"/>
    </row>
    <row r="226" spans="1:12" ht="27" x14ac:dyDescent="0.25">
      <c r="A226" s="40" t="s">
        <v>131</v>
      </c>
      <c r="B226" s="40" t="s">
        <v>132</v>
      </c>
      <c r="C226" s="41" t="s">
        <v>232</v>
      </c>
      <c r="D226" s="41" t="s">
        <v>133</v>
      </c>
      <c r="E226" s="41" t="s">
        <v>150</v>
      </c>
      <c r="F226" s="41" t="s">
        <v>135</v>
      </c>
      <c r="G226" s="97" t="s">
        <v>136</v>
      </c>
      <c r="H226" s="97" t="s">
        <v>137</v>
      </c>
      <c r="I226" s="97" t="s">
        <v>138</v>
      </c>
      <c r="J226" s="97" t="s">
        <v>136</v>
      </c>
      <c r="K226" s="97" t="s">
        <v>137</v>
      </c>
      <c r="L226" s="97" t="s">
        <v>138</v>
      </c>
    </row>
    <row r="227" spans="1:12" ht="27" x14ac:dyDescent="0.25">
      <c r="A227" s="100">
        <v>1</v>
      </c>
      <c r="B227" s="47">
        <v>1196490743</v>
      </c>
      <c r="C227" s="69">
        <v>42143102</v>
      </c>
      <c r="D227" s="48" t="s">
        <v>172</v>
      </c>
      <c r="E227" s="49" t="s">
        <v>173</v>
      </c>
      <c r="F227" s="42" t="s">
        <v>139</v>
      </c>
      <c r="G227" s="98">
        <v>605000</v>
      </c>
      <c r="H227" s="98">
        <f t="shared" ref="H227:H231" si="67">ROUND(G227*0.19,0)</f>
        <v>114950</v>
      </c>
      <c r="I227" s="99">
        <f>+G227+H227</f>
        <v>719950</v>
      </c>
      <c r="J227" s="210" t="s">
        <v>1146</v>
      </c>
      <c r="K227" s="211"/>
      <c r="L227" s="212"/>
    </row>
    <row r="228" spans="1:12" ht="18" x14ac:dyDescent="0.25">
      <c r="A228" s="100">
        <v>2</v>
      </c>
      <c r="B228" s="47">
        <v>1196490741</v>
      </c>
      <c r="C228" s="69">
        <v>42143102</v>
      </c>
      <c r="D228" s="48" t="s">
        <v>174</v>
      </c>
      <c r="E228" s="49" t="s">
        <v>175</v>
      </c>
      <c r="F228" s="42" t="s">
        <v>139</v>
      </c>
      <c r="G228" s="98">
        <v>334400</v>
      </c>
      <c r="H228" s="98">
        <f t="shared" si="67"/>
        <v>63536</v>
      </c>
      <c r="I228" s="99">
        <f t="shared" ref="I228:I231" si="68">+G228+H228</f>
        <v>397936</v>
      </c>
      <c r="J228" s="213"/>
      <c r="K228" s="214"/>
      <c r="L228" s="215"/>
    </row>
    <row r="229" spans="1:12" ht="18" x14ac:dyDescent="0.25">
      <c r="A229" s="100">
        <v>3</v>
      </c>
      <c r="B229" s="47">
        <v>1196490740</v>
      </c>
      <c r="C229" s="69">
        <v>42143102</v>
      </c>
      <c r="D229" s="48" t="s">
        <v>176</v>
      </c>
      <c r="E229" s="49" t="s">
        <v>177</v>
      </c>
      <c r="F229" s="42" t="s">
        <v>139</v>
      </c>
      <c r="G229" s="98">
        <v>334400</v>
      </c>
      <c r="H229" s="98">
        <f t="shared" si="67"/>
        <v>63536</v>
      </c>
      <c r="I229" s="99">
        <f t="shared" si="68"/>
        <v>397936</v>
      </c>
      <c r="J229" s="213"/>
      <c r="K229" s="214"/>
      <c r="L229" s="215"/>
    </row>
    <row r="230" spans="1:12" ht="54" x14ac:dyDescent="0.25">
      <c r="A230" s="100">
        <v>4</v>
      </c>
      <c r="B230" s="47">
        <v>1196491241</v>
      </c>
      <c r="C230" s="69">
        <v>42143102</v>
      </c>
      <c r="D230" s="48" t="s">
        <v>178</v>
      </c>
      <c r="E230" s="49" t="s">
        <v>179</v>
      </c>
      <c r="F230" s="42" t="s">
        <v>139</v>
      </c>
      <c r="G230" s="98">
        <v>242000</v>
      </c>
      <c r="H230" s="98">
        <f t="shared" si="67"/>
        <v>45980</v>
      </c>
      <c r="I230" s="99">
        <f t="shared" si="68"/>
        <v>287980</v>
      </c>
      <c r="J230" s="213"/>
      <c r="K230" s="214"/>
      <c r="L230" s="215"/>
    </row>
    <row r="231" spans="1:12" ht="18" x14ac:dyDescent="0.25">
      <c r="A231" s="100">
        <v>5</v>
      </c>
      <c r="B231" s="47">
        <v>1196490742</v>
      </c>
      <c r="C231" s="69">
        <v>42143106</v>
      </c>
      <c r="D231" s="48" t="s">
        <v>180</v>
      </c>
      <c r="E231" s="49" t="s">
        <v>181</v>
      </c>
      <c r="F231" s="42" t="s">
        <v>139</v>
      </c>
      <c r="G231" s="98">
        <v>334400</v>
      </c>
      <c r="H231" s="98">
        <f t="shared" si="67"/>
        <v>63536</v>
      </c>
      <c r="I231" s="99">
        <f t="shared" si="68"/>
        <v>397936</v>
      </c>
      <c r="J231" s="213"/>
      <c r="K231" s="214"/>
      <c r="L231" s="215"/>
    </row>
    <row r="232" spans="1:12" s="59" customFormat="1" x14ac:dyDescent="0.25">
      <c r="A232" s="45" t="s">
        <v>1036</v>
      </c>
      <c r="B232" s="106"/>
      <c r="C232" s="70"/>
      <c r="D232" s="70"/>
      <c r="E232" s="70"/>
      <c r="F232" s="70"/>
      <c r="G232" s="101"/>
      <c r="H232" s="101"/>
      <c r="I232" s="102">
        <f>SUM(I227:I231)</f>
        <v>2201738</v>
      </c>
      <c r="J232" s="216"/>
      <c r="K232" s="217"/>
      <c r="L232" s="218"/>
    </row>
    <row r="233" spans="1:12" s="59" customFormat="1" ht="12.75" customHeight="1" x14ac:dyDescent="0.25">
      <c r="A233" s="37" t="s">
        <v>63</v>
      </c>
      <c r="B233" s="184" t="s">
        <v>582</v>
      </c>
      <c r="C233" s="184"/>
      <c r="D233" s="184"/>
      <c r="E233" s="184"/>
      <c r="F233" s="103" t="s">
        <v>169</v>
      </c>
      <c r="G233" s="185" t="s">
        <v>130</v>
      </c>
      <c r="H233" s="185"/>
      <c r="I233" s="185"/>
      <c r="J233" s="185"/>
      <c r="K233" s="185"/>
      <c r="L233" s="185"/>
    </row>
    <row r="234" spans="1:12" s="59" customFormat="1" ht="27" x14ac:dyDescent="0.25">
      <c r="A234" s="40" t="s">
        <v>131</v>
      </c>
      <c r="B234" s="40" t="s">
        <v>132</v>
      </c>
      <c r="C234" s="41" t="s">
        <v>232</v>
      </c>
      <c r="D234" s="41" t="s">
        <v>133</v>
      </c>
      <c r="E234" s="41" t="s">
        <v>150</v>
      </c>
      <c r="F234" s="41" t="s">
        <v>135</v>
      </c>
      <c r="G234" s="97" t="s">
        <v>136</v>
      </c>
      <c r="H234" s="97" t="s">
        <v>137</v>
      </c>
      <c r="I234" s="97" t="s">
        <v>138</v>
      </c>
      <c r="J234" s="97" t="s">
        <v>136</v>
      </c>
      <c r="K234" s="97" t="s">
        <v>137</v>
      </c>
      <c r="L234" s="97" t="s">
        <v>138</v>
      </c>
    </row>
    <row r="235" spans="1:12" s="59" customFormat="1" ht="27" x14ac:dyDescent="0.25">
      <c r="A235" s="46">
        <v>1</v>
      </c>
      <c r="B235" s="47">
        <v>1199020183</v>
      </c>
      <c r="C235" s="42">
        <v>42293902</v>
      </c>
      <c r="D235" s="48" t="s">
        <v>583</v>
      </c>
      <c r="E235" s="49" t="s">
        <v>584</v>
      </c>
      <c r="F235" s="51" t="s">
        <v>139</v>
      </c>
      <c r="G235" s="98">
        <v>291307</v>
      </c>
      <c r="H235" s="98">
        <f>ROUND(G235*0.19,0)</f>
        <v>55348</v>
      </c>
      <c r="I235" s="98">
        <f t="shared" ref="I235:I237" si="69">+G235+H235</f>
        <v>346655</v>
      </c>
      <c r="J235" s="210" t="s">
        <v>1146</v>
      </c>
      <c r="K235" s="211"/>
      <c r="L235" s="212"/>
    </row>
    <row r="236" spans="1:12" s="59" customFormat="1" ht="27" x14ac:dyDescent="0.25">
      <c r="A236" s="46">
        <v>2</v>
      </c>
      <c r="B236" s="47">
        <v>1199020189</v>
      </c>
      <c r="C236" s="69">
        <v>42143102</v>
      </c>
      <c r="D236" s="48" t="s">
        <v>585</v>
      </c>
      <c r="E236" s="49" t="s">
        <v>586</v>
      </c>
      <c r="F236" s="51" t="s">
        <v>139</v>
      </c>
      <c r="G236" s="98">
        <v>293968</v>
      </c>
      <c r="H236" s="98">
        <f t="shared" ref="H236:H237" si="70">ROUND(G236*0.19,0)</f>
        <v>55854</v>
      </c>
      <c r="I236" s="98">
        <f t="shared" si="69"/>
        <v>349822</v>
      </c>
      <c r="J236" s="213"/>
      <c r="K236" s="214"/>
      <c r="L236" s="215"/>
    </row>
    <row r="237" spans="1:12" s="59" customFormat="1" ht="27" x14ac:dyDescent="0.25">
      <c r="A237" s="46">
        <v>3</v>
      </c>
      <c r="B237" s="47">
        <v>1199020190</v>
      </c>
      <c r="C237" s="69">
        <v>42143106</v>
      </c>
      <c r="D237" s="48" t="s">
        <v>587</v>
      </c>
      <c r="E237" s="49" t="s">
        <v>588</v>
      </c>
      <c r="F237" s="51" t="s">
        <v>139</v>
      </c>
      <c r="G237" s="98">
        <v>240150</v>
      </c>
      <c r="H237" s="98">
        <f t="shared" si="70"/>
        <v>45629</v>
      </c>
      <c r="I237" s="98">
        <f t="shared" si="69"/>
        <v>285779</v>
      </c>
      <c r="J237" s="213"/>
      <c r="K237" s="214"/>
      <c r="L237" s="215"/>
    </row>
    <row r="238" spans="1:12" s="59" customFormat="1" x14ac:dyDescent="0.25">
      <c r="A238" s="45" t="s">
        <v>1037</v>
      </c>
      <c r="B238" s="100"/>
      <c r="C238" s="100"/>
      <c r="D238" s="46"/>
      <c r="E238" s="46"/>
      <c r="F238" s="46"/>
      <c r="G238" s="101"/>
      <c r="H238" s="101"/>
      <c r="I238" s="102">
        <f>SUM(I235:I237)</f>
        <v>982256</v>
      </c>
      <c r="J238" s="216"/>
      <c r="K238" s="217"/>
      <c r="L238" s="218"/>
    </row>
    <row r="239" spans="1:12" s="59" customFormat="1" ht="33" customHeight="1" x14ac:dyDescent="0.25">
      <c r="A239" s="37" t="s">
        <v>64</v>
      </c>
      <c r="B239" s="184" t="s">
        <v>590</v>
      </c>
      <c r="C239" s="184"/>
      <c r="D239" s="184"/>
      <c r="E239" s="184"/>
      <c r="F239" s="103" t="s">
        <v>169</v>
      </c>
      <c r="G239" s="185" t="s">
        <v>130</v>
      </c>
      <c r="H239" s="185"/>
      <c r="I239" s="185"/>
      <c r="J239" s="185"/>
      <c r="K239" s="185"/>
      <c r="L239" s="185"/>
    </row>
    <row r="240" spans="1:12" s="59" customFormat="1" ht="27" x14ac:dyDescent="0.25">
      <c r="A240" s="40" t="s">
        <v>131</v>
      </c>
      <c r="B240" s="40" t="s">
        <v>132</v>
      </c>
      <c r="C240" s="41" t="s">
        <v>232</v>
      </c>
      <c r="D240" s="41" t="s">
        <v>133</v>
      </c>
      <c r="E240" s="41" t="s">
        <v>150</v>
      </c>
      <c r="F240" s="41" t="s">
        <v>135</v>
      </c>
      <c r="G240" s="97" t="s">
        <v>136</v>
      </c>
      <c r="H240" s="97" t="s">
        <v>137</v>
      </c>
      <c r="I240" s="97" t="s">
        <v>138</v>
      </c>
      <c r="J240" s="97" t="s">
        <v>136</v>
      </c>
      <c r="K240" s="97" t="s">
        <v>137</v>
      </c>
      <c r="L240" s="97" t="s">
        <v>138</v>
      </c>
    </row>
    <row r="241" spans="1:13" s="59" customFormat="1" ht="27" x14ac:dyDescent="0.25">
      <c r="A241" s="100">
        <v>1</v>
      </c>
      <c r="B241" s="47">
        <v>1199020191</v>
      </c>
      <c r="C241" s="42">
        <v>42293902</v>
      </c>
      <c r="D241" s="48" t="s">
        <v>591</v>
      </c>
      <c r="E241" s="49" t="s">
        <v>592</v>
      </c>
      <c r="F241" s="42" t="s">
        <v>139</v>
      </c>
      <c r="G241" s="98">
        <v>53000</v>
      </c>
      <c r="H241" s="98">
        <v>0</v>
      </c>
      <c r="I241" s="99">
        <f t="shared" ref="I241:I249" si="71">+G241+H241</f>
        <v>53000</v>
      </c>
      <c r="J241" s="210" t="s">
        <v>1146</v>
      </c>
      <c r="K241" s="211"/>
      <c r="L241" s="212"/>
    </row>
    <row r="242" spans="1:13" s="59" customFormat="1" ht="36" x14ac:dyDescent="0.25">
      <c r="A242" s="100">
        <v>2</v>
      </c>
      <c r="B242" s="47">
        <v>1199020193</v>
      </c>
      <c r="C242" s="42">
        <v>42293902</v>
      </c>
      <c r="D242" s="48" t="s">
        <v>593</v>
      </c>
      <c r="E242" s="49" t="s">
        <v>594</v>
      </c>
      <c r="F242" s="42" t="s">
        <v>139</v>
      </c>
      <c r="G242" s="98">
        <v>53000</v>
      </c>
      <c r="H242" s="98">
        <v>0</v>
      </c>
      <c r="I242" s="99">
        <f t="shared" si="71"/>
        <v>53000</v>
      </c>
      <c r="J242" s="213"/>
      <c r="K242" s="214"/>
      <c r="L242" s="215"/>
    </row>
    <row r="243" spans="1:13" s="59" customFormat="1" ht="36" x14ac:dyDescent="0.25">
      <c r="A243" s="100">
        <v>3</v>
      </c>
      <c r="B243" s="47">
        <v>1199020194</v>
      </c>
      <c r="C243" s="42">
        <v>42293902</v>
      </c>
      <c r="D243" s="48" t="s">
        <v>595</v>
      </c>
      <c r="E243" s="49" t="s">
        <v>596</v>
      </c>
      <c r="F243" s="42" t="s">
        <v>139</v>
      </c>
      <c r="G243" s="98">
        <v>53000</v>
      </c>
      <c r="H243" s="98">
        <v>0</v>
      </c>
      <c r="I243" s="99">
        <f t="shared" si="71"/>
        <v>53000</v>
      </c>
      <c r="J243" s="213"/>
      <c r="K243" s="214"/>
      <c r="L243" s="215"/>
    </row>
    <row r="244" spans="1:13" s="59" customFormat="1" ht="27" x14ac:dyDescent="0.25">
      <c r="A244" s="100">
        <v>4</v>
      </c>
      <c r="B244" s="47">
        <v>1199020195</v>
      </c>
      <c r="C244" s="42">
        <v>42293902</v>
      </c>
      <c r="D244" s="48" t="s">
        <v>597</v>
      </c>
      <c r="E244" s="48" t="s">
        <v>597</v>
      </c>
      <c r="F244" s="42" t="s">
        <v>139</v>
      </c>
      <c r="G244" s="98">
        <v>53000</v>
      </c>
      <c r="H244" s="98">
        <v>0</v>
      </c>
      <c r="I244" s="99">
        <f t="shared" si="71"/>
        <v>53000</v>
      </c>
      <c r="J244" s="213"/>
      <c r="K244" s="214"/>
      <c r="L244" s="215"/>
    </row>
    <row r="245" spans="1:13" s="59" customFormat="1" ht="18" x14ac:dyDescent="0.25">
      <c r="A245" s="100">
        <v>5</v>
      </c>
      <c r="B245" s="47">
        <v>1199020196</v>
      </c>
      <c r="C245" s="42">
        <v>42293902</v>
      </c>
      <c r="D245" s="48" t="s">
        <v>598</v>
      </c>
      <c r="E245" s="48" t="s">
        <v>598</v>
      </c>
      <c r="F245" s="42" t="s">
        <v>139</v>
      </c>
      <c r="G245" s="98">
        <v>53000</v>
      </c>
      <c r="H245" s="98">
        <v>0</v>
      </c>
      <c r="I245" s="99">
        <f t="shared" si="71"/>
        <v>53000</v>
      </c>
      <c r="J245" s="213"/>
      <c r="K245" s="214"/>
      <c r="L245" s="215"/>
    </row>
    <row r="246" spans="1:13" s="59" customFormat="1" ht="18" x14ac:dyDescent="0.25">
      <c r="A246" s="100">
        <v>6</v>
      </c>
      <c r="B246" s="47">
        <v>1199020197</v>
      </c>
      <c r="C246" s="42">
        <v>42293902</v>
      </c>
      <c r="D246" s="48" t="s">
        <v>599</v>
      </c>
      <c r="E246" s="48" t="s">
        <v>599</v>
      </c>
      <c r="F246" s="42" t="s">
        <v>139</v>
      </c>
      <c r="G246" s="98">
        <v>53000</v>
      </c>
      <c r="H246" s="98">
        <v>0</v>
      </c>
      <c r="I246" s="99">
        <f t="shared" si="71"/>
        <v>53000</v>
      </c>
      <c r="J246" s="213"/>
      <c r="K246" s="214"/>
      <c r="L246" s="215"/>
    </row>
    <row r="247" spans="1:13" s="59" customFormat="1" ht="99" x14ac:dyDescent="0.25">
      <c r="A247" s="100">
        <v>7</v>
      </c>
      <c r="B247" s="51" t="s">
        <v>600</v>
      </c>
      <c r="C247" s="42">
        <v>42293902</v>
      </c>
      <c r="D247" s="48" t="s">
        <v>601</v>
      </c>
      <c r="E247" s="48" t="s">
        <v>601</v>
      </c>
      <c r="F247" s="42" t="s">
        <v>139</v>
      </c>
      <c r="G247" s="98">
        <v>130000</v>
      </c>
      <c r="H247" s="98">
        <v>0</v>
      </c>
      <c r="I247" s="99">
        <f t="shared" si="71"/>
        <v>130000</v>
      </c>
      <c r="J247" s="213"/>
      <c r="K247" s="214"/>
      <c r="L247" s="215"/>
    </row>
    <row r="248" spans="1:13" s="59" customFormat="1" ht="99" x14ac:dyDescent="0.25">
      <c r="A248" s="100">
        <v>8</v>
      </c>
      <c r="B248" s="47">
        <v>1199020198</v>
      </c>
      <c r="C248" s="42">
        <v>42293902</v>
      </c>
      <c r="D248" s="48" t="s">
        <v>602</v>
      </c>
      <c r="E248" s="48" t="s">
        <v>603</v>
      </c>
      <c r="F248" s="42" t="s">
        <v>139</v>
      </c>
      <c r="G248" s="98">
        <v>130000</v>
      </c>
      <c r="H248" s="98">
        <v>0</v>
      </c>
      <c r="I248" s="99">
        <f t="shared" si="71"/>
        <v>130000</v>
      </c>
      <c r="J248" s="213"/>
      <c r="K248" s="214"/>
      <c r="L248" s="215"/>
    </row>
    <row r="249" spans="1:13" s="59" customFormat="1" ht="27" x14ac:dyDescent="0.25">
      <c r="A249" s="100">
        <v>9</v>
      </c>
      <c r="B249" s="47">
        <v>1196491383</v>
      </c>
      <c r="C249" s="42">
        <v>42293902</v>
      </c>
      <c r="D249" s="48" t="s">
        <v>1038</v>
      </c>
      <c r="E249" s="49" t="s">
        <v>1039</v>
      </c>
      <c r="F249" s="42" t="s">
        <v>139</v>
      </c>
      <c r="G249" s="98">
        <v>53000</v>
      </c>
      <c r="H249" s="98">
        <v>0</v>
      </c>
      <c r="I249" s="99">
        <f t="shared" si="71"/>
        <v>53000</v>
      </c>
      <c r="J249" s="213"/>
      <c r="K249" s="214"/>
      <c r="L249" s="215"/>
    </row>
    <row r="250" spans="1:13" s="59" customFormat="1" x14ac:dyDescent="0.25">
      <c r="A250" s="45" t="s">
        <v>1040</v>
      </c>
      <c r="B250" s="100"/>
      <c r="C250" s="100"/>
      <c r="D250" s="46"/>
      <c r="E250" s="46"/>
      <c r="F250" s="46"/>
      <c r="G250" s="101"/>
      <c r="H250" s="101"/>
      <c r="I250" s="102">
        <f>SUM(I241:I249)</f>
        <v>631000</v>
      </c>
      <c r="J250" s="216"/>
      <c r="K250" s="217"/>
      <c r="L250" s="218"/>
    </row>
    <row r="251" spans="1:13" ht="16.5" customHeight="1" x14ac:dyDescent="0.25">
      <c r="A251" s="37" t="s">
        <v>65</v>
      </c>
      <c r="B251" s="184" t="s">
        <v>604</v>
      </c>
      <c r="C251" s="184"/>
      <c r="D251" s="184"/>
      <c r="E251" s="184"/>
      <c r="F251" s="103" t="s">
        <v>147</v>
      </c>
      <c r="G251" s="185" t="s">
        <v>130</v>
      </c>
      <c r="H251" s="185"/>
      <c r="I251" s="185"/>
      <c r="J251" s="185" t="s">
        <v>1084</v>
      </c>
      <c r="K251" s="185"/>
      <c r="L251" s="185"/>
      <c r="M251" s="185"/>
    </row>
    <row r="252" spans="1:13" s="59" customFormat="1" ht="27" x14ac:dyDescent="0.25">
      <c r="A252" s="40" t="s">
        <v>131</v>
      </c>
      <c r="B252" s="40" t="s">
        <v>132</v>
      </c>
      <c r="C252" s="41" t="s">
        <v>232</v>
      </c>
      <c r="D252" s="41" t="s">
        <v>133</v>
      </c>
      <c r="E252" s="41" t="s">
        <v>150</v>
      </c>
      <c r="F252" s="41" t="s">
        <v>135</v>
      </c>
      <c r="G252" s="97" t="s">
        <v>136</v>
      </c>
      <c r="H252" s="97" t="s">
        <v>137</v>
      </c>
      <c r="I252" s="97" t="s">
        <v>138</v>
      </c>
      <c r="J252" s="124" t="s">
        <v>136</v>
      </c>
      <c r="K252" s="124" t="s">
        <v>137</v>
      </c>
      <c r="L252" s="124" t="s">
        <v>138</v>
      </c>
      <c r="M252" s="97" t="s">
        <v>50</v>
      </c>
    </row>
    <row r="253" spans="1:13" s="59" customFormat="1" ht="54" x14ac:dyDescent="0.25">
      <c r="A253" s="100">
        <v>1</v>
      </c>
      <c r="B253" s="47">
        <v>1186220096</v>
      </c>
      <c r="C253" s="42">
        <v>42221614</v>
      </c>
      <c r="D253" s="48" t="s">
        <v>605</v>
      </c>
      <c r="E253" s="49" t="s">
        <v>606</v>
      </c>
      <c r="F253" s="42" t="s">
        <v>139</v>
      </c>
      <c r="G253" s="98">
        <v>120343</v>
      </c>
      <c r="H253" s="98">
        <v>0</v>
      </c>
      <c r="I253" s="99">
        <f>+G253+H253</f>
        <v>120343</v>
      </c>
      <c r="J253" s="98">
        <v>144270</v>
      </c>
      <c r="K253" s="98">
        <v>0</v>
      </c>
      <c r="L253" s="99">
        <f>+J253+K253</f>
        <v>144270</v>
      </c>
      <c r="M253" s="46" t="str">
        <f>IF(L253&lt;=I253,"SI CUMPLE","NO CUMPLE")</f>
        <v>NO CUMPLE</v>
      </c>
    </row>
    <row r="254" spans="1:13" s="59" customFormat="1" ht="126" x14ac:dyDescent="0.25">
      <c r="A254" s="100">
        <v>2</v>
      </c>
      <c r="B254" s="47">
        <v>1196410675</v>
      </c>
      <c r="C254" s="42">
        <v>42221614</v>
      </c>
      <c r="D254" s="48" t="s">
        <v>607</v>
      </c>
      <c r="E254" s="49" t="s">
        <v>608</v>
      </c>
      <c r="F254" s="42" t="s">
        <v>139</v>
      </c>
      <c r="G254" s="98">
        <v>93200</v>
      </c>
      <c r="H254" s="98">
        <v>0</v>
      </c>
      <c r="I254" s="99">
        <f>+G254+H254</f>
        <v>93200</v>
      </c>
      <c r="J254" s="98"/>
      <c r="K254" s="98"/>
      <c r="L254" s="99"/>
      <c r="M254" s="46" t="s">
        <v>3</v>
      </c>
    </row>
    <row r="255" spans="1:13" s="59" customFormat="1" ht="72" x14ac:dyDescent="0.25">
      <c r="A255" s="100">
        <v>3</v>
      </c>
      <c r="B255" s="47">
        <v>1196410660</v>
      </c>
      <c r="C255" s="42">
        <v>42221614</v>
      </c>
      <c r="D255" s="48" t="s">
        <v>609</v>
      </c>
      <c r="E255" s="49" t="s">
        <v>610</v>
      </c>
      <c r="F255" s="42" t="s">
        <v>139</v>
      </c>
      <c r="G255" s="98">
        <v>149490</v>
      </c>
      <c r="H255" s="98">
        <v>0</v>
      </c>
      <c r="I255" s="99">
        <f>+G255+H255</f>
        <v>149490</v>
      </c>
      <c r="J255" s="98">
        <v>181190</v>
      </c>
      <c r="K255" s="98">
        <v>0</v>
      </c>
      <c r="L255" s="99">
        <f>+J255+K255</f>
        <v>181190</v>
      </c>
      <c r="M255" s="46" t="str">
        <f t="shared" ref="M255:M259" si="72">IF(L255&lt;=I255,"SI CUMPLE","NO CUMPLE")</f>
        <v>NO CUMPLE</v>
      </c>
    </row>
    <row r="256" spans="1:13" s="59" customFormat="1" ht="72" x14ac:dyDescent="0.25">
      <c r="A256" s="100">
        <v>4</v>
      </c>
      <c r="B256" s="47">
        <v>1196410656</v>
      </c>
      <c r="C256" s="42">
        <v>42221614</v>
      </c>
      <c r="D256" s="48" t="s">
        <v>611</v>
      </c>
      <c r="E256" s="49" t="s">
        <v>612</v>
      </c>
      <c r="F256" s="42" t="s">
        <v>139</v>
      </c>
      <c r="G256" s="98">
        <v>137823</v>
      </c>
      <c r="H256" s="98">
        <v>0</v>
      </c>
      <c r="I256" s="99">
        <f>+G256+H256</f>
        <v>137823</v>
      </c>
      <c r="J256" s="98">
        <v>167560</v>
      </c>
      <c r="K256" s="98">
        <v>0</v>
      </c>
      <c r="L256" s="99">
        <f>+J256+K256</f>
        <v>167560</v>
      </c>
      <c r="M256" s="46" t="str">
        <f t="shared" si="72"/>
        <v>NO CUMPLE</v>
      </c>
    </row>
    <row r="257" spans="1:13" s="59" customFormat="1" ht="72" x14ac:dyDescent="0.25">
      <c r="A257" s="100">
        <v>5</v>
      </c>
      <c r="B257" s="47">
        <v>1196410068</v>
      </c>
      <c r="C257" s="42">
        <v>42221614</v>
      </c>
      <c r="D257" s="48" t="s">
        <v>613</v>
      </c>
      <c r="E257" s="49" t="s">
        <v>614</v>
      </c>
      <c r="F257" s="42" t="s">
        <v>139</v>
      </c>
      <c r="G257" s="98">
        <v>160040</v>
      </c>
      <c r="H257" s="98">
        <v>0</v>
      </c>
      <c r="I257" s="99">
        <f t="shared" ref="I257:I258" si="73">+G257+H257</f>
        <v>160040</v>
      </c>
      <c r="J257" s="98">
        <v>174440</v>
      </c>
      <c r="K257" s="98">
        <v>0</v>
      </c>
      <c r="L257" s="99">
        <f t="shared" ref="L257:L258" si="74">+J257+K257</f>
        <v>174440</v>
      </c>
      <c r="M257" s="46" t="str">
        <f t="shared" si="72"/>
        <v>NO CUMPLE</v>
      </c>
    </row>
    <row r="258" spans="1:13" s="59" customFormat="1" ht="54" x14ac:dyDescent="0.25">
      <c r="A258" s="100">
        <v>6</v>
      </c>
      <c r="B258" s="47">
        <v>1196410067</v>
      </c>
      <c r="C258" s="42">
        <v>42221614</v>
      </c>
      <c r="D258" s="48" t="s">
        <v>615</v>
      </c>
      <c r="E258" s="49" t="s">
        <v>616</v>
      </c>
      <c r="F258" s="42" t="s">
        <v>139</v>
      </c>
      <c r="G258" s="98">
        <v>160040</v>
      </c>
      <c r="H258" s="98">
        <v>0</v>
      </c>
      <c r="I258" s="99">
        <f t="shared" si="73"/>
        <v>160040</v>
      </c>
      <c r="J258" s="98">
        <v>174440</v>
      </c>
      <c r="K258" s="98">
        <v>0</v>
      </c>
      <c r="L258" s="99">
        <f t="shared" si="74"/>
        <v>174440</v>
      </c>
      <c r="M258" s="46" t="str">
        <f t="shared" si="72"/>
        <v>NO CUMPLE</v>
      </c>
    </row>
    <row r="259" spans="1:13" s="59" customFormat="1" ht="21" customHeight="1" x14ac:dyDescent="0.25">
      <c r="A259" s="45" t="s">
        <v>1041</v>
      </c>
      <c r="B259" s="100"/>
      <c r="C259" s="100"/>
      <c r="D259" s="46"/>
      <c r="E259" s="46"/>
      <c r="F259" s="46"/>
      <c r="G259" s="94"/>
      <c r="H259" s="104"/>
      <c r="I259" s="102">
        <f>SUM(I253:I258)</f>
        <v>820936</v>
      </c>
      <c r="J259" s="94"/>
      <c r="K259" s="104"/>
      <c r="L259" s="102">
        <f>SUM(L253:L258)</f>
        <v>841900</v>
      </c>
      <c r="M259" s="70" t="str">
        <f t="shared" si="72"/>
        <v>NO CUMPLE</v>
      </c>
    </row>
    <row r="260" spans="1:13" s="59" customFormat="1" ht="13.5" customHeight="1" x14ac:dyDescent="0.25">
      <c r="A260" s="37" t="s">
        <v>67</v>
      </c>
      <c r="B260" s="184" t="s">
        <v>617</v>
      </c>
      <c r="C260" s="184"/>
      <c r="D260" s="184"/>
      <c r="E260" s="184"/>
      <c r="F260" s="103" t="s">
        <v>147</v>
      </c>
      <c r="G260" s="185" t="s">
        <v>130</v>
      </c>
      <c r="H260" s="185"/>
      <c r="I260" s="185"/>
      <c r="J260" s="185"/>
      <c r="K260" s="185"/>
      <c r="L260" s="185"/>
    </row>
    <row r="261" spans="1:13" s="59" customFormat="1" ht="27" x14ac:dyDescent="0.25">
      <c r="A261" s="40" t="s">
        <v>131</v>
      </c>
      <c r="B261" s="40" t="s">
        <v>132</v>
      </c>
      <c r="C261" s="41" t="s">
        <v>232</v>
      </c>
      <c r="D261" s="41" t="s">
        <v>133</v>
      </c>
      <c r="E261" s="41" t="s">
        <v>150</v>
      </c>
      <c r="F261" s="41" t="s">
        <v>135</v>
      </c>
      <c r="G261" s="97" t="s">
        <v>136</v>
      </c>
      <c r="H261" s="97" t="s">
        <v>137</v>
      </c>
      <c r="I261" s="97" t="s">
        <v>138</v>
      </c>
      <c r="J261" s="97" t="s">
        <v>136</v>
      </c>
      <c r="K261" s="97" t="s">
        <v>137</v>
      </c>
      <c r="L261" s="97" t="s">
        <v>138</v>
      </c>
    </row>
    <row r="262" spans="1:13" s="59" customFormat="1" ht="38.25" x14ac:dyDescent="0.25">
      <c r="A262" s="47">
        <v>1</v>
      </c>
      <c r="B262" s="47">
        <v>1196410100</v>
      </c>
      <c r="C262" s="52">
        <v>42271705</v>
      </c>
      <c r="D262" s="48" t="s">
        <v>618</v>
      </c>
      <c r="E262" s="34" t="s">
        <v>619</v>
      </c>
      <c r="F262" s="42" t="s">
        <v>139</v>
      </c>
      <c r="G262" s="79">
        <v>1166</v>
      </c>
      <c r="H262" s="79">
        <f>ROUND(G262*0.19,0)</f>
        <v>222</v>
      </c>
      <c r="I262" s="114">
        <f>+G262+H262</f>
        <v>1388</v>
      </c>
      <c r="J262" s="225" t="s">
        <v>1146</v>
      </c>
      <c r="K262" s="226"/>
      <c r="L262" s="227"/>
    </row>
    <row r="263" spans="1:13" s="59" customFormat="1" ht="38.25" x14ac:dyDescent="0.25">
      <c r="A263" s="47">
        <v>2</v>
      </c>
      <c r="B263" s="47">
        <v>1196410091</v>
      </c>
      <c r="C263" s="52">
        <v>42271705</v>
      </c>
      <c r="D263" s="48" t="s">
        <v>620</v>
      </c>
      <c r="E263" s="34" t="s">
        <v>621</v>
      </c>
      <c r="F263" s="42" t="s">
        <v>139</v>
      </c>
      <c r="G263" s="79">
        <v>1291</v>
      </c>
      <c r="H263" s="79">
        <f t="shared" ref="H263:H304" si="75">ROUND(G263*0.19,0)</f>
        <v>245</v>
      </c>
      <c r="I263" s="114">
        <f t="shared" ref="I263:I304" si="76">+G263+H263</f>
        <v>1536</v>
      </c>
      <c r="J263" s="228"/>
      <c r="K263" s="229"/>
      <c r="L263" s="230"/>
    </row>
    <row r="264" spans="1:13" s="59" customFormat="1" ht="38.25" x14ac:dyDescent="0.25">
      <c r="A264" s="47">
        <v>3</v>
      </c>
      <c r="B264" s="47">
        <v>1196410092</v>
      </c>
      <c r="C264" s="52">
        <v>42271705</v>
      </c>
      <c r="D264" s="48" t="s">
        <v>622</v>
      </c>
      <c r="E264" s="34" t="s">
        <v>623</v>
      </c>
      <c r="F264" s="42" t="s">
        <v>139</v>
      </c>
      <c r="G264" s="79">
        <v>1387</v>
      </c>
      <c r="H264" s="79">
        <f t="shared" si="75"/>
        <v>264</v>
      </c>
      <c r="I264" s="114">
        <f t="shared" si="76"/>
        <v>1651</v>
      </c>
      <c r="J264" s="228"/>
      <c r="K264" s="229"/>
      <c r="L264" s="230"/>
    </row>
    <row r="265" spans="1:13" s="59" customFormat="1" ht="38.25" x14ac:dyDescent="0.25">
      <c r="A265" s="47">
        <v>4</v>
      </c>
      <c r="B265" s="47">
        <v>1196410093</v>
      </c>
      <c r="C265" s="52">
        <v>42271705</v>
      </c>
      <c r="D265" s="48" t="s">
        <v>624</v>
      </c>
      <c r="E265" s="34" t="s">
        <v>625</v>
      </c>
      <c r="F265" s="42" t="s">
        <v>139</v>
      </c>
      <c r="G265" s="79">
        <v>1492</v>
      </c>
      <c r="H265" s="79">
        <f t="shared" si="75"/>
        <v>283</v>
      </c>
      <c r="I265" s="114">
        <f t="shared" si="76"/>
        <v>1775</v>
      </c>
      <c r="J265" s="228"/>
      <c r="K265" s="229"/>
      <c r="L265" s="230"/>
    </row>
    <row r="266" spans="1:13" s="59" customFormat="1" ht="38.25" x14ac:dyDescent="0.25">
      <c r="A266" s="47">
        <v>5</v>
      </c>
      <c r="B266" s="47">
        <v>1196410230</v>
      </c>
      <c r="C266" s="52">
        <v>42271705</v>
      </c>
      <c r="D266" s="48" t="s">
        <v>626</v>
      </c>
      <c r="E266" s="34" t="s">
        <v>627</v>
      </c>
      <c r="F266" s="42" t="s">
        <v>139</v>
      </c>
      <c r="G266" s="79">
        <v>3489</v>
      </c>
      <c r="H266" s="79">
        <f t="shared" si="75"/>
        <v>663</v>
      </c>
      <c r="I266" s="114">
        <f t="shared" si="76"/>
        <v>4152</v>
      </c>
      <c r="J266" s="228"/>
      <c r="K266" s="229"/>
      <c r="L266" s="230"/>
    </row>
    <row r="267" spans="1:13" s="59" customFormat="1" ht="38.25" x14ac:dyDescent="0.25">
      <c r="A267" s="47">
        <v>6</v>
      </c>
      <c r="B267" s="47">
        <v>1196410094</v>
      </c>
      <c r="C267" s="52">
        <v>42271705</v>
      </c>
      <c r="D267" s="48" t="s">
        <v>628</v>
      </c>
      <c r="E267" s="34" t="s">
        <v>629</v>
      </c>
      <c r="F267" s="42" t="s">
        <v>139</v>
      </c>
      <c r="G267" s="79">
        <v>1569</v>
      </c>
      <c r="H267" s="79">
        <f t="shared" si="75"/>
        <v>298</v>
      </c>
      <c r="I267" s="114">
        <f t="shared" si="76"/>
        <v>1867</v>
      </c>
      <c r="J267" s="228"/>
      <c r="K267" s="229"/>
      <c r="L267" s="230"/>
    </row>
    <row r="268" spans="1:13" s="59" customFormat="1" ht="25.5" x14ac:dyDescent="0.25">
      <c r="A268" s="47">
        <v>7</v>
      </c>
      <c r="B268" s="47">
        <v>1196490674</v>
      </c>
      <c r="C268" s="52">
        <v>42272004</v>
      </c>
      <c r="D268" s="48" t="s">
        <v>630</v>
      </c>
      <c r="E268" s="34" t="s">
        <v>631</v>
      </c>
      <c r="F268" s="42" t="s">
        <v>139</v>
      </c>
      <c r="G268" s="79">
        <v>4735</v>
      </c>
      <c r="H268" s="79">
        <f t="shared" si="75"/>
        <v>900</v>
      </c>
      <c r="I268" s="114">
        <f t="shared" si="76"/>
        <v>5635</v>
      </c>
      <c r="J268" s="228"/>
      <c r="K268" s="229"/>
      <c r="L268" s="230"/>
    </row>
    <row r="269" spans="1:13" s="59" customFormat="1" ht="27" x14ac:dyDescent="0.25">
      <c r="A269" s="100">
        <v>8</v>
      </c>
      <c r="B269" s="46">
        <v>1196490593</v>
      </c>
      <c r="C269" s="46">
        <v>42272004</v>
      </c>
      <c r="D269" s="48" t="s">
        <v>632</v>
      </c>
      <c r="E269" s="49" t="s">
        <v>633</v>
      </c>
      <c r="F269" s="42" t="s">
        <v>139</v>
      </c>
      <c r="G269" s="98">
        <v>9079</v>
      </c>
      <c r="H269" s="98">
        <f t="shared" si="75"/>
        <v>1725</v>
      </c>
      <c r="I269" s="99">
        <f t="shared" si="76"/>
        <v>10804</v>
      </c>
      <c r="J269" s="228"/>
      <c r="K269" s="229"/>
      <c r="L269" s="230"/>
    </row>
    <row r="270" spans="1:13" s="59" customFormat="1" ht="18" x14ac:dyDescent="0.25">
      <c r="A270" s="100">
        <v>9</v>
      </c>
      <c r="B270" s="46">
        <v>1186220168</v>
      </c>
      <c r="C270" s="46">
        <v>42272004</v>
      </c>
      <c r="D270" s="48" t="s">
        <v>634</v>
      </c>
      <c r="E270" s="49" t="s">
        <v>635</v>
      </c>
      <c r="F270" s="42" t="s">
        <v>139</v>
      </c>
      <c r="G270" s="98">
        <v>6169</v>
      </c>
      <c r="H270" s="98">
        <f t="shared" si="75"/>
        <v>1172</v>
      </c>
      <c r="I270" s="99">
        <f t="shared" si="76"/>
        <v>7341</v>
      </c>
      <c r="J270" s="228"/>
      <c r="K270" s="229"/>
      <c r="L270" s="230"/>
    </row>
    <row r="271" spans="1:13" ht="27" x14ac:dyDescent="0.25">
      <c r="A271" s="100">
        <v>10</v>
      </c>
      <c r="B271" s="51" t="s">
        <v>636</v>
      </c>
      <c r="C271" s="46">
        <v>42272004</v>
      </c>
      <c r="D271" s="48" t="s">
        <v>637</v>
      </c>
      <c r="E271" s="49" t="s">
        <v>638</v>
      </c>
      <c r="F271" s="42" t="s">
        <v>139</v>
      </c>
      <c r="G271" s="98">
        <v>216076</v>
      </c>
      <c r="H271" s="98">
        <f t="shared" si="75"/>
        <v>41054</v>
      </c>
      <c r="I271" s="99">
        <f t="shared" si="76"/>
        <v>257130</v>
      </c>
      <c r="J271" s="228"/>
      <c r="K271" s="229"/>
      <c r="L271" s="230"/>
    </row>
    <row r="272" spans="1:13" s="59" customFormat="1" ht="27" x14ac:dyDescent="0.25">
      <c r="A272" s="100">
        <v>11</v>
      </c>
      <c r="B272" s="51" t="s">
        <v>636</v>
      </c>
      <c r="C272" s="46">
        <v>42272004</v>
      </c>
      <c r="D272" s="48" t="s">
        <v>639</v>
      </c>
      <c r="E272" s="49" t="s">
        <v>640</v>
      </c>
      <c r="F272" s="42" t="s">
        <v>139</v>
      </c>
      <c r="G272" s="98">
        <v>222150</v>
      </c>
      <c r="H272" s="98">
        <f t="shared" si="75"/>
        <v>42209</v>
      </c>
      <c r="I272" s="99">
        <f t="shared" si="76"/>
        <v>264359</v>
      </c>
      <c r="J272" s="228"/>
      <c r="K272" s="229"/>
      <c r="L272" s="230"/>
    </row>
    <row r="273" spans="1:12" s="59" customFormat="1" ht="27" x14ac:dyDescent="0.25">
      <c r="A273" s="100">
        <v>12</v>
      </c>
      <c r="B273" s="51" t="s">
        <v>636</v>
      </c>
      <c r="C273" s="46">
        <v>42272004</v>
      </c>
      <c r="D273" s="48" t="s">
        <v>641</v>
      </c>
      <c r="E273" s="49" t="s">
        <v>642</v>
      </c>
      <c r="F273" s="42" t="s">
        <v>139</v>
      </c>
      <c r="G273" s="98">
        <v>216076</v>
      </c>
      <c r="H273" s="98">
        <f t="shared" si="75"/>
        <v>41054</v>
      </c>
      <c r="I273" s="99">
        <f t="shared" si="76"/>
        <v>257130</v>
      </c>
      <c r="J273" s="228"/>
      <c r="K273" s="229"/>
      <c r="L273" s="230"/>
    </row>
    <row r="274" spans="1:12" s="59" customFormat="1" ht="27" x14ac:dyDescent="0.25">
      <c r="A274" s="100">
        <v>13</v>
      </c>
      <c r="B274" s="51" t="s">
        <v>636</v>
      </c>
      <c r="C274" s="46">
        <v>42272004</v>
      </c>
      <c r="D274" s="48" t="s">
        <v>643</v>
      </c>
      <c r="E274" s="49" t="s">
        <v>644</v>
      </c>
      <c r="F274" s="42" t="s">
        <v>139</v>
      </c>
      <c r="G274" s="98">
        <v>209593</v>
      </c>
      <c r="H274" s="98">
        <f t="shared" si="75"/>
        <v>39823</v>
      </c>
      <c r="I274" s="99">
        <f t="shared" si="76"/>
        <v>249416</v>
      </c>
      <c r="J274" s="228"/>
      <c r="K274" s="229"/>
      <c r="L274" s="230"/>
    </row>
    <row r="275" spans="1:12" s="59" customFormat="1" ht="27" x14ac:dyDescent="0.25">
      <c r="A275" s="100">
        <v>14</v>
      </c>
      <c r="B275" s="46">
        <v>1196430125</v>
      </c>
      <c r="C275" s="46">
        <v>42271715</v>
      </c>
      <c r="D275" s="48" t="s">
        <v>645</v>
      </c>
      <c r="E275" s="49" t="s">
        <v>646</v>
      </c>
      <c r="F275" s="42" t="s">
        <v>139</v>
      </c>
      <c r="G275" s="98">
        <v>216076</v>
      </c>
      <c r="H275" s="98">
        <f t="shared" si="75"/>
        <v>41054</v>
      </c>
      <c r="I275" s="99">
        <f t="shared" si="76"/>
        <v>257130</v>
      </c>
      <c r="J275" s="228"/>
      <c r="K275" s="229"/>
      <c r="L275" s="230"/>
    </row>
    <row r="276" spans="1:12" s="59" customFormat="1" ht="27" x14ac:dyDescent="0.25">
      <c r="A276" s="100">
        <v>15</v>
      </c>
      <c r="B276" s="46">
        <v>1196430133</v>
      </c>
      <c r="C276" s="46">
        <v>42271715</v>
      </c>
      <c r="D276" s="48" t="s">
        <v>647</v>
      </c>
      <c r="E276" s="49" t="s">
        <v>648</v>
      </c>
      <c r="F276" s="42" t="s">
        <v>139</v>
      </c>
      <c r="G276" s="98">
        <v>209593</v>
      </c>
      <c r="H276" s="98">
        <f t="shared" si="75"/>
        <v>39823</v>
      </c>
      <c r="I276" s="99">
        <f t="shared" si="76"/>
        <v>249416</v>
      </c>
      <c r="J276" s="228"/>
      <c r="K276" s="229"/>
      <c r="L276" s="230"/>
    </row>
    <row r="277" spans="1:12" s="59" customFormat="1" ht="18" x14ac:dyDescent="0.25">
      <c r="A277" s="100">
        <v>16</v>
      </c>
      <c r="B277" s="46">
        <v>1196430540</v>
      </c>
      <c r="C277" s="46">
        <v>42271715</v>
      </c>
      <c r="D277" s="48" t="s">
        <v>649</v>
      </c>
      <c r="E277" s="49" t="s">
        <v>649</v>
      </c>
      <c r="F277" s="42" t="s">
        <v>139</v>
      </c>
      <c r="G277" s="98">
        <v>3697</v>
      </c>
      <c r="H277" s="98">
        <f t="shared" si="75"/>
        <v>702</v>
      </c>
      <c r="I277" s="99">
        <f t="shared" si="76"/>
        <v>4399</v>
      </c>
      <c r="J277" s="228"/>
      <c r="K277" s="229"/>
      <c r="L277" s="230"/>
    </row>
    <row r="278" spans="1:12" s="59" customFormat="1" ht="18" x14ac:dyDescent="0.25">
      <c r="A278" s="100">
        <v>17</v>
      </c>
      <c r="B278" s="46">
        <v>1196430601</v>
      </c>
      <c r="C278" s="46">
        <v>42271715</v>
      </c>
      <c r="D278" s="48" t="s">
        <v>650</v>
      </c>
      <c r="E278" s="49" t="s">
        <v>650</v>
      </c>
      <c r="F278" s="42" t="s">
        <v>139</v>
      </c>
      <c r="G278" s="98">
        <v>3697</v>
      </c>
      <c r="H278" s="98">
        <f t="shared" si="75"/>
        <v>702</v>
      </c>
      <c r="I278" s="99">
        <f t="shared" si="76"/>
        <v>4399</v>
      </c>
      <c r="J278" s="228"/>
      <c r="K278" s="229"/>
      <c r="L278" s="230"/>
    </row>
    <row r="279" spans="1:12" s="59" customFormat="1" ht="18" x14ac:dyDescent="0.25">
      <c r="A279" s="100">
        <v>18</v>
      </c>
      <c r="B279" s="46" t="s">
        <v>140</v>
      </c>
      <c r="C279" s="46">
        <v>42271715</v>
      </c>
      <c r="D279" s="48" t="s">
        <v>651</v>
      </c>
      <c r="E279" s="48" t="s">
        <v>651</v>
      </c>
      <c r="F279" s="42" t="s">
        <v>142</v>
      </c>
      <c r="G279" s="98">
        <v>3886</v>
      </c>
      <c r="H279" s="98">
        <f t="shared" si="75"/>
        <v>738</v>
      </c>
      <c r="I279" s="99">
        <f t="shared" si="76"/>
        <v>4624</v>
      </c>
      <c r="J279" s="228"/>
      <c r="K279" s="229"/>
      <c r="L279" s="230"/>
    </row>
    <row r="280" spans="1:12" s="59" customFormat="1" ht="18" x14ac:dyDescent="0.25">
      <c r="A280" s="100">
        <v>19</v>
      </c>
      <c r="B280" s="46">
        <v>1196430494</v>
      </c>
      <c r="C280" s="46">
        <v>42271715</v>
      </c>
      <c r="D280" s="48" t="s">
        <v>652</v>
      </c>
      <c r="E280" s="49" t="s">
        <v>652</v>
      </c>
      <c r="F280" s="42" t="s">
        <v>139</v>
      </c>
      <c r="G280" s="98">
        <v>3697</v>
      </c>
      <c r="H280" s="98">
        <f t="shared" si="75"/>
        <v>702</v>
      </c>
      <c r="I280" s="99">
        <f t="shared" si="76"/>
        <v>4399</v>
      </c>
      <c r="J280" s="228"/>
      <c r="K280" s="229"/>
      <c r="L280" s="230"/>
    </row>
    <row r="281" spans="1:12" s="59" customFormat="1" ht="18" x14ac:dyDescent="0.25">
      <c r="A281" s="100">
        <v>20</v>
      </c>
      <c r="B281" s="46">
        <v>1196430495</v>
      </c>
      <c r="C281" s="46">
        <v>42271715</v>
      </c>
      <c r="D281" s="48" t="s">
        <v>653</v>
      </c>
      <c r="E281" s="49" t="s">
        <v>653</v>
      </c>
      <c r="F281" s="42" t="s">
        <v>139</v>
      </c>
      <c r="G281" s="98">
        <v>3697</v>
      </c>
      <c r="H281" s="98">
        <f t="shared" si="75"/>
        <v>702</v>
      </c>
      <c r="I281" s="99">
        <f t="shared" si="76"/>
        <v>4399</v>
      </c>
      <c r="J281" s="228"/>
      <c r="K281" s="229"/>
      <c r="L281" s="230"/>
    </row>
    <row r="282" spans="1:12" s="59" customFormat="1" ht="18" x14ac:dyDescent="0.25">
      <c r="A282" s="100">
        <v>21</v>
      </c>
      <c r="B282" s="46">
        <v>1196430496</v>
      </c>
      <c r="C282" s="46">
        <v>42271715</v>
      </c>
      <c r="D282" s="48" t="s">
        <v>654</v>
      </c>
      <c r="E282" s="49" t="s">
        <v>654</v>
      </c>
      <c r="F282" s="42" t="s">
        <v>139</v>
      </c>
      <c r="G282" s="98">
        <v>3886</v>
      </c>
      <c r="H282" s="98">
        <f t="shared" si="75"/>
        <v>738</v>
      </c>
      <c r="I282" s="99">
        <f t="shared" si="76"/>
        <v>4624</v>
      </c>
      <c r="J282" s="228"/>
      <c r="K282" s="229"/>
      <c r="L282" s="230"/>
    </row>
    <row r="283" spans="1:12" s="59" customFormat="1" ht="18" x14ac:dyDescent="0.25">
      <c r="A283" s="100">
        <v>22</v>
      </c>
      <c r="B283" s="46">
        <v>1196430513</v>
      </c>
      <c r="C283" s="46">
        <v>42271715</v>
      </c>
      <c r="D283" s="48" t="s">
        <v>655</v>
      </c>
      <c r="E283" s="49" t="s">
        <v>655</v>
      </c>
      <c r="F283" s="42" t="s">
        <v>139</v>
      </c>
      <c r="G283" s="98">
        <v>3886</v>
      </c>
      <c r="H283" s="98">
        <f t="shared" si="75"/>
        <v>738</v>
      </c>
      <c r="I283" s="99">
        <f t="shared" si="76"/>
        <v>4624</v>
      </c>
      <c r="J283" s="228"/>
      <c r="K283" s="229"/>
      <c r="L283" s="230"/>
    </row>
    <row r="284" spans="1:12" s="59" customFormat="1" ht="18" x14ac:dyDescent="0.25">
      <c r="A284" s="100">
        <v>23</v>
      </c>
      <c r="B284" s="46">
        <v>1196430490</v>
      </c>
      <c r="C284" s="46">
        <v>42271715</v>
      </c>
      <c r="D284" s="48" t="s">
        <v>656</v>
      </c>
      <c r="E284" s="49" t="s">
        <v>656</v>
      </c>
      <c r="F284" s="42" t="s">
        <v>139</v>
      </c>
      <c r="G284" s="98">
        <v>3886</v>
      </c>
      <c r="H284" s="98">
        <f t="shared" si="75"/>
        <v>738</v>
      </c>
      <c r="I284" s="99">
        <f t="shared" si="76"/>
        <v>4624</v>
      </c>
      <c r="J284" s="228"/>
      <c r="K284" s="229"/>
      <c r="L284" s="230"/>
    </row>
    <row r="285" spans="1:12" s="59" customFormat="1" ht="18" x14ac:dyDescent="0.25">
      <c r="A285" s="100">
        <v>24</v>
      </c>
      <c r="B285" s="46">
        <v>1196430512</v>
      </c>
      <c r="C285" s="46">
        <v>42271715</v>
      </c>
      <c r="D285" s="48" t="s">
        <v>657</v>
      </c>
      <c r="E285" s="49" t="s">
        <v>657</v>
      </c>
      <c r="F285" s="42" t="s">
        <v>139</v>
      </c>
      <c r="G285" s="98">
        <v>3886</v>
      </c>
      <c r="H285" s="98">
        <f t="shared" si="75"/>
        <v>738</v>
      </c>
      <c r="I285" s="99">
        <f t="shared" si="76"/>
        <v>4624</v>
      </c>
      <c r="J285" s="228"/>
      <c r="K285" s="229"/>
      <c r="L285" s="230"/>
    </row>
    <row r="286" spans="1:12" ht="18" x14ac:dyDescent="0.25">
      <c r="A286" s="100">
        <v>25</v>
      </c>
      <c r="B286" s="46">
        <v>1196430510</v>
      </c>
      <c r="C286" s="46">
        <v>42271715</v>
      </c>
      <c r="D286" s="48" t="s">
        <v>658</v>
      </c>
      <c r="E286" s="49" t="s">
        <v>658</v>
      </c>
      <c r="F286" s="42" t="s">
        <v>139</v>
      </c>
      <c r="G286" s="98">
        <v>3886</v>
      </c>
      <c r="H286" s="98">
        <f t="shared" si="75"/>
        <v>738</v>
      </c>
      <c r="I286" s="99">
        <f t="shared" si="76"/>
        <v>4624</v>
      </c>
      <c r="J286" s="228"/>
      <c r="K286" s="229"/>
      <c r="L286" s="230"/>
    </row>
    <row r="287" spans="1:12" s="59" customFormat="1" ht="18" x14ac:dyDescent="0.25">
      <c r="A287" s="100">
        <v>26</v>
      </c>
      <c r="B287" s="46">
        <v>1196430520</v>
      </c>
      <c r="C287" s="46">
        <v>42271715</v>
      </c>
      <c r="D287" s="48" t="s">
        <v>659</v>
      </c>
      <c r="E287" s="49" t="s">
        <v>659</v>
      </c>
      <c r="F287" s="42" t="s">
        <v>139</v>
      </c>
      <c r="G287" s="98">
        <v>3886</v>
      </c>
      <c r="H287" s="98">
        <f t="shared" si="75"/>
        <v>738</v>
      </c>
      <c r="I287" s="99">
        <f t="shared" si="76"/>
        <v>4624</v>
      </c>
      <c r="J287" s="228"/>
      <c r="K287" s="229"/>
      <c r="L287" s="230"/>
    </row>
    <row r="288" spans="1:12" s="59" customFormat="1" ht="18" x14ac:dyDescent="0.25">
      <c r="A288" s="100">
        <v>27</v>
      </c>
      <c r="B288" s="46">
        <v>1196430530</v>
      </c>
      <c r="C288" s="46">
        <v>42271715</v>
      </c>
      <c r="D288" s="48" t="s">
        <v>660</v>
      </c>
      <c r="E288" s="49" t="s">
        <v>660</v>
      </c>
      <c r="F288" s="42" t="s">
        <v>139</v>
      </c>
      <c r="G288" s="98">
        <v>3886</v>
      </c>
      <c r="H288" s="98">
        <f t="shared" si="75"/>
        <v>738</v>
      </c>
      <c r="I288" s="99">
        <f t="shared" si="76"/>
        <v>4624</v>
      </c>
      <c r="J288" s="228"/>
      <c r="K288" s="229"/>
      <c r="L288" s="230"/>
    </row>
    <row r="289" spans="1:12" s="59" customFormat="1" ht="36" x14ac:dyDescent="0.25">
      <c r="A289" s="100">
        <v>28</v>
      </c>
      <c r="B289" s="46">
        <v>1196430129</v>
      </c>
      <c r="C289" s="46">
        <v>42271715</v>
      </c>
      <c r="D289" s="48" t="s">
        <v>661</v>
      </c>
      <c r="E289" s="49" t="s">
        <v>661</v>
      </c>
      <c r="F289" s="42" t="s">
        <v>139</v>
      </c>
      <c r="G289" s="98">
        <v>22083</v>
      </c>
      <c r="H289" s="98">
        <f t="shared" si="75"/>
        <v>4196</v>
      </c>
      <c r="I289" s="99">
        <f t="shared" si="76"/>
        <v>26279</v>
      </c>
      <c r="J289" s="228"/>
      <c r="K289" s="229"/>
      <c r="L289" s="230"/>
    </row>
    <row r="290" spans="1:12" s="59" customFormat="1" ht="36" x14ac:dyDescent="0.25">
      <c r="A290" s="100">
        <v>29</v>
      </c>
      <c r="B290" s="46">
        <v>1196430101</v>
      </c>
      <c r="C290" s="46">
        <v>42271715</v>
      </c>
      <c r="D290" s="48" t="s">
        <v>662</v>
      </c>
      <c r="E290" s="49" t="s">
        <v>663</v>
      </c>
      <c r="F290" s="42" t="s">
        <v>139</v>
      </c>
      <c r="G290" s="98">
        <v>22083</v>
      </c>
      <c r="H290" s="98">
        <f t="shared" si="75"/>
        <v>4196</v>
      </c>
      <c r="I290" s="99">
        <f t="shared" si="76"/>
        <v>26279</v>
      </c>
      <c r="J290" s="228"/>
      <c r="K290" s="229"/>
      <c r="L290" s="230"/>
    </row>
    <row r="291" spans="1:12" ht="36" x14ac:dyDescent="0.25">
      <c r="A291" s="100">
        <v>30</v>
      </c>
      <c r="B291" s="46">
        <v>1196430102</v>
      </c>
      <c r="C291" s="46">
        <v>42271715</v>
      </c>
      <c r="D291" s="48" t="s">
        <v>664</v>
      </c>
      <c r="E291" s="49" t="s">
        <v>664</v>
      </c>
      <c r="F291" s="42" t="s">
        <v>139</v>
      </c>
      <c r="G291" s="98">
        <v>22083</v>
      </c>
      <c r="H291" s="98">
        <f t="shared" si="75"/>
        <v>4196</v>
      </c>
      <c r="I291" s="99">
        <f t="shared" si="76"/>
        <v>26279</v>
      </c>
      <c r="J291" s="228"/>
      <c r="K291" s="229"/>
      <c r="L291" s="230"/>
    </row>
    <row r="292" spans="1:12" s="59" customFormat="1" ht="36" x14ac:dyDescent="0.25">
      <c r="A292" s="100">
        <v>31</v>
      </c>
      <c r="B292" s="46">
        <v>1196430106</v>
      </c>
      <c r="C292" s="46">
        <v>42271715</v>
      </c>
      <c r="D292" s="48" t="s">
        <v>665</v>
      </c>
      <c r="E292" s="49" t="s">
        <v>665</v>
      </c>
      <c r="F292" s="42" t="s">
        <v>139</v>
      </c>
      <c r="G292" s="98">
        <v>22083</v>
      </c>
      <c r="H292" s="98">
        <f t="shared" si="75"/>
        <v>4196</v>
      </c>
      <c r="I292" s="99">
        <f t="shared" si="76"/>
        <v>26279</v>
      </c>
      <c r="J292" s="228"/>
      <c r="K292" s="229"/>
      <c r="L292" s="230"/>
    </row>
    <row r="293" spans="1:12" s="59" customFormat="1" ht="36" x14ac:dyDescent="0.25">
      <c r="A293" s="100">
        <v>32</v>
      </c>
      <c r="B293" s="46">
        <v>1196430103</v>
      </c>
      <c r="C293" s="46">
        <v>42271715</v>
      </c>
      <c r="D293" s="48" t="s">
        <v>666</v>
      </c>
      <c r="E293" s="49" t="s">
        <v>666</v>
      </c>
      <c r="F293" s="42" t="s">
        <v>139</v>
      </c>
      <c r="G293" s="98">
        <v>22083</v>
      </c>
      <c r="H293" s="98">
        <f t="shared" si="75"/>
        <v>4196</v>
      </c>
      <c r="I293" s="99">
        <f t="shared" si="76"/>
        <v>26279</v>
      </c>
      <c r="J293" s="228"/>
      <c r="K293" s="229"/>
      <c r="L293" s="230"/>
    </row>
    <row r="294" spans="1:12" s="59" customFormat="1" ht="36" x14ac:dyDescent="0.25">
      <c r="A294" s="100">
        <v>33</v>
      </c>
      <c r="B294" s="46">
        <v>1196430105</v>
      </c>
      <c r="C294" s="46">
        <v>42271715</v>
      </c>
      <c r="D294" s="48" t="s">
        <v>667</v>
      </c>
      <c r="E294" s="49" t="s">
        <v>668</v>
      </c>
      <c r="F294" s="42" t="s">
        <v>139</v>
      </c>
      <c r="G294" s="98">
        <v>22083</v>
      </c>
      <c r="H294" s="98">
        <f t="shared" si="75"/>
        <v>4196</v>
      </c>
      <c r="I294" s="99">
        <f t="shared" si="76"/>
        <v>26279</v>
      </c>
      <c r="J294" s="228"/>
      <c r="K294" s="229"/>
      <c r="L294" s="230"/>
    </row>
    <row r="295" spans="1:12" s="59" customFormat="1" ht="45" x14ac:dyDescent="0.25">
      <c r="A295" s="100">
        <v>34</v>
      </c>
      <c r="B295" s="46">
        <v>1196430104</v>
      </c>
      <c r="C295" s="46">
        <v>42271715</v>
      </c>
      <c r="D295" s="48" t="s">
        <v>669</v>
      </c>
      <c r="E295" s="49" t="s">
        <v>669</v>
      </c>
      <c r="F295" s="42" t="s">
        <v>139</v>
      </c>
      <c r="G295" s="98">
        <v>20525</v>
      </c>
      <c r="H295" s="98">
        <f t="shared" si="75"/>
        <v>3900</v>
      </c>
      <c r="I295" s="99">
        <f t="shared" si="76"/>
        <v>24425</v>
      </c>
      <c r="J295" s="228"/>
      <c r="K295" s="229"/>
      <c r="L295" s="230"/>
    </row>
    <row r="296" spans="1:12" s="59" customFormat="1" ht="18" x14ac:dyDescent="0.25">
      <c r="A296" s="100">
        <v>35</v>
      </c>
      <c r="B296" s="46">
        <v>1196430031</v>
      </c>
      <c r="C296" s="46">
        <v>42271715</v>
      </c>
      <c r="D296" s="48" t="s">
        <v>670</v>
      </c>
      <c r="E296" s="49" t="s">
        <v>671</v>
      </c>
      <c r="F296" s="42" t="s">
        <v>139</v>
      </c>
      <c r="G296" s="98">
        <v>276959</v>
      </c>
      <c r="H296" s="98">
        <f t="shared" si="75"/>
        <v>52622</v>
      </c>
      <c r="I296" s="99">
        <f t="shared" si="76"/>
        <v>329581</v>
      </c>
      <c r="J296" s="228"/>
      <c r="K296" s="229"/>
      <c r="L296" s="230"/>
    </row>
    <row r="297" spans="1:12" s="59" customFormat="1" ht="18" x14ac:dyDescent="0.25">
      <c r="A297" s="100">
        <v>36</v>
      </c>
      <c r="B297" s="46">
        <v>1196430127</v>
      </c>
      <c r="C297" s="46">
        <v>42271715</v>
      </c>
      <c r="D297" s="48" t="s">
        <v>672</v>
      </c>
      <c r="E297" s="49" t="s">
        <v>673</v>
      </c>
      <c r="F297" s="42" t="s">
        <v>139</v>
      </c>
      <c r="G297" s="98">
        <v>262420</v>
      </c>
      <c r="H297" s="98">
        <f t="shared" si="75"/>
        <v>49860</v>
      </c>
      <c r="I297" s="99">
        <f t="shared" si="76"/>
        <v>312280</v>
      </c>
      <c r="J297" s="228"/>
      <c r="K297" s="229"/>
      <c r="L297" s="230"/>
    </row>
    <row r="298" spans="1:12" s="59" customFormat="1" ht="18" x14ac:dyDescent="0.25">
      <c r="A298" s="100">
        <v>37</v>
      </c>
      <c r="B298" s="46" t="s">
        <v>140</v>
      </c>
      <c r="C298" s="46">
        <v>42271715</v>
      </c>
      <c r="D298" s="48" t="s">
        <v>674</v>
      </c>
      <c r="E298" s="49" t="s">
        <v>674</v>
      </c>
      <c r="F298" s="42" t="s">
        <v>142</v>
      </c>
      <c r="G298" s="98">
        <v>3066</v>
      </c>
      <c r="H298" s="98">
        <f t="shared" si="75"/>
        <v>583</v>
      </c>
      <c r="I298" s="99">
        <f t="shared" si="76"/>
        <v>3649</v>
      </c>
      <c r="J298" s="228"/>
      <c r="K298" s="229"/>
      <c r="L298" s="230"/>
    </row>
    <row r="299" spans="1:12" s="39" customFormat="1" ht="18" x14ac:dyDescent="0.25">
      <c r="A299" s="100">
        <v>38</v>
      </c>
      <c r="B299" s="46">
        <v>1196430420</v>
      </c>
      <c r="C299" s="46">
        <v>42271715</v>
      </c>
      <c r="D299" s="48" t="s">
        <v>675</v>
      </c>
      <c r="E299" s="49" t="s">
        <v>675</v>
      </c>
      <c r="F299" s="42" t="s">
        <v>139</v>
      </c>
      <c r="G299" s="98">
        <v>2909</v>
      </c>
      <c r="H299" s="98">
        <f t="shared" si="75"/>
        <v>553</v>
      </c>
      <c r="I299" s="99">
        <f t="shared" si="76"/>
        <v>3462</v>
      </c>
      <c r="J299" s="228"/>
      <c r="K299" s="229"/>
      <c r="L299" s="230"/>
    </row>
    <row r="300" spans="1:12" s="59" customFormat="1" ht="18" x14ac:dyDescent="0.25">
      <c r="A300" s="100">
        <v>39</v>
      </c>
      <c r="B300" s="46">
        <v>1196430430</v>
      </c>
      <c r="C300" s="46">
        <v>42271715</v>
      </c>
      <c r="D300" s="48" t="s">
        <v>676</v>
      </c>
      <c r="E300" s="49" t="s">
        <v>676</v>
      </c>
      <c r="F300" s="42" t="s">
        <v>139</v>
      </c>
      <c r="G300" s="98">
        <v>2909</v>
      </c>
      <c r="H300" s="98">
        <f t="shared" si="75"/>
        <v>553</v>
      </c>
      <c r="I300" s="99">
        <f t="shared" si="76"/>
        <v>3462</v>
      </c>
      <c r="J300" s="228"/>
      <c r="K300" s="229"/>
      <c r="L300" s="230"/>
    </row>
    <row r="301" spans="1:12" s="59" customFormat="1" ht="18" x14ac:dyDescent="0.25">
      <c r="A301" s="100">
        <v>40</v>
      </c>
      <c r="B301" s="46">
        <v>1196430440</v>
      </c>
      <c r="C301" s="46">
        <v>42271715</v>
      </c>
      <c r="D301" s="48" t="s">
        <v>677</v>
      </c>
      <c r="E301" s="49" t="s">
        <v>677</v>
      </c>
      <c r="F301" s="42" t="s">
        <v>139</v>
      </c>
      <c r="G301" s="98">
        <v>2909</v>
      </c>
      <c r="H301" s="98">
        <f t="shared" si="75"/>
        <v>553</v>
      </c>
      <c r="I301" s="99">
        <f t="shared" si="76"/>
        <v>3462</v>
      </c>
      <c r="J301" s="228"/>
      <c r="K301" s="229"/>
      <c r="L301" s="230"/>
    </row>
    <row r="302" spans="1:12" s="59" customFormat="1" ht="18" x14ac:dyDescent="0.25">
      <c r="A302" s="100">
        <v>41</v>
      </c>
      <c r="B302" s="46">
        <v>1196430450</v>
      </c>
      <c r="C302" s="46">
        <v>42271715</v>
      </c>
      <c r="D302" s="48" t="s">
        <v>678</v>
      </c>
      <c r="E302" s="49" t="s">
        <v>678</v>
      </c>
      <c r="F302" s="42" t="s">
        <v>139</v>
      </c>
      <c r="G302" s="98">
        <v>2909</v>
      </c>
      <c r="H302" s="98">
        <f t="shared" si="75"/>
        <v>553</v>
      </c>
      <c r="I302" s="99">
        <f t="shared" si="76"/>
        <v>3462</v>
      </c>
      <c r="J302" s="228"/>
      <c r="K302" s="229"/>
      <c r="L302" s="230"/>
    </row>
    <row r="303" spans="1:12" s="39" customFormat="1" ht="18" x14ac:dyDescent="0.25">
      <c r="A303" s="100">
        <v>42</v>
      </c>
      <c r="B303" s="46">
        <v>1196430460</v>
      </c>
      <c r="C303" s="46">
        <v>42271715</v>
      </c>
      <c r="D303" s="48" t="s">
        <v>679</v>
      </c>
      <c r="E303" s="49" t="s">
        <v>679</v>
      </c>
      <c r="F303" s="42" t="s">
        <v>139</v>
      </c>
      <c r="G303" s="98">
        <v>2909</v>
      </c>
      <c r="H303" s="98">
        <f t="shared" si="75"/>
        <v>553</v>
      </c>
      <c r="I303" s="99">
        <f t="shared" si="76"/>
        <v>3462</v>
      </c>
      <c r="J303" s="228"/>
      <c r="K303" s="229"/>
      <c r="L303" s="230"/>
    </row>
    <row r="304" spans="1:12" s="59" customFormat="1" ht="18" x14ac:dyDescent="0.25">
      <c r="A304" s="100">
        <v>43</v>
      </c>
      <c r="B304" s="46">
        <v>1196430470</v>
      </c>
      <c r="C304" s="46">
        <v>42271715</v>
      </c>
      <c r="D304" s="48" t="s">
        <v>680</v>
      </c>
      <c r="E304" s="49" t="s">
        <v>680</v>
      </c>
      <c r="F304" s="42" t="s">
        <v>139</v>
      </c>
      <c r="G304" s="98">
        <v>2909</v>
      </c>
      <c r="H304" s="98">
        <f t="shared" si="75"/>
        <v>553</v>
      </c>
      <c r="I304" s="99">
        <f t="shared" si="76"/>
        <v>3462</v>
      </c>
      <c r="J304" s="228"/>
      <c r="K304" s="229"/>
      <c r="L304" s="230"/>
    </row>
    <row r="305" spans="1:13" s="59" customFormat="1" x14ac:dyDescent="0.25">
      <c r="A305" s="45" t="s">
        <v>1042</v>
      </c>
      <c r="B305" s="100"/>
      <c r="C305" s="100"/>
      <c r="D305" s="46"/>
      <c r="E305" s="46"/>
      <c r="F305" s="46"/>
      <c r="G305" s="101"/>
      <c r="H305" s="101"/>
      <c r="I305" s="102">
        <f>SUM(I262:I304)</f>
        <v>2473699</v>
      </c>
      <c r="J305" s="231"/>
      <c r="K305" s="232"/>
      <c r="L305" s="233"/>
    </row>
    <row r="306" spans="1:13" s="59" customFormat="1" ht="15.75" customHeight="1" x14ac:dyDescent="0.25">
      <c r="A306" s="37" t="s">
        <v>68</v>
      </c>
      <c r="B306" s="184" t="s">
        <v>681</v>
      </c>
      <c r="C306" s="184"/>
      <c r="D306" s="184"/>
      <c r="E306" s="184"/>
      <c r="F306" s="103" t="s">
        <v>158</v>
      </c>
      <c r="G306" s="185" t="s">
        <v>130</v>
      </c>
      <c r="H306" s="185"/>
      <c r="I306" s="185"/>
      <c r="J306" s="185" t="s">
        <v>1084</v>
      </c>
      <c r="K306" s="185"/>
      <c r="L306" s="185"/>
      <c r="M306" s="185"/>
    </row>
    <row r="307" spans="1:13" s="59" customFormat="1" ht="27" x14ac:dyDescent="0.25">
      <c r="A307" s="40" t="s">
        <v>131</v>
      </c>
      <c r="B307" s="40" t="s">
        <v>132</v>
      </c>
      <c r="C307" s="41" t="s">
        <v>232</v>
      </c>
      <c r="D307" s="41" t="s">
        <v>133</v>
      </c>
      <c r="E307" s="41" t="s">
        <v>150</v>
      </c>
      <c r="F307" s="41" t="s">
        <v>135</v>
      </c>
      <c r="G307" s="97" t="s">
        <v>136</v>
      </c>
      <c r="H307" s="97" t="s">
        <v>137</v>
      </c>
      <c r="I307" s="97" t="s">
        <v>138</v>
      </c>
      <c r="J307" s="124" t="s">
        <v>136</v>
      </c>
      <c r="K307" s="124" t="s">
        <v>137</v>
      </c>
      <c r="L307" s="124" t="s">
        <v>138</v>
      </c>
      <c r="M307" s="97" t="s">
        <v>50</v>
      </c>
    </row>
    <row r="308" spans="1:13" s="59" customFormat="1" ht="27" x14ac:dyDescent="0.25">
      <c r="A308" s="100">
        <v>1</v>
      </c>
      <c r="B308" s="47">
        <v>1196420017</v>
      </c>
      <c r="C308" s="42">
        <v>42296101</v>
      </c>
      <c r="D308" s="48" t="s">
        <v>682</v>
      </c>
      <c r="E308" s="49" t="s">
        <v>683</v>
      </c>
      <c r="F308" s="42" t="s">
        <v>139</v>
      </c>
      <c r="G308" s="93">
        <v>1150000</v>
      </c>
      <c r="H308" s="93">
        <v>0</v>
      </c>
      <c r="I308" s="71">
        <f t="shared" ref="I308" si="77">+G308+H308</f>
        <v>1150000</v>
      </c>
      <c r="J308" s="93">
        <v>116136100</v>
      </c>
      <c r="K308" s="93">
        <v>0</v>
      </c>
      <c r="L308" s="71">
        <f t="shared" ref="L308" si="78">+J308+K308</f>
        <v>116136100</v>
      </c>
      <c r="M308" s="46" t="str">
        <f t="shared" ref="M308:M309" si="79">IF(L308&lt;=I308,"SI CUMPLE","NO CUMPLE")</f>
        <v>NO CUMPLE</v>
      </c>
    </row>
    <row r="309" spans="1:13" s="59" customFormat="1" ht="17.25" customHeight="1" x14ac:dyDescent="0.25">
      <c r="A309" s="45" t="s">
        <v>1043</v>
      </c>
      <c r="B309" s="100"/>
      <c r="C309" s="100"/>
      <c r="D309" s="46"/>
      <c r="E309" s="46"/>
      <c r="F309" s="46"/>
      <c r="G309" s="101"/>
      <c r="H309" s="101"/>
      <c r="I309" s="102">
        <f>SUM(I308)</f>
        <v>1150000</v>
      </c>
      <c r="J309" s="101"/>
      <c r="K309" s="101"/>
      <c r="L309" s="102">
        <f>SUM(L308)</f>
        <v>116136100</v>
      </c>
      <c r="M309" s="70" t="str">
        <f t="shared" si="79"/>
        <v>NO CUMPLE</v>
      </c>
    </row>
    <row r="310" spans="1:13" s="59" customFormat="1" ht="12.75" customHeight="1" x14ac:dyDescent="0.25">
      <c r="A310" s="37" t="s">
        <v>35</v>
      </c>
      <c r="B310" s="184" t="s">
        <v>684</v>
      </c>
      <c r="C310" s="184"/>
      <c r="D310" s="184"/>
      <c r="E310" s="184"/>
      <c r="F310" s="103" t="s">
        <v>158</v>
      </c>
      <c r="G310" s="185" t="s">
        <v>130</v>
      </c>
      <c r="H310" s="185"/>
      <c r="I310" s="185"/>
      <c r="J310" s="185"/>
      <c r="K310" s="185"/>
      <c r="L310" s="185"/>
    </row>
    <row r="311" spans="1:13" s="59" customFormat="1" ht="27" x14ac:dyDescent="0.25">
      <c r="A311" s="40" t="s">
        <v>131</v>
      </c>
      <c r="B311" s="40" t="s">
        <v>132</v>
      </c>
      <c r="C311" s="41" t="s">
        <v>232</v>
      </c>
      <c r="D311" s="41" t="s">
        <v>133</v>
      </c>
      <c r="E311" s="41" t="s">
        <v>150</v>
      </c>
      <c r="F311" s="41" t="s">
        <v>135</v>
      </c>
      <c r="G311" s="97" t="s">
        <v>136</v>
      </c>
      <c r="H311" s="97" t="s">
        <v>137</v>
      </c>
      <c r="I311" s="97" t="s">
        <v>138</v>
      </c>
      <c r="J311" s="97" t="s">
        <v>136</v>
      </c>
      <c r="K311" s="97" t="s">
        <v>137</v>
      </c>
      <c r="L311" s="97" t="s">
        <v>138</v>
      </c>
    </row>
    <row r="312" spans="1:13" ht="27" x14ac:dyDescent="0.25">
      <c r="A312" s="100">
        <v>1</v>
      </c>
      <c r="B312" s="47">
        <v>1186220911</v>
      </c>
      <c r="C312" s="42">
        <v>42293406</v>
      </c>
      <c r="D312" s="48" t="s">
        <v>685</v>
      </c>
      <c r="E312" s="49" t="s">
        <v>686</v>
      </c>
      <c r="F312" s="42" t="s">
        <v>139</v>
      </c>
      <c r="G312" s="93">
        <v>2163380</v>
      </c>
      <c r="H312" s="93">
        <v>0</v>
      </c>
      <c r="I312" s="71">
        <f t="shared" ref="I312:I317" si="80">+G312+H312</f>
        <v>2163380</v>
      </c>
      <c r="J312" s="210" t="s">
        <v>1146</v>
      </c>
      <c r="K312" s="211"/>
      <c r="L312" s="212"/>
    </row>
    <row r="313" spans="1:13" s="39" customFormat="1" ht="18" x14ac:dyDescent="0.25">
      <c r="A313" s="100">
        <v>2</v>
      </c>
      <c r="B313" s="47">
        <v>1186290013</v>
      </c>
      <c r="C313" s="42">
        <v>42203403</v>
      </c>
      <c r="D313" s="48" t="s">
        <v>687</v>
      </c>
      <c r="E313" s="49" t="s">
        <v>688</v>
      </c>
      <c r="F313" s="42" t="s">
        <v>139</v>
      </c>
      <c r="G313" s="93">
        <v>2329390</v>
      </c>
      <c r="H313" s="93">
        <v>0</v>
      </c>
      <c r="I313" s="71">
        <f t="shared" si="80"/>
        <v>2329390</v>
      </c>
      <c r="J313" s="213"/>
      <c r="K313" s="214"/>
      <c r="L313" s="215"/>
    </row>
    <row r="314" spans="1:13" s="39" customFormat="1" ht="18" x14ac:dyDescent="0.25">
      <c r="A314" s="100">
        <v>3</v>
      </c>
      <c r="B314" s="47">
        <v>1186290012</v>
      </c>
      <c r="C314" s="42">
        <v>42203403</v>
      </c>
      <c r="D314" s="48" t="s">
        <v>689</v>
      </c>
      <c r="E314" s="49" t="s">
        <v>688</v>
      </c>
      <c r="F314" s="42" t="s">
        <v>139</v>
      </c>
      <c r="G314" s="93">
        <v>2196057</v>
      </c>
      <c r="H314" s="93">
        <v>0</v>
      </c>
      <c r="I314" s="71">
        <f t="shared" si="80"/>
        <v>2196057</v>
      </c>
      <c r="J314" s="213"/>
      <c r="K314" s="214"/>
      <c r="L314" s="215"/>
    </row>
    <row r="315" spans="1:13" s="39" customFormat="1" x14ac:dyDescent="0.25">
      <c r="A315" s="100">
        <v>4</v>
      </c>
      <c r="B315" s="47">
        <v>1186220110</v>
      </c>
      <c r="C315" s="42">
        <v>42203406</v>
      </c>
      <c r="D315" s="48" t="s">
        <v>690</v>
      </c>
      <c r="E315" s="49" t="s">
        <v>691</v>
      </c>
      <c r="F315" s="42" t="s">
        <v>139</v>
      </c>
      <c r="G315" s="93">
        <v>2136022</v>
      </c>
      <c r="H315" s="93">
        <f t="shared" ref="H315:H317" si="81">ROUND(G315*0.19,0)</f>
        <v>405844</v>
      </c>
      <c r="I315" s="71">
        <f t="shared" si="80"/>
        <v>2541866</v>
      </c>
      <c r="J315" s="213"/>
      <c r="K315" s="214"/>
      <c r="L315" s="215"/>
    </row>
    <row r="316" spans="1:13" s="39" customFormat="1" ht="54" x14ac:dyDescent="0.25">
      <c r="A316" s="100">
        <v>5</v>
      </c>
      <c r="B316" s="47">
        <v>1186220913</v>
      </c>
      <c r="C316" s="42">
        <v>42203403</v>
      </c>
      <c r="D316" s="48" t="s">
        <v>692</v>
      </c>
      <c r="E316" s="49" t="s">
        <v>693</v>
      </c>
      <c r="F316" s="42" t="s">
        <v>139</v>
      </c>
      <c r="G316" s="93">
        <v>1058125</v>
      </c>
      <c r="H316" s="93">
        <f t="shared" si="81"/>
        <v>201044</v>
      </c>
      <c r="I316" s="71">
        <f t="shared" si="80"/>
        <v>1259169</v>
      </c>
      <c r="J316" s="213"/>
      <c r="K316" s="214"/>
      <c r="L316" s="215"/>
    </row>
    <row r="317" spans="1:13" s="39" customFormat="1" ht="18" x14ac:dyDescent="0.25">
      <c r="A317" s="100">
        <v>6</v>
      </c>
      <c r="B317" s="47">
        <v>1186290057</v>
      </c>
      <c r="C317" s="42">
        <v>42203406</v>
      </c>
      <c r="D317" s="48" t="s">
        <v>694</v>
      </c>
      <c r="E317" s="49" t="s">
        <v>694</v>
      </c>
      <c r="F317" s="42" t="s">
        <v>139</v>
      </c>
      <c r="G317" s="93">
        <v>2243594</v>
      </c>
      <c r="H317" s="93">
        <f t="shared" si="81"/>
        <v>426283</v>
      </c>
      <c r="I317" s="71">
        <f t="shared" si="80"/>
        <v>2669877</v>
      </c>
      <c r="J317" s="213"/>
      <c r="K317" s="214"/>
      <c r="L317" s="215"/>
    </row>
    <row r="318" spans="1:13" s="39" customFormat="1" ht="13.5" customHeight="1" x14ac:dyDescent="0.25">
      <c r="A318" s="45" t="s">
        <v>1044</v>
      </c>
      <c r="B318" s="100"/>
      <c r="C318" s="100"/>
      <c r="D318" s="46"/>
      <c r="E318" s="46"/>
      <c r="F318" s="46"/>
      <c r="G318" s="94"/>
      <c r="H318" s="94"/>
      <c r="I318" s="95">
        <f>SUM(I312:I317)</f>
        <v>13159739</v>
      </c>
      <c r="J318" s="216"/>
      <c r="K318" s="217"/>
      <c r="L318" s="218"/>
    </row>
    <row r="319" spans="1:13" ht="12.75" customHeight="1" x14ac:dyDescent="0.25">
      <c r="A319" s="37" t="s">
        <v>71</v>
      </c>
      <c r="B319" s="184" t="s">
        <v>695</v>
      </c>
      <c r="C319" s="184"/>
      <c r="D319" s="184"/>
      <c r="E319" s="184"/>
      <c r="F319" s="103" t="s">
        <v>158</v>
      </c>
      <c r="G319" s="185" t="s">
        <v>130</v>
      </c>
      <c r="H319" s="185"/>
      <c r="I319" s="185"/>
      <c r="J319" s="185"/>
      <c r="K319" s="185"/>
      <c r="L319" s="185"/>
    </row>
    <row r="320" spans="1:13" s="39" customFormat="1" ht="27" x14ac:dyDescent="0.25">
      <c r="A320" s="40" t="s">
        <v>131</v>
      </c>
      <c r="B320" s="40" t="s">
        <v>132</v>
      </c>
      <c r="C320" s="41" t="s">
        <v>232</v>
      </c>
      <c r="D320" s="41" t="s">
        <v>133</v>
      </c>
      <c r="E320" s="41" t="s">
        <v>150</v>
      </c>
      <c r="F320" s="41" t="s">
        <v>135</v>
      </c>
      <c r="G320" s="97" t="s">
        <v>136</v>
      </c>
      <c r="H320" s="97" t="s">
        <v>137</v>
      </c>
      <c r="I320" s="97" t="s">
        <v>138</v>
      </c>
      <c r="J320" s="97" t="s">
        <v>136</v>
      </c>
      <c r="K320" s="97" t="s">
        <v>137</v>
      </c>
      <c r="L320" s="97" t="s">
        <v>138</v>
      </c>
    </row>
    <row r="321" spans="1:17" s="39" customFormat="1" ht="27" x14ac:dyDescent="0.25">
      <c r="A321" s="100">
        <v>1</v>
      </c>
      <c r="B321" s="47">
        <v>1121020569</v>
      </c>
      <c r="C321" s="42">
        <v>42296100</v>
      </c>
      <c r="D321" s="48" t="s">
        <v>696</v>
      </c>
      <c r="E321" s="49" t="s">
        <v>696</v>
      </c>
      <c r="F321" s="42" t="s">
        <v>139</v>
      </c>
      <c r="G321" s="98">
        <v>541792</v>
      </c>
      <c r="H321" s="93">
        <f t="shared" ref="H321" si="82">ROUND(G321*0.19,0)</f>
        <v>102940</v>
      </c>
      <c r="I321" s="99">
        <f>+G321+H321</f>
        <v>644732</v>
      </c>
      <c r="J321" s="210" t="s">
        <v>1146</v>
      </c>
      <c r="K321" s="211"/>
      <c r="L321" s="212"/>
    </row>
    <row r="322" spans="1:17" s="39" customFormat="1" x14ac:dyDescent="0.25">
      <c r="A322" s="100">
        <v>2</v>
      </c>
      <c r="B322" s="47">
        <v>1186220498</v>
      </c>
      <c r="C322" s="42">
        <v>42296100</v>
      </c>
      <c r="D322" s="48" t="s">
        <v>697</v>
      </c>
      <c r="E322" s="49" t="s">
        <v>697</v>
      </c>
      <c r="F322" s="42" t="s">
        <v>139</v>
      </c>
      <c r="G322" s="98">
        <v>1150364</v>
      </c>
      <c r="H322" s="93">
        <v>0</v>
      </c>
      <c r="I322" s="99">
        <f t="shared" ref="I322:I325" si="83">+G322+H322</f>
        <v>1150364</v>
      </c>
      <c r="J322" s="213"/>
      <c r="K322" s="214"/>
      <c r="L322" s="215"/>
    </row>
    <row r="323" spans="1:17" s="39" customFormat="1" x14ac:dyDescent="0.25">
      <c r="A323" s="100">
        <v>3</v>
      </c>
      <c r="B323" s="47">
        <v>1186220498</v>
      </c>
      <c r="C323" s="42">
        <v>42296100</v>
      </c>
      <c r="D323" s="48" t="s">
        <v>698</v>
      </c>
      <c r="E323" s="49" t="s">
        <v>699</v>
      </c>
      <c r="F323" s="42" t="s">
        <v>139</v>
      </c>
      <c r="G323" s="98">
        <v>1041581</v>
      </c>
      <c r="H323" s="93">
        <v>0</v>
      </c>
      <c r="I323" s="99">
        <f t="shared" si="83"/>
        <v>1041581</v>
      </c>
      <c r="J323" s="213"/>
      <c r="K323" s="214"/>
      <c r="L323" s="215"/>
    </row>
    <row r="324" spans="1:17" s="39" customFormat="1" x14ac:dyDescent="0.25">
      <c r="A324" s="100">
        <v>4</v>
      </c>
      <c r="B324" s="47">
        <v>1196490987</v>
      </c>
      <c r="C324" s="42">
        <v>42296100</v>
      </c>
      <c r="D324" s="48" t="s">
        <v>700</v>
      </c>
      <c r="E324" s="49" t="s">
        <v>700</v>
      </c>
      <c r="F324" s="42" t="s">
        <v>139</v>
      </c>
      <c r="G324" s="98">
        <v>2644068</v>
      </c>
      <c r="H324" s="93">
        <v>0</v>
      </c>
      <c r="I324" s="99">
        <f t="shared" si="83"/>
        <v>2644068</v>
      </c>
      <c r="J324" s="213"/>
      <c r="K324" s="214"/>
      <c r="L324" s="215"/>
    </row>
    <row r="325" spans="1:17" s="39" customFormat="1" x14ac:dyDescent="0.25">
      <c r="A325" s="100">
        <v>5</v>
      </c>
      <c r="B325" s="47">
        <v>1186220048</v>
      </c>
      <c r="C325" s="42">
        <v>42296100</v>
      </c>
      <c r="D325" s="48" t="s">
        <v>701</v>
      </c>
      <c r="E325" s="49" t="s">
        <v>701</v>
      </c>
      <c r="F325" s="42" t="s">
        <v>139</v>
      </c>
      <c r="G325" s="98">
        <v>15918535</v>
      </c>
      <c r="H325" s="93">
        <v>0</v>
      </c>
      <c r="I325" s="99">
        <f t="shared" si="83"/>
        <v>15918535</v>
      </c>
      <c r="J325" s="213"/>
      <c r="K325" s="214"/>
      <c r="L325" s="215"/>
    </row>
    <row r="326" spans="1:17" s="56" customFormat="1" x14ac:dyDescent="0.25">
      <c r="A326" s="45" t="s">
        <v>1045</v>
      </c>
      <c r="B326" s="100"/>
      <c r="C326" s="100"/>
      <c r="D326" s="46"/>
      <c r="E326" s="46"/>
      <c r="F326" s="46"/>
      <c r="G326" s="101"/>
      <c r="H326" s="101"/>
      <c r="I326" s="102">
        <f>SUM(I321:I325)</f>
        <v>21399280</v>
      </c>
      <c r="J326" s="216"/>
      <c r="K326" s="217"/>
      <c r="L326" s="218"/>
    </row>
    <row r="327" spans="1:17" s="56" customFormat="1" ht="21.75" customHeight="1" x14ac:dyDescent="0.25">
      <c r="A327" s="37" t="s">
        <v>32</v>
      </c>
      <c r="B327" s="184" t="s">
        <v>702</v>
      </c>
      <c r="C327" s="184"/>
      <c r="D327" s="184"/>
      <c r="E327" s="184"/>
      <c r="F327" s="103" t="s">
        <v>170</v>
      </c>
      <c r="G327" s="185" t="s">
        <v>130</v>
      </c>
      <c r="H327" s="185"/>
      <c r="I327" s="185"/>
      <c r="J327" s="186" t="s">
        <v>1080</v>
      </c>
      <c r="K327" s="186"/>
      <c r="L327" s="186"/>
      <c r="M327" s="186"/>
      <c r="N327" s="185" t="s">
        <v>1084</v>
      </c>
      <c r="O327" s="185"/>
      <c r="P327" s="185"/>
      <c r="Q327" s="185"/>
    </row>
    <row r="328" spans="1:17" s="56" customFormat="1" ht="27" x14ac:dyDescent="0.25">
      <c r="A328" s="40" t="s">
        <v>131</v>
      </c>
      <c r="B328" s="40" t="s">
        <v>132</v>
      </c>
      <c r="C328" s="41" t="s">
        <v>232</v>
      </c>
      <c r="D328" s="41" t="s">
        <v>133</v>
      </c>
      <c r="E328" s="41" t="s">
        <v>150</v>
      </c>
      <c r="F328" s="41" t="s">
        <v>135</v>
      </c>
      <c r="G328" s="97" t="s">
        <v>136</v>
      </c>
      <c r="H328" s="97" t="s">
        <v>137</v>
      </c>
      <c r="I328" s="97" t="s">
        <v>138</v>
      </c>
      <c r="J328" s="124" t="s">
        <v>136</v>
      </c>
      <c r="K328" s="124" t="s">
        <v>137</v>
      </c>
      <c r="L328" s="124" t="s">
        <v>138</v>
      </c>
      <c r="M328" s="97" t="s">
        <v>50</v>
      </c>
      <c r="N328" s="124" t="s">
        <v>136</v>
      </c>
      <c r="O328" s="124" t="s">
        <v>137</v>
      </c>
      <c r="P328" s="124" t="s">
        <v>138</v>
      </c>
      <c r="Q328" s="97" t="s">
        <v>50</v>
      </c>
    </row>
    <row r="329" spans="1:17" s="56" customFormat="1" ht="54" x14ac:dyDescent="0.25">
      <c r="A329" s="100">
        <v>1</v>
      </c>
      <c r="B329" s="47">
        <v>1196430260</v>
      </c>
      <c r="C329" s="42">
        <v>42311901</v>
      </c>
      <c r="D329" s="48" t="s">
        <v>703</v>
      </c>
      <c r="E329" s="49" t="s">
        <v>704</v>
      </c>
      <c r="F329" s="42" t="s">
        <v>139</v>
      </c>
      <c r="G329" s="98">
        <v>778</v>
      </c>
      <c r="H329" s="98">
        <v>0</v>
      </c>
      <c r="I329" s="99">
        <f t="shared" ref="I329:I341" si="84">+G329+H329</f>
        <v>778</v>
      </c>
      <c r="J329" s="98">
        <v>610</v>
      </c>
      <c r="K329" s="98">
        <v>0</v>
      </c>
      <c r="L329" s="99">
        <f t="shared" ref="L329:L341" si="85">+J329+K329</f>
        <v>610</v>
      </c>
      <c r="M329" s="46" t="str">
        <f>IF(L329&lt;=I329,"SI CUMPLE","NO CUMPLE")</f>
        <v>SI CUMPLE</v>
      </c>
      <c r="N329" s="98"/>
      <c r="O329" s="98"/>
      <c r="P329" s="99"/>
      <c r="Q329" s="46" t="s">
        <v>3</v>
      </c>
    </row>
    <row r="330" spans="1:17" s="56" customFormat="1" ht="63" x14ac:dyDescent="0.25">
      <c r="A330" s="100">
        <v>2</v>
      </c>
      <c r="B330" s="47">
        <v>1196430270</v>
      </c>
      <c r="C330" s="42">
        <v>42311901</v>
      </c>
      <c r="D330" s="48" t="s">
        <v>705</v>
      </c>
      <c r="E330" s="49" t="s">
        <v>706</v>
      </c>
      <c r="F330" s="42" t="s">
        <v>139</v>
      </c>
      <c r="G330" s="98">
        <v>822</v>
      </c>
      <c r="H330" s="98">
        <v>0</v>
      </c>
      <c r="I330" s="99">
        <f t="shared" si="84"/>
        <v>822</v>
      </c>
      <c r="J330" s="98">
        <v>524</v>
      </c>
      <c r="K330" s="98">
        <v>0</v>
      </c>
      <c r="L330" s="99">
        <f t="shared" si="85"/>
        <v>524</v>
      </c>
      <c r="M330" s="46" t="str">
        <f t="shared" ref="M330:M342" si="86">IF(L330&lt;=I330,"SI CUMPLE","NO CUMPLE")</f>
        <v>SI CUMPLE</v>
      </c>
      <c r="N330" s="98"/>
      <c r="O330" s="98"/>
      <c r="P330" s="99"/>
      <c r="Q330" s="46" t="s">
        <v>3</v>
      </c>
    </row>
    <row r="331" spans="1:17" s="56" customFormat="1" ht="63" x14ac:dyDescent="0.25">
      <c r="A331" s="100">
        <v>3</v>
      </c>
      <c r="B331" s="47">
        <v>1196430280</v>
      </c>
      <c r="C331" s="42">
        <v>42311901</v>
      </c>
      <c r="D331" s="48" t="s">
        <v>707</v>
      </c>
      <c r="E331" s="49" t="s">
        <v>708</v>
      </c>
      <c r="F331" s="42" t="s">
        <v>139</v>
      </c>
      <c r="G331" s="98">
        <v>891</v>
      </c>
      <c r="H331" s="98">
        <v>0</v>
      </c>
      <c r="I331" s="99">
        <f t="shared" si="84"/>
        <v>891</v>
      </c>
      <c r="J331" s="98">
        <v>592</v>
      </c>
      <c r="K331" s="98">
        <v>0</v>
      </c>
      <c r="L331" s="99">
        <f t="shared" si="85"/>
        <v>592</v>
      </c>
      <c r="M331" s="46" t="str">
        <f t="shared" si="86"/>
        <v>SI CUMPLE</v>
      </c>
      <c r="N331" s="98"/>
      <c r="O331" s="98"/>
      <c r="P331" s="99"/>
      <c r="Q331" s="46" t="s">
        <v>3</v>
      </c>
    </row>
    <row r="332" spans="1:17" s="56" customFormat="1" ht="63" x14ac:dyDescent="0.25">
      <c r="A332" s="100">
        <v>4</v>
      </c>
      <c r="B332" s="47">
        <v>1196430300</v>
      </c>
      <c r="C332" s="42">
        <v>42311901</v>
      </c>
      <c r="D332" s="48" t="s">
        <v>709</v>
      </c>
      <c r="E332" s="49" t="s">
        <v>710</v>
      </c>
      <c r="F332" s="42" t="s">
        <v>139</v>
      </c>
      <c r="G332" s="98">
        <v>1044</v>
      </c>
      <c r="H332" s="98">
        <v>0</v>
      </c>
      <c r="I332" s="99">
        <f t="shared" si="84"/>
        <v>1044</v>
      </c>
      <c r="J332" s="98">
        <v>732</v>
      </c>
      <c r="K332" s="98">
        <v>0</v>
      </c>
      <c r="L332" s="99">
        <f t="shared" si="85"/>
        <v>732</v>
      </c>
      <c r="M332" s="46" t="str">
        <f t="shared" si="86"/>
        <v>SI CUMPLE</v>
      </c>
      <c r="N332" s="98"/>
      <c r="O332" s="98"/>
      <c r="P332" s="99"/>
      <c r="Q332" s="46" t="s">
        <v>3</v>
      </c>
    </row>
    <row r="333" spans="1:17" s="56" customFormat="1" ht="54" x14ac:dyDescent="0.25">
      <c r="A333" s="100">
        <v>5</v>
      </c>
      <c r="B333" s="47">
        <v>1196430310</v>
      </c>
      <c r="C333" s="42">
        <v>42311901</v>
      </c>
      <c r="D333" s="48" t="s">
        <v>711</v>
      </c>
      <c r="E333" s="49" t="s">
        <v>712</v>
      </c>
      <c r="F333" s="42" t="s">
        <v>139</v>
      </c>
      <c r="G333" s="98">
        <v>1115</v>
      </c>
      <c r="H333" s="98">
        <v>0</v>
      </c>
      <c r="I333" s="99">
        <f t="shared" si="84"/>
        <v>1115</v>
      </c>
      <c r="J333" s="98">
        <v>734</v>
      </c>
      <c r="K333" s="98">
        <v>0</v>
      </c>
      <c r="L333" s="99">
        <f t="shared" si="85"/>
        <v>734</v>
      </c>
      <c r="M333" s="46" t="str">
        <f t="shared" si="86"/>
        <v>SI CUMPLE</v>
      </c>
      <c r="N333" s="98"/>
      <c r="O333" s="98"/>
      <c r="P333" s="99"/>
      <c r="Q333" s="46" t="s">
        <v>3</v>
      </c>
    </row>
    <row r="334" spans="1:17" s="56" customFormat="1" ht="45" x14ac:dyDescent="0.25">
      <c r="A334" s="100">
        <v>6</v>
      </c>
      <c r="B334" s="47">
        <v>1196430250</v>
      </c>
      <c r="C334" s="42">
        <v>42311901</v>
      </c>
      <c r="D334" s="48" t="s">
        <v>713</v>
      </c>
      <c r="E334" s="49" t="s">
        <v>714</v>
      </c>
      <c r="F334" s="42" t="s">
        <v>139</v>
      </c>
      <c r="G334" s="98">
        <v>646</v>
      </c>
      <c r="H334" s="98">
        <v>0</v>
      </c>
      <c r="I334" s="99">
        <f t="shared" si="84"/>
        <v>646</v>
      </c>
      <c r="J334" s="98">
        <v>471</v>
      </c>
      <c r="K334" s="98">
        <v>0</v>
      </c>
      <c r="L334" s="99">
        <f t="shared" si="85"/>
        <v>471</v>
      </c>
      <c r="M334" s="46" t="str">
        <f t="shared" si="86"/>
        <v>SI CUMPLE</v>
      </c>
      <c r="N334" s="98"/>
      <c r="O334" s="98"/>
      <c r="P334" s="99"/>
      <c r="Q334" s="46" t="s">
        <v>3</v>
      </c>
    </row>
    <row r="335" spans="1:17" s="56" customFormat="1" ht="54" x14ac:dyDescent="0.25">
      <c r="A335" s="100">
        <v>7</v>
      </c>
      <c r="B335" s="47">
        <v>1196430320</v>
      </c>
      <c r="C335" s="42">
        <v>42311901</v>
      </c>
      <c r="D335" s="48" t="s">
        <v>715</v>
      </c>
      <c r="E335" s="49" t="s">
        <v>716</v>
      </c>
      <c r="F335" s="42" t="s">
        <v>139</v>
      </c>
      <c r="G335" s="98">
        <v>595</v>
      </c>
      <c r="H335" s="98">
        <v>0</v>
      </c>
      <c r="I335" s="99">
        <f t="shared" si="84"/>
        <v>595</v>
      </c>
      <c r="J335" s="98">
        <v>395</v>
      </c>
      <c r="K335" s="98">
        <v>0</v>
      </c>
      <c r="L335" s="99">
        <f t="shared" si="85"/>
        <v>395</v>
      </c>
      <c r="M335" s="46" t="str">
        <f t="shared" si="86"/>
        <v>SI CUMPLE</v>
      </c>
      <c r="N335" s="98"/>
      <c r="O335" s="98"/>
      <c r="P335" s="99"/>
      <c r="Q335" s="46" t="s">
        <v>3</v>
      </c>
    </row>
    <row r="336" spans="1:17" s="56" customFormat="1" ht="54" x14ac:dyDescent="0.25">
      <c r="A336" s="100">
        <v>8</v>
      </c>
      <c r="B336" s="47">
        <v>1196430330</v>
      </c>
      <c r="C336" s="42">
        <v>42311901</v>
      </c>
      <c r="D336" s="48" t="s">
        <v>717</v>
      </c>
      <c r="E336" s="49" t="s">
        <v>718</v>
      </c>
      <c r="F336" s="42" t="s">
        <v>139</v>
      </c>
      <c r="G336" s="98">
        <v>627</v>
      </c>
      <c r="H336" s="98">
        <v>0</v>
      </c>
      <c r="I336" s="99">
        <f t="shared" si="84"/>
        <v>627</v>
      </c>
      <c r="J336" s="98">
        <v>405</v>
      </c>
      <c r="K336" s="98">
        <v>0</v>
      </c>
      <c r="L336" s="99">
        <f t="shared" si="85"/>
        <v>405</v>
      </c>
      <c r="M336" s="46" t="str">
        <f t="shared" si="86"/>
        <v>SI CUMPLE</v>
      </c>
      <c r="N336" s="98">
        <v>14050</v>
      </c>
      <c r="O336" s="98">
        <v>0</v>
      </c>
      <c r="P336" s="99">
        <f t="shared" ref="P336:P341" si="87">+N336+O336</f>
        <v>14050</v>
      </c>
      <c r="Q336" s="46" t="str">
        <f t="shared" ref="Q336:Q341" si="88">IF(P336&lt;=I336,"SI CUMPLE","NO CUMPLE")</f>
        <v>NO CUMPLE</v>
      </c>
    </row>
    <row r="337" spans="1:17" s="56" customFormat="1" ht="54" x14ac:dyDescent="0.25">
      <c r="A337" s="100">
        <v>9</v>
      </c>
      <c r="B337" s="47">
        <v>1196430340</v>
      </c>
      <c r="C337" s="42">
        <v>42311901</v>
      </c>
      <c r="D337" s="48" t="s">
        <v>719</v>
      </c>
      <c r="E337" s="49" t="s">
        <v>720</v>
      </c>
      <c r="F337" s="42" t="s">
        <v>139</v>
      </c>
      <c r="G337" s="98">
        <v>652</v>
      </c>
      <c r="H337" s="98">
        <v>0</v>
      </c>
      <c r="I337" s="99">
        <f t="shared" si="84"/>
        <v>652</v>
      </c>
      <c r="J337" s="98">
        <v>420</v>
      </c>
      <c r="K337" s="98">
        <v>0</v>
      </c>
      <c r="L337" s="99">
        <f t="shared" si="85"/>
        <v>420</v>
      </c>
      <c r="M337" s="46" t="str">
        <f t="shared" si="86"/>
        <v>SI CUMPLE</v>
      </c>
      <c r="N337" s="98">
        <v>14050</v>
      </c>
      <c r="O337" s="98">
        <v>0</v>
      </c>
      <c r="P337" s="99">
        <f t="shared" si="87"/>
        <v>14050</v>
      </c>
      <c r="Q337" s="46" t="str">
        <f t="shared" si="88"/>
        <v>NO CUMPLE</v>
      </c>
    </row>
    <row r="338" spans="1:17" s="56" customFormat="1" ht="54" x14ac:dyDescent="0.25">
      <c r="A338" s="100">
        <v>10</v>
      </c>
      <c r="B338" s="47">
        <v>1196430350</v>
      </c>
      <c r="C338" s="42">
        <v>42311901</v>
      </c>
      <c r="D338" s="48" t="s">
        <v>721</v>
      </c>
      <c r="E338" s="49" t="s">
        <v>722</v>
      </c>
      <c r="F338" s="42" t="s">
        <v>139</v>
      </c>
      <c r="G338" s="98">
        <v>713</v>
      </c>
      <c r="H338" s="98">
        <v>0</v>
      </c>
      <c r="I338" s="99">
        <f t="shared" si="84"/>
        <v>713</v>
      </c>
      <c r="J338" s="98">
        <v>430</v>
      </c>
      <c r="K338" s="98">
        <v>0</v>
      </c>
      <c r="L338" s="99">
        <f t="shared" si="85"/>
        <v>430</v>
      </c>
      <c r="M338" s="46" t="str">
        <f t="shared" si="86"/>
        <v>SI CUMPLE</v>
      </c>
      <c r="N338" s="98"/>
      <c r="O338" s="98"/>
      <c r="P338" s="99"/>
      <c r="Q338" s="46" t="s">
        <v>3</v>
      </c>
    </row>
    <row r="339" spans="1:17" s="56" customFormat="1" ht="45" x14ac:dyDescent="0.25">
      <c r="A339" s="100">
        <v>11</v>
      </c>
      <c r="B339" s="47">
        <v>1196430360</v>
      </c>
      <c r="C339" s="42">
        <v>42311901</v>
      </c>
      <c r="D339" s="48" t="s">
        <v>723</v>
      </c>
      <c r="E339" s="49" t="s">
        <v>724</v>
      </c>
      <c r="F339" s="42" t="s">
        <v>139</v>
      </c>
      <c r="G339" s="98">
        <v>748</v>
      </c>
      <c r="H339" s="98">
        <v>0</v>
      </c>
      <c r="I339" s="99">
        <f t="shared" si="84"/>
        <v>748</v>
      </c>
      <c r="J339" s="98">
        <v>435</v>
      </c>
      <c r="K339" s="98">
        <v>0</v>
      </c>
      <c r="L339" s="99">
        <f t="shared" si="85"/>
        <v>435</v>
      </c>
      <c r="M339" s="46" t="str">
        <f t="shared" si="86"/>
        <v>SI CUMPLE</v>
      </c>
      <c r="N339" s="98"/>
      <c r="O339" s="98"/>
      <c r="P339" s="99"/>
      <c r="Q339" s="46" t="s">
        <v>3</v>
      </c>
    </row>
    <row r="340" spans="1:17" s="56" customFormat="1" ht="54" x14ac:dyDescent="0.25">
      <c r="A340" s="100">
        <v>12</v>
      </c>
      <c r="B340" s="47">
        <v>1196430385</v>
      </c>
      <c r="C340" s="42">
        <v>42311901</v>
      </c>
      <c r="D340" s="48" t="s">
        <v>725</v>
      </c>
      <c r="E340" s="49" t="s">
        <v>726</v>
      </c>
      <c r="F340" s="42" t="s">
        <v>139</v>
      </c>
      <c r="G340" s="98">
        <v>577</v>
      </c>
      <c r="H340" s="98">
        <v>0</v>
      </c>
      <c r="I340" s="99">
        <f t="shared" si="84"/>
        <v>577</v>
      </c>
      <c r="J340" s="98">
        <v>377</v>
      </c>
      <c r="K340" s="98">
        <v>0</v>
      </c>
      <c r="L340" s="99">
        <f t="shared" si="85"/>
        <v>377</v>
      </c>
      <c r="M340" s="46" t="str">
        <f t="shared" si="86"/>
        <v>SI CUMPLE</v>
      </c>
      <c r="N340" s="98">
        <v>14050</v>
      </c>
      <c r="O340" s="98">
        <v>0</v>
      </c>
      <c r="P340" s="99">
        <f t="shared" si="87"/>
        <v>14050</v>
      </c>
      <c r="Q340" s="46" t="str">
        <f t="shared" si="88"/>
        <v>NO CUMPLE</v>
      </c>
    </row>
    <row r="341" spans="1:17" s="56" customFormat="1" ht="54" x14ac:dyDescent="0.25">
      <c r="A341" s="100">
        <v>13</v>
      </c>
      <c r="B341" s="47">
        <v>1196430390</v>
      </c>
      <c r="C341" s="42">
        <v>42311901</v>
      </c>
      <c r="D341" s="48" t="s">
        <v>727</v>
      </c>
      <c r="E341" s="49" t="s">
        <v>728</v>
      </c>
      <c r="F341" s="42" t="s">
        <v>139</v>
      </c>
      <c r="G341" s="98">
        <v>582</v>
      </c>
      <c r="H341" s="98">
        <v>0</v>
      </c>
      <c r="I341" s="99">
        <f t="shared" si="84"/>
        <v>582</v>
      </c>
      <c r="J341" s="98">
        <v>390</v>
      </c>
      <c r="K341" s="98">
        <v>0</v>
      </c>
      <c r="L341" s="99">
        <f t="shared" si="85"/>
        <v>390</v>
      </c>
      <c r="M341" s="46" t="str">
        <f t="shared" si="86"/>
        <v>SI CUMPLE</v>
      </c>
      <c r="N341" s="98">
        <v>18790</v>
      </c>
      <c r="O341" s="98">
        <v>0</v>
      </c>
      <c r="P341" s="99">
        <f t="shared" si="87"/>
        <v>18790</v>
      </c>
      <c r="Q341" s="46" t="str">
        <f t="shared" si="88"/>
        <v>NO CUMPLE</v>
      </c>
    </row>
    <row r="342" spans="1:17" ht="18" customHeight="1" x14ac:dyDescent="0.25">
      <c r="A342" s="45" t="s">
        <v>1046</v>
      </c>
      <c r="B342" s="100"/>
      <c r="C342" s="100"/>
      <c r="D342" s="46"/>
      <c r="E342" s="46"/>
      <c r="F342" s="46"/>
      <c r="G342" s="101"/>
      <c r="H342" s="101"/>
      <c r="I342" s="102">
        <f>SUM(I329:I341)</f>
        <v>9790</v>
      </c>
      <c r="J342" s="101"/>
      <c r="K342" s="101"/>
      <c r="L342" s="102">
        <f>SUM(L329:L341)</f>
        <v>6515</v>
      </c>
      <c r="M342" s="70" t="str">
        <f t="shared" si="86"/>
        <v>SI CUMPLE</v>
      </c>
      <c r="N342" s="101"/>
      <c r="O342" s="101"/>
      <c r="P342" s="102">
        <f>SUM(P329:P341)</f>
        <v>60940</v>
      </c>
      <c r="Q342" s="70" t="s">
        <v>3</v>
      </c>
    </row>
    <row r="343" spans="1:17" s="59" customFormat="1" ht="15.75" customHeight="1" x14ac:dyDescent="0.25">
      <c r="A343" s="37" t="s">
        <v>36</v>
      </c>
      <c r="B343" s="184" t="s">
        <v>729</v>
      </c>
      <c r="C343" s="184"/>
      <c r="D343" s="184"/>
      <c r="E343" s="184"/>
      <c r="F343" s="103" t="s">
        <v>170</v>
      </c>
      <c r="G343" s="185" t="s">
        <v>130</v>
      </c>
      <c r="H343" s="185"/>
      <c r="I343" s="185"/>
      <c r="J343" s="185"/>
      <c r="K343" s="185"/>
      <c r="L343" s="185"/>
    </row>
    <row r="344" spans="1:17" s="59" customFormat="1" ht="27" x14ac:dyDescent="0.25">
      <c r="A344" s="40" t="s">
        <v>131</v>
      </c>
      <c r="B344" s="40" t="s">
        <v>132</v>
      </c>
      <c r="C344" s="41" t="s">
        <v>232</v>
      </c>
      <c r="D344" s="41" t="s">
        <v>133</v>
      </c>
      <c r="E344" s="41" t="s">
        <v>150</v>
      </c>
      <c r="F344" s="41" t="s">
        <v>135</v>
      </c>
      <c r="G344" s="97" t="s">
        <v>136</v>
      </c>
      <c r="H344" s="97" t="s">
        <v>137</v>
      </c>
      <c r="I344" s="97" t="s">
        <v>138</v>
      </c>
      <c r="J344" s="97" t="s">
        <v>136</v>
      </c>
      <c r="K344" s="97" t="s">
        <v>137</v>
      </c>
      <c r="L344" s="97" t="s">
        <v>138</v>
      </c>
    </row>
    <row r="345" spans="1:17" s="59" customFormat="1" ht="18" x14ac:dyDescent="0.25">
      <c r="A345" s="100">
        <v>1</v>
      </c>
      <c r="B345" s="52">
        <v>1196490015</v>
      </c>
      <c r="C345" s="42">
        <v>42291600</v>
      </c>
      <c r="D345" s="54" t="s">
        <v>730</v>
      </c>
      <c r="E345" s="42" t="s">
        <v>731</v>
      </c>
      <c r="F345" s="42" t="s">
        <v>139</v>
      </c>
      <c r="G345" s="98">
        <v>283.45</v>
      </c>
      <c r="H345" s="98">
        <f>ROUND(G345*0.19,0)</f>
        <v>54</v>
      </c>
      <c r="I345" s="99">
        <f t="shared" ref="I345:I350" si="89">+G345+H345</f>
        <v>337.45</v>
      </c>
      <c r="J345" s="210" t="s">
        <v>1146</v>
      </c>
      <c r="K345" s="211"/>
      <c r="L345" s="212"/>
    </row>
    <row r="346" spans="1:17" s="59" customFormat="1" ht="18" x14ac:dyDescent="0.25">
      <c r="A346" s="100">
        <v>2</v>
      </c>
      <c r="B346" s="52">
        <v>1196490020</v>
      </c>
      <c r="C346" s="42">
        <v>42291600</v>
      </c>
      <c r="D346" s="54" t="s">
        <v>732</v>
      </c>
      <c r="E346" s="42" t="s">
        <v>733</v>
      </c>
      <c r="F346" s="42" t="s">
        <v>139</v>
      </c>
      <c r="G346" s="98">
        <v>283.45</v>
      </c>
      <c r="H346" s="98">
        <f t="shared" ref="H346:H350" si="90">ROUND(G346*0.19,0)</f>
        <v>54</v>
      </c>
      <c r="I346" s="99">
        <f t="shared" si="89"/>
        <v>337.45</v>
      </c>
      <c r="J346" s="213"/>
      <c r="K346" s="214"/>
      <c r="L346" s="215"/>
    </row>
    <row r="347" spans="1:17" s="59" customFormat="1" ht="18" x14ac:dyDescent="0.25">
      <c r="A347" s="100">
        <v>3</v>
      </c>
      <c r="B347" s="52">
        <v>1196490025</v>
      </c>
      <c r="C347" s="42">
        <v>42291600</v>
      </c>
      <c r="D347" s="54" t="s">
        <v>734</v>
      </c>
      <c r="E347" s="42" t="s">
        <v>735</v>
      </c>
      <c r="F347" s="42" t="s">
        <v>139</v>
      </c>
      <c r="G347" s="98">
        <v>283.45</v>
      </c>
      <c r="H347" s="98">
        <f t="shared" si="90"/>
        <v>54</v>
      </c>
      <c r="I347" s="99">
        <f t="shared" si="89"/>
        <v>337.45</v>
      </c>
      <c r="J347" s="213"/>
      <c r="K347" s="214"/>
      <c r="L347" s="215"/>
    </row>
    <row r="348" spans="1:17" s="59" customFormat="1" ht="18" x14ac:dyDescent="0.25">
      <c r="A348" s="100">
        <v>4</v>
      </c>
      <c r="B348" s="52">
        <v>1196490030</v>
      </c>
      <c r="C348" s="42">
        <v>42291600</v>
      </c>
      <c r="D348" s="54" t="s">
        <v>736</v>
      </c>
      <c r="E348" s="42" t="s">
        <v>737</v>
      </c>
      <c r="F348" s="42" t="s">
        <v>139</v>
      </c>
      <c r="G348" s="98">
        <v>283.45</v>
      </c>
      <c r="H348" s="98">
        <f t="shared" si="90"/>
        <v>54</v>
      </c>
      <c r="I348" s="99">
        <f t="shared" si="89"/>
        <v>337.45</v>
      </c>
      <c r="J348" s="213"/>
      <c r="K348" s="214"/>
      <c r="L348" s="215"/>
    </row>
    <row r="349" spans="1:17" ht="18" x14ac:dyDescent="0.25">
      <c r="A349" s="100">
        <v>5</v>
      </c>
      <c r="B349" s="52">
        <v>1196490035</v>
      </c>
      <c r="C349" s="42">
        <v>42291600</v>
      </c>
      <c r="D349" s="54" t="s">
        <v>738</v>
      </c>
      <c r="E349" s="42" t="s">
        <v>739</v>
      </c>
      <c r="F349" s="42" t="s">
        <v>139</v>
      </c>
      <c r="G349" s="98">
        <v>283.45</v>
      </c>
      <c r="H349" s="98">
        <f t="shared" si="90"/>
        <v>54</v>
      </c>
      <c r="I349" s="99">
        <f t="shared" si="89"/>
        <v>337.45</v>
      </c>
      <c r="J349" s="213"/>
      <c r="K349" s="214"/>
      <c r="L349" s="215"/>
    </row>
    <row r="350" spans="1:17" s="59" customFormat="1" ht="18" x14ac:dyDescent="0.25">
      <c r="A350" s="100">
        <v>6</v>
      </c>
      <c r="B350" s="52">
        <v>1196490045</v>
      </c>
      <c r="C350" s="42">
        <v>42291601</v>
      </c>
      <c r="D350" s="54" t="s">
        <v>740</v>
      </c>
      <c r="E350" s="42" t="s">
        <v>741</v>
      </c>
      <c r="F350" s="42" t="s">
        <v>139</v>
      </c>
      <c r="G350" s="98">
        <v>283.45</v>
      </c>
      <c r="H350" s="98">
        <f t="shared" si="90"/>
        <v>54</v>
      </c>
      <c r="I350" s="99">
        <f t="shared" si="89"/>
        <v>337.45</v>
      </c>
      <c r="J350" s="213"/>
      <c r="K350" s="214"/>
      <c r="L350" s="215"/>
    </row>
    <row r="351" spans="1:17" s="59" customFormat="1" x14ac:dyDescent="0.25">
      <c r="A351" s="45" t="s">
        <v>1047</v>
      </c>
      <c r="B351" s="100"/>
      <c r="C351" s="100"/>
      <c r="D351" s="46"/>
      <c r="E351" s="46"/>
      <c r="F351" s="46"/>
      <c r="G351" s="101"/>
      <c r="H351" s="101"/>
      <c r="I351" s="102">
        <f>SUM(I345:I350)</f>
        <v>2024.7</v>
      </c>
      <c r="J351" s="216"/>
      <c r="K351" s="217"/>
      <c r="L351" s="218"/>
    </row>
    <row r="352" spans="1:17" s="59" customFormat="1" ht="18" customHeight="1" x14ac:dyDescent="0.25">
      <c r="A352" s="37" t="s">
        <v>72</v>
      </c>
      <c r="B352" s="184" t="s">
        <v>742</v>
      </c>
      <c r="C352" s="184"/>
      <c r="D352" s="184"/>
      <c r="E352" s="184"/>
      <c r="F352" s="103" t="s">
        <v>147</v>
      </c>
      <c r="G352" s="185" t="s">
        <v>130</v>
      </c>
      <c r="H352" s="185"/>
      <c r="I352" s="185"/>
      <c r="J352" s="185" t="s">
        <v>1081</v>
      </c>
      <c r="K352" s="185"/>
      <c r="L352" s="185"/>
      <c r="M352" s="185"/>
    </row>
    <row r="353" spans="1:13" ht="18" customHeight="1" x14ac:dyDescent="0.25">
      <c r="A353" s="40" t="s">
        <v>131</v>
      </c>
      <c r="B353" s="40" t="s">
        <v>132</v>
      </c>
      <c r="C353" s="41" t="s">
        <v>232</v>
      </c>
      <c r="D353" s="41" t="s">
        <v>133</v>
      </c>
      <c r="E353" s="41" t="s">
        <v>150</v>
      </c>
      <c r="F353" s="41" t="s">
        <v>135</v>
      </c>
      <c r="G353" s="97" t="s">
        <v>136</v>
      </c>
      <c r="H353" s="97" t="s">
        <v>137</v>
      </c>
      <c r="I353" s="97" t="s">
        <v>138</v>
      </c>
      <c r="J353" s="97" t="s">
        <v>136</v>
      </c>
      <c r="K353" s="97" t="s">
        <v>137</v>
      </c>
      <c r="L353" s="97" t="s">
        <v>138</v>
      </c>
      <c r="M353" s="97" t="s">
        <v>50</v>
      </c>
    </row>
    <row r="354" spans="1:13" s="59" customFormat="1" ht="117" x14ac:dyDescent="0.25">
      <c r="A354" s="100">
        <v>1</v>
      </c>
      <c r="B354" s="47">
        <v>1196491092</v>
      </c>
      <c r="C354" s="42">
        <v>42272500</v>
      </c>
      <c r="D354" s="48" t="s">
        <v>108</v>
      </c>
      <c r="E354" s="49" t="s">
        <v>743</v>
      </c>
      <c r="F354" s="42" t="s">
        <v>139</v>
      </c>
      <c r="G354" s="98">
        <v>107600</v>
      </c>
      <c r="H354" s="98">
        <f>ROUND(G354*0.19,0)</f>
        <v>20444</v>
      </c>
      <c r="I354" s="99">
        <f>+G354+H354</f>
        <v>128044</v>
      </c>
      <c r="J354" s="98">
        <v>107600</v>
      </c>
      <c r="K354" s="98">
        <f>ROUND(J354*0.19,0)</f>
        <v>20444</v>
      </c>
      <c r="L354" s="99">
        <f>+J354+K354</f>
        <v>128044</v>
      </c>
      <c r="M354" s="46" t="str">
        <f>IF(L354&lt;=I354,"SI CUMPLE","NO CUMPLE")</f>
        <v>SI CUMPLE</v>
      </c>
    </row>
    <row r="355" spans="1:13" s="59" customFormat="1" ht="15" customHeight="1" x14ac:dyDescent="0.25">
      <c r="A355" s="45" t="s">
        <v>1048</v>
      </c>
      <c r="B355" s="100"/>
      <c r="C355" s="100"/>
      <c r="D355" s="46"/>
      <c r="E355" s="46"/>
      <c r="F355" s="46"/>
      <c r="G355" s="101"/>
      <c r="H355" s="101"/>
      <c r="I355" s="102">
        <f>SUM(I354)</f>
        <v>128044</v>
      </c>
      <c r="J355" s="101"/>
      <c r="K355" s="101"/>
      <c r="L355" s="102">
        <f>SUM(L354)</f>
        <v>128044</v>
      </c>
      <c r="M355" s="70" t="str">
        <f t="shared" ref="M355" si="91">IF(L355&lt;=I355,"SI CUMPLE","NO CUMPLE")</f>
        <v>SI CUMPLE</v>
      </c>
    </row>
    <row r="356" spans="1:13" s="59" customFormat="1" ht="21.75" customHeight="1" x14ac:dyDescent="0.25">
      <c r="A356" s="37" t="s">
        <v>74</v>
      </c>
      <c r="B356" s="184" t="s">
        <v>744</v>
      </c>
      <c r="C356" s="184"/>
      <c r="D356" s="184"/>
      <c r="E356" s="184"/>
      <c r="F356" s="103" t="s">
        <v>166</v>
      </c>
      <c r="G356" s="185" t="s">
        <v>130</v>
      </c>
      <c r="H356" s="185"/>
      <c r="I356" s="185"/>
      <c r="J356" s="186" t="s">
        <v>961</v>
      </c>
      <c r="K356" s="186"/>
      <c r="L356" s="186"/>
      <c r="M356" s="186"/>
    </row>
    <row r="357" spans="1:13" s="59" customFormat="1" ht="27" x14ac:dyDescent="0.25">
      <c r="A357" s="40" t="s">
        <v>131</v>
      </c>
      <c r="B357" s="40" t="s">
        <v>132</v>
      </c>
      <c r="C357" s="41" t="s">
        <v>232</v>
      </c>
      <c r="D357" s="41" t="s">
        <v>133</v>
      </c>
      <c r="E357" s="41" t="s">
        <v>150</v>
      </c>
      <c r="F357" s="41" t="s">
        <v>135</v>
      </c>
      <c r="G357" s="97" t="s">
        <v>136</v>
      </c>
      <c r="H357" s="97" t="s">
        <v>137</v>
      </c>
      <c r="I357" s="97" t="s">
        <v>138</v>
      </c>
      <c r="J357" s="97" t="s">
        <v>136</v>
      </c>
      <c r="K357" s="97" t="s">
        <v>137</v>
      </c>
      <c r="L357" s="97" t="s">
        <v>138</v>
      </c>
      <c r="M357" s="97" t="s">
        <v>50</v>
      </c>
    </row>
    <row r="358" spans="1:13" s="59" customFormat="1" ht="27" x14ac:dyDescent="0.25">
      <c r="A358" s="100">
        <v>1</v>
      </c>
      <c r="B358" s="46">
        <v>1196490642</v>
      </c>
      <c r="C358" s="52">
        <v>42221512</v>
      </c>
      <c r="D358" s="48" t="s">
        <v>745</v>
      </c>
      <c r="E358" s="49" t="s">
        <v>746</v>
      </c>
      <c r="F358" s="42" t="s">
        <v>139</v>
      </c>
      <c r="G358" s="98">
        <v>123121</v>
      </c>
      <c r="H358" s="98">
        <f>ROUND(G358*0.19,0)</f>
        <v>23393</v>
      </c>
      <c r="I358" s="99">
        <f>+G358+H358</f>
        <v>146514</v>
      </c>
      <c r="J358" s="98">
        <v>123121</v>
      </c>
      <c r="K358" s="98">
        <f>ROUND(J358*0.19,0)</f>
        <v>23393</v>
      </c>
      <c r="L358" s="99">
        <f>+J358+K358</f>
        <v>146514</v>
      </c>
      <c r="M358" s="46" t="str">
        <f>IF(L358&lt;=I358,"SI CUMPLE","NO CUMPLE")</f>
        <v>SI CUMPLE</v>
      </c>
    </row>
    <row r="359" spans="1:13" s="59" customFormat="1" ht="27" x14ac:dyDescent="0.25">
      <c r="A359" s="100">
        <v>2</v>
      </c>
      <c r="B359" s="46">
        <v>1196410153</v>
      </c>
      <c r="C359" s="52">
        <v>42221512</v>
      </c>
      <c r="D359" s="48" t="s">
        <v>747</v>
      </c>
      <c r="E359" s="49" t="s">
        <v>748</v>
      </c>
      <c r="F359" s="42" t="s">
        <v>139</v>
      </c>
      <c r="G359" s="98">
        <v>123121</v>
      </c>
      <c r="H359" s="98">
        <f t="shared" ref="H359:H406" si="92">ROUND(G359*0.19,0)</f>
        <v>23393</v>
      </c>
      <c r="I359" s="99">
        <f t="shared" ref="I359:I406" si="93">+G359+H359</f>
        <v>146514</v>
      </c>
      <c r="J359" s="98">
        <v>123121</v>
      </c>
      <c r="K359" s="98">
        <f t="shared" ref="K359:K406" si="94">ROUND(J359*0.19,0)</f>
        <v>23393</v>
      </c>
      <c r="L359" s="99">
        <f t="shared" ref="L359:L406" si="95">+J359+K359</f>
        <v>146514</v>
      </c>
      <c r="M359" s="46" t="str">
        <f t="shared" ref="M359:M407" si="96">IF(L359&lt;=I359,"SI CUMPLE","NO CUMPLE")</f>
        <v>SI CUMPLE</v>
      </c>
    </row>
    <row r="360" spans="1:13" s="59" customFormat="1" ht="27" x14ac:dyDescent="0.25">
      <c r="A360" s="100">
        <v>3</v>
      </c>
      <c r="B360" s="46">
        <v>1196490646</v>
      </c>
      <c r="C360" s="52">
        <v>42221512</v>
      </c>
      <c r="D360" s="48" t="s">
        <v>749</v>
      </c>
      <c r="E360" s="49" t="s">
        <v>750</v>
      </c>
      <c r="F360" s="42" t="s">
        <v>139</v>
      </c>
      <c r="G360" s="98">
        <v>197875</v>
      </c>
      <c r="H360" s="98">
        <f t="shared" si="92"/>
        <v>37596</v>
      </c>
      <c r="I360" s="99">
        <f t="shared" si="93"/>
        <v>235471</v>
      </c>
      <c r="J360" s="98">
        <v>197875</v>
      </c>
      <c r="K360" s="98">
        <f t="shared" si="94"/>
        <v>37596</v>
      </c>
      <c r="L360" s="99">
        <f t="shared" si="95"/>
        <v>235471</v>
      </c>
      <c r="M360" s="46" t="str">
        <f t="shared" si="96"/>
        <v>SI CUMPLE</v>
      </c>
    </row>
    <row r="361" spans="1:13" s="59" customFormat="1" ht="27" x14ac:dyDescent="0.25">
      <c r="A361" s="100">
        <v>4</v>
      </c>
      <c r="B361" s="115" t="s">
        <v>145</v>
      </c>
      <c r="C361" s="52">
        <v>42221512</v>
      </c>
      <c r="D361" s="48" t="s">
        <v>751</v>
      </c>
      <c r="E361" s="49" t="s">
        <v>752</v>
      </c>
      <c r="F361" s="42" t="s">
        <v>139</v>
      </c>
      <c r="G361" s="98">
        <v>197875</v>
      </c>
      <c r="H361" s="98">
        <f t="shared" si="92"/>
        <v>37596</v>
      </c>
      <c r="I361" s="99">
        <f t="shared" si="93"/>
        <v>235471</v>
      </c>
      <c r="J361" s="98">
        <v>197875</v>
      </c>
      <c r="K361" s="98">
        <f t="shared" si="94"/>
        <v>37596</v>
      </c>
      <c r="L361" s="99">
        <f t="shared" si="95"/>
        <v>235471</v>
      </c>
      <c r="M361" s="46" t="str">
        <f t="shared" si="96"/>
        <v>SI CUMPLE</v>
      </c>
    </row>
    <row r="362" spans="1:13" s="59" customFormat="1" ht="27" x14ac:dyDescent="0.25">
      <c r="A362" s="100">
        <v>5</v>
      </c>
      <c r="B362" s="46">
        <v>1196410154</v>
      </c>
      <c r="C362" s="52">
        <v>42221512</v>
      </c>
      <c r="D362" s="48" t="s">
        <v>753</v>
      </c>
      <c r="E362" s="49" t="s">
        <v>754</v>
      </c>
      <c r="F362" s="42" t="s">
        <v>139</v>
      </c>
      <c r="G362" s="98">
        <v>197875</v>
      </c>
      <c r="H362" s="98">
        <f t="shared" si="92"/>
        <v>37596</v>
      </c>
      <c r="I362" s="99">
        <f t="shared" si="93"/>
        <v>235471</v>
      </c>
      <c r="J362" s="98">
        <v>197875</v>
      </c>
      <c r="K362" s="98">
        <f t="shared" si="94"/>
        <v>37596</v>
      </c>
      <c r="L362" s="99">
        <f t="shared" si="95"/>
        <v>235471</v>
      </c>
      <c r="M362" s="46" t="str">
        <f t="shared" si="96"/>
        <v>SI CUMPLE</v>
      </c>
    </row>
    <row r="363" spans="1:13" s="59" customFormat="1" ht="27" x14ac:dyDescent="0.25">
      <c r="A363" s="100">
        <v>6</v>
      </c>
      <c r="B363" s="46">
        <v>1196410155</v>
      </c>
      <c r="C363" s="52">
        <v>42221512</v>
      </c>
      <c r="D363" s="48" t="s">
        <v>755</v>
      </c>
      <c r="E363" s="49" t="s">
        <v>756</v>
      </c>
      <c r="F363" s="42" t="s">
        <v>139</v>
      </c>
      <c r="G363" s="98">
        <v>1348380.5347384</v>
      </c>
      <c r="H363" s="98">
        <f t="shared" si="92"/>
        <v>256192</v>
      </c>
      <c r="I363" s="99">
        <f t="shared" si="93"/>
        <v>1604572.5347384</v>
      </c>
      <c r="J363" s="98">
        <v>1348380.5347384</v>
      </c>
      <c r="K363" s="98">
        <f t="shared" si="94"/>
        <v>256192</v>
      </c>
      <c r="L363" s="99">
        <f t="shared" si="95"/>
        <v>1604572.5347384</v>
      </c>
      <c r="M363" s="46" t="str">
        <f t="shared" si="96"/>
        <v>SI CUMPLE</v>
      </c>
    </row>
    <row r="364" spans="1:13" s="59" customFormat="1" ht="27" x14ac:dyDescent="0.25">
      <c r="A364" s="100">
        <v>7</v>
      </c>
      <c r="B364" s="115" t="s">
        <v>145</v>
      </c>
      <c r="C364" s="52">
        <v>42221512</v>
      </c>
      <c r="D364" s="48" t="s">
        <v>757</v>
      </c>
      <c r="E364" s="49" t="s">
        <v>758</v>
      </c>
      <c r="F364" s="42"/>
      <c r="G364" s="98">
        <v>1348380.5347384</v>
      </c>
      <c r="H364" s="98">
        <f t="shared" si="92"/>
        <v>256192</v>
      </c>
      <c r="I364" s="99">
        <f t="shared" si="93"/>
        <v>1604572.5347384</v>
      </c>
      <c r="J364" s="98">
        <v>1348380.5347384</v>
      </c>
      <c r="K364" s="98">
        <f t="shared" si="94"/>
        <v>256192</v>
      </c>
      <c r="L364" s="99">
        <f t="shared" si="95"/>
        <v>1604572.5347384</v>
      </c>
      <c r="M364" s="46" t="str">
        <f t="shared" si="96"/>
        <v>SI CUMPLE</v>
      </c>
    </row>
    <row r="365" spans="1:13" s="59" customFormat="1" ht="27" x14ac:dyDescent="0.25">
      <c r="A365" s="100">
        <v>8</v>
      </c>
      <c r="B365" s="46" t="s">
        <v>759</v>
      </c>
      <c r="C365" s="52">
        <v>42295308</v>
      </c>
      <c r="D365" s="48" t="s">
        <v>760</v>
      </c>
      <c r="E365" s="49" t="s">
        <v>761</v>
      </c>
      <c r="F365" s="42" t="s">
        <v>139</v>
      </c>
      <c r="G365" s="98">
        <v>199340.17661149998</v>
      </c>
      <c r="H365" s="98">
        <f t="shared" si="92"/>
        <v>37875</v>
      </c>
      <c r="I365" s="99">
        <f t="shared" si="93"/>
        <v>237215.17661149998</v>
      </c>
      <c r="J365" s="98">
        <v>199340.17661149998</v>
      </c>
      <c r="K365" s="98">
        <f t="shared" si="94"/>
        <v>37875</v>
      </c>
      <c r="L365" s="99">
        <f t="shared" si="95"/>
        <v>237215.17661149998</v>
      </c>
      <c r="M365" s="46" t="str">
        <f t="shared" si="96"/>
        <v>SI CUMPLE</v>
      </c>
    </row>
    <row r="366" spans="1:13" s="59" customFormat="1" ht="27" x14ac:dyDescent="0.25">
      <c r="A366" s="100">
        <v>9</v>
      </c>
      <c r="B366" s="115" t="s">
        <v>145</v>
      </c>
      <c r="C366" s="52">
        <v>42295308</v>
      </c>
      <c r="D366" s="48" t="s">
        <v>762</v>
      </c>
      <c r="E366" s="49" t="s">
        <v>763</v>
      </c>
      <c r="F366" s="42" t="s">
        <v>139</v>
      </c>
      <c r="G366" s="98">
        <v>199340.17661149998</v>
      </c>
      <c r="H366" s="98">
        <f t="shared" si="92"/>
        <v>37875</v>
      </c>
      <c r="I366" s="99">
        <f t="shared" si="93"/>
        <v>237215.17661149998</v>
      </c>
      <c r="J366" s="98">
        <v>199340.17661149998</v>
      </c>
      <c r="K366" s="98">
        <f t="shared" si="94"/>
        <v>37875</v>
      </c>
      <c r="L366" s="99">
        <f t="shared" si="95"/>
        <v>237215.17661149998</v>
      </c>
      <c r="M366" s="46" t="str">
        <f t="shared" si="96"/>
        <v>SI CUMPLE</v>
      </c>
    </row>
    <row r="367" spans="1:13" s="59" customFormat="1" ht="27" x14ac:dyDescent="0.25">
      <c r="A367" s="100">
        <v>10</v>
      </c>
      <c r="B367" s="46">
        <v>1196490644</v>
      </c>
      <c r="C367" s="52">
        <v>42295308</v>
      </c>
      <c r="D367" s="48" t="s">
        <v>764</v>
      </c>
      <c r="E367" s="49" t="s">
        <v>765</v>
      </c>
      <c r="F367" s="42" t="s">
        <v>139</v>
      </c>
      <c r="G367" s="98">
        <v>134848.35788945001</v>
      </c>
      <c r="H367" s="98">
        <f t="shared" si="92"/>
        <v>25621</v>
      </c>
      <c r="I367" s="99">
        <f t="shared" si="93"/>
        <v>160469.35788945001</v>
      </c>
      <c r="J367" s="98">
        <v>134848.35788945001</v>
      </c>
      <c r="K367" s="98">
        <f t="shared" si="94"/>
        <v>25621</v>
      </c>
      <c r="L367" s="99">
        <f t="shared" si="95"/>
        <v>160469.35788945001</v>
      </c>
      <c r="M367" s="46" t="str">
        <f t="shared" si="96"/>
        <v>SI CUMPLE</v>
      </c>
    </row>
    <row r="368" spans="1:13" ht="27" x14ac:dyDescent="0.25">
      <c r="A368" s="100">
        <v>11</v>
      </c>
      <c r="B368" s="46">
        <v>1196490643</v>
      </c>
      <c r="C368" s="52">
        <v>42294703</v>
      </c>
      <c r="D368" s="48" t="s">
        <v>766</v>
      </c>
      <c r="E368" s="49" t="s">
        <v>767</v>
      </c>
      <c r="F368" s="42" t="s">
        <v>139</v>
      </c>
      <c r="G368" s="98">
        <v>170025.37083709997</v>
      </c>
      <c r="H368" s="98">
        <f t="shared" si="92"/>
        <v>32305</v>
      </c>
      <c r="I368" s="99">
        <f t="shared" si="93"/>
        <v>202330.37083709997</v>
      </c>
      <c r="J368" s="98">
        <v>170025.37083709997</v>
      </c>
      <c r="K368" s="98">
        <f t="shared" si="94"/>
        <v>32305</v>
      </c>
      <c r="L368" s="99">
        <f t="shared" si="95"/>
        <v>202330.37083709997</v>
      </c>
      <c r="M368" s="46" t="str">
        <f t="shared" si="96"/>
        <v>SI CUMPLE</v>
      </c>
    </row>
    <row r="369" spans="1:13" s="59" customFormat="1" ht="18" x14ac:dyDescent="0.25">
      <c r="A369" s="100">
        <v>12</v>
      </c>
      <c r="B369" s="46">
        <v>1196430704</v>
      </c>
      <c r="C369" s="52">
        <v>42294703</v>
      </c>
      <c r="D369" s="48" t="s">
        <v>768</v>
      </c>
      <c r="E369" s="49" t="s">
        <v>769</v>
      </c>
      <c r="F369" s="42" t="s">
        <v>139</v>
      </c>
      <c r="G369" s="98">
        <v>103788</v>
      </c>
      <c r="H369" s="98">
        <f t="shared" si="92"/>
        <v>19720</v>
      </c>
      <c r="I369" s="99">
        <f t="shared" si="93"/>
        <v>123508</v>
      </c>
      <c r="J369" s="98">
        <v>103788</v>
      </c>
      <c r="K369" s="98">
        <f t="shared" si="94"/>
        <v>19720</v>
      </c>
      <c r="L369" s="99">
        <f t="shared" si="95"/>
        <v>123508</v>
      </c>
      <c r="M369" s="46" t="str">
        <f t="shared" si="96"/>
        <v>SI CUMPLE</v>
      </c>
    </row>
    <row r="370" spans="1:13" s="59" customFormat="1" ht="27" x14ac:dyDescent="0.25">
      <c r="A370" s="100">
        <v>13</v>
      </c>
      <c r="B370" s="46">
        <v>1196430410</v>
      </c>
      <c r="C370" s="52">
        <v>42294703</v>
      </c>
      <c r="D370" s="48" t="s">
        <v>770</v>
      </c>
      <c r="E370" s="49" t="s">
        <v>771</v>
      </c>
      <c r="F370" s="42" t="s">
        <v>139</v>
      </c>
      <c r="G370" s="98">
        <v>104880</v>
      </c>
      <c r="H370" s="98">
        <f t="shared" si="92"/>
        <v>19927</v>
      </c>
      <c r="I370" s="99">
        <f t="shared" si="93"/>
        <v>124807</v>
      </c>
      <c r="J370" s="98">
        <v>104880</v>
      </c>
      <c r="K370" s="98">
        <f t="shared" si="94"/>
        <v>19927</v>
      </c>
      <c r="L370" s="99">
        <f t="shared" si="95"/>
        <v>124807</v>
      </c>
      <c r="M370" s="46" t="str">
        <f t="shared" si="96"/>
        <v>SI CUMPLE</v>
      </c>
    </row>
    <row r="371" spans="1:13" s="59" customFormat="1" ht="27" x14ac:dyDescent="0.25">
      <c r="A371" s="100">
        <v>14</v>
      </c>
      <c r="B371" s="46">
        <v>1197011113</v>
      </c>
      <c r="C371" s="52">
        <v>42221512</v>
      </c>
      <c r="D371" s="48" t="s">
        <v>772</v>
      </c>
      <c r="E371" s="49" t="s">
        <v>773</v>
      </c>
      <c r="F371" s="42" t="s">
        <v>148</v>
      </c>
      <c r="G371" s="98">
        <v>148773.1419595</v>
      </c>
      <c r="H371" s="98">
        <f t="shared" si="92"/>
        <v>28267</v>
      </c>
      <c r="I371" s="99">
        <f t="shared" si="93"/>
        <v>177040.1419595</v>
      </c>
      <c r="J371" s="98">
        <v>148773.1419595</v>
      </c>
      <c r="K371" s="98">
        <f t="shared" si="94"/>
        <v>28267</v>
      </c>
      <c r="L371" s="99">
        <f t="shared" si="95"/>
        <v>177040.1419595</v>
      </c>
      <c r="M371" s="46" t="str">
        <f t="shared" si="96"/>
        <v>SI CUMPLE</v>
      </c>
    </row>
    <row r="372" spans="1:13" s="59" customFormat="1" ht="27" x14ac:dyDescent="0.25">
      <c r="A372" s="100">
        <v>15</v>
      </c>
      <c r="B372" s="115" t="s">
        <v>145</v>
      </c>
      <c r="C372" s="52">
        <v>42221512</v>
      </c>
      <c r="D372" s="48" t="s">
        <v>774</v>
      </c>
      <c r="E372" s="49" t="s">
        <v>775</v>
      </c>
      <c r="F372" s="42" t="s">
        <v>575</v>
      </c>
      <c r="G372" s="98">
        <v>148773.1419595</v>
      </c>
      <c r="H372" s="98">
        <f t="shared" si="92"/>
        <v>28267</v>
      </c>
      <c r="I372" s="99">
        <f t="shared" si="93"/>
        <v>177040.1419595</v>
      </c>
      <c r="J372" s="98">
        <v>148773.1419595</v>
      </c>
      <c r="K372" s="98">
        <f t="shared" si="94"/>
        <v>28267</v>
      </c>
      <c r="L372" s="99">
        <f t="shared" si="95"/>
        <v>177040.1419595</v>
      </c>
      <c r="M372" s="46" t="str">
        <f t="shared" si="96"/>
        <v>SI CUMPLE</v>
      </c>
    </row>
    <row r="373" spans="1:13" s="59" customFormat="1" ht="27" x14ac:dyDescent="0.25">
      <c r="A373" s="100">
        <v>16</v>
      </c>
      <c r="B373" s="46" t="s">
        <v>776</v>
      </c>
      <c r="C373" s="52">
        <v>42221512</v>
      </c>
      <c r="D373" s="48" t="s">
        <v>777</v>
      </c>
      <c r="E373" s="49" t="s">
        <v>778</v>
      </c>
      <c r="F373" s="42" t="s">
        <v>139</v>
      </c>
      <c r="G373" s="98">
        <v>43700</v>
      </c>
      <c r="H373" s="98">
        <f t="shared" si="92"/>
        <v>8303</v>
      </c>
      <c r="I373" s="99">
        <f t="shared" si="93"/>
        <v>52003</v>
      </c>
      <c r="J373" s="98">
        <v>43700</v>
      </c>
      <c r="K373" s="98">
        <f t="shared" si="94"/>
        <v>8303</v>
      </c>
      <c r="L373" s="99">
        <f t="shared" si="95"/>
        <v>52003</v>
      </c>
      <c r="M373" s="46" t="str">
        <f t="shared" si="96"/>
        <v>SI CUMPLE</v>
      </c>
    </row>
    <row r="374" spans="1:13" s="59" customFormat="1" ht="27" x14ac:dyDescent="0.25">
      <c r="A374" s="100">
        <v>17</v>
      </c>
      <c r="B374" s="46" t="s">
        <v>779</v>
      </c>
      <c r="C374" s="52">
        <v>42221512</v>
      </c>
      <c r="D374" s="48" t="s">
        <v>780</v>
      </c>
      <c r="E374" s="42" t="s">
        <v>781</v>
      </c>
      <c r="F374" s="42" t="s">
        <v>139</v>
      </c>
      <c r="G374" s="98">
        <v>1348380.5347384</v>
      </c>
      <c r="H374" s="98">
        <f t="shared" si="92"/>
        <v>256192</v>
      </c>
      <c r="I374" s="99">
        <f t="shared" si="93"/>
        <v>1604572.5347384</v>
      </c>
      <c r="J374" s="98">
        <v>1348380.5347384</v>
      </c>
      <c r="K374" s="98">
        <f t="shared" si="94"/>
        <v>256192</v>
      </c>
      <c r="L374" s="99">
        <f t="shared" si="95"/>
        <v>1604572.5347384</v>
      </c>
      <c r="M374" s="46" t="str">
        <f t="shared" si="96"/>
        <v>SI CUMPLE</v>
      </c>
    </row>
    <row r="375" spans="1:13" s="59" customFormat="1" ht="27" x14ac:dyDescent="0.25">
      <c r="A375" s="100">
        <v>18</v>
      </c>
      <c r="B375" s="115" t="s">
        <v>145</v>
      </c>
      <c r="C375" s="52">
        <v>42294721</v>
      </c>
      <c r="D375" s="48" t="s">
        <v>782</v>
      </c>
      <c r="E375" s="49" t="s">
        <v>783</v>
      </c>
      <c r="F375" s="42" t="s">
        <v>139</v>
      </c>
      <c r="G375" s="98">
        <v>1348380.5347384</v>
      </c>
      <c r="H375" s="98">
        <f t="shared" si="92"/>
        <v>256192</v>
      </c>
      <c r="I375" s="99">
        <f t="shared" si="93"/>
        <v>1604572.5347384</v>
      </c>
      <c r="J375" s="98">
        <v>1348380.5347384</v>
      </c>
      <c r="K375" s="98">
        <f t="shared" si="94"/>
        <v>256192</v>
      </c>
      <c r="L375" s="99">
        <f t="shared" si="95"/>
        <v>1604572.5347384</v>
      </c>
      <c r="M375" s="46" t="str">
        <f t="shared" si="96"/>
        <v>SI CUMPLE</v>
      </c>
    </row>
    <row r="376" spans="1:13" s="59" customFormat="1" ht="27" x14ac:dyDescent="0.25">
      <c r="A376" s="100">
        <v>19</v>
      </c>
      <c r="B376" s="115" t="s">
        <v>145</v>
      </c>
      <c r="C376" s="52">
        <v>42294201</v>
      </c>
      <c r="D376" s="48" t="s">
        <v>784</v>
      </c>
      <c r="E376" s="49" t="s">
        <v>785</v>
      </c>
      <c r="F376" s="42" t="s">
        <v>139</v>
      </c>
      <c r="G376" s="98">
        <v>1348380.5347384</v>
      </c>
      <c r="H376" s="98">
        <f t="shared" si="92"/>
        <v>256192</v>
      </c>
      <c r="I376" s="99">
        <f t="shared" si="93"/>
        <v>1604572.5347384</v>
      </c>
      <c r="J376" s="98">
        <v>1348380.5347384</v>
      </c>
      <c r="K376" s="98">
        <f t="shared" si="94"/>
        <v>256192</v>
      </c>
      <c r="L376" s="99">
        <f t="shared" si="95"/>
        <v>1604572.5347384</v>
      </c>
      <c r="M376" s="46" t="str">
        <f t="shared" si="96"/>
        <v>SI CUMPLE</v>
      </c>
    </row>
    <row r="377" spans="1:13" s="59" customFormat="1" ht="27" x14ac:dyDescent="0.25">
      <c r="A377" s="100">
        <v>20</v>
      </c>
      <c r="B377" s="115" t="s">
        <v>145</v>
      </c>
      <c r="C377" s="52">
        <v>42294201</v>
      </c>
      <c r="D377" s="48" t="s">
        <v>786</v>
      </c>
      <c r="E377" s="49" t="s">
        <v>787</v>
      </c>
      <c r="F377" s="42" t="s">
        <v>139</v>
      </c>
      <c r="G377" s="98">
        <v>1348380.5347384</v>
      </c>
      <c r="H377" s="98">
        <f t="shared" si="92"/>
        <v>256192</v>
      </c>
      <c r="I377" s="99">
        <f t="shared" si="93"/>
        <v>1604572.5347384</v>
      </c>
      <c r="J377" s="98">
        <v>1348380.5347384</v>
      </c>
      <c r="K377" s="98">
        <f t="shared" si="94"/>
        <v>256192</v>
      </c>
      <c r="L377" s="99">
        <f t="shared" si="95"/>
        <v>1604572.5347384</v>
      </c>
      <c r="M377" s="46" t="str">
        <f t="shared" si="96"/>
        <v>SI CUMPLE</v>
      </c>
    </row>
    <row r="378" spans="1:13" s="59" customFormat="1" ht="27" x14ac:dyDescent="0.25">
      <c r="A378" s="100">
        <v>21</v>
      </c>
      <c r="B378" s="46" t="s">
        <v>788</v>
      </c>
      <c r="C378" s="52">
        <v>42295305</v>
      </c>
      <c r="D378" s="48" t="s">
        <v>789</v>
      </c>
      <c r="E378" s="49" t="s">
        <v>790</v>
      </c>
      <c r="F378" s="42" t="s">
        <v>139</v>
      </c>
      <c r="G378" s="98">
        <v>2198610.4330799999</v>
      </c>
      <c r="H378" s="98">
        <f t="shared" si="92"/>
        <v>417736</v>
      </c>
      <c r="I378" s="99">
        <f t="shared" si="93"/>
        <v>2616346.4330799999</v>
      </c>
      <c r="J378" s="98">
        <v>2198610.4330799999</v>
      </c>
      <c r="K378" s="98">
        <f t="shared" si="94"/>
        <v>417736</v>
      </c>
      <c r="L378" s="99">
        <f t="shared" si="95"/>
        <v>2616346.4330799999</v>
      </c>
      <c r="M378" s="46" t="str">
        <f t="shared" si="96"/>
        <v>SI CUMPLE</v>
      </c>
    </row>
    <row r="379" spans="1:13" s="59" customFormat="1" ht="27" x14ac:dyDescent="0.25">
      <c r="A379" s="100">
        <v>22</v>
      </c>
      <c r="B379" s="115" t="s">
        <v>145</v>
      </c>
      <c r="C379" s="52">
        <v>42222306</v>
      </c>
      <c r="D379" s="48" t="s">
        <v>791</v>
      </c>
      <c r="E379" s="49" t="s">
        <v>792</v>
      </c>
      <c r="F379" s="42" t="s">
        <v>139</v>
      </c>
      <c r="G379" s="98">
        <v>2198610.4330799999</v>
      </c>
      <c r="H379" s="98">
        <f t="shared" si="92"/>
        <v>417736</v>
      </c>
      <c r="I379" s="99">
        <f t="shared" si="93"/>
        <v>2616346.4330799999</v>
      </c>
      <c r="J379" s="98">
        <v>2198610.4330799999</v>
      </c>
      <c r="K379" s="98">
        <f t="shared" si="94"/>
        <v>417736</v>
      </c>
      <c r="L379" s="99">
        <f t="shared" si="95"/>
        <v>2616346.4330799999</v>
      </c>
      <c r="M379" s="46" t="str">
        <f t="shared" si="96"/>
        <v>SI CUMPLE</v>
      </c>
    </row>
    <row r="380" spans="1:13" s="59" customFormat="1" ht="27" x14ac:dyDescent="0.25">
      <c r="A380" s="100">
        <v>23</v>
      </c>
      <c r="B380" s="115" t="s">
        <v>145</v>
      </c>
      <c r="C380" s="52">
        <v>42221512</v>
      </c>
      <c r="D380" s="48" t="s">
        <v>793</v>
      </c>
      <c r="E380" s="49" t="s">
        <v>794</v>
      </c>
      <c r="F380" s="42" t="s">
        <v>139</v>
      </c>
      <c r="G380" s="98">
        <v>2198610.4330799999</v>
      </c>
      <c r="H380" s="98">
        <f t="shared" si="92"/>
        <v>417736</v>
      </c>
      <c r="I380" s="99">
        <f t="shared" si="93"/>
        <v>2616346.4330799999</v>
      </c>
      <c r="J380" s="98">
        <v>2198610.4330799999</v>
      </c>
      <c r="K380" s="98">
        <f t="shared" si="94"/>
        <v>417736</v>
      </c>
      <c r="L380" s="99">
        <f t="shared" si="95"/>
        <v>2616346.4330799999</v>
      </c>
      <c r="M380" s="46" t="str">
        <f t="shared" si="96"/>
        <v>SI CUMPLE</v>
      </c>
    </row>
    <row r="381" spans="1:13" s="59" customFormat="1" ht="18" x14ac:dyDescent="0.25">
      <c r="A381" s="100">
        <v>24</v>
      </c>
      <c r="B381" s="46">
        <v>1196490681</v>
      </c>
      <c r="C381" s="52">
        <v>42294721</v>
      </c>
      <c r="D381" s="48" t="s">
        <v>795</v>
      </c>
      <c r="E381" s="49" t="s">
        <v>796</v>
      </c>
      <c r="F381" s="42" t="s">
        <v>139</v>
      </c>
      <c r="G381" s="98">
        <v>234518.4461952</v>
      </c>
      <c r="H381" s="98">
        <f t="shared" si="92"/>
        <v>44559</v>
      </c>
      <c r="I381" s="99">
        <f t="shared" si="93"/>
        <v>279077.44619519997</v>
      </c>
      <c r="J381" s="98">
        <v>234518.4461952</v>
      </c>
      <c r="K381" s="98">
        <f t="shared" si="94"/>
        <v>44559</v>
      </c>
      <c r="L381" s="99">
        <f t="shared" si="95"/>
        <v>279077.44619519997</v>
      </c>
      <c r="M381" s="46" t="str">
        <f t="shared" si="96"/>
        <v>SI CUMPLE</v>
      </c>
    </row>
    <row r="382" spans="1:13" s="59" customFormat="1" ht="27" x14ac:dyDescent="0.25">
      <c r="A382" s="100">
        <v>25</v>
      </c>
      <c r="B382" s="46">
        <v>1196490773</v>
      </c>
      <c r="C382" s="52">
        <v>42294201</v>
      </c>
      <c r="D382" s="48" t="s">
        <v>797</v>
      </c>
      <c r="E382" s="49" t="s">
        <v>798</v>
      </c>
      <c r="F382" s="42" t="s">
        <v>139</v>
      </c>
      <c r="G382" s="98">
        <v>4071500.8020000001</v>
      </c>
      <c r="H382" s="98">
        <f t="shared" si="92"/>
        <v>773585</v>
      </c>
      <c r="I382" s="99">
        <f t="shared" si="93"/>
        <v>4845085.8020000001</v>
      </c>
      <c r="J382" s="98">
        <v>4071500.8020000001</v>
      </c>
      <c r="K382" s="98">
        <f t="shared" si="94"/>
        <v>773585</v>
      </c>
      <c r="L382" s="99">
        <f t="shared" si="95"/>
        <v>4845085.8020000001</v>
      </c>
      <c r="M382" s="46" t="str">
        <f t="shared" si="96"/>
        <v>SI CUMPLE</v>
      </c>
    </row>
    <row r="383" spans="1:13" s="59" customFormat="1" ht="27" x14ac:dyDescent="0.25">
      <c r="A383" s="100">
        <v>26</v>
      </c>
      <c r="B383" s="46">
        <v>1196490779</v>
      </c>
      <c r="C383" s="52">
        <v>42294201</v>
      </c>
      <c r="D383" s="48" t="s">
        <v>799</v>
      </c>
      <c r="E383" s="49" t="s">
        <v>800</v>
      </c>
      <c r="F383" s="42" t="s">
        <v>139</v>
      </c>
      <c r="G383" s="98">
        <v>1474875</v>
      </c>
      <c r="H383" s="98">
        <f t="shared" si="92"/>
        <v>280226</v>
      </c>
      <c r="I383" s="99">
        <f t="shared" si="93"/>
        <v>1755101</v>
      </c>
      <c r="J383" s="98">
        <v>1474875</v>
      </c>
      <c r="K383" s="98">
        <f t="shared" si="94"/>
        <v>280226</v>
      </c>
      <c r="L383" s="99">
        <f t="shared" si="95"/>
        <v>1755101</v>
      </c>
      <c r="M383" s="46" t="str">
        <f t="shared" si="96"/>
        <v>SI CUMPLE</v>
      </c>
    </row>
    <row r="384" spans="1:13" s="59" customFormat="1" ht="36" x14ac:dyDescent="0.25">
      <c r="A384" s="100">
        <v>27</v>
      </c>
      <c r="B384" s="46" t="s">
        <v>801</v>
      </c>
      <c r="C384" s="52">
        <v>42295305</v>
      </c>
      <c r="D384" s="48" t="s">
        <v>802</v>
      </c>
      <c r="E384" s="49" t="s">
        <v>803</v>
      </c>
      <c r="F384" s="42" t="s">
        <v>139</v>
      </c>
      <c r="G384" s="98">
        <v>366435.07217999996</v>
      </c>
      <c r="H384" s="98">
        <f t="shared" si="92"/>
        <v>69623</v>
      </c>
      <c r="I384" s="99">
        <f t="shared" si="93"/>
        <v>436058.07217999996</v>
      </c>
      <c r="J384" s="98">
        <v>366435.07217999996</v>
      </c>
      <c r="K384" s="98">
        <f t="shared" si="94"/>
        <v>69623</v>
      </c>
      <c r="L384" s="99">
        <f t="shared" si="95"/>
        <v>436058.07217999996</v>
      </c>
      <c r="M384" s="46" t="str">
        <f t="shared" si="96"/>
        <v>SI CUMPLE</v>
      </c>
    </row>
    <row r="385" spans="1:13" s="59" customFormat="1" ht="36" x14ac:dyDescent="0.25">
      <c r="A385" s="100">
        <v>28</v>
      </c>
      <c r="B385" s="115" t="s">
        <v>145</v>
      </c>
      <c r="C385" s="52">
        <v>42222306</v>
      </c>
      <c r="D385" s="48" t="s">
        <v>804</v>
      </c>
      <c r="E385" s="49" t="s">
        <v>805</v>
      </c>
      <c r="F385" s="42"/>
      <c r="G385" s="98">
        <v>366435.07217999996</v>
      </c>
      <c r="H385" s="98">
        <f t="shared" si="92"/>
        <v>69623</v>
      </c>
      <c r="I385" s="99">
        <f t="shared" si="93"/>
        <v>436058.07217999996</v>
      </c>
      <c r="J385" s="98">
        <v>366435.07217999996</v>
      </c>
      <c r="K385" s="98">
        <f t="shared" si="94"/>
        <v>69623</v>
      </c>
      <c r="L385" s="99">
        <f t="shared" si="95"/>
        <v>436058.07217999996</v>
      </c>
      <c r="M385" s="46" t="str">
        <f t="shared" si="96"/>
        <v>SI CUMPLE</v>
      </c>
    </row>
    <row r="386" spans="1:13" s="59" customFormat="1" ht="36" x14ac:dyDescent="0.25">
      <c r="A386" s="100">
        <v>29</v>
      </c>
      <c r="B386" s="115" t="s">
        <v>145</v>
      </c>
      <c r="C386" s="52">
        <v>42222306</v>
      </c>
      <c r="D386" s="48" t="s">
        <v>806</v>
      </c>
      <c r="E386" s="49" t="s">
        <v>807</v>
      </c>
      <c r="F386" s="42" t="s">
        <v>139</v>
      </c>
      <c r="G386" s="98">
        <v>366435.07217999996</v>
      </c>
      <c r="H386" s="98">
        <f t="shared" si="92"/>
        <v>69623</v>
      </c>
      <c r="I386" s="99">
        <f t="shared" si="93"/>
        <v>436058.07217999996</v>
      </c>
      <c r="J386" s="98">
        <v>366435.07217999996</v>
      </c>
      <c r="K386" s="98">
        <f t="shared" si="94"/>
        <v>69623</v>
      </c>
      <c r="L386" s="99">
        <f t="shared" si="95"/>
        <v>436058.07217999996</v>
      </c>
      <c r="M386" s="46" t="str">
        <f t="shared" si="96"/>
        <v>SI CUMPLE</v>
      </c>
    </row>
    <row r="387" spans="1:13" s="59" customFormat="1" ht="36" x14ac:dyDescent="0.25">
      <c r="A387" s="100">
        <v>30</v>
      </c>
      <c r="B387" s="115" t="s">
        <v>145</v>
      </c>
      <c r="C387" s="52">
        <v>42222306</v>
      </c>
      <c r="D387" s="48" t="s">
        <v>808</v>
      </c>
      <c r="E387" s="49" t="s">
        <v>809</v>
      </c>
      <c r="F387" s="42" t="s">
        <v>139</v>
      </c>
      <c r="G387" s="98">
        <v>366435.07217999996</v>
      </c>
      <c r="H387" s="98">
        <f t="shared" si="92"/>
        <v>69623</v>
      </c>
      <c r="I387" s="99">
        <f t="shared" si="93"/>
        <v>436058.07217999996</v>
      </c>
      <c r="J387" s="98">
        <v>366435.07217999996</v>
      </c>
      <c r="K387" s="98">
        <f t="shared" si="94"/>
        <v>69623</v>
      </c>
      <c r="L387" s="99">
        <f t="shared" si="95"/>
        <v>436058.07217999996</v>
      </c>
      <c r="M387" s="46" t="str">
        <f t="shared" si="96"/>
        <v>SI CUMPLE</v>
      </c>
    </row>
    <row r="388" spans="1:13" s="59" customFormat="1" ht="18" x14ac:dyDescent="0.25">
      <c r="A388" s="100">
        <v>31</v>
      </c>
      <c r="B388" s="46">
        <v>1228405012</v>
      </c>
      <c r="C388" s="52">
        <v>42222306</v>
      </c>
      <c r="D388" s="48" t="s">
        <v>810</v>
      </c>
      <c r="E388" s="49" t="s">
        <v>811</v>
      </c>
      <c r="F388" s="42" t="s">
        <v>139</v>
      </c>
      <c r="G388" s="98">
        <v>14801</v>
      </c>
      <c r="H388" s="98">
        <f t="shared" si="92"/>
        <v>2812</v>
      </c>
      <c r="I388" s="99">
        <f t="shared" si="93"/>
        <v>17613</v>
      </c>
      <c r="J388" s="98">
        <v>14801</v>
      </c>
      <c r="K388" s="98">
        <f t="shared" si="94"/>
        <v>2812</v>
      </c>
      <c r="L388" s="99">
        <f t="shared" si="95"/>
        <v>17613</v>
      </c>
      <c r="M388" s="46" t="str">
        <f t="shared" si="96"/>
        <v>SI CUMPLE</v>
      </c>
    </row>
    <row r="389" spans="1:13" s="59" customFormat="1" ht="36" x14ac:dyDescent="0.25">
      <c r="A389" s="100">
        <v>32</v>
      </c>
      <c r="B389" s="46">
        <v>1196490651</v>
      </c>
      <c r="C389" s="52">
        <v>42222306</v>
      </c>
      <c r="D389" s="48" t="s">
        <v>812</v>
      </c>
      <c r="E389" s="49" t="s">
        <v>813</v>
      </c>
      <c r="F389" s="42" t="s">
        <v>139</v>
      </c>
      <c r="G389" s="98">
        <v>677904.88353300001</v>
      </c>
      <c r="H389" s="98">
        <f t="shared" si="92"/>
        <v>128802</v>
      </c>
      <c r="I389" s="99">
        <f t="shared" si="93"/>
        <v>806706.88353300001</v>
      </c>
      <c r="J389" s="98">
        <v>677904.88353300001</v>
      </c>
      <c r="K389" s="98">
        <f t="shared" si="94"/>
        <v>128802</v>
      </c>
      <c r="L389" s="99">
        <f t="shared" si="95"/>
        <v>806706.88353300001</v>
      </c>
      <c r="M389" s="46" t="str">
        <f t="shared" si="96"/>
        <v>SI CUMPLE</v>
      </c>
    </row>
    <row r="390" spans="1:13" s="59" customFormat="1" ht="18" x14ac:dyDescent="0.25">
      <c r="A390" s="100">
        <v>33</v>
      </c>
      <c r="B390" s="46">
        <v>1196410069</v>
      </c>
      <c r="C390" s="52">
        <v>42222306</v>
      </c>
      <c r="D390" s="48" t="s">
        <v>814</v>
      </c>
      <c r="E390" s="49" t="s">
        <v>815</v>
      </c>
      <c r="F390" s="42" t="s">
        <v>139</v>
      </c>
      <c r="G390" s="98">
        <v>820000</v>
      </c>
      <c r="H390" s="98">
        <f t="shared" si="92"/>
        <v>155800</v>
      </c>
      <c r="I390" s="99">
        <f t="shared" si="93"/>
        <v>975800</v>
      </c>
      <c r="J390" s="98">
        <v>820000</v>
      </c>
      <c r="K390" s="98">
        <f t="shared" si="94"/>
        <v>155800</v>
      </c>
      <c r="L390" s="99">
        <f t="shared" si="95"/>
        <v>975800</v>
      </c>
      <c r="M390" s="46" t="str">
        <f t="shared" si="96"/>
        <v>SI CUMPLE</v>
      </c>
    </row>
    <row r="391" spans="1:13" s="59" customFormat="1" x14ac:dyDescent="0.25">
      <c r="A391" s="100">
        <v>34</v>
      </c>
      <c r="B391" s="46">
        <v>1196491335</v>
      </c>
      <c r="C391" s="52">
        <v>42222306</v>
      </c>
      <c r="D391" s="48" t="s">
        <v>816</v>
      </c>
      <c r="E391" s="49" t="s">
        <v>817</v>
      </c>
      <c r="F391" s="42" t="s">
        <v>139</v>
      </c>
      <c r="G391" s="98">
        <v>69114.982749999996</v>
      </c>
      <c r="H391" s="98">
        <f t="shared" si="92"/>
        <v>13132</v>
      </c>
      <c r="I391" s="99">
        <f t="shared" si="93"/>
        <v>82246.982749999996</v>
      </c>
      <c r="J391" s="98">
        <v>69114.982749999996</v>
      </c>
      <c r="K391" s="98">
        <f t="shared" si="94"/>
        <v>13132</v>
      </c>
      <c r="L391" s="99">
        <f t="shared" si="95"/>
        <v>82246.982749999996</v>
      </c>
      <c r="M391" s="46" t="str">
        <f t="shared" si="96"/>
        <v>SI CUMPLE</v>
      </c>
    </row>
    <row r="392" spans="1:13" s="59" customFormat="1" ht="18" x14ac:dyDescent="0.25">
      <c r="A392" s="100">
        <v>35</v>
      </c>
      <c r="B392" s="46">
        <v>1196410079</v>
      </c>
      <c r="C392" s="52">
        <v>42222306</v>
      </c>
      <c r="D392" s="48" t="s">
        <v>818</v>
      </c>
      <c r="E392" s="49" t="s">
        <v>819</v>
      </c>
      <c r="F392" s="42" t="s">
        <v>139</v>
      </c>
      <c r="G392" s="98">
        <v>170025.37083709997</v>
      </c>
      <c r="H392" s="98">
        <f t="shared" si="92"/>
        <v>32305</v>
      </c>
      <c r="I392" s="99">
        <f t="shared" si="93"/>
        <v>202330.37083709997</v>
      </c>
      <c r="J392" s="98">
        <v>170025.37083709997</v>
      </c>
      <c r="K392" s="98">
        <f t="shared" si="94"/>
        <v>32305</v>
      </c>
      <c r="L392" s="99">
        <f t="shared" si="95"/>
        <v>202330.37083709997</v>
      </c>
      <c r="M392" s="46" t="str">
        <f t="shared" si="96"/>
        <v>SI CUMPLE</v>
      </c>
    </row>
    <row r="393" spans="1:13" s="59" customFormat="1" ht="18" x14ac:dyDescent="0.25">
      <c r="A393" s="100">
        <v>36</v>
      </c>
      <c r="B393" s="115" t="s">
        <v>145</v>
      </c>
      <c r="C393" s="52">
        <v>42222306</v>
      </c>
      <c r="D393" s="48" t="s">
        <v>820</v>
      </c>
      <c r="E393" s="49" t="s">
        <v>821</v>
      </c>
      <c r="F393" s="42" t="s">
        <v>139</v>
      </c>
      <c r="G393" s="98">
        <v>170025.37083709997</v>
      </c>
      <c r="H393" s="98">
        <f t="shared" si="92"/>
        <v>32305</v>
      </c>
      <c r="I393" s="99">
        <f t="shared" si="93"/>
        <v>202330.37083709997</v>
      </c>
      <c r="J393" s="98">
        <v>170025.37083709997</v>
      </c>
      <c r="K393" s="98">
        <f t="shared" si="94"/>
        <v>32305</v>
      </c>
      <c r="L393" s="99">
        <f t="shared" si="95"/>
        <v>202330.37083709997</v>
      </c>
      <c r="M393" s="46" t="str">
        <f t="shared" si="96"/>
        <v>SI CUMPLE</v>
      </c>
    </row>
    <row r="394" spans="1:13" s="39" customFormat="1" ht="27" x14ac:dyDescent="0.25">
      <c r="A394" s="100">
        <v>37</v>
      </c>
      <c r="B394" s="46">
        <v>1196410080</v>
      </c>
      <c r="C394" s="52">
        <v>42222306</v>
      </c>
      <c r="D394" s="48" t="s">
        <v>822</v>
      </c>
      <c r="E394" s="49" t="s">
        <v>823</v>
      </c>
      <c r="F394" s="42" t="s">
        <v>139</v>
      </c>
      <c r="G394" s="98">
        <v>176895</v>
      </c>
      <c r="H394" s="98">
        <f t="shared" si="92"/>
        <v>33610</v>
      </c>
      <c r="I394" s="99">
        <f t="shared" si="93"/>
        <v>210505</v>
      </c>
      <c r="J394" s="98">
        <v>176895</v>
      </c>
      <c r="K394" s="98">
        <f t="shared" si="94"/>
        <v>33610</v>
      </c>
      <c r="L394" s="99">
        <f t="shared" si="95"/>
        <v>210505</v>
      </c>
      <c r="M394" s="46" t="str">
        <f t="shared" si="96"/>
        <v>SI CUMPLE</v>
      </c>
    </row>
    <row r="395" spans="1:13" s="59" customFormat="1" ht="18" x14ac:dyDescent="0.25">
      <c r="A395" s="100">
        <v>38</v>
      </c>
      <c r="B395" s="46">
        <v>1196410081</v>
      </c>
      <c r="C395" s="52">
        <v>42222306</v>
      </c>
      <c r="D395" s="48" t="s">
        <v>824</v>
      </c>
      <c r="E395" s="49" t="s">
        <v>825</v>
      </c>
      <c r="F395" s="42" t="s">
        <v>139</v>
      </c>
      <c r="G395" s="98">
        <v>238182.796917</v>
      </c>
      <c r="H395" s="98">
        <f t="shared" si="92"/>
        <v>45255</v>
      </c>
      <c r="I395" s="99">
        <f t="shared" si="93"/>
        <v>283437.79691699997</v>
      </c>
      <c r="J395" s="98">
        <v>238182.796917</v>
      </c>
      <c r="K395" s="98">
        <f t="shared" si="94"/>
        <v>45255</v>
      </c>
      <c r="L395" s="99">
        <f t="shared" si="95"/>
        <v>283437.79691699997</v>
      </c>
      <c r="M395" s="46" t="str">
        <f t="shared" si="96"/>
        <v>SI CUMPLE</v>
      </c>
    </row>
    <row r="396" spans="1:13" s="59" customFormat="1" ht="27" x14ac:dyDescent="0.25">
      <c r="A396" s="100">
        <v>39</v>
      </c>
      <c r="B396" s="115" t="s">
        <v>145</v>
      </c>
      <c r="C396" s="52">
        <v>42222306</v>
      </c>
      <c r="D396" s="48" t="s">
        <v>826</v>
      </c>
      <c r="E396" s="49" t="s">
        <v>827</v>
      </c>
      <c r="F396" s="42" t="s">
        <v>139</v>
      </c>
      <c r="G396" s="98">
        <v>238182.796917</v>
      </c>
      <c r="H396" s="98">
        <f t="shared" si="92"/>
        <v>45255</v>
      </c>
      <c r="I396" s="99">
        <f t="shared" si="93"/>
        <v>283437.79691699997</v>
      </c>
      <c r="J396" s="98">
        <v>238182.796917</v>
      </c>
      <c r="K396" s="98">
        <f t="shared" si="94"/>
        <v>45255</v>
      </c>
      <c r="L396" s="99">
        <f t="shared" si="95"/>
        <v>283437.79691699997</v>
      </c>
      <c r="M396" s="46" t="str">
        <f t="shared" si="96"/>
        <v>SI CUMPLE</v>
      </c>
    </row>
    <row r="397" spans="1:13" s="59" customFormat="1" ht="27" x14ac:dyDescent="0.25">
      <c r="A397" s="100">
        <v>40</v>
      </c>
      <c r="B397" s="115" t="s">
        <v>145</v>
      </c>
      <c r="C397" s="52">
        <v>42222306</v>
      </c>
      <c r="D397" s="48" t="s">
        <v>828</v>
      </c>
      <c r="E397" s="49" t="s">
        <v>829</v>
      </c>
      <c r="F397" s="42" t="s">
        <v>139</v>
      </c>
      <c r="G397" s="98">
        <v>238182.796917</v>
      </c>
      <c r="H397" s="98">
        <f t="shared" si="92"/>
        <v>45255</v>
      </c>
      <c r="I397" s="99">
        <f t="shared" si="93"/>
        <v>283437.79691699997</v>
      </c>
      <c r="J397" s="98">
        <v>238182.796917</v>
      </c>
      <c r="K397" s="98">
        <f t="shared" si="94"/>
        <v>45255</v>
      </c>
      <c r="L397" s="99">
        <f t="shared" si="95"/>
        <v>283437.79691699997</v>
      </c>
      <c r="M397" s="46" t="str">
        <f t="shared" si="96"/>
        <v>SI CUMPLE</v>
      </c>
    </row>
    <row r="398" spans="1:13" s="59" customFormat="1" ht="27" x14ac:dyDescent="0.25">
      <c r="A398" s="100">
        <v>41</v>
      </c>
      <c r="B398" s="115" t="s">
        <v>145</v>
      </c>
      <c r="C398" s="52">
        <v>42222306</v>
      </c>
      <c r="D398" s="48" t="s">
        <v>830</v>
      </c>
      <c r="E398" s="49" t="s">
        <v>831</v>
      </c>
      <c r="F398" s="42" t="s">
        <v>139</v>
      </c>
      <c r="G398" s="98">
        <v>238182.796917</v>
      </c>
      <c r="H398" s="98">
        <f t="shared" si="92"/>
        <v>45255</v>
      </c>
      <c r="I398" s="99">
        <f t="shared" si="93"/>
        <v>283437.79691699997</v>
      </c>
      <c r="J398" s="98">
        <v>238182.796917</v>
      </c>
      <c r="K398" s="98">
        <f t="shared" si="94"/>
        <v>45255</v>
      </c>
      <c r="L398" s="99">
        <f t="shared" si="95"/>
        <v>283437.79691699997</v>
      </c>
      <c r="M398" s="46" t="str">
        <f t="shared" si="96"/>
        <v>SI CUMPLE</v>
      </c>
    </row>
    <row r="399" spans="1:13" s="59" customFormat="1" ht="27" x14ac:dyDescent="0.25">
      <c r="A399" s="100">
        <v>42</v>
      </c>
      <c r="B399" s="115" t="s">
        <v>145</v>
      </c>
      <c r="C399" s="52">
        <v>42222306</v>
      </c>
      <c r="D399" s="48" t="s">
        <v>832</v>
      </c>
      <c r="E399" s="49" t="s">
        <v>833</v>
      </c>
      <c r="F399" s="42" t="s">
        <v>139</v>
      </c>
      <c r="G399" s="98">
        <v>238182.796917</v>
      </c>
      <c r="H399" s="98">
        <f t="shared" si="92"/>
        <v>45255</v>
      </c>
      <c r="I399" s="99">
        <f t="shared" si="93"/>
        <v>283437.79691699997</v>
      </c>
      <c r="J399" s="98">
        <v>238182.796917</v>
      </c>
      <c r="K399" s="98">
        <f t="shared" si="94"/>
        <v>45255</v>
      </c>
      <c r="L399" s="99">
        <f t="shared" si="95"/>
        <v>283437.79691699997</v>
      </c>
      <c r="M399" s="46" t="str">
        <f t="shared" si="96"/>
        <v>SI CUMPLE</v>
      </c>
    </row>
    <row r="400" spans="1:13" ht="27" x14ac:dyDescent="0.25">
      <c r="A400" s="100">
        <v>43</v>
      </c>
      <c r="B400" s="46">
        <v>1196410082</v>
      </c>
      <c r="C400" s="52">
        <v>42222306</v>
      </c>
      <c r="D400" s="48" t="s">
        <v>834</v>
      </c>
      <c r="E400" s="49" t="s">
        <v>835</v>
      </c>
      <c r="F400" s="42" t="s">
        <v>139</v>
      </c>
      <c r="G400" s="98">
        <v>297545.02728295</v>
      </c>
      <c r="H400" s="98">
        <f t="shared" si="92"/>
        <v>56534</v>
      </c>
      <c r="I400" s="99">
        <f t="shared" si="93"/>
        <v>354079.02728295</v>
      </c>
      <c r="J400" s="98">
        <v>297545.02728295</v>
      </c>
      <c r="K400" s="98">
        <f t="shared" si="94"/>
        <v>56534</v>
      </c>
      <c r="L400" s="99">
        <f t="shared" si="95"/>
        <v>354079.02728295</v>
      </c>
      <c r="M400" s="46" t="str">
        <f t="shared" si="96"/>
        <v>SI CUMPLE</v>
      </c>
    </row>
    <row r="401" spans="1:13" s="59" customFormat="1" ht="18" x14ac:dyDescent="0.25">
      <c r="A401" s="100">
        <v>44</v>
      </c>
      <c r="B401" s="115" t="s">
        <v>145</v>
      </c>
      <c r="C401" s="52">
        <v>42222306</v>
      </c>
      <c r="D401" s="73" t="s">
        <v>836</v>
      </c>
      <c r="E401" s="74" t="s">
        <v>837</v>
      </c>
      <c r="F401" s="42" t="s">
        <v>139</v>
      </c>
      <c r="G401" s="98">
        <v>227909.79720825003</v>
      </c>
      <c r="H401" s="98">
        <f t="shared" si="92"/>
        <v>43303</v>
      </c>
      <c r="I401" s="99">
        <f t="shared" si="93"/>
        <v>271212.79720825003</v>
      </c>
      <c r="J401" s="98">
        <v>227909.79720825003</v>
      </c>
      <c r="K401" s="98">
        <f t="shared" si="94"/>
        <v>43303</v>
      </c>
      <c r="L401" s="99">
        <f t="shared" si="95"/>
        <v>271212.79720825003</v>
      </c>
      <c r="M401" s="46" t="str">
        <f t="shared" si="96"/>
        <v>SI CUMPLE</v>
      </c>
    </row>
    <row r="402" spans="1:13" s="59" customFormat="1" ht="18" x14ac:dyDescent="0.25">
      <c r="A402" s="100">
        <v>45</v>
      </c>
      <c r="B402" s="115" t="s">
        <v>145</v>
      </c>
      <c r="C402" s="52">
        <v>42222306</v>
      </c>
      <c r="D402" s="75" t="s">
        <v>838</v>
      </c>
      <c r="E402" s="76" t="s">
        <v>839</v>
      </c>
      <c r="F402" s="42" t="s">
        <v>139</v>
      </c>
      <c r="G402" s="98">
        <v>227909.79720825003</v>
      </c>
      <c r="H402" s="98">
        <f t="shared" si="92"/>
        <v>43303</v>
      </c>
      <c r="I402" s="99">
        <f t="shared" si="93"/>
        <v>271212.79720825003</v>
      </c>
      <c r="J402" s="98">
        <v>227909.79720825003</v>
      </c>
      <c r="K402" s="98">
        <f t="shared" si="94"/>
        <v>43303</v>
      </c>
      <c r="L402" s="99">
        <f t="shared" si="95"/>
        <v>271212.79720825003</v>
      </c>
      <c r="M402" s="46" t="str">
        <f t="shared" si="96"/>
        <v>SI CUMPLE</v>
      </c>
    </row>
    <row r="403" spans="1:13" s="59" customFormat="1" ht="36" x14ac:dyDescent="0.15">
      <c r="A403" s="100">
        <v>46</v>
      </c>
      <c r="B403" s="115" t="s">
        <v>145</v>
      </c>
      <c r="C403" s="52">
        <v>42222306</v>
      </c>
      <c r="D403" s="77" t="s">
        <v>840</v>
      </c>
      <c r="E403" s="78" t="s">
        <v>840</v>
      </c>
      <c r="F403" s="42" t="s">
        <v>148</v>
      </c>
      <c r="G403" s="98">
        <v>1474875</v>
      </c>
      <c r="H403" s="98">
        <f t="shared" si="92"/>
        <v>280226</v>
      </c>
      <c r="I403" s="99">
        <f t="shared" si="93"/>
        <v>1755101</v>
      </c>
      <c r="J403" s="98">
        <v>1474875</v>
      </c>
      <c r="K403" s="98">
        <f t="shared" si="94"/>
        <v>280226</v>
      </c>
      <c r="L403" s="99">
        <f t="shared" si="95"/>
        <v>1755101</v>
      </c>
      <c r="M403" s="46" t="str">
        <f t="shared" si="96"/>
        <v>SI CUMPLE</v>
      </c>
    </row>
    <row r="404" spans="1:13" s="59" customFormat="1" ht="36" x14ac:dyDescent="0.15">
      <c r="A404" s="100">
        <v>47</v>
      </c>
      <c r="B404" s="115" t="s">
        <v>145</v>
      </c>
      <c r="C404" s="52">
        <v>42222306</v>
      </c>
      <c r="D404" s="77" t="s">
        <v>841</v>
      </c>
      <c r="E404" s="78" t="s">
        <v>841</v>
      </c>
      <c r="F404" s="42" t="s">
        <v>148</v>
      </c>
      <c r="G404" s="98">
        <v>1474875</v>
      </c>
      <c r="H404" s="98">
        <f t="shared" si="92"/>
        <v>280226</v>
      </c>
      <c r="I404" s="99">
        <f t="shared" si="93"/>
        <v>1755101</v>
      </c>
      <c r="J404" s="98">
        <v>1474875</v>
      </c>
      <c r="K404" s="98">
        <f t="shared" si="94"/>
        <v>280226</v>
      </c>
      <c r="L404" s="99">
        <f t="shared" si="95"/>
        <v>1755101</v>
      </c>
      <c r="M404" s="46" t="str">
        <f t="shared" si="96"/>
        <v>SI CUMPLE</v>
      </c>
    </row>
    <row r="405" spans="1:13" s="59" customFormat="1" ht="36" x14ac:dyDescent="0.15">
      <c r="A405" s="100">
        <v>48</v>
      </c>
      <c r="B405" s="115" t="s">
        <v>145</v>
      </c>
      <c r="C405" s="52">
        <v>42222306</v>
      </c>
      <c r="D405" s="77" t="s">
        <v>842</v>
      </c>
      <c r="E405" s="78" t="s">
        <v>842</v>
      </c>
      <c r="F405" s="42" t="s">
        <v>148</v>
      </c>
      <c r="G405" s="98">
        <v>1474875</v>
      </c>
      <c r="H405" s="98">
        <f t="shared" si="92"/>
        <v>280226</v>
      </c>
      <c r="I405" s="99">
        <f t="shared" si="93"/>
        <v>1755101</v>
      </c>
      <c r="J405" s="98">
        <v>1474875</v>
      </c>
      <c r="K405" s="98">
        <f t="shared" si="94"/>
        <v>280226</v>
      </c>
      <c r="L405" s="99">
        <f t="shared" si="95"/>
        <v>1755101</v>
      </c>
      <c r="M405" s="46" t="str">
        <f t="shared" si="96"/>
        <v>SI CUMPLE</v>
      </c>
    </row>
    <row r="406" spans="1:13" s="59" customFormat="1" ht="36" x14ac:dyDescent="0.15">
      <c r="A406" s="100">
        <v>49</v>
      </c>
      <c r="B406" s="115" t="s">
        <v>145</v>
      </c>
      <c r="C406" s="52">
        <v>42222306</v>
      </c>
      <c r="D406" s="77" t="s">
        <v>843</v>
      </c>
      <c r="E406" s="78" t="s">
        <v>843</v>
      </c>
      <c r="F406" s="42" t="s">
        <v>139</v>
      </c>
      <c r="G406" s="98">
        <v>1474875</v>
      </c>
      <c r="H406" s="98">
        <f t="shared" si="92"/>
        <v>280226</v>
      </c>
      <c r="I406" s="99">
        <f t="shared" si="93"/>
        <v>1755101</v>
      </c>
      <c r="J406" s="98">
        <v>1474875</v>
      </c>
      <c r="K406" s="98">
        <f t="shared" si="94"/>
        <v>280226</v>
      </c>
      <c r="L406" s="99">
        <f t="shared" si="95"/>
        <v>1755101</v>
      </c>
      <c r="M406" s="46" t="str">
        <f t="shared" si="96"/>
        <v>SI CUMPLE</v>
      </c>
    </row>
    <row r="407" spans="1:13" s="59" customFormat="1" ht="18.75" customHeight="1" x14ac:dyDescent="0.25">
      <c r="A407" s="45" t="s">
        <v>1049</v>
      </c>
      <c r="B407" s="100"/>
      <c r="C407" s="100"/>
      <c r="D407" s="46"/>
      <c r="E407" s="46"/>
      <c r="F407" s="46"/>
      <c r="G407" s="101"/>
      <c r="H407" s="101"/>
      <c r="I407" s="102">
        <f>SUM(I358:I406)</f>
        <v>40422670.624695785</v>
      </c>
      <c r="J407" s="101"/>
      <c r="K407" s="101"/>
      <c r="L407" s="102">
        <f>SUM(L358:L406)</f>
        <v>40422670.624695785</v>
      </c>
      <c r="M407" s="70" t="str">
        <f t="shared" si="96"/>
        <v>SI CUMPLE</v>
      </c>
    </row>
    <row r="408" spans="1:13" ht="16.5" customHeight="1" x14ac:dyDescent="0.25">
      <c r="A408" s="37" t="s">
        <v>75</v>
      </c>
      <c r="B408" s="184" t="s">
        <v>844</v>
      </c>
      <c r="C408" s="184"/>
      <c r="D408" s="184"/>
      <c r="E408" s="184"/>
      <c r="F408" s="103" t="s">
        <v>166</v>
      </c>
      <c r="G408" s="185" t="s">
        <v>130</v>
      </c>
      <c r="H408" s="185"/>
      <c r="I408" s="185"/>
      <c r="J408" s="185"/>
      <c r="K408" s="185"/>
      <c r="L408" s="185"/>
    </row>
    <row r="409" spans="1:13" ht="27" x14ac:dyDescent="0.25">
      <c r="A409" s="40" t="s">
        <v>131</v>
      </c>
      <c r="B409" s="40" t="s">
        <v>132</v>
      </c>
      <c r="C409" s="41" t="s">
        <v>232</v>
      </c>
      <c r="D409" s="41" t="s">
        <v>133</v>
      </c>
      <c r="E409" s="41" t="s">
        <v>150</v>
      </c>
      <c r="F409" s="41" t="s">
        <v>135</v>
      </c>
      <c r="G409" s="97" t="s">
        <v>136</v>
      </c>
      <c r="H409" s="97" t="s">
        <v>137</v>
      </c>
      <c r="I409" s="97" t="s">
        <v>138</v>
      </c>
      <c r="J409" s="97" t="s">
        <v>136</v>
      </c>
      <c r="K409" s="97" t="s">
        <v>137</v>
      </c>
      <c r="L409" s="97" t="s">
        <v>138</v>
      </c>
    </row>
    <row r="410" spans="1:13" s="59" customFormat="1" ht="36" x14ac:dyDescent="0.25">
      <c r="A410" s="100">
        <v>1</v>
      </c>
      <c r="B410" s="47">
        <v>1196460022</v>
      </c>
      <c r="C410" s="42">
        <v>42295300</v>
      </c>
      <c r="D410" s="48" t="s">
        <v>845</v>
      </c>
      <c r="E410" s="66" t="s">
        <v>846</v>
      </c>
      <c r="F410" s="42" t="s">
        <v>148</v>
      </c>
      <c r="G410" s="98">
        <v>3498000</v>
      </c>
      <c r="H410" s="98">
        <f>ROUND(G410*0.19,0)</f>
        <v>664620</v>
      </c>
      <c r="I410" s="99">
        <f>+G410+H410</f>
        <v>4162620</v>
      </c>
      <c r="J410" s="210" t="s">
        <v>1146</v>
      </c>
      <c r="K410" s="211"/>
      <c r="L410" s="212"/>
    </row>
    <row r="411" spans="1:13" s="59" customFormat="1" ht="36" x14ac:dyDescent="0.25">
      <c r="A411" s="100">
        <v>2</v>
      </c>
      <c r="B411" s="47">
        <v>1196460046</v>
      </c>
      <c r="C411" s="42">
        <v>42295300</v>
      </c>
      <c r="D411" s="48" t="s">
        <v>847</v>
      </c>
      <c r="E411" s="66" t="s">
        <v>848</v>
      </c>
      <c r="F411" s="42" t="s">
        <v>148</v>
      </c>
      <c r="G411" s="98">
        <v>2796000</v>
      </c>
      <c r="H411" s="98">
        <f t="shared" ref="H411:H414" si="97">ROUND(G411*0.19,0)</f>
        <v>531240</v>
      </c>
      <c r="I411" s="99">
        <f t="shared" ref="I411:I414" si="98">+G411+H411</f>
        <v>3327240</v>
      </c>
      <c r="J411" s="213"/>
      <c r="K411" s="214"/>
      <c r="L411" s="215"/>
    </row>
    <row r="412" spans="1:13" s="59" customFormat="1" ht="36" x14ac:dyDescent="0.25">
      <c r="A412" s="100">
        <v>3</v>
      </c>
      <c r="B412" s="47">
        <v>1196460047</v>
      </c>
      <c r="C412" s="42">
        <v>42295300</v>
      </c>
      <c r="D412" s="48" t="s">
        <v>849</v>
      </c>
      <c r="E412" s="66" t="s">
        <v>850</v>
      </c>
      <c r="F412" s="42" t="s">
        <v>148</v>
      </c>
      <c r="G412" s="98">
        <v>16143600</v>
      </c>
      <c r="H412" s="98">
        <f t="shared" si="97"/>
        <v>3067284</v>
      </c>
      <c r="I412" s="99">
        <f t="shared" si="98"/>
        <v>19210884</v>
      </c>
      <c r="J412" s="213"/>
      <c r="K412" s="214"/>
      <c r="L412" s="215"/>
    </row>
    <row r="413" spans="1:13" s="59" customFormat="1" ht="36" x14ac:dyDescent="0.25">
      <c r="A413" s="100">
        <v>4</v>
      </c>
      <c r="B413" s="47">
        <v>1196460408</v>
      </c>
      <c r="C413" s="42">
        <v>42295300</v>
      </c>
      <c r="D413" s="48" t="s">
        <v>851</v>
      </c>
      <c r="E413" s="66" t="s">
        <v>851</v>
      </c>
      <c r="F413" s="42" t="s">
        <v>182</v>
      </c>
      <c r="G413" s="98">
        <v>1498457</v>
      </c>
      <c r="H413" s="98">
        <f t="shared" si="97"/>
        <v>284707</v>
      </c>
      <c r="I413" s="99">
        <f t="shared" si="98"/>
        <v>1783164</v>
      </c>
      <c r="J413" s="213"/>
      <c r="K413" s="214"/>
      <c r="L413" s="215"/>
    </row>
    <row r="414" spans="1:13" ht="27" x14ac:dyDescent="0.25">
      <c r="A414" s="100">
        <v>5</v>
      </c>
      <c r="B414" s="47">
        <v>1196460702</v>
      </c>
      <c r="C414" s="42">
        <v>42295300</v>
      </c>
      <c r="D414" s="48" t="s">
        <v>852</v>
      </c>
      <c r="E414" s="66" t="s">
        <v>853</v>
      </c>
      <c r="F414" s="42" t="s">
        <v>148</v>
      </c>
      <c r="G414" s="98">
        <v>1482762</v>
      </c>
      <c r="H414" s="98">
        <f t="shared" si="97"/>
        <v>281725</v>
      </c>
      <c r="I414" s="99">
        <f t="shared" si="98"/>
        <v>1764487</v>
      </c>
      <c r="J414" s="213"/>
      <c r="K414" s="214"/>
      <c r="L414" s="215"/>
    </row>
    <row r="415" spans="1:13" s="59" customFormat="1" x14ac:dyDescent="0.25">
      <c r="A415" s="45" t="s">
        <v>1050</v>
      </c>
      <c r="B415" s="100"/>
      <c r="C415" s="100"/>
      <c r="D415" s="46"/>
      <c r="E415" s="46"/>
      <c r="F415" s="46"/>
      <c r="G415" s="101"/>
      <c r="H415" s="101"/>
      <c r="I415" s="102">
        <f>SUM(I410:I414)</f>
        <v>30248395</v>
      </c>
      <c r="J415" s="216"/>
      <c r="K415" s="217"/>
      <c r="L415" s="218"/>
    </row>
    <row r="416" spans="1:13" s="59" customFormat="1" ht="18" customHeight="1" x14ac:dyDescent="0.25">
      <c r="A416" s="37" t="s">
        <v>37</v>
      </c>
      <c r="B416" s="184" t="s">
        <v>855</v>
      </c>
      <c r="C416" s="184"/>
      <c r="D416" s="184"/>
      <c r="E416" s="184"/>
      <c r="F416" s="103" t="s">
        <v>147</v>
      </c>
      <c r="G416" s="185" t="s">
        <v>130</v>
      </c>
      <c r="H416" s="185"/>
      <c r="I416" s="185"/>
      <c r="J416" s="185"/>
      <c r="K416" s="185"/>
      <c r="L416" s="185"/>
    </row>
    <row r="417" spans="1:13" s="59" customFormat="1" ht="27" x14ac:dyDescent="0.25">
      <c r="A417" s="40" t="s">
        <v>131</v>
      </c>
      <c r="B417" s="40" t="s">
        <v>132</v>
      </c>
      <c r="C417" s="41" t="s">
        <v>232</v>
      </c>
      <c r="D417" s="41" t="s">
        <v>133</v>
      </c>
      <c r="E417" s="41" t="s">
        <v>150</v>
      </c>
      <c r="F417" s="41" t="s">
        <v>135</v>
      </c>
      <c r="G417" s="97" t="s">
        <v>136</v>
      </c>
      <c r="H417" s="97" t="s">
        <v>137</v>
      </c>
      <c r="I417" s="97" t="s">
        <v>138</v>
      </c>
      <c r="J417" s="97" t="s">
        <v>136</v>
      </c>
      <c r="K417" s="97" t="s">
        <v>137</v>
      </c>
      <c r="L417" s="97" t="s">
        <v>138</v>
      </c>
    </row>
    <row r="418" spans="1:13" s="59" customFormat="1" ht="27" x14ac:dyDescent="0.25">
      <c r="A418" s="100">
        <v>1</v>
      </c>
      <c r="B418" s="64">
        <v>1196490223</v>
      </c>
      <c r="C418" s="63" t="s">
        <v>856</v>
      </c>
      <c r="D418" s="64" t="s">
        <v>857</v>
      </c>
      <c r="E418" s="64" t="s">
        <v>857</v>
      </c>
      <c r="F418" s="42" t="s">
        <v>139</v>
      </c>
      <c r="G418" s="98">
        <v>148315</v>
      </c>
      <c r="H418" s="98">
        <v>0</v>
      </c>
      <c r="I418" s="99">
        <f>+G418+H418</f>
        <v>148315</v>
      </c>
      <c r="J418" s="210" t="s">
        <v>1146</v>
      </c>
      <c r="K418" s="211"/>
      <c r="L418" s="212"/>
    </row>
    <row r="419" spans="1:13" s="59" customFormat="1" ht="27" x14ac:dyDescent="0.25">
      <c r="A419" s="100">
        <v>2</v>
      </c>
      <c r="B419" s="64">
        <v>1196490139</v>
      </c>
      <c r="C419" s="63" t="s">
        <v>856</v>
      </c>
      <c r="D419" s="64" t="s">
        <v>858</v>
      </c>
      <c r="E419" s="64" t="s">
        <v>858</v>
      </c>
      <c r="F419" s="42" t="s">
        <v>139</v>
      </c>
      <c r="G419" s="98">
        <v>148315</v>
      </c>
      <c r="H419" s="98">
        <v>0</v>
      </c>
      <c r="I419" s="99">
        <f>+G419+H419</f>
        <v>148315</v>
      </c>
      <c r="J419" s="213"/>
      <c r="K419" s="214"/>
      <c r="L419" s="215"/>
    </row>
    <row r="420" spans="1:13" s="59" customFormat="1" ht="16.5" customHeight="1" x14ac:dyDescent="0.25">
      <c r="A420" s="45" t="s">
        <v>1051</v>
      </c>
      <c r="B420" s="100"/>
      <c r="C420" s="100"/>
      <c r="D420" s="46"/>
      <c r="E420" s="46"/>
      <c r="F420" s="46"/>
      <c r="G420" s="94"/>
      <c r="H420" s="104"/>
      <c r="I420" s="95">
        <f>SUM(I418:I419)</f>
        <v>296630</v>
      </c>
      <c r="J420" s="216"/>
      <c r="K420" s="217"/>
      <c r="L420" s="218"/>
    </row>
    <row r="421" spans="1:13" s="59" customFormat="1" ht="22.5" customHeight="1" x14ac:dyDescent="0.25">
      <c r="A421" s="37" t="s">
        <v>38</v>
      </c>
      <c r="B421" s="184" t="s">
        <v>859</v>
      </c>
      <c r="C421" s="184"/>
      <c r="D421" s="184"/>
      <c r="E421" s="184"/>
      <c r="F421" s="103" t="s">
        <v>860</v>
      </c>
      <c r="G421" s="185" t="s">
        <v>130</v>
      </c>
      <c r="H421" s="185"/>
      <c r="I421" s="185"/>
      <c r="J421" s="186" t="s">
        <v>1086</v>
      </c>
      <c r="K421" s="186"/>
      <c r="L421" s="186"/>
      <c r="M421" s="186"/>
    </row>
    <row r="422" spans="1:13" s="59" customFormat="1" ht="27" x14ac:dyDescent="0.25">
      <c r="A422" s="40" t="s">
        <v>131</v>
      </c>
      <c r="B422" s="40" t="s">
        <v>132</v>
      </c>
      <c r="C422" s="41" t="s">
        <v>232</v>
      </c>
      <c r="D422" s="41" t="s">
        <v>133</v>
      </c>
      <c r="E422" s="41" t="s">
        <v>150</v>
      </c>
      <c r="F422" s="41" t="s">
        <v>135</v>
      </c>
      <c r="G422" s="97" t="s">
        <v>136</v>
      </c>
      <c r="H422" s="97" t="s">
        <v>137</v>
      </c>
      <c r="I422" s="97" t="s">
        <v>138</v>
      </c>
      <c r="J422" s="124" t="s">
        <v>136</v>
      </c>
      <c r="K422" s="124" t="s">
        <v>137</v>
      </c>
      <c r="L422" s="124" t="s">
        <v>138</v>
      </c>
      <c r="M422" s="97" t="s">
        <v>50</v>
      </c>
    </row>
    <row r="423" spans="1:13" s="59" customFormat="1" ht="54" x14ac:dyDescent="0.25">
      <c r="A423" s="100">
        <v>1</v>
      </c>
      <c r="B423" s="47">
        <v>1186220809</v>
      </c>
      <c r="C423" s="52">
        <v>42295900</v>
      </c>
      <c r="D423" s="48" t="s">
        <v>112</v>
      </c>
      <c r="E423" s="49" t="s">
        <v>861</v>
      </c>
      <c r="F423" s="42" t="s">
        <v>139</v>
      </c>
      <c r="G423" s="98">
        <v>396146</v>
      </c>
      <c r="H423" s="98">
        <v>0</v>
      </c>
      <c r="I423" s="99">
        <f>+G423+H423</f>
        <v>396146</v>
      </c>
      <c r="J423" s="98">
        <v>450000</v>
      </c>
      <c r="K423" s="98">
        <v>0</v>
      </c>
      <c r="L423" s="99">
        <f>+J423+K423</f>
        <v>450000</v>
      </c>
      <c r="M423" s="46" t="str">
        <f>IF(L423&lt;=I423,"SI CUMPLE","NO CUMPLE")</f>
        <v>NO CUMPLE</v>
      </c>
    </row>
    <row r="424" spans="1:13" s="59" customFormat="1" ht="21" customHeight="1" x14ac:dyDescent="0.25">
      <c r="A424" s="45" t="s">
        <v>1052</v>
      </c>
      <c r="B424" s="100"/>
      <c r="C424" s="100"/>
      <c r="D424" s="46"/>
      <c r="E424" s="46"/>
      <c r="F424" s="46"/>
      <c r="G424" s="101"/>
      <c r="H424" s="101"/>
      <c r="I424" s="102">
        <f>SUM(I423)</f>
        <v>396146</v>
      </c>
      <c r="J424" s="101"/>
      <c r="K424" s="101"/>
      <c r="L424" s="102">
        <f>SUM(L423)</f>
        <v>450000</v>
      </c>
      <c r="M424" s="70" t="str">
        <f>IF(L424&lt;=I424,"SI CUMPLE","NO CUMPLE")</f>
        <v>NO CUMPLE</v>
      </c>
    </row>
    <row r="425" spans="1:13" s="59" customFormat="1" ht="18" customHeight="1" x14ac:dyDescent="0.25">
      <c r="A425" s="37" t="s">
        <v>77</v>
      </c>
      <c r="B425" s="184" t="s">
        <v>862</v>
      </c>
      <c r="C425" s="184"/>
      <c r="D425" s="184"/>
      <c r="E425" s="184"/>
      <c r="F425" s="103" t="s">
        <v>166</v>
      </c>
      <c r="G425" s="185" t="s">
        <v>130</v>
      </c>
      <c r="H425" s="185"/>
      <c r="I425" s="185"/>
      <c r="J425" s="185"/>
      <c r="K425" s="185"/>
      <c r="L425" s="185"/>
    </row>
    <row r="426" spans="1:13" s="59" customFormat="1" ht="27" x14ac:dyDescent="0.25">
      <c r="A426" s="40" t="s">
        <v>131</v>
      </c>
      <c r="B426" s="40" t="s">
        <v>132</v>
      </c>
      <c r="C426" s="41" t="s">
        <v>232</v>
      </c>
      <c r="D426" s="41" t="s">
        <v>133</v>
      </c>
      <c r="E426" s="41" t="s">
        <v>150</v>
      </c>
      <c r="F426" s="41" t="s">
        <v>135</v>
      </c>
      <c r="G426" s="97" t="s">
        <v>136</v>
      </c>
      <c r="H426" s="97" t="s">
        <v>137</v>
      </c>
      <c r="I426" s="97" t="s">
        <v>138</v>
      </c>
      <c r="J426" s="97" t="s">
        <v>136</v>
      </c>
      <c r="K426" s="97" t="s">
        <v>137</v>
      </c>
      <c r="L426" s="97" t="s">
        <v>138</v>
      </c>
    </row>
    <row r="427" spans="1:13" s="59" customFormat="1" ht="27" x14ac:dyDescent="0.25">
      <c r="A427" s="100">
        <v>1</v>
      </c>
      <c r="B427" s="51" t="s">
        <v>165</v>
      </c>
      <c r="C427" s="64">
        <v>42295905</v>
      </c>
      <c r="D427" s="67" t="s">
        <v>863</v>
      </c>
      <c r="E427" s="64" t="s">
        <v>864</v>
      </c>
      <c r="F427" s="42" t="s">
        <v>139</v>
      </c>
      <c r="G427" s="98">
        <v>1698157</v>
      </c>
      <c r="H427" s="98">
        <v>0</v>
      </c>
      <c r="I427" s="99">
        <f t="shared" ref="I427:I437" si="99">+G427+H427</f>
        <v>1698157</v>
      </c>
      <c r="J427" s="210" t="s">
        <v>1146</v>
      </c>
      <c r="K427" s="211"/>
      <c r="L427" s="212"/>
    </row>
    <row r="428" spans="1:13" s="59" customFormat="1" ht="27" x14ac:dyDescent="0.25">
      <c r="A428" s="100">
        <v>2</v>
      </c>
      <c r="B428" s="51" t="s">
        <v>165</v>
      </c>
      <c r="C428" s="64">
        <v>42295905</v>
      </c>
      <c r="D428" s="67" t="s">
        <v>865</v>
      </c>
      <c r="E428" s="64" t="s">
        <v>866</v>
      </c>
      <c r="F428" s="42" t="s">
        <v>139</v>
      </c>
      <c r="G428" s="98">
        <v>1409023</v>
      </c>
      <c r="H428" s="98">
        <v>0</v>
      </c>
      <c r="I428" s="99">
        <f t="shared" si="99"/>
        <v>1409023</v>
      </c>
      <c r="J428" s="213"/>
      <c r="K428" s="214"/>
      <c r="L428" s="215"/>
    </row>
    <row r="429" spans="1:13" s="59" customFormat="1" ht="45" x14ac:dyDescent="0.25">
      <c r="A429" s="100">
        <v>3</v>
      </c>
      <c r="B429" s="46">
        <v>1196420125</v>
      </c>
      <c r="C429" s="64">
        <v>42295905</v>
      </c>
      <c r="D429" s="67" t="s">
        <v>867</v>
      </c>
      <c r="E429" s="64" t="s">
        <v>868</v>
      </c>
      <c r="F429" s="42" t="s">
        <v>139</v>
      </c>
      <c r="G429" s="98">
        <v>2247636</v>
      </c>
      <c r="H429" s="98">
        <v>0</v>
      </c>
      <c r="I429" s="99">
        <f t="shared" si="99"/>
        <v>2247636</v>
      </c>
      <c r="J429" s="213"/>
      <c r="K429" s="214"/>
      <c r="L429" s="215"/>
    </row>
    <row r="430" spans="1:13" s="59" customFormat="1" ht="45" x14ac:dyDescent="0.25">
      <c r="A430" s="100">
        <v>4</v>
      </c>
      <c r="B430" s="80">
        <v>1196420126</v>
      </c>
      <c r="C430" s="64">
        <v>42295905</v>
      </c>
      <c r="D430" s="67" t="s">
        <v>869</v>
      </c>
      <c r="E430" s="64" t="s">
        <v>870</v>
      </c>
      <c r="F430" s="42" t="s">
        <v>139</v>
      </c>
      <c r="G430" s="98">
        <v>2123102</v>
      </c>
      <c r="H430" s="98">
        <v>0</v>
      </c>
      <c r="I430" s="99">
        <f t="shared" si="99"/>
        <v>2123102</v>
      </c>
      <c r="J430" s="213"/>
      <c r="K430" s="214"/>
      <c r="L430" s="215"/>
    </row>
    <row r="431" spans="1:13" s="59" customFormat="1" ht="45" x14ac:dyDescent="0.25">
      <c r="A431" s="100">
        <v>5</v>
      </c>
      <c r="B431" s="80">
        <v>1196420127</v>
      </c>
      <c r="C431" s="64">
        <v>42295905</v>
      </c>
      <c r="D431" s="67" t="s">
        <v>871</v>
      </c>
      <c r="E431" s="64" t="s">
        <v>872</v>
      </c>
      <c r="F431" s="42" t="s">
        <v>139</v>
      </c>
      <c r="G431" s="98">
        <v>1526480</v>
      </c>
      <c r="H431" s="98">
        <v>0</v>
      </c>
      <c r="I431" s="99">
        <f t="shared" si="99"/>
        <v>1526480</v>
      </c>
      <c r="J431" s="213"/>
      <c r="K431" s="214"/>
      <c r="L431" s="215"/>
    </row>
    <row r="432" spans="1:13" s="59" customFormat="1" ht="45" x14ac:dyDescent="0.25">
      <c r="A432" s="100">
        <v>6</v>
      </c>
      <c r="B432" s="80">
        <v>1196420128</v>
      </c>
      <c r="C432" s="64">
        <v>42295905</v>
      </c>
      <c r="D432" s="67" t="s">
        <v>873</v>
      </c>
      <c r="E432" s="64" t="s">
        <v>874</v>
      </c>
      <c r="F432" s="42" t="s">
        <v>139</v>
      </c>
      <c r="G432" s="98">
        <v>1648526</v>
      </c>
      <c r="H432" s="98">
        <v>0</v>
      </c>
      <c r="I432" s="99">
        <f t="shared" si="99"/>
        <v>1648526</v>
      </c>
      <c r="J432" s="213"/>
      <c r="K432" s="214"/>
      <c r="L432" s="215"/>
    </row>
    <row r="433" spans="1:17" s="59" customFormat="1" ht="45" x14ac:dyDescent="0.25">
      <c r="A433" s="100">
        <v>7</v>
      </c>
      <c r="B433" s="80">
        <v>1196420129</v>
      </c>
      <c r="C433" s="64">
        <v>42295905</v>
      </c>
      <c r="D433" s="67" t="s">
        <v>875</v>
      </c>
      <c r="E433" s="64" t="s">
        <v>876</v>
      </c>
      <c r="F433" s="42" t="s">
        <v>139</v>
      </c>
      <c r="G433" s="98">
        <v>2272968</v>
      </c>
      <c r="H433" s="98">
        <v>0</v>
      </c>
      <c r="I433" s="99">
        <f t="shared" si="99"/>
        <v>2272968</v>
      </c>
      <c r="J433" s="213"/>
      <c r="K433" s="214"/>
      <c r="L433" s="215"/>
    </row>
    <row r="434" spans="1:17" s="59" customFormat="1" ht="36" x14ac:dyDescent="0.25">
      <c r="A434" s="100">
        <v>8</v>
      </c>
      <c r="B434" s="52">
        <v>1196420130</v>
      </c>
      <c r="C434" s="42">
        <v>42295905</v>
      </c>
      <c r="D434" s="54" t="s">
        <v>877</v>
      </c>
      <c r="E434" s="42" t="s">
        <v>878</v>
      </c>
      <c r="F434" s="42" t="s">
        <v>139</v>
      </c>
      <c r="G434" s="98">
        <v>1383929</v>
      </c>
      <c r="H434" s="98">
        <v>0</v>
      </c>
      <c r="I434" s="99">
        <f t="shared" si="99"/>
        <v>1383929</v>
      </c>
      <c r="J434" s="213"/>
      <c r="K434" s="214"/>
      <c r="L434" s="215"/>
    </row>
    <row r="435" spans="1:17" s="59" customFormat="1" ht="36" x14ac:dyDescent="0.25">
      <c r="A435" s="100">
        <v>9</v>
      </c>
      <c r="B435" s="52">
        <v>1196420131</v>
      </c>
      <c r="C435" s="42">
        <v>42295905</v>
      </c>
      <c r="D435" s="54" t="s">
        <v>879</v>
      </c>
      <c r="E435" s="42" t="s">
        <v>880</v>
      </c>
      <c r="F435" s="42" t="s">
        <v>139</v>
      </c>
      <c r="G435" s="98">
        <v>1580087</v>
      </c>
      <c r="H435" s="98">
        <v>0</v>
      </c>
      <c r="I435" s="99">
        <f t="shared" si="99"/>
        <v>1580087</v>
      </c>
      <c r="J435" s="213"/>
      <c r="K435" s="214"/>
      <c r="L435" s="215"/>
    </row>
    <row r="436" spans="1:17" s="59" customFormat="1" ht="36" x14ac:dyDescent="0.25">
      <c r="A436" s="100">
        <v>10</v>
      </c>
      <c r="B436" s="42">
        <v>1196420112</v>
      </c>
      <c r="C436" s="42">
        <v>42295905</v>
      </c>
      <c r="D436" s="54" t="s">
        <v>881</v>
      </c>
      <c r="E436" s="42" t="s">
        <v>882</v>
      </c>
      <c r="F436" s="42" t="s">
        <v>139</v>
      </c>
      <c r="G436" s="98">
        <v>1580087</v>
      </c>
      <c r="H436" s="98">
        <v>0</v>
      </c>
      <c r="I436" s="99">
        <f t="shared" si="99"/>
        <v>1580087</v>
      </c>
      <c r="J436" s="213"/>
      <c r="K436" s="214"/>
      <c r="L436" s="215"/>
    </row>
    <row r="437" spans="1:17" s="59" customFormat="1" ht="36" x14ac:dyDescent="0.25">
      <c r="A437" s="100">
        <v>11</v>
      </c>
      <c r="B437" s="81">
        <v>1196420132</v>
      </c>
      <c r="C437" s="42">
        <v>42295905</v>
      </c>
      <c r="D437" s="54" t="s">
        <v>883</v>
      </c>
      <c r="E437" s="42" t="s">
        <v>884</v>
      </c>
      <c r="F437" s="42" t="s">
        <v>139</v>
      </c>
      <c r="G437" s="98">
        <v>1580087</v>
      </c>
      <c r="H437" s="98">
        <v>0</v>
      </c>
      <c r="I437" s="99">
        <f t="shared" si="99"/>
        <v>1580087</v>
      </c>
      <c r="J437" s="213"/>
      <c r="K437" s="214"/>
      <c r="L437" s="215"/>
    </row>
    <row r="438" spans="1:17" s="59" customFormat="1" ht="18" customHeight="1" x14ac:dyDescent="0.25">
      <c r="A438" s="45" t="s">
        <v>1053</v>
      </c>
      <c r="B438" s="100"/>
      <c r="C438" s="100"/>
      <c r="D438" s="46"/>
      <c r="E438" s="46"/>
      <c r="F438" s="46"/>
      <c r="G438" s="101"/>
      <c r="H438" s="101"/>
      <c r="I438" s="102">
        <f>SUM(I427:I437)</f>
        <v>19050082</v>
      </c>
      <c r="J438" s="216"/>
      <c r="K438" s="217"/>
      <c r="L438" s="218"/>
    </row>
    <row r="439" spans="1:17" s="59" customFormat="1" ht="12.75" customHeight="1" x14ac:dyDescent="0.25">
      <c r="A439" s="111" t="s">
        <v>78</v>
      </c>
      <c r="B439" s="184" t="s">
        <v>183</v>
      </c>
      <c r="C439" s="184"/>
      <c r="D439" s="184"/>
      <c r="E439" s="184"/>
      <c r="F439" s="103" t="s">
        <v>169</v>
      </c>
      <c r="G439" s="185" t="s">
        <v>130</v>
      </c>
      <c r="H439" s="185"/>
      <c r="I439" s="185"/>
      <c r="J439" s="185"/>
      <c r="K439" s="185"/>
      <c r="L439" s="185"/>
    </row>
    <row r="440" spans="1:17" s="59" customFormat="1" ht="27" x14ac:dyDescent="0.25">
      <c r="A440" s="40" t="s">
        <v>131</v>
      </c>
      <c r="B440" s="40" t="s">
        <v>132</v>
      </c>
      <c r="C440" s="41" t="s">
        <v>232</v>
      </c>
      <c r="D440" s="41" t="s">
        <v>133</v>
      </c>
      <c r="E440" s="41" t="s">
        <v>150</v>
      </c>
      <c r="F440" s="41" t="s">
        <v>135</v>
      </c>
      <c r="G440" s="97" t="s">
        <v>136</v>
      </c>
      <c r="H440" s="97" t="s">
        <v>137</v>
      </c>
      <c r="I440" s="97" t="s">
        <v>138</v>
      </c>
      <c r="J440" s="97" t="s">
        <v>136</v>
      </c>
      <c r="K440" s="97" t="s">
        <v>137</v>
      </c>
      <c r="L440" s="97" t="s">
        <v>138</v>
      </c>
    </row>
    <row r="441" spans="1:17" s="59" customFormat="1" ht="45" x14ac:dyDescent="0.25">
      <c r="A441" s="100">
        <v>1</v>
      </c>
      <c r="B441" s="52">
        <v>1196490293</v>
      </c>
      <c r="C441" s="42">
        <v>42295513</v>
      </c>
      <c r="D441" s="48" t="s">
        <v>184</v>
      </c>
      <c r="E441" s="49" t="s">
        <v>185</v>
      </c>
      <c r="F441" s="52" t="s">
        <v>139</v>
      </c>
      <c r="G441" s="98">
        <v>5568361</v>
      </c>
      <c r="H441" s="98">
        <v>0</v>
      </c>
      <c r="I441" s="99">
        <f>+G441+H441</f>
        <v>5568361</v>
      </c>
      <c r="J441" s="210" t="s">
        <v>1146</v>
      </c>
      <c r="K441" s="211"/>
      <c r="L441" s="212"/>
    </row>
    <row r="442" spans="1:17" s="59" customFormat="1" ht="45" x14ac:dyDescent="0.25">
      <c r="A442" s="100">
        <v>2</v>
      </c>
      <c r="B442" s="52">
        <v>1196490771</v>
      </c>
      <c r="C442" s="42">
        <v>42295513</v>
      </c>
      <c r="D442" s="48" t="s">
        <v>186</v>
      </c>
      <c r="E442" s="49" t="s">
        <v>187</v>
      </c>
      <c r="F442" s="52" t="s">
        <v>139</v>
      </c>
      <c r="G442" s="98">
        <v>971297</v>
      </c>
      <c r="H442" s="98">
        <v>0</v>
      </c>
      <c r="I442" s="99">
        <f t="shared" ref="I442:I445" si="100">+G442+H442</f>
        <v>971297</v>
      </c>
      <c r="J442" s="213"/>
      <c r="K442" s="214"/>
      <c r="L442" s="215"/>
    </row>
    <row r="443" spans="1:17" s="59" customFormat="1" ht="27" x14ac:dyDescent="0.25">
      <c r="A443" s="100">
        <v>3</v>
      </c>
      <c r="B443" s="52">
        <v>1196490774</v>
      </c>
      <c r="C443" s="42">
        <v>42295513</v>
      </c>
      <c r="D443" s="48" t="s">
        <v>188</v>
      </c>
      <c r="E443" s="49" t="s">
        <v>189</v>
      </c>
      <c r="F443" s="52" t="s">
        <v>139</v>
      </c>
      <c r="G443" s="98">
        <v>3832475</v>
      </c>
      <c r="H443" s="98">
        <v>0</v>
      </c>
      <c r="I443" s="99">
        <f t="shared" si="100"/>
        <v>3832475</v>
      </c>
      <c r="J443" s="213"/>
      <c r="K443" s="214"/>
      <c r="L443" s="215"/>
    </row>
    <row r="444" spans="1:17" s="59" customFormat="1" ht="27" x14ac:dyDescent="0.25">
      <c r="A444" s="100">
        <v>4</v>
      </c>
      <c r="B444" s="52">
        <v>1196490874</v>
      </c>
      <c r="C444" s="42">
        <v>42295513</v>
      </c>
      <c r="D444" s="48" t="s">
        <v>190</v>
      </c>
      <c r="E444" s="49" t="s">
        <v>885</v>
      </c>
      <c r="F444" s="52" t="s">
        <v>139</v>
      </c>
      <c r="G444" s="98">
        <v>3832475</v>
      </c>
      <c r="H444" s="98">
        <v>0</v>
      </c>
      <c r="I444" s="99">
        <f t="shared" si="100"/>
        <v>3832475</v>
      </c>
      <c r="J444" s="213"/>
      <c r="K444" s="214"/>
      <c r="L444" s="215"/>
    </row>
    <row r="445" spans="1:17" s="59" customFormat="1" ht="18" x14ac:dyDescent="0.25">
      <c r="A445" s="100">
        <v>5</v>
      </c>
      <c r="B445" s="52">
        <v>1196490775</v>
      </c>
      <c r="C445" s="42">
        <v>42295513</v>
      </c>
      <c r="D445" s="48" t="s">
        <v>191</v>
      </c>
      <c r="E445" s="49" t="s">
        <v>192</v>
      </c>
      <c r="F445" s="52" t="s">
        <v>139</v>
      </c>
      <c r="G445" s="98">
        <v>971297</v>
      </c>
      <c r="H445" s="98">
        <v>0</v>
      </c>
      <c r="I445" s="99">
        <f t="shared" si="100"/>
        <v>971297</v>
      </c>
      <c r="J445" s="213"/>
      <c r="K445" s="214"/>
      <c r="L445" s="215"/>
    </row>
    <row r="446" spans="1:17" s="59" customFormat="1" x14ac:dyDescent="0.25">
      <c r="A446" s="45" t="s">
        <v>1054</v>
      </c>
      <c r="B446" s="46"/>
      <c r="C446" s="105"/>
      <c r="D446" s="105"/>
      <c r="E446" s="44"/>
      <c r="F446" s="51"/>
      <c r="G446" s="101"/>
      <c r="H446" s="101"/>
      <c r="I446" s="102">
        <f>SUM(I441:I445)</f>
        <v>15175905</v>
      </c>
      <c r="J446" s="216"/>
      <c r="K446" s="217"/>
      <c r="L446" s="218"/>
    </row>
    <row r="447" spans="1:17" s="39" customFormat="1" ht="23.25" customHeight="1" x14ac:dyDescent="0.25">
      <c r="A447" s="37" t="s">
        <v>79</v>
      </c>
      <c r="B447" s="184" t="s">
        <v>886</v>
      </c>
      <c r="C447" s="184"/>
      <c r="D447" s="184"/>
      <c r="E447" s="184"/>
      <c r="F447" s="103" t="s">
        <v>146</v>
      </c>
      <c r="G447" s="185" t="s">
        <v>130</v>
      </c>
      <c r="H447" s="185"/>
      <c r="I447" s="185"/>
      <c r="J447" s="186" t="s">
        <v>964</v>
      </c>
      <c r="K447" s="186"/>
      <c r="L447" s="186"/>
      <c r="M447" s="186"/>
      <c r="N447" s="186" t="s">
        <v>1079</v>
      </c>
      <c r="O447" s="186"/>
      <c r="P447" s="186"/>
      <c r="Q447" s="186"/>
    </row>
    <row r="448" spans="1:17" s="59" customFormat="1" ht="27" x14ac:dyDescent="0.25">
      <c r="A448" s="40" t="s">
        <v>131</v>
      </c>
      <c r="B448" s="40" t="s">
        <v>132</v>
      </c>
      <c r="C448" s="41" t="s">
        <v>232</v>
      </c>
      <c r="D448" s="41" t="s">
        <v>133</v>
      </c>
      <c r="E448" s="41" t="s">
        <v>150</v>
      </c>
      <c r="F448" s="41" t="s">
        <v>135</v>
      </c>
      <c r="G448" s="97" t="s">
        <v>136</v>
      </c>
      <c r="H448" s="97" t="s">
        <v>137</v>
      </c>
      <c r="I448" s="97" t="s">
        <v>138</v>
      </c>
      <c r="J448" s="124" t="s">
        <v>136</v>
      </c>
      <c r="K448" s="124" t="s">
        <v>137</v>
      </c>
      <c r="L448" s="124" t="s">
        <v>138</v>
      </c>
      <c r="M448" s="97" t="s">
        <v>50</v>
      </c>
      <c r="N448" s="124" t="s">
        <v>136</v>
      </c>
      <c r="O448" s="124" t="s">
        <v>137</v>
      </c>
      <c r="P448" s="124" t="s">
        <v>138</v>
      </c>
      <c r="Q448" s="97" t="s">
        <v>50</v>
      </c>
    </row>
    <row r="449" spans="1:17" s="59" customFormat="1" ht="54" x14ac:dyDescent="0.25">
      <c r="A449" s="100">
        <v>1</v>
      </c>
      <c r="B449" s="82">
        <v>1186220253</v>
      </c>
      <c r="C449" s="42" t="s">
        <v>854</v>
      </c>
      <c r="D449" s="72" t="s">
        <v>886</v>
      </c>
      <c r="E449" s="83" t="s">
        <v>887</v>
      </c>
      <c r="F449" s="51" t="s">
        <v>139</v>
      </c>
      <c r="G449" s="98">
        <v>2500000</v>
      </c>
      <c r="H449" s="98">
        <f>ROUND(G449*0.19,0)</f>
        <v>475000</v>
      </c>
      <c r="I449" s="99">
        <f>+G449+H449</f>
        <v>2975000</v>
      </c>
      <c r="J449" s="98">
        <v>2500000</v>
      </c>
      <c r="K449" s="98">
        <f>ROUND(J449*0.19,0)</f>
        <v>475000</v>
      </c>
      <c r="L449" s="99">
        <f>+J449+K449</f>
        <v>2975000</v>
      </c>
      <c r="M449" s="46" t="str">
        <f>IF(L449&lt;=I449,"SI CUMPLE","NO CUMPLE")</f>
        <v>SI CUMPLE</v>
      </c>
      <c r="N449" s="98">
        <v>2470000</v>
      </c>
      <c r="O449" s="98">
        <f>ROUND(N449*0.19,0)</f>
        <v>469300</v>
      </c>
      <c r="P449" s="99">
        <f>+N449+O449</f>
        <v>2939300</v>
      </c>
      <c r="Q449" s="46" t="str">
        <f>IF(P449&lt;=I449,"SI CUMPLE","NO CUMPLE")</f>
        <v>SI CUMPLE</v>
      </c>
    </row>
    <row r="450" spans="1:17" s="59" customFormat="1" ht="18.75" customHeight="1" x14ac:dyDescent="0.25">
      <c r="A450" s="45" t="s">
        <v>1055</v>
      </c>
      <c r="B450" s="100"/>
      <c r="C450" s="100"/>
      <c r="D450" s="46"/>
      <c r="E450" s="46"/>
      <c r="F450" s="46"/>
      <c r="G450" s="93"/>
      <c r="H450" s="58"/>
      <c r="I450" s="95">
        <f>SUM(I449)</f>
        <v>2975000</v>
      </c>
      <c r="J450" s="93"/>
      <c r="K450" s="58"/>
      <c r="L450" s="95">
        <f>SUM(L449)</f>
        <v>2975000</v>
      </c>
      <c r="M450" s="70" t="str">
        <f t="shared" ref="M450" si="101">IF(L450&lt;=I450,"SI CUMPLE","NO CUMPLE")</f>
        <v>SI CUMPLE</v>
      </c>
      <c r="N450" s="93"/>
      <c r="O450" s="58"/>
      <c r="P450" s="95">
        <f>SUM(P449)</f>
        <v>2939300</v>
      </c>
      <c r="Q450" s="70" t="str">
        <f>IF(P450&lt;=I450,"SI CUMPLE","NO CUMPLE")</f>
        <v>SI CUMPLE</v>
      </c>
    </row>
    <row r="451" spans="1:17" s="59" customFormat="1" ht="18" customHeight="1" x14ac:dyDescent="0.25">
      <c r="A451" s="37" t="s">
        <v>81</v>
      </c>
      <c r="B451" s="184" t="s">
        <v>888</v>
      </c>
      <c r="C451" s="184"/>
      <c r="D451" s="184"/>
      <c r="E451" s="184"/>
      <c r="F451" s="103" t="s">
        <v>158</v>
      </c>
      <c r="G451" s="185" t="s">
        <v>130</v>
      </c>
      <c r="H451" s="185"/>
      <c r="I451" s="185"/>
      <c r="J451" s="185"/>
      <c r="K451" s="185"/>
      <c r="L451" s="185"/>
    </row>
    <row r="452" spans="1:17" s="59" customFormat="1" ht="27" x14ac:dyDescent="0.25">
      <c r="A452" s="40" t="s">
        <v>131</v>
      </c>
      <c r="B452" s="40" t="s">
        <v>132</v>
      </c>
      <c r="C452" s="41" t="s">
        <v>232</v>
      </c>
      <c r="D452" s="41" t="s">
        <v>133</v>
      </c>
      <c r="E452" s="41" t="s">
        <v>150</v>
      </c>
      <c r="F452" s="41" t="s">
        <v>135</v>
      </c>
      <c r="G452" s="97" t="s">
        <v>136</v>
      </c>
      <c r="H452" s="97" t="s">
        <v>137</v>
      </c>
      <c r="I452" s="97" t="s">
        <v>138</v>
      </c>
      <c r="J452" s="97" t="s">
        <v>136</v>
      </c>
      <c r="K452" s="97" t="s">
        <v>137</v>
      </c>
      <c r="L452" s="97" t="s">
        <v>138</v>
      </c>
    </row>
    <row r="453" spans="1:17" s="59" customFormat="1" ht="18" x14ac:dyDescent="0.25">
      <c r="A453" s="100">
        <v>1</v>
      </c>
      <c r="B453" s="100">
        <v>1186220240</v>
      </c>
      <c r="C453" s="51" t="s">
        <v>889</v>
      </c>
      <c r="D453" s="72" t="s">
        <v>890</v>
      </c>
      <c r="E453" s="51" t="s">
        <v>891</v>
      </c>
      <c r="F453" s="51" t="s">
        <v>139</v>
      </c>
      <c r="G453" s="98">
        <v>642950</v>
      </c>
      <c r="H453" s="98">
        <v>0</v>
      </c>
      <c r="I453" s="99">
        <f t="shared" ref="I453:I455" si="102">+G453+H453</f>
        <v>642950</v>
      </c>
      <c r="J453" s="210" t="s">
        <v>1146</v>
      </c>
      <c r="K453" s="211"/>
      <c r="L453" s="212"/>
    </row>
    <row r="454" spans="1:17" s="59" customFormat="1" ht="36" x14ac:dyDescent="0.25">
      <c r="A454" s="100">
        <v>2</v>
      </c>
      <c r="B454" s="100">
        <v>1186290565</v>
      </c>
      <c r="C454" s="51">
        <v>42203405</v>
      </c>
      <c r="D454" s="72" t="s">
        <v>892</v>
      </c>
      <c r="E454" s="51" t="s">
        <v>893</v>
      </c>
      <c r="F454" s="51" t="s">
        <v>139</v>
      </c>
      <c r="G454" s="98">
        <v>3249821</v>
      </c>
      <c r="H454" s="98">
        <v>0</v>
      </c>
      <c r="I454" s="99">
        <f t="shared" si="102"/>
        <v>3249821</v>
      </c>
      <c r="J454" s="213"/>
      <c r="K454" s="214"/>
      <c r="L454" s="215"/>
    </row>
    <row r="455" spans="1:17" s="59" customFormat="1" ht="27" x14ac:dyDescent="0.25">
      <c r="A455" s="100">
        <v>3</v>
      </c>
      <c r="B455" s="100">
        <v>1186290557</v>
      </c>
      <c r="C455" s="51" t="s">
        <v>894</v>
      </c>
      <c r="D455" s="72" t="s">
        <v>895</v>
      </c>
      <c r="E455" s="51" t="s">
        <v>896</v>
      </c>
      <c r="F455" s="51" t="s">
        <v>139</v>
      </c>
      <c r="G455" s="98">
        <v>1405133</v>
      </c>
      <c r="H455" s="98">
        <f t="shared" ref="H455" si="103">ROUND(G455*0.19,0)</f>
        <v>266975</v>
      </c>
      <c r="I455" s="99">
        <f t="shared" si="102"/>
        <v>1672108</v>
      </c>
      <c r="J455" s="213"/>
      <c r="K455" s="214"/>
      <c r="L455" s="215"/>
    </row>
    <row r="456" spans="1:17" s="59" customFormat="1" ht="18" x14ac:dyDescent="0.25">
      <c r="A456" s="100">
        <v>4</v>
      </c>
      <c r="B456" s="100">
        <v>1186290561</v>
      </c>
      <c r="C456" s="51" t="s">
        <v>897</v>
      </c>
      <c r="D456" s="72" t="s">
        <v>898</v>
      </c>
      <c r="E456" s="51" t="s">
        <v>899</v>
      </c>
      <c r="F456" s="51" t="s">
        <v>139</v>
      </c>
      <c r="G456" s="98">
        <v>2200000</v>
      </c>
      <c r="H456" s="98">
        <v>0</v>
      </c>
      <c r="I456" s="99">
        <f>+G456+H456</f>
        <v>2200000</v>
      </c>
      <c r="J456" s="213"/>
      <c r="K456" s="214"/>
      <c r="L456" s="215"/>
    </row>
    <row r="457" spans="1:17" ht="18" x14ac:dyDescent="0.25">
      <c r="A457" s="100">
        <v>5</v>
      </c>
      <c r="B457" s="100">
        <v>1186220048</v>
      </c>
      <c r="C457" s="51">
        <v>42295905</v>
      </c>
      <c r="D457" s="72" t="s">
        <v>900</v>
      </c>
      <c r="E457" s="51" t="s">
        <v>900</v>
      </c>
      <c r="F457" s="51" t="s">
        <v>139</v>
      </c>
      <c r="G457" s="98">
        <v>1610500</v>
      </c>
      <c r="H457" s="98">
        <f>ROUND(G457*0.19,0)</f>
        <v>305995</v>
      </c>
      <c r="I457" s="99">
        <f>+G457+H457</f>
        <v>1916495</v>
      </c>
      <c r="J457" s="213"/>
      <c r="K457" s="214"/>
      <c r="L457" s="215"/>
    </row>
    <row r="458" spans="1:17" s="59" customFormat="1" ht="18" x14ac:dyDescent="0.25">
      <c r="A458" s="100">
        <v>6</v>
      </c>
      <c r="B458" s="100">
        <v>1186290057</v>
      </c>
      <c r="C458" s="51">
        <v>42203406</v>
      </c>
      <c r="D458" s="72" t="s">
        <v>901</v>
      </c>
      <c r="E458" s="51" t="s">
        <v>901</v>
      </c>
      <c r="F458" s="51" t="s">
        <v>139</v>
      </c>
      <c r="G458" s="98">
        <v>2007754</v>
      </c>
      <c r="H458" s="98">
        <v>0</v>
      </c>
      <c r="I458" s="99">
        <f>+G458+H458</f>
        <v>2007754</v>
      </c>
      <c r="J458" s="213"/>
      <c r="K458" s="214"/>
      <c r="L458" s="215"/>
    </row>
    <row r="459" spans="1:17" s="59" customFormat="1" ht="27" x14ac:dyDescent="0.25">
      <c r="A459" s="100">
        <v>7</v>
      </c>
      <c r="B459" s="100">
        <v>1186220050</v>
      </c>
      <c r="C459" s="51">
        <v>42296100</v>
      </c>
      <c r="D459" s="72" t="s">
        <v>902</v>
      </c>
      <c r="E459" s="51" t="s">
        <v>903</v>
      </c>
      <c r="F459" s="51" t="s">
        <v>139</v>
      </c>
      <c r="G459" s="98">
        <v>1188960</v>
      </c>
      <c r="H459" s="98">
        <v>0</v>
      </c>
      <c r="I459" s="99">
        <f>+G459+H459</f>
        <v>1188960</v>
      </c>
      <c r="J459" s="213"/>
      <c r="K459" s="214"/>
      <c r="L459" s="215"/>
    </row>
    <row r="460" spans="1:17" s="59" customFormat="1" x14ac:dyDescent="0.25">
      <c r="A460" s="45" t="s">
        <v>1056</v>
      </c>
      <c r="B460" s="100"/>
      <c r="C460" s="100"/>
      <c r="D460" s="46"/>
      <c r="E460" s="46"/>
      <c r="F460" s="46"/>
      <c r="G460" s="94"/>
      <c r="H460" s="104"/>
      <c r="I460" s="102">
        <f>SUM(I453:I459)</f>
        <v>12878088</v>
      </c>
      <c r="J460" s="216"/>
      <c r="K460" s="217"/>
      <c r="L460" s="218"/>
    </row>
    <row r="461" spans="1:17" s="59" customFormat="1" ht="18" customHeight="1" x14ac:dyDescent="0.25">
      <c r="A461" s="37" t="s">
        <v>82</v>
      </c>
      <c r="B461" s="184" t="s">
        <v>904</v>
      </c>
      <c r="C461" s="184"/>
      <c r="D461" s="184"/>
      <c r="E461" s="184"/>
      <c r="F461" s="103" t="s">
        <v>146</v>
      </c>
      <c r="G461" s="185" t="s">
        <v>130</v>
      </c>
      <c r="H461" s="185"/>
      <c r="I461" s="185"/>
      <c r="J461" s="185"/>
      <c r="K461" s="185"/>
      <c r="L461" s="185"/>
    </row>
    <row r="462" spans="1:17" s="59" customFormat="1" ht="27" x14ac:dyDescent="0.25">
      <c r="A462" s="40" t="s">
        <v>131</v>
      </c>
      <c r="B462" s="40" t="s">
        <v>132</v>
      </c>
      <c r="C462" s="41" t="s">
        <v>232</v>
      </c>
      <c r="D462" s="41" t="s">
        <v>133</v>
      </c>
      <c r="E462" s="41" t="s">
        <v>150</v>
      </c>
      <c r="F462" s="41" t="s">
        <v>135</v>
      </c>
      <c r="G462" s="97" t="s">
        <v>136</v>
      </c>
      <c r="H462" s="97" t="s">
        <v>137</v>
      </c>
      <c r="I462" s="97" t="s">
        <v>138</v>
      </c>
      <c r="J462" s="97" t="s">
        <v>136</v>
      </c>
      <c r="K462" s="97" t="s">
        <v>137</v>
      </c>
      <c r="L462" s="97" t="s">
        <v>138</v>
      </c>
    </row>
    <row r="463" spans="1:17" s="59" customFormat="1" ht="27" x14ac:dyDescent="0.25">
      <c r="A463" s="100">
        <v>1</v>
      </c>
      <c r="B463" s="47">
        <v>1186220310</v>
      </c>
      <c r="C463" s="68" t="s">
        <v>905</v>
      </c>
      <c r="D463" s="48" t="s">
        <v>906</v>
      </c>
      <c r="E463" s="66" t="s">
        <v>907</v>
      </c>
      <c r="F463" s="42" t="s">
        <v>139</v>
      </c>
      <c r="G463" s="98">
        <v>118840</v>
      </c>
      <c r="H463" s="98">
        <v>0</v>
      </c>
      <c r="I463" s="99">
        <f t="shared" ref="I463" si="104">+G463+H463</f>
        <v>118840</v>
      </c>
      <c r="J463" s="210" t="s">
        <v>1146</v>
      </c>
      <c r="K463" s="211"/>
      <c r="L463" s="212"/>
    </row>
    <row r="464" spans="1:17" s="59" customFormat="1" x14ac:dyDescent="0.25">
      <c r="A464" s="45" t="s">
        <v>1057</v>
      </c>
      <c r="B464" s="100"/>
      <c r="C464" s="100"/>
      <c r="D464" s="46"/>
      <c r="E464" s="46"/>
      <c r="F464" s="46"/>
      <c r="G464" s="101"/>
      <c r="H464" s="101"/>
      <c r="I464" s="102">
        <f>SUM(I463)</f>
        <v>118840</v>
      </c>
      <c r="J464" s="216"/>
      <c r="K464" s="217"/>
      <c r="L464" s="218"/>
    </row>
    <row r="465" spans="1:13" s="59" customFormat="1" ht="12.75" customHeight="1" x14ac:dyDescent="0.25">
      <c r="A465" s="37" t="s">
        <v>83</v>
      </c>
      <c r="B465" s="184" t="s">
        <v>908</v>
      </c>
      <c r="C465" s="184"/>
      <c r="D465" s="184"/>
      <c r="E465" s="184"/>
      <c r="F465" s="103" t="s">
        <v>146</v>
      </c>
      <c r="G465" s="185" t="s">
        <v>130</v>
      </c>
      <c r="H465" s="185"/>
      <c r="I465" s="185"/>
      <c r="J465" s="185"/>
      <c r="K465" s="185"/>
      <c r="L465" s="185"/>
    </row>
    <row r="466" spans="1:13" s="59" customFormat="1" ht="27" x14ac:dyDescent="0.25">
      <c r="A466" s="40" t="s">
        <v>131</v>
      </c>
      <c r="B466" s="40" t="s">
        <v>132</v>
      </c>
      <c r="C466" s="41" t="s">
        <v>232</v>
      </c>
      <c r="D466" s="41" t="s">
        <v>133</v>
      </c>
      <c r="E466" s="41" t="s">
        <v>150</v>
      </c>
      <c r="F466" s="41" t="s">
        <v>135</v>
      </c>
      <c r="G466" s="97" t="s">
        <v>136</v>
      </c>
      <c r="H466" s="97" t="s">
        <v>137</v>
      </c>
      <c r="I466" s="97" t="s">
        <v>138</v>
      </c>
      <c r="J466" s="97" t="s">
        <v>136</v>
      </c>
      <c r="K466" s="97" t="s">
        <v>137</v>
      </c>
      <c r="L466" s="97" t="s">
        <v>138</v>
      </c>
    </row>
    <row r="467" spans="1:13" s="59" customFormat="1" ht="27" x14ac:dyDescent="0.25">
      <c r="A467" s="100">
        <v>1</v>
      </c>
      <c r="B467" s="47">
        <v>1196490527</v>
      </c>
      <c r="C467" s="68" t="s">
        <v>905</v>
      </c>
      <c r="D467" s="48" t="s">
        <v>909</v>
      </c>
      <c r="E467" s="49" t="s">
        <v>909</v>
      </c>
      <c r="F467" s="42" t="s">
        <v>142</v>
      </c>
      <c r="G467" s="98">
        <v>59953.599999999999</v>
      </c>
      <c r="H467" s="98">
        <f t="shared" ref="H467:H468" si="105">ROUND(G467*0.19,0)</f>
        <v>11391</v>
      </c>
      <c r="I467" s="99">
        <f t="shared" ref="I467:I468" si="106">+G467+H467</f>
        <v>71344.600000000006</v>
      </c>
      <c r="J467" s="210" t="s">
        <v>1146</v>
      </c>
      <c r="K467" s="211"/>
      <c r="L467" s="212"/>
    </row>
    <row r="468" spans="1:13" s="59" customFormat="1" ht="27" x14ac:dyDescent="0.25">
      <c r="A468" s="100">
        <v>2</v>
      </c>
      <c r="B468" s="84">
        <v>1197011119</v>
      </c>
      <c r="C468" s="68" t="s">
        <v>905</v>
      </c>
      <c r="D468" s="48" t="s">
        <v>1058</v>
      </c>
      <c r="E468" s="49" t="s">
        <v>1059</v>
      </c>
      <c r="F468" s="42" t="s">
        <v>142</v>
      </c>
      <c r="G468" s="98">
        <v>56560</v>
      </c>
      <c r="H468" s="98">
        <f t="shared" si="105"/>
        <v>10746</v>
      </c>
      <c r="I468" s="99">
        <f t="shared" si="106"/>
        <v>67306</v>
      </c>
      <c r="J468" s="213"/>
      <c r="K468" s="214"/>
      <c r="L468" s="215"/>
    </row>
    <row r="469" spans="1:13" s="59" customFormat="1" x14ac:dyDescent="0.25">
      <c r="A469" s="45" t="s">
        <v>1060</v>
      </c>
      <c r="B469" s="100"/>
      <c r="C469" s="100"/>
      <c r="D469" s="46"/>
      <c r="E469" s="46"/>
      <c r="F469" s="46"/>
      <c r="G469" s="101"/>
      <c r="H469" s="101"/>
      <c r="I469" s="102">
        <f>SUM(I467:I468)</f>
        <v>138650.6</v>
      </c>
      <c r="J469" s="216"/>
      <c r="K469" s="217"/>
      <c r="L469" s="218"/>
    </row>
    <row r="470" spans="1:13" s="59" customFormat="1" ht="18" customHeight="1" x14ac:dyDescent="0.25">
      <c r="A470" s="37" t="s">
        <v>85</v>
      </c>
      <c r="B470" s="184" t="s">
        <v>910</v>
      </c>
      <c r="C470" s="184"/>
      <c r="D470" s="184"/>
      <c r="E470" s="184"/>
      <c r="F470" s="103" t="s">
        <v>160</v>
      </c>
      <c r="G470" s="185" t="s">
        <v>130</v>
      </c>
      <c r="H470" s="185"/>
      <c r="I470" s="185"/>
      <c r="J470" s="185"/>
      <c r="K470" s="185"/>
      <c r="L470" s="185"/>
    </row>
    <row r="471" spans="1:13" s="59" customFormat="1" ht="18" customHeight="1" x14ac:dyDescent="0.25">
      <c r="A471" s="40" t="s">
        <v>131</v>
      </c>
      <c r="B471" s="40" t="s">
        <v>132</v>
      </c>
      <c r="C471" s="41" t="s">
        <v>232</v>
      </c>
      <c r="D471" s="41" t="s">
        <v>133</v>
      </c>
      <c r="E471" s="41" t="s">
        <v>150</v>
      </c>
      <c r="F471" s="41" t="s">
        <v>135</v>
      </c>
      <c r="G471" s="97" t="s">
        <v>136</v>
      </c>
      <c r="H471" s="97" t="s">
        <v>137</v>
      </c>
      <c r="I471" s="97" t="s">
        <v>138</v>
      </c>
      <c r="J471" s="97" t="s">
        <v>136</v>
      </c>
      <c r="K471" s="97" t="s">
        <v>137</v>
      </c>
      <c r="L471" s="97" t="s">
        <v>138</v>
      </c>
    </row>
    <row r="472" spans="1:13" s="59" customFormat="1" ht="99" x14ac:dyDescent="0.25">
      <c r="A472" s="100">
        <v>1</v>
      </c>
      <c r="B472" s="51">
        <v>1196430149</v>
      </c>
      <c r="C472" s="42">
        <v>42203400</v>
      </c>
      <c r="D472" s="54" t="s">
        <v>911</v>
      </c>
      <c r="E472" s="42" t="s">
        <v>912</v>
      </c>
      <c r="F472" s="42" t="s">
        <v>142</v>
      </c>
      <c r="G472" s="98">
        <v>1436700</v>
      </c>
      <c r="H472" s="98">
        <v>0</v>
      </c>
      <c r="I472" s="99">
        <f t="shared" ref="I472:I475" si="107">+G472+H472</f>
        <v>1436700</v>
      </c>
      <c r="J472" s="210" t="s">
        <v>1146</v>
      </c>
      <c r="K472" s="211"/>
      <c r="L472" s="212"/>
    </row>
    <row r="473" spans="1:13" s="59" customFormat="1" ht="18" x14ac:dyDescent="0.25">
      <c r="A473" s="100">
        <v>2</v>
      </c>
      <c r="B473" s="51">
        <v>1196430020</v>
      </c>
      <c r="C473" s="42">
        <v>42203400</v>
      </c>
      <c r="D473" s="54" t="s">
        <v>913</v>
      </c>
      <c r="E473" s="42" t="s">
        <v>913</v>
      </c>
      <c r="F473" s="42" t="s">
        <v>142</v>
      </c>
      <c r="G473" s="98">
        <v>2218750</v>
      </c>
      <c r="H473" s="98">
        <v>0</v>
      </c>
      <c r="I473" s="99">
        <f t="shared" si="107"/>
        <v>2218750</v>
      </c>
      <c r="J473" s="213"/>
      <c r="K473" s="214"/>
      <c r="L473" s="215"/>
    </row>
    <row r="474" spans="1:13" s="59" customFormat="1" ht="27" x14ac:dyDescent="0.25">
      <c r="A474" s="100">
        <v>3</v>
      </c>
      <c r="B474" s="51">
        <v>1196430008</v>
      </c>
      <c r="C474" s="42">
        <v>42203400</v>
      </c>
      <c r="D474" s="54" t="s">
        <v>914</v>
      </c>
      <c r="E474" s="42" t="s">
        <v>914</v>
      </c>
      <c r="F474" s="42" t="s">
        <v>142</v>
      </c>
      <c r="G474" s="98">
        <v>4047600</v>
      </c>
      <c r="H474" s="98">
        <v>0</v>
      </c>
      <c r="I474" s="99">
        <f t="shared" si="107"/>
        <v>4047600</v>
      </c>
      <c r="J474" s="213"/>
      <c r="K474" s="214"/>
      <c r="L474" s="215"/>
    </row>
    <row r="475" spans="1:13" s="59" customFormat="1" ht="36" x14ac:dyDescent="0.25">
      <c r="A475" s="100">
        <v>4</v>
      </c>
      <c r="B475" s="51" t="s">
        <v>145</v>
      </c>
      <c r="C475" s="42" t="s">
        <v>915</v>
      </c>
      <c r="D475" s="54" t="s">
        <v>916</v>
      </c>
      <c r="E475" s="50" t="s">
        <v>917</v>
      </c>
      <c r="F475" s="42" t="s">
        <v>142</v>
      </c>
      <c r="G475" s="98">
        <v>1037600</v>
      </c>
      <c r="H475" s="98">
        <v>0</v>
      </c>
      <c r="I475" s="99">
        <f t="shared" si="107"/>
        <v>1037600</v>
      </c>
      <c r="J475" s="213"/>
      <c r="K475" s="214"/>
      <c r="L475" s="215"/>
    </row>
    <row r="476" spans="1:13" s="59" customFormat="1" ht="36" x14ac:dyDescent="0.25">
      <c r="A476" s="100">
        <v>5</v>
      </c>
      <c r="B476" s="46">
        <v>1196430850</v>
      </c>
      <c r="C476" s="42" t="s">
        <v>915</v>
      </c>
      <c r="D476" s="54" t="s">
        <v>918</v>
      </c>
      <c r="E476" s="50" t="s">
        <v>919</v>
      </c>
      <c r="F476" s="42" t="s">
        <v>142</v>
      </c>
      <c r="G476" s="98">
        <v>765464</v>
      </c>
      <c r="H476" s="98">
        <f>ROUND(G476*0.19,0)</f>
        <v>145438</v>
      </c>
      <c r="I476" s="99">
        <f>+G476+H476</f>
        <v>910902</v>
      </c>
      <c r="J476" s="213"/>
      <c r="K476" s="214"/>
      <c r="L476" s="215"/>
    </row>
    <row r="477" spans="1:13" s="59" customFormat="1" ht="36" x14ac:dyDescent="0.25">
      <c r="A477" s="100">
        <v>6</v>
      </c>
      <c r="B477" s="46">
        <v>1196430032</v>
      </c>
      <c r="C477" s="42" t="s">
        <v>915</v>
      </c>
      <c r="D477" s="54" t="s">
        <v>920</v>
      </c>
      <c r="E477" s="50" t="s">
        <v>921</v>
      </c>
      <c r="F477" s="42" t="s">
        <v>142</v>
      </c>
      <c r="G477" s="98">
        <v>736023</v>
      </c>
      <c r="H477" s="98">
        <f>ROUND(G477*0.19,0)</f>
        <v>139844</v>
      </c>
      <c r="I477" s="99">
        <f>+G477+H477</f>
        <v>875867</v>
      </c>
      <c r="J477" s="213"/>
      <c r="K477" s="214"/>
      <c r="L477" s="215"/>
    </row>
    <row r="478" spans="1:13" ht="12.75" customHeight="1" x14ac:dyDescent="0.25">
      <c r="A478" s="45" t="s">
        <v>1061</v>
      </c>
      <c r="B478" s="100"/>
      <c r="C478" s="100"/>
      <c r="D478" s="46"/>
      <c r="E478" s="46"/>
      <c r="F478" s="46"/>
      <c r="G478" s="101"/>
      <c r="H478" s="101"/>
      <c r="I478" s="102">
        <f>SUM(I472:I477)</f>
        <v>10527419</v>
      </c>
      <c r="J478" s="216"/>
      <c r="K478" s="217"/>
      <c r="L478" s="218"/>
    </row>
    <row r="479" spans="1:13" s="59" customFormat="1" ht="18" customHeight="1" x14ac:dyDescent="0.25">
      <c r="A479" s="37" t="s">
        <v>87</v>
      </c>
      <c r="B479" s="184" t="s">
        <v>922</v>
      </c>
      <c r="C479" s="184"/>
      <c r="D479" s="184"/>
      <c r="E479" s="184"/>
      <c r="F479" s="103" t="s">
        <v>146</v>
      </c>
      <c r="G479" s="185" t="s">
        <v>130</v>
      </c>
      <c r="H479" s="185"/>
      <c r="I479" s="185"/>
      <c r="J479" s="207" t="s">
        <v>963</v>
      </c>
      <c r="K479" s="208"/>
      <c r="L479" s="208"/>
      <c r="M479" s="209"/>
    </row>
    <row r="480" spans="1:13" s="59" customFormat="1" ht="27" x14ac:dyDescent="0.25">
      <c r="A480" s="40" t="s">
        <v>131</v>
      </c>
      <c r="B480" s="40" t="s">
        <v>132</v>
      </c>
      <c r="C480" s="41" t="s">
        <v>232</v>
      </c>
      <c r="D480" s="41" t="s">
        <v>133</v>
      </c>
      <c r="E480" s="41" t="s">
        <v>150</v>
      </c>
      <c r="F480" s="41" t="s">
        <v>135</v>
      </c>
      <c r="G480" s="97" t="s">
        <v>136</v>
      </c>
      <c r="H480" s="97" t="s">
        <v>137</v>
      </c>
      <c r="I480" s="97" t="s">
        <v>138</v>
      </c>
      <c r="J480" s="124" t="s">
        <v>136</v>
      </c>
      <c r="K480" s="124" t="s">
        <v>137</v>
      </c>
      <c r="L480" s="124" t="s">
        <v>138</v>
      </c>
      <c r="M480" s="97" t="s">
        <v>50</v>
      </c>
    </row>
    <row r="481" spans="1:13" s="59" customFormat="1" ht="36" x14ac:dyDescent="0.25">
      <c r="A481" s="100">
        <v>1</v>
      </c>
      <c r="B481" s="84">
        <v>1197011091</v>
      </c>
      <c r="C481" s="42">
        <v>42203400</v>
      </c>
      <c r="D481" s="67" t="s">
        <v>923</v>
      </c>
      <c r="E481" s="64" t="s">
        <v>924</v>
      </c>
      <c r="F481" s="42" t="s">
        <v>142</v>
      </c>
      <c r="G481" s="98">
        <v>762752</v>
      </c>
      <c r="H481" s="98">
        <f>ROUND(G481*0.19,0)</f>
        <v>144923</v>
      </c>
      <c r="I481" s="99">
        <f>+G481+H481</f>
        <v>907675</v>
      </c>
      <c r="J481" s="98">
        <v>740000</v>
      </c>
      <c r="K481" s="98">
        <f>ROUND(J481*0.19,0)</f>
        <v>140600</v>
      </c>
      <c r="L481" s="99">
        <f>+J481+K481</f>
        <v>880600</v>
      </c>
      <c r="M481" s="46" t="str">
        <f>IF(L481&lt;=I481,"SI CUMPLE","NO CUMPLE")</f>
        <v>SI CUMPLE</v>
      </c>
    </row>
    <row r="482" spans="1:13" s="59" customFormat="1" ht="45" x14ac:dyDescent="0.25">
      <c r="A482" s="100">
        <v>2</v>
      </c>
      <c r="B482" s="84">
        <v>1197011092</v>
      </c>
      <c r="C482" s="42">
        <v>42203400</v>
      </c>
      <c r="D482" s="67" t="s">
        <v>923</v>
      </c>
      <c r="E482" s="64" t="s">
        <v>925</v>
      </c>
      <c r="F482" s="42" t="s">
        <v>142</v>
      </c>
      <c r="G482" s="98">
        <v>785872</v>
      </c>
      <c r="H482" s="98">
        <f>ROUND(G482*0.19,0)</f>
        <v>149316</v>
      </c>
      <c r="I482" s="99">
        <f>+G482+H482</f>
        <v>935188</v>
      </c>
      <c r="J482" s="98">
        <v>760000</v>
      </c>
      <c r="K482" s="98">
        <f>ROUND(J482*0.19,0)</f>
        <v>144400</v>
      </c>
      <c r="L482" s="99">
        <f>+J482+K482</f>
        <v>904400</v>
      </c>
      <c r="M482" s="46" t="str">
        <f t="shared" ref="M482:M483" si="108">IF(L482&lt;=I482,"SI CUMPLE","NO CUMPLE")</f>
        <v>SI CUMPLE</v>
      </c>
    </row>
    <row r="483" spans="1:13" s="59" customFormat="1" ht="18.75" customHeight="1" x14ac:dyDescent="0.25">
      <c r="A483" s="45" t="s">
        <v>1062</v>
      </c>
      <c r="B483" s="100"/>
      <c r="C483" s="100"/>
      <c r="D483" s="46"/>
      <c r="E483" s="46"/>
      <c r="F483" s="46"/>
      <c r="G483" s="101"/>
      <c r="H483" s="101"/>
      <c r="I483" s="102">
        <f>SUM(I481:I482)</f>
        <v>1842863</v>
      </c>
      <c r="J483" s="101"/>
      <c r="K483" s="101"/>
      <c r="L483" s="102">
        <f>SUM(L481:L482)</f>
        <v>1785000</v>
      </c>
      <c r="M483" s="70" t="str">
        <f t="shared" si="108"/>
        <v>SI CUMPLE</v>
      </c>
    </row>
    <row r="484" spans="1:13" s="59" customFormat="1" ht="15" customHeight="1" x14ac:dyDescent="0.25">
      <c r="A484" s="37" t="s">
        <v>39</v>
      </c>
      <c r="B484" s="184" t="s">
        <v>926</v>
      </c>
      <c r="C484" s="184"/>
      <c r="D484" s="184"/>
      <c r="E484" s="184"/>
      <c r="F484" s="103" t="s">
        <v>146</v>
      </c>
      <c r="G484" s="185" t="s">
        <v>130</v>
      </c>
      <c r="H484" s="185"/>
      <c r="I484" s="185"/>
      <c r="J484" s="185"/>
      <c r="K484" s="185"/>
      <c r="L484" s="185"/>
    </row>
    <row r="485" spans="1:13" s="59" customFormat="1" ht="27" x14ac:dyDescent="0.25">
      <c r="A485" s="40" t="s">
        <v>131</v>
      </c>
      <c r="B485" s="40" t="s">
        <v>132</v>
      </c>
      <c r="C485" s="41" t="s">
        <v>232</v>
      </c>
      <c r="D485" s="41" t="s">
        <v>133</v>
      </c>
      <c r="E485" s="41" t="s">
        <v>150</v>
      </c>
      <c r="F485" s="41" t="s">
        <v>135</v>
      </c>
      <c r="G485" s="97" t="s">
        <v>136</v>
      </c>
      <c r="H485" s="97" t="s">
        <v>137</v>
      </c>
      <c r="I485" s="97" t="s">
        <v>138</v>
      </c>
      <c r="J485" s="97" t="s">
        <v>136</v>
      </c>
      <c r="K485" s="97" t="s">
        <v>137</v>
      </c>
      <c r="L485" s="97" t="s">
        <v>138</v>
      </c>
    </row>
    <row r="486" spans="1:13" s="59" customFormat="1" ht="18" x14ac:dyDescent="0.25">
      <c r="A486" s="100">
        <v>1</v>
      </c>
      <c r="B486" s="51" t="s">
        <v>927</v>
      </c>
      <c r="C486" s="42">
        <v>42203400</v>
      </c>
      <c r="D486" s="67" t="s">
        <v>1063</v>
      </c>
      <c r="E486" s="85" t="s">
        <v>928</v>
      </c>
      <c r="F486" s="42" t="s">
        <v>142</v>
      </c>
      <c r="G486" s="98">
        <v>834970</v>
      </c>
      <c r="H486" s="98">
        <f>ROUND(G486*0.19,0)</f>
        <v>158644</v>
      </c>
      <c r="I486" s="99">
        <f>+G486+H486</f>
        <v>993614</v>
      </c>
      <c r="J486" s="210" t="s">
        <v>1146</v>
      </c>
      <c r="K486" s="211"/>
      <c r="L486" s="212"/>
    </row>
    <row r="487" spans="1:13" s="39" customFormat="1" x14ac:dyDescent="0.25">
      <c r="A487" s="45" t="s">
        <v>1064</v>
      </c>
      <c r="B487" s="100"/>
      <c r="C487" s="100"/>
      <c r="D487" s="46"/>
      <c r="E487" s="46"/>
      <c r="F487" s="46"/>
      <c r="G487" s="101"/>
      <c r="H487" s="101"/>
      <c r="I487" s="102">
        <f>SUM(I486)</f>
        <v>993614</v>
      </c>
      <c r="J487" s="216"/>
      <c r="K487" s="217"/>
      <c r="L487" s="218"/>
    </row>
    <row r="488" spans="1:13" s="59" customFormat="1" ht="9" customHeight="1" x14ac:dyDescent="0.25">
      <c r="A488" s="37" t="s">
        <v>30</v>
      </c>
      <c r="B488" s="184" t="s">
        <v>929</v>
      </c>
      <c r="C488" s="184"/>
      <c r="D488" s="184"/>
      <c r="E488" s="184"/>
      <c r="F488" s="103" t="s">
        <v>149</v>
      </c>
      <c r="G488" s="185" t="s">
        <v>130</v>
      </c>
      <c r="H488" s="185"/>
      <c r="I488" s="185"/>
      <c r="J488" s="185"/>
      <c r="K488" s="185"/>
      <c r="L488" s="185"/>
    </row>
    <row r="489" spans="1:13" s="59" customFormat="1" ht="27" x14ac:dyDescent="0.25">
      <c r="A489" s="40" t="s">
        <v>131</v>
      </c>
      <c r="B489" s="40" t="s">
        <v>132</v>
      </c>
      <c r="C489" s="41" t="s">
        <v>232</v>
      </c>
      <c r="D489" s="41" t="s">
        <v>133</v>
      </c>
      <c r="E489" s="41" t="s">
        <v>150</v>
      </c>
      <c r="F489" s="41" t="s">
        <v>135</v>
      </c>
      <c r="G489" s="97" t="s">
        <v>136</v>
      </c>
      <c r="H489" s="97" t="s">
        <v>137</v>
      </c>
      <c r="I489" s="97" t="s">
        <v>138</v>
      </c>
      <c r="J489" s="97" t="s">
        <v>136</v>
      </c>
      <c r="K489" s="97" t="s">
        <v>137</v>
      </c>
      <c r="L489" s="97" t="s">
        <v>138</v>
      </c>
    </row>
    <row r="490" spans="1:13" s="59" customFormat="1" ht="18" x14ac:dyDescent="0.25">
      <c r="A490" s="100">
        <v>1</v>
      </c>
      <c r="B490" s="84">
        <v>1186220594</v>
      </c>
      <c r="C490" s="64">
        <v>42293400</v>
      </c>
      <c r="D490" s="67" t="s">
        <v>930</v>
      </c>
      <c r="E490" s="64" t="s">
        <v>930</v>
      </c>
      <c r="F490" s="42" t="s">
        <v>139</v>
      </c>
      <c r="G490" s="98">
        <v>10000000</v>
      </c>
      <c r="H490" s="98">
        <v>0</v>
      </c>
      <c r="I490" s="99">
        <f>+G490+H490</f>
        <v>10000000</v>
      </c>
      <c r="J490" s="210" t="s">
        <v>1146</v>
      </c>
      <c r="K490" s="211"/>
      <c r="L490" s="212"/>
    </row>
    <row r="491" spans="1:13" s="59" customFormat="1" ht="18" x14ac:dyDescent="0.25">
      <c r="A491" s="100">
        <v>2</v>
      </c>
      <c r="B491" s="84">
        <v>1186220907</v>
      </c>
      <c r="C491" s="64">
        <v>42293400</v>
      </c>
      <c r="D491" s="67" t="s">
        <v>931</v>
      </c>
      <c r="E491" s="64" t="s">
        <v>931</v>
      </c>
      <c r="F491" s="42" t="s">
        <v>139</v>
      </c>
      <c r="G491" s="98">
        <v>3017550</v>
      </c>
      <c r="H491" s="98">
        <v>0</v>
      </c>
      <c r="I491" s="99">
        <f>+G491+H491</f>
        <v>3017550</v>
      </c>
      <c r="J491" s="213"/>
      <c r="K491" s="214"/>
      <c r="L491" s="215"/>
    </row>
    <row r="492" spans="1:13" s="59" customFormat="1" x14ac:dyDescent="0.25">
      <c r="A492" s="45" t="s">
        <v>1065</v>
      </c>
      <c r="B492" s="100"/>
      <c r="C492" s="100"/>
      <c r="D492" s="46"/>
      <c r="E492" s="46"/>
      <c r="F492" s="46"/>
      <c r="G492" s="94"/>
      <c r="H492" s="104"/>
      <c r="I492" s="95">
        <f>SUM(I490:I491)</f>
        <v>13017550</v>
      </c>
      <c r="J492" s="216"/>
      <c r="K492" s="217"/>
      <c r="L492" s="218"/>
    </row>
    <row r="493" spans="1:13" s="59" customFormat="1" ht="25.5" customHeight="1" x14ac:dyDescent="0.25">
      <c r="A493" s="37" t="s">
        <v>89</v>
      </c>
      <c r="B493" s="184" t="s">
        <v>932</v>
      </c>
      <c r="C493" s="184"/>
      <c r="D493" s="184"/>
      <c r="E493" s="184"/>
      <c r="F493" s="103" t="s">
        <v>933</v>
      </c>
      <c r="G493" s="185" t="s">
        <v>130</v>
      </c>
      <c r="H493" s="185"/>
      <c r="I493" s="185"/>
      <c r="J493" s="185" t="s">
        <v>1084</v>
      </c>
      <c r="K493" s="185"/>
      <c r="L493" s="185"/>
      <c r="M493" s="185"/>
    </row>
    <row r="494" spans="1:13" s="59" customFormat="1" ht="27" x14ac:dyDescent="0.25">
      <c r="A494" s="40" t="s">
        <v>131</v>
      </c>
      <c r="B494" s="40" t="s">
        <v>132</v>
      </c>
      <c r="C494" s="41" t="s">
        <v>232</v>
      </c>
      <c r="D494" s="41" t="s">
        <v>133</v>
      </c>
      <c r="E494" s="41" t="s">
        <v>150</v>
      </c>
      <c r="F494" s="41" t="s">
        <v>135</v>
      </c>
      <c r="G494" s="97" t="s">
        <v>136</v>
      </c>
      <c r="H494" s="97" t="s">
        <v>137</v>
      </c>
      <c r="I494" s="97" t="s">
        <v>138</v>
      </c>
      <c r="J494" s="124" t="s">
        <v>136</v>
      </c>
      <c r="K494" s="124" t="s">
        <v>137</v>
      </c>
      <c r="L494" s="124" t="s">
        <v>138</v>
      </c>
      <c r="M494" s="97" t="s">
        <v>50</v>
      </c>
    </row>
    <row r="495" spans="1:13" s="59" customFormat="1" ht="72" x14ac:dyDescent="0.25">
      <c r="A495" s="100">
        <v>1</v>
      </c>
      <c r="B495" s="82">
        <v>1196420145</v>
      </c>
      <c r="C495" s="42" t="s">
        <v>934</v>
      </c>
      <c r="D495" s="67" t="s">
        <v>935</v>
      </c>
      <c r="E495" s="86" t="s">
        <v>936</v>
      </c>
      <c r="F495" s="42" t="s">
        <v>139</v>
      </c>
      <c r="G495" s="98">
        <v>110800</v>
      </c>
      <c r="H495" s="98">
        <v>0</v>
      </c>
      <c r="I495" s="99">
        <f>+G495+H495</f>
        <v>110800</v>
      </c>
      <c r="J495" s="98">
        <v>58850</v>
      </c>
      <c r="K495" s="98">
        <v>0</v>
      </c>
      <c r="L495" s="99">
        <f>+J495+K495</f>
        <v>58850</v>
      </c>
      <c r="M495" s="46" t="str">
        <f t="shared" ref="M495:M500" si="109">IF(L495&lt;=I495,"SI CUMPLE","NO CUMPLE")</f>
        <v>SI CUMPLE</v>
      </c>
    </row>
    <row r="496" spans="1:13" s="59" customFormat="1" ht="72" x14ac:dyDescent="0.25">
      <c r="A496" s="100">
        <v>2</v>
      </c>
      <c r="B496" s="82">
        <v>1196420146</v>
      </c>
      <c r="C496" s="42" t="s">
        <v>934</v>
      </c>
      <c r="D496" s="67" t="s">
        <v>937</v>
      </c>
      <c r="E496" s="86" t="s">
        <v>936</v>
      </c>
      <c r="F496" s="42" t="s">
        <v>139</v>
      </c>
      <c r="G496" s="98">
        <v>110800</v>
      </c>
      <c r="H496" s="98">
        <v>0</v>
      </c>
      <c r="I496" s="99">
        <f>+G496+H496</f>
        <v>110800</v>
      </c>
      <c r="J496" s="98">
        <v>58850</v>
      </c>
      <c r="K496" s="98">
        <v>0</v>
      </c>
      <c r="L496" s="99">
        <f>+J496+K496</f>
        <v>58850</v>
      </c>
      <c r="M496" s="46" t="str">
        <f t="shared" si="109"/>
        <v>SI CUMPLE</v>
      </c>
    </row>
    <row r="497" spans="1:13" s="107" customFormat="1" ht="72" x14ac:dyDescent="0.25">
      <c r="A497" s="100">
        <v>3</v>
      </c>
      <c r="B497" s="82">
        <v>1196420147</v>
      </c>
      <c r="C497" s="42" t="s">
        <v>934</v>
      </c>
      <c r="D497" s="67" t="s">
        <v>938</v>
      </c>
      <c r="E497" s="86" t="s">
        <v>936</v>
      </c>
      <c r="F497" s="42" t="s">
        <v>139</v>
      </c>
      <c r="G497" s="98">
        <v>148400</v>
      </c>
      <c r="H497" s="98">
        <v>0</v>
      </c>
      <c r="I497" s="99">
        <f>+G497+H497</f>
        <v>148400</v>
      </c>
      <c r="J497" s="98">
        <v>58850</v>
      </c>
      <c r="K497" s="98">
        <v>0</v>
      </c>
      <c r="L497" s="99">
        <f>+J497+K497</f>
        <v>58850</v>
      </c>
      <c r="M497" s="46" t="str">
        <f t="shared" si="109"/>
        <v>SI CUMPLE</v>
      </c>
    </row>
    <row r="498" spans="1:13" ht="72" x14ac:dyDescent="0.25">
      <c r="A498" s="100">
        <v>4</v>
      </c>
      <c r="B498" s="82">
        <v>1196420151</v>
      </c>
      <c r="C498" s="42" t="s">
        <v>934</v>
      </c>
      <c r="D498" s="67" t="s">
        <v>939</v>
      </c>
      <c r="E498" s="86" t="s">
        <v>936</v>
      </c>
      <c r="F498" s="42" t="s">
        <v>139</v>
      </c>
      <c r="G498" s="98">
        <v>148400</v>
      </c>
      <c r="H498" s="98">
        <v>0</v>
      </c>
      <c r="I498" s="99">
        <f>+G498+H498</f>
        <v>148400</v>
      </c>
      <c r="J498" s="98">
        <v>58850</v>
      </c>
      <c r="K498" s="98">
        <v>0</v>
      </c>
      <c r="L498" s="99">
        <f>+J498+K498</f>
        <v>58850</v>
      </c>
      <c r="M498" s="46" t="str">
        <f t="shared" si="109"/>
        <v>SI CUMPLE</v>
      </c>
    </row>
    <row r="499" spans="1:13" s="59" customFormat="1" ht="108" x14ac:dyDescent="0.25">
      <c r="A499" s="100">
        <v>5</v>
      </c>
      <c r="B499" s="82">
        <v>1196420148</v>
      </c>
      <c r="C499" s="42" t="s">
        <v>934</v>
      </c>
      <c r="D499" s="67" t="s">
        <v>940</v>
      </c>
      <c r="E499" s="86" t="s">
        <v>941</v>
      </c>
      <c r="F499" s="42" t="s">
        <v>139</v>
      </c>
      <c r="G499" s="98">
        <v>232000</v>
      </c>
      <c r="H499" s="98">
        <v>0</v>
      </c>
      <c r="I499" s="99">
        <f>+G499+H499</f>
        <v>232000</v>
      </c>
      <c r="J499" s="98">
        <v>57140</v>
      </c>
      <c r="K499" s="98">
        <v>0</v>
      </c>
      <c r="L499" s="99">
        <f>+J499+K499</f>
        <v>57140</v>
      </c>
      <c r="M499" s="46" t="str">
        <f t="shared" si="109"/>
        <v>SI CUMPLE</v>
      </c>
    </row>
    <row r="500" spans="1:13" s="39" customFormat="1" ht="21" customHeight="1" x14ac:dyDescent="0.25">
      <c r="A500" s="45" t="s">
        <v>1066</v>
      </c>
      <c r="B500" s="100"/>
      <c r="C500" s="100"/>
      <c r="D500" s="46"/>
      <c r="E500" s="46"/>
      <c r="F500" s="46"/>
      <c r="G500" s="94"/>
      <c r="H500" s="104"/>
      <c r="I500" s="95">
        <f>SUM(I495:I499)</f>
        <v>750400</v>
      </c>
      <c r="J500" s="94"/>
      <c r="K500" s="104"/>
      <c r="L500" s="95">
        <f>SUM(L495:L499)</f>
        <v>292540</v>
      </c>
      <c r="M500" s="70" t="str">
        <f t="shared" si="109"/>
        <v>SI CUMPLE</v>
      </c>
    </row>
    <row r="501" spans="1:13" s="39" customFormat="1" ht="12.75" customHeight="1" x14ac:dyDescent="0.25">
      <c r="A501" s="37" t="s">
        <v>25</v>
      </c>
      <c r="B501" s="184" t="s">
        <v>942</v>
      </c>
      <c r="C501" s="184"/>
      <c r="D501" s="184"/>
      <c r="E501" s="184"/>
      <c r="F501" s="103" t="s">
        <v>943</v>
      </c>
      <c r="G501" s="185" t="s">
        <v>130</v>
      </c>
      <c r="H501" s="185"/>
      <c r="I501" s="185"/>
      <c r="J501" s="185"/>
      <c r="K501" s="185"/>
      <c r="L501" s="185"/>
    </row>
    <row r="502" spans="1:13" s="39" customFormat="1" ht="27" x14ac:dyDescent="0.25">
      <c r="A502" s="40" t="s">
        <v>131</v>
      </c>
      <c r="B502" s="40" t="s">
        <v>132</v>
      </c>
      <c r="C502" s="41" t="s">
        <v>232</v>
      </c>
      <c r="D502" s="41" t="s">
        <v>133</v>
      </c>
      <c r="E502" s="41" t="s">
        <v>150</v>
      </c>
      <c r="F502" s="41" t="s">
        <v>135</v>
      </c>
      <c r="G502" s="97" t="s">
        <v>136</v>
      </c>
      <c r="H502" s="97" t="s">
        <v>137</v>
      </c>
      <c r="I502" s="97" t="s">
        <v>138</v>
      </c>
      <c r="J502" s="97" t="s">
        <v>136</v>
      </c>
      <c r="K502" s="97" t="s">
        <v>137</v>
      </c>
      <c r="L502" s="97" t="s">
        <v>138</v>
      </c>
    </row>
    <row r="503" spans="1:13" s="59" customFormat="1" ht="18" x14ac:dyDescent="0.15">
      <c r="A503" s="100">
        <v>1</v>
      </c>
      <c r="B503" s="87">
        <v>1196491665</v>
      </c>
      <c r="C503" s="87">
        <v>42171703</v>
      </c>
      <c r="D503" s="64" t="s">
        <v>944</v>
      </c>
      <c r="E503" s="64" t="s">
        <v>945</v>
      </c>
      <c r="F503" s="64" t="s">
        <v>139</v>
      </c>
      <c r="G503" s="98">
        <v>650200</v>
      </c>
      <c r="H503" s="98">
        <f>ROUND(G503*0.19,0)</f>
        <v>123538</v>
      </c>
      <c r="I503" s="99">
        <f t="shared" ref="I503:I504" si="110">+G503+H503</f>
        <v>773738</v>
      </c>
      <c r="J503" s="210" t="s">
        <v>1146</v>
      </c>
      <c r="K503" s="211"/>
      <c r="L503" s="212"/>
    </row>
    <row r="504" spans="1:13" ht="18" x14ac:dyDescent="0.15">
      <c r="A504" s="100">
        <v>2</v>
      </c>
      <c r="B504" s="87">
        <v>1196490056</v>
      </c>
      <c r="C504" s="87">
        <v>42171703</v>
      </c>
      <c r="D504" s="64" t="s">
        <v>946</v>
      </c>
      <c r="E504" s="64" t="s">
        <v>947</v>
      </c>
      <c r="F504" s="64" t="s">
        <v>139</v>
      </c>
      <c r="G504" s="98">
        <v>645900</v>
      </c>
      <c r="H504" s="98">
        <f>ROUND(G504*0.19,0)</f>
        <v>122721</v>
      </c>
      <c r="I504" s="99">
        <f t="shared" si="110"/>
        <v>768621</v>
      </c>
      <c r="J504" s="213"/>
      <c r="K504" s="214"/>
      <c r="L504" s="215"/>
    </row>
    <row r="505" spans="1:13" s="59" customFormat="1" x14ac:dyDescent="0.25">
      <c r="A505" s="45" t="s">
        <v>1067</v>
      </c>
      <c r="B505" s="100"/>
      <c r="C505" s="100"/>
      <c r="D505" s="46"/>
      <c r="E505" s="46"/>
      <c r="F505" s="46"/>
      <c r="G505" s="94"/>
      <c r="H505" s="104"/>
      <c r="I505" s="95">
        <f>SUM(I503:I504)</f>
        <v>1542359</v>
      </c>
      <c r="J505" s="216"/>
      <c r="K505" s="217"/>
      <c r="L505" s="218"/>
    </row>
    <row r="506" spans="1:13" s="59" customFormat="1" ht="22.5" customHeight="1" x14ac:dyDescent="0.25">
      <c r="A506" s="37" t="s">
        <v>90</v>
      </c>
      <c r="B506" s="184" t="s">
        <v>193</v>
      </c>
      <c r="C506" s="184"/>
      <c r="D506" s="184"/>
      <c r="E506" s="184"/>
      <c r="F506" s="103" t="s">
        <v>194</v>
      </c>
      <c r="G506" s="185" t="s">
        <v>130</v>
      </c>
      <c r="H506" s="185"/>
      <c r="I506" s="185"/>
      <c r="J506" s="185"/>
      <c r="K506" s="185"/>
      <c r="L506" s="185"/>
    </row>
    <row r="507" spans="1:13" s="59" customFormat="1" ht="27" x14ac:dyDescent="0.25">
      <c r="A507" s="40" t="s">
        <v>131</v>
      </c>
      <c r="B507" s="40" t="s">
        <v>132</v>
      </c>
      <c r="C507" s="41" t="s">
        <v>232</v>
      </c>
      <c r="D507" s="41" t="s">
        <v>133</v>
      </c>
      <c r="E507" s="41" t="s">
        <v>150</v>
      </c>
      <c r="F507" s="41" t="s">
        <v>135</v>
      </c>
      <c r="G507" s="97" t="s">
        <v>136</v>
      </c>
      <c r="H507" s="97" t="s">
        <v>137</v>
      </c>
      <c r="I507" s="97" t="s">
        <v>138</v>
      </c>
      <c r="J507" s="97" t="s">
        <v>136</v>
      </c>
      <c r="K507" s="97" t="s">
        <v>137</v>
      </c>
      <c r="L507" s="97" t="s">
        <v>138</v>
      </c>
    </row>
    <row r="508" spans="1:13" s="59" customFormat="1" ht="18" x14ac:dyDescent="0.25">
      <c r="A508" s="100">
        <v>1</v>
      </c>
      <c r="B508" s="51">
        <v>1196490080</v>
      </c>
      <c r="C508" s="64">
        <v>42295114</v>
      </c>
      <c r="D508" s="64" t="s">
        <v>195</v>
      </c>
      <c r="E508" s="65" t="s">
        <v>195</v>
      </c>
      <c r="F508" s="64" t="s">
        <v>139</v>
      </c>
      <c r="G508" s="98">
        <v>102000</v>
      </c>
      <c r="H508" s="98">
        <f t="shared" ref="H508:H540" si="111">ROUND(G508*0.19,0)</f>
        <v>19380</v>
      </c>
      <c r="I508" s="99">
        <f>+G508+H508</f>
        <v>121380</v>
      </c>
      <c r="J508" s="210" t="s">
        <v>1146</v>
      </c>
      <c r="K508" s="211"/>
      <c r="L508" s="212"/>
    </row>
    <row r="509" spans="1:13" s="59" customFormat="1" ht="18" x14ac:dyDescent="0.25">
      <c r="A509" s="100">
        <v>2</v>
      </c>
      <c r="B509" s="51">
        <v>1196490081</v>
      </c>
      <c r="C509" s="64">
        <v>42295114</v>
      </c>
      <c r="D509" s="64" t="s">
        <v>196</v>
      </c>
      <c r="E509" s="65" t="s">
        <v>196</v>
      </c>
      <c r="F509" s="64" t="s">
        <v>139</v>
      </c>
      <c r="G509" s="98">
        <v>67000</v>
      </c>
      <c r="H509" s="98">
        <f t="shared" si="111"/>
        <v>12730</v>
      </c>
      <c r="I509" s="99">
        <f t="shared" ref="I509:I540" si="112">+G509+H509</f>
        <v>79730</v>
      </c>
      <c r="J509" s="213"/>
      <c r="K509" s="214"/>
      <c r="L509" s="215"/>
    </row>
    <row r="510" spans="1:13" s="59" customFormat="1" ht="18" x14ac:dyDescent="0.25">
      <c r="A510" s="100">
        <v>3</v>
      </c>
      <c r="B510" s="51">
        <v>1196490083</v>
      </c>
      <c r="C510" s="64">
        <v>42294513</v>
      </c>
      <c r="D510" s="64" t="s">
        <v>197</v>
      </c>
      <c r="E510" s="65" t="s">
        <v>197</v>
      </c>
      <c r="F510" s="64" t="s">
        <v>139</v>
      </c>
      <c r="G510" s="98">
        <v>274000</v>
      </c>
      <c r="H510" s="98">
        <f t="shared" si="111"/>
        <v>52060</v>
      </c>
      <c r="I510" s="99">
        <f t="shared" si="112"/>
        <v>326060</v>
      </c>
      <c r="J510" s="213"/>
      <c r="K510" s="214"/>
      <c r="L510" s="215"/>
    </row>
    <row r="511" spans="1:13" s="59" customFormat="1" x14ac:dyDescent="0.25">
      <c r="A511" s="100">
        <v>4</v>
      </c>
      <c r="B511" s="51">
        <v>1196491038</v>
      </c>
      <c r="C511" s="64">
        <v>42294523</v>
      </c>
      <c r="D511" s="64" t="s">
        <v>198</v>
      </c>
      <c r="E511" s="65" t="s">
        <v>198</v>
      </c>
      <c r="F511" s="64" t="s">
        <v>139</v>
      </c>
      <c r="G511" s="98">
        <v>211000</v>
      </c>
      <c r="H511" s="98">
        <f t="shared" si="111"/>
        <v>40090</v>
      </c>
      <c r="I511" s="99">
        <f t="shared" si="112"/>
        <v>251090</v>
      </c>
      <c r="J511" s="213"/>
      <c r="K511" s="214"/>
      <c r="L511" s="215"/>
    </row>
    <row r="512" spans="1:13" s="59" customFormat="1" ht="18" x14ac:dyDescent="0.25">
      <c r="A512" s="100">
        <v>5</v>
      </c>
      <c r="B512" s="51" t="s">
        <v>145</v>
      </c>
      <c r="C512" s="64">
        <v>42294513</v>
      </c>
      <c r="D512" s="64" t="s">
        <v>199</v>
      </c>
      <c r="E512" s="65" t="s">
        <v>199</v>
      </c>
      <c r="F512" s="64" t="s">
        <v>139</v>
      </c>
      <c r="G512" s="98">
        <v>130000</v>
      </c>
      <c r="H512" s="98">
        <f t="shared" si="111"/>
        <v>24700</v>
      </c>
      <c r="I512" s="99">
        <f t="shared" si="112"/>
        <v>154700</v>
      </c>
      <c r="J512" s="213"/>
      <c r="K512" s="214"/>
      <c r="L512" s="215"/>
    </row>
    <row r="513" spans="1:12" s="59" customFormat="1" ht="18" x14ac:dyDescent="0.25">
      <c r="A513" s="100">
        <v>6</v>
      </c>
      <c r="B513" s="51" t="s">
        <v>145</v>
      </c>
      <c r="C513" s="64">
        <v>42294513</v>
      </c>
      <c r="D513" s="64" t="s">
        <v>200</v>
      </c>
      <c r="E513" s="65" t="s">
        <v>200</v>
      </c>
      <c r="F513" s="64" t="s">
        <v>139</v>
      </c>
      <c r="G513" s="98">
        <v>238000</v>
      </c>
      <c r="H513" s="98">
        <f t="shared" si="111"/>
        <v>45220</v>
      </c>
      <c r="I513" s="99">
        <f t="shared" si="112"/>
        <v>283220</v>
      </c>
      <c r="J513" s="213"/>
      <c r="K513" s="214"/>
      <c r="L513" s="215"/>
    </row>
    <row r="514" spans="1:12" s="59" customFormat="1" ht="18" x14ac:dyDescent="0.25">
      <c r="A514" s="100">
        <v>7</v>
      </c>
      <c r="B514" s="51">
        <v>1196491040</v>
      </c>
      <c r="C514" s="64">
        <v>42294513</v>
      </c>
      <c r="D514" s="64" t="s">
        <v>201</v>
      </c>
      <c r="E514" s="65" t="s">
        <v>201</v>
      </c>
      <c r="F514" s="64" t="s">
        <v>139</v>
      </c>
      <c r="G514" s="98">
        <v>130000</v>
      </c>
      <c r="H514" s="98">
        <f t="shared" si="111"/>
        <v>24700</v>
      </c>
      <c r="I514" s="99">
        <f t="shared" si="112"/>
        <v>154700</v>
      </c>
      <c r="J514" s="213"/>
      <c r="K514" s="214"/>
      <c r="L514" s="215"/>
    </row>
    <row r="515" spans="1:12" s="59" customFormat="1" ht="18" x14ac:dyDescent="0.25">
      <c r="A515" s="100">
        <v>8</v>
      </c>
      <c r="B515" s="51">
        <v>1196491042</v>
      </c>
      <c r="C515" s="64">
        <v>42294513</v>
      </c>
      <c r="D515" s="64" t="s">
        <v>202</v>
      </c>
      <c r="E515" s="65" t="s">
        <v>202</v>
      </c>
      <c r="F515" s="64" t="s">
        <v>139</v>
      </c>
      <c r="G515" s="98">
        <v>270000</v>
      </c>
      <c r="H515" s="98">
        <f t="shared" si="111"/>
        <v>51300</v>
      </c>
      <c r="I515" s="99">
        <f t="shared" si="112"/>
        <v>321300</v>
      </c>
      <c r="J515" s="213"/>
      <c r="K515" s="214"/>
      <c r="L515" s="215"/>
    </row>
    <row r="516" spans="1:12" s="59" customFormat="1" ht="18" x14ac:dyDescent="0.25">
      <c r="A516" s="100">
        <v>9</v>
      </c>
      <c r="B516" s="51">
        <v>1196491043</v>
      </c>
      <c r="C516" s="64" t="s">
        <v>948</v>
      </c>
      <c r="D516" s="64" t="s">
        <v>203</v>
      </c>
      <c r="E516" s="65" t="s">
        <v>203</v>
      </c>
      <c r="F516" s="64" t="s">
        <v>139</v>
      </c>
      <c r="G516" s="98">
        <v>159000</v>
      </c>
      <c r="H516" s="98">
        <f t="shared" si="111"/>
        <v>30210</v>
      </c>
      <c r="I516" s="99">
        <f t="shared" si="112"/>
        <v>189210</v>
      </c>
      <c r="J516" s="213"/>
      <c r="K516" s="214"/>
      <c r="L516" s="215"/>
    </row>
    <row r="517" spans="1:12" s="59" customFormat="1" ht="18" x14ac:dyDescent="0.25">
      <c r="A517" s="100">
        <v>10</v>
      </c>
      <c r="B517" s="51">
        <v>1196491044</v>
      </c>
      <c r="C517" s="64" t="s">
        <v>948</v>
      </c>
      <c r="D517" s="64" t="s">
        <v>204</v>
      </c>
      <c r="E517" s="65" t="s">
        <v>204</v>
      </c>
      <c r="F517" s="64" t="s">
        <v>139</v>
      </c>
      <c r="G517" s="98">
        <v>55000</v>
      </c>
      <c r="H517" s="98">
        <f t="shared" si="111"/>
        <v>10450</v>
      </c>
      <c r="I517" s="99">
        <f t="shared" si="112"/>
        <v>65450</v>
      </c>
      <c r="J517" s="213"/>
      <c r="K517" s="214"/>
      <c r="L517" s="215"/>
    </row>
    <row r="518" spans="1:12" s="59" customFormat="1" ht="18" x14ac:dyDescent="0.25">
      <c r="A518" s="100">
        <v>11</v>
      </c>
      <c r="B518" s="51">
        <v>1196491047</v>
      </c>
      <c r="C518" s="64">
        <v>42294513</v>
      </c>
      <c r="D518" s="64" t="s">
        <v>205</v>
      </c>
      <c r="E518" s="65" t="s">
        <v>205</v>
      </c>
      <c r="F518" s="64" t="s">
        <v>139</v>
      </c>
      <c r="G518" s="98">
        <v>553000</v>
      </c>
      <c r="H518" s="98">
        <f t="shared" si="111"/>
        <v>105070</v>
      </c>
      <c r="I518" s="99">
        <f t="shared" si="112"/>
        <v>658070</v>
      </c>
      <c r="J518" s="213"/>
      <c r="K518" s="214"/>
      <c r="L518" s="215"/>
    </row>
    <row r="519" spans="1:12" s="59" customFormat="1" x14ac:dyDescent="0.25">
      <c r="A519" s="100">
        <v>12</v>
      </c>
      <c r="B519" s="51">
        <v>1196491048</v>
      </c>
      <c r="C519" s="64">
        <v>42294513</v>
      </c>
      <c r="D519" s="64" t="s">
        <v>206</v>
      </c>
      <c r="E519" s="65" t="s">
        <v>206</v>
      </c>
      <c r="F519" s="64" t="s">
        <v>139</v>
      </c>
      <c r="G519" s="98">
        <v>554000</v>
      </c>
      <c r="H519" s="98">
        <f t="shared" si="111"/>
        <v>105260</v>
      </c>
      <c r="I519" s="99">
        <f t="shared" si="112"/>
        <v>659260</v>
      </c>
      <c r="J519" s="213"/>
      <c r="K519" s="214"/>
      <c r="L519" s="215"/>
    </row>
    <row r="520" spans="1:12" s="59" customFormat="1" x14ac:dyDescent="0.25">
      <c r="A520" s="100">
        <v>13</v>
      </c>
      <c r="B520" s="51">
        <v>1196491050</v>
      </c>
      <c r="C520" s="64">
        <v>42294513</v>
      </c>
      <c r="D520" s="64" t="s">
        <v>207</v>
      </c>
      <c r="E520" s="65" t="s">
        <v>207</v>
      </c>
      <c r="F520" s="64" t="s">
        <v>139</v>
      </c>
      <c r="G520" s="98">
        <v>688000</v>
      </c>
      <c r="H520" s="98">
        <f t="shared" si="111"/>
        <v>130720</v>
      </c>
      <c r="I520" s="99">
        <f t="shared" si="112"/>
        <v>818720</v>
      </c>
      <c r="J520" s="213"/>
      <c r="K520" s="214"/>
      <c r="L520" s="215"/>
    </row>
    <row r="521" spans="1:12" s="59" customFormat="1" x14ac:dyDescent="0.25">
      <c r="A521" s="100">
        <v>14</v>
      </c>
      <c r="B521" s="51">
        <v>1196491049</v>
      </c>
      <c r="C521" s="64">
        <v>42294513</v>
      </c>
      <c r="D521" s="64" t="s">
        <v>208</v>
      </c>
      <c r="E521" s="65" t="s">
        <v>208</v>
      </c>
      <c r="F521" s="64" t="s">
        <v>139</v>
      </c>
      <c r="G521" s="98">
        <v>688000</v>
      </c>
      <c r="H521" s="98">
        <f t="shared" si="111"/>
        <v>130720</v>
      </c>
      <c r="I521" s="99">
        <f t="shared" si="112"/>
        <v>818720</v>
      </c>
      <c r="J521" s="213"/>
      <c r="K521" s="214"/>
      <c r="L521" s="215"/>
    </row>
    <row r="522" spans="1:12" s="59" customFormat="1" x14ac:dyDescent="0.25">
      <c r="A522" s="100">
        <v>15</v>
      </c>
      <c r="B522" s="51">
        <v>1196491051</v>
      </c>
      <c r="C522" s="64">
        <v>42294513</v>
      </c>
      <c r="D522" s="64" t="s">
        <v>209</v>
      </c>
      <c r="E522" s="65" t="s">
        <v>209</v>
      </c>
      <c r="F522" s="64" t="s">
        <v>139</v>
      </c>
      <c r="G522" s="98">
        <v>738000</v>
      </c>
      <c r="H522" s="98">
        <f t="shared" si="111"/>
        <v>140220</v>
      </c>
      <c r="I522" s="99">
        <f t="shared" si="112"/>
        <v>878220</v>
      </c>
      <c r="J522" s="213"/>
      <c r="K522" s="214"/>
      <c r="L522" s="215"/>
    </row>
    <row r="523" spans="1:12" s="59" customFormat="1" ht="36" x14ac:dyDescent="0.25">
      <c r="A523" s="100">
        <v>16</v>
      </c>
      <c r="B523" s="51">
        <v>1196491052</v>
      </c>
      <c r="C523" s="64">
        <v>42294513</v>
      </c>
      <c r="D523" s="64" t="s">
        <v>210</v>
      </c>
      <c r="E523" s="65" t="s">
        <v>210</v>
      </c>
      <c r="F523" s="64" t="s">
        <v>139</v>
      </c>
      <c r="G523" s="98">
        <v>833000</v>
      </c>
      <c r="H523" s="98">
        <f t="shared" si="111"/>
        <v>158270</v>
      </c>
      <c r="I523" s="99">
        <f t="shared" si="112"/>
        <v>991270</v>
      </c>
      <c r="J523" s="213"/>
      <c r="K523" s="214"/>
      <c r="L523" s="215"/>
    </row>
    <row r="524" spans="1:12" s="59" customFormat="1" ht="27" x14ac:dyDescent="0.25">
      <c r="A524" s="100">
        <v>17</v>
      </c>
      <c r="B524" s="51">
        <v>1196490521</v>
      </c>
      <c r="C524" s="64">
        <v>42295114</v>
      </c>
      <c r="D524" s="64" t="s">
        <v>211</v>
      </c>
      <c r="E524" s="65" t="s">
        <v>211</v>
      </c>
      <c r="F524" s="64" t="s">
        <v>139</v>
      </c>
      <c r="G524" s="98">
        <v>353000</v>
      </c>
      <c r="H524" s="98">
        <f t="shared" si="111"/>
        <v>67070</v>
      </c>
      <c r="I524" s="99">
        <f t="shared" si="112"/>
        <v>420070</v>
      </c>
      <c r="J524" s="213"/>
      <c r="K524" s="214"/>
      <c r="L524" s="215"/>
    </row>
    <row r="525" spans="1:12" s="59" customFormat="1" ht="18" x14ac:dyDescent="0.25">
      <c r="A525" s="100">
        <v>18</v>
      </c>
      <c r="B525" s="51">
        <v>1196490929</v>
      </c>
      <c r="C525" s="64">
        <v>42294513</v>
      </c>
      <c r="D525" s="64" t="s">
        <v>212</v>
      </c>
      <c r="E525" s="65" t="s">
        <v>212</v>
      </c>
      <c r="F525" s="64" t="s">
        <v>139</v>
      </c>
      <c r="G525" s="98">
        <v>159000</v>
      </c>
      <c r="H525" s="98">
        <f t="shared" si="111"/>
        <v>30210</v>
      </c>
      <c r="I525" s="99">
        <f t="shared" si="112"/>
        <v>189210</v>
      </c>
      <c r="J525" s="213"/>
      <c r="K525" s="214"/>
      <c r="L525" s="215"/>
    </row>
    <row r="526" spans="1:12" s="59" customFormat="1" ht="18" x14ac:dyDescent="0.25">
      <c r="A526" s="100">
        <v>19</v>
      </c>
      <c r="B526" s="51">
        <v>1196490039</v>
      </c>
      <c r="C526" s="64">
        <v>42294513</v>
      </c>
      <c r="D526" s="64" t="s">
        <v>213</v>
      </c>
      <c r="E526" s="65" t="s">
        <v>213</v>
      </c>
      <c r="F526" s="64" t="s">
        <v>139</v>
      </c>
      <c r="G526" s="98">
        <v>1113000</v>
      </c>
      <c r="H526" s="98">
        <f t="shared" si="111"/>
        <v>211470</v>
      </c>
      <c r="I526" s="99">
        <f t="shared" si="112"/>
        <v>1324470</v>
      </c>
      <c r="J526" s="213"/>
      <c r="K526" s="214"/>
      <c r="L526" s="215"/>
    </row>
    <row r="527" spans="1:12" s="59" customFormat="1" ht="27" x14ac:dyDescent="0.25">
      <c r="A527" s="100">
        <v>20</v>
      </c>
      <c r="B527" s="51">
        <v>1196491651</v>
      </c>
      <c r="C527" s="64">
        <v>42294513</v>
      </c>
      <c r="D527" s="64" t="s">
        <v>214</v>
      </c>
      <c r="E527" s="65" t="s">
        <v>214</v>
      </c>
      <c r="F527" s="64" t="s">
        <v>139</v>
      </c>
      <c r="G527" s="98">
        <v>345000</v>
      </c>
      <c r="H527" s="98">
        <f t="shared" si="111"/>
        <v>65550</v>
      </c>
      <c r="I527" s="99">
        <f t="shared" si="112"/>
        <v>410550</v>
      </c>
      <c r="J527" s="213"/>
      <c r="K527" s="214"/>
      <c r="L527" s="215"/>
    </row>
    <row r="528" spans="1:12" s="59" customFormat="1" ht="18" x14ac:dyDescent="0.25">
      <c r="A528" s="100">
        <v>21</v>
      </c>
      <c r="B528" s="51">
        <v>1196491653</v>
      </c>
      <c r="C528" s="64">
        <v>42294513</v>
      </c>
      <c r="D528" s="64" t="s">
        <v>215</v>
      </c>
      <c r="E528" s="65" t="s">
        <v>215</v>
      </c>
      <c r="F528" s="64" t="s">
        <v>139</v>
      </c>
      <c r="G528" s="101">
        <v>30000</v>
      </c>
      <c r="H528" s="101">
        <v>0</v>
      </c>
      <c r="I528" s="102">
        <f t="shared" si="112"/>
        <v>30000</v>
      </c>
      <c r="J528" s="213"/>
      <c r="K528" s="214"/>
      <c r="L528" s="215"/>
    </row>
    <row r="529" spans="1:12" s="59" customFormat="1" ht="18" x14ac:dyDescent="0.25">
      <c r="A529" s="100">
        <v>22</v>
      </c>
      <c r="B529" s="51">
        <v>1196491654</v>
      </c>
      <c r="C529" s="64">
        <v>42294513</v>
      </c>
      <c r="D529" s="64" t="s">
        <v>216</v>
      </c>
      <c r="E529" s="65" t="s">
        <v>216</v>
      </c>
      <c r="F529" s="64" t="s">
        <v>139</v>
      </c>
      <c r="G529" s="98">
        <v>358000</v>
      </c>
      <c r="H529" s="98">
        <f t="shared" si="111"/>
        <v>68020</v>
      </c>
      <c r="I529" s="99">
        <f t="shared" si="112"/>
        <v>426020</v>
      </c>
      <c r="J529" s="213"/>
      <c r="K529" s="214"/>
      <c r="L529" s="215"/>
    </row>
    <row r="530" spans="1:12" s="59" customFormat="1" ht="18" x14ac:dyDescent="0.25">
      <c r="A530" s="100">
        <v>23</v>
      </c>
      <c r="B530" s="51">
        <v>1196490108</v>
      </c>
      <c r="C530" s="64">
        <v>42294513</v>
      </c>
      <c r="D530" s="64" t="s">
        <v>217</v>
      </c>
      <c r="E530" s="65" t="s">
        <v>217</v>
      </c>
      <c r="F530" s="64" t="s">
        <v>139</v>
      </c>
      <c r="G530" s="98">
        <v>711000</v>
      </c>
      <c r="H530" s="98">
        <f t="shared" si="111"/>
        <v>135090</v>
      </c>
      <c r="I530" s="99">
        <f t="shared" si="112"/>
        <v>846090</v>
      </c>
      <c r="J530" s="213"/>
      <c r="K530" s="214"/>
      <c r="L530" s="215"/>
    </row>
    <row r="531" spans="1:12" s="59" customFormat="1" ht="18" x14ac:dyDescent="0.25">
      <c r="A531" s="100">
        <v>24</v>
      </c>
      <c r="B531" s="51">
        <v>1196491655</v>
      </c>
      <c r="C531" s="64">
        <v>42294513</v>
      </c>
      <c r="D531" s="64" t="s">
        <v>218</v>
      </c>
      <c r="E531" s="65" t="s">
        <v>218</v>
      </c>
      <c r="F531" s="64" t="s">
        <v>139</v>
      </c>
      <c r="G531" s="98">
        <v>675000</v>
      </c>
      <c r="H531" s="98">
        <f t="shared" si="111"/>
        <v>128250</v>
      </c>
      <c r="I531" s="99">
        <f t="shared" si="112"/>
        <v>803250</v>
      </c>
      <c r="J531" s="213"/>
      <c r="K531" s="214"/>
      <c r="L531" s="215"/>
    </row>
    <row r="532" spans="1:12" s="59" customFormat="1" x14ac:dyDescent="0.25">
      <c r="A532" s="100">
        <v>25</v>
      </c>
      <c r="B532" s="51">
        <v>1196491656</v>
      </c>
      <c r="C532" s="64">
        <v>42294513</v>
      </c>
      <c r="D532" s="64" t="s">
        <v>219</v>
      </c>
      <c r="E532" s="65" t="s">
        <v>219</v>
      </c>
      <c r="F532" s="64" t="s">
        <v>139</v>
      </c>
      <c r="G532" s="98">
        <v>95000</v>
      </c>
      <c r="H532" s="98">
        <f t="shared" si="111"/>
        <v>18050</v>
      </c>
      <c r="I532" s="99">
        <f t="shared" si="112"/>
        <v>113050</v>
      </c>
      <c r="J532" s="213"/>
      <c r="K532" s="214"/>
      <c r="L532" s="215"/>
    </row>
    <row r="533" spans="1:12" s="59" customFormat="1" ht="36" x14ac:dyDescent="0.25">
      <c r="A533" s="100">
        <v>26</v>
      </c>
      <c r="B533" s="51">
        <v>1196490522</v>
      </c>
      <c r="C533" s="64">
        <v>42294513</v>
      </c>
      <c r="D533" s="64" t="s">
        <v>220</v>
      </c>
      <c r="E533" s="65" t="s">
        <v>220</v>
      </c>
      <c r="F533" s="64" t="s">
        <v>139</v>
      </c>
      <c r="G533" s="98">
        <v>325000</v>
      </c>
      <c r="H533" s="98">
        <f t="shared" si="111"/>
        <v>61750</v>
      </c>
      <c r="I533" s="99">
        <f t="shared" si="112"/>
        <v>386750</v>
      </c>
      <c r="J533" s="213"/>
      <c r="K533" s="214"/>
      <c r="L533" s="215"/>
    </row>
    <row r="534" spans="1:12" s="59" customFormat="1" x14ac:dyDescent="0.25">
      <c r="A534" s="100">
        <v>27</v>
      </c>
      <c r="B534" s="51">
        <v>1196491270</v>
      </c>
      <c r="C534" s="64">
        <v>42294513</v>
      </c>
      <c r="D534" s="64" t="s">
        <v>221</v>
      </c>
      <c r="E534" s="65" t="s">
        <v>221</v>
      </c>
      <c r="F534" s="64" t="s">
        <v>142</v>
      </c>
      <c r="G534" s="98">
        <v>73000</v>
      </c>
      <c r="H534" s="98">
        <f t="shared" si="111"/>
        <v>13870</v>
      </c>
      <c r="I534" s="99">
        <f t="shared" si="112"/>
        <v>86870</v>
      </c>
      <c r="J534" s="213"/>
      <c r="K534" s="214"/>
      <c r="L534" s="215"/>
    </row>
    <row r="535" spans="1:12" s="59" customFormat="1" ht="18" x14ac:dyDescent="0.25">
      <c r="A535" s="100">
        <v>28</v>
      </c>
      <c r="B535" s="51" t="s">
        <v>222</v>
      </c>
      <c r="C535" s="64">
        <v>42294513</v>
      </c>
      <c r="D535" s="64" t="s">
        <v>223</v>
      </c>
      <c r="E535" s="65" t="s">
        <v>224</v>
      </c>
      <c r="F535" s="64" t="s">
        <v>142</v>
      </c>
      <c r="G535" s="98">
        <v>519000</v>
      </c>
      <c r="H535" s="98">
        <f t="shared" si="111"/>
        <v>98610</v>
      </c>
      <c r="I535" s="99">
        <f t="shared" si="112"/>
        <v>617610</v>
      </c>
      <c r="J535" s="213"/>
      <c r="K535" s="214"/>
      <c r="L535" s="215"/>
    </row>
    <row r="536" spans="1:12" s="59" customFormat="1" ht="18" x14ac:dyDescent="0.25">
      <c r="A536" s="100">
        <v>29</v>
      </c>
      <c r="B536" s="51" t="s">
        <v>222</v>
      </c>
      <c r="C536" s="64">
        <v>42294513</v>
      </c>
      <c r="D536" s="64" t="s">
        <v>225</v>
      </c>
      <c r="E536" s="65" t="s">
        <v>226</v>
      </c>
      <c r="F536" s="64" t="s">
        <v>142</v>
      </c>
      <c r="G536" s="98">
        <v>510000</v>
      </c>
      <c r="H536" s="98">
        <f t="shared" si="111"/>
        <v>96900</v>
      </c>
      <c r="I536" s="99">
        <f t="shared" si="112"/>
        <v>606900</v>
      </c>
      <c r="J536" s="213"/>
      <c r="K536" s="214"/>
      <c r="L536" s="215"/>
    </row>
    <row r="537" spans="1:12" s="59" customFormat="1" ht="18" x14ac:dyDescent="0.25">
      <c r="A537" s="100">
        <v>30</v>
      </c>
      <c r="B537" s="51" t="s">
        <v>222</v>
      </c>
      <c r="C537" s="64">
        <v>42294513</v>
      </c>
      <c r="D537" s="64" t="s">
        <v>227</v>
      </c>
      <c r="E537" s="65" t="s">
        <v>227</v>
      </c>
      <c r="F537" s="64" t="s">
        <v>142</v>
      </c>
      <c r="G537" s="98">
        <v>159000</v>
      </c>
      <c r="H537" s="98">
        <f t="shared" si="111"/>
        <v>30210</v>
      </c>
      <c r="I537" s="99">
        <f t="shared" si="112"/>
        <v>189210</v>
      </c>
      <c r="J537" s="213"/>
      <c r="K537" s="214"/>
      <c r="L537" s="215"/>
    </row>
    <row r="538" spans="1:12" s="59" customFormat="1" ht="27" x14ac:dyDescent="0.25">
      <c r="A538" s="100">
        <v>31</v>
      </c>
      <c r="B538" s="51" t="s">
        <v>222</v>
      </c>
      <c r="C538" s="64">
        <v>42294513</v>
      </c>
      <c r="D538" s="64" t="s">
        <v>228</v>
      </c>
      <c r="E538" s="65" t="s">
        <v>228</v>
      </c>
      <c r="F538" s="64" t="s">
        <v>142</v>
      </c>
      <c r="G538" s="98">
        <v>333000</v>
      </c>
      <c r="H538" s="98">
        <f t="shared" si="111"/>
        <v>63270</v>
      </c>
      <c r="I538" s="99">
        <f t="shared" si="112"/>
        <v>396270</v>
      </c>
      <c r="J538" s="213"/>
      <c r="K538" s="214"/>
      <c r="L538" s="215"/>
    </row>
    <row r="539" spans="1:12" s="59" customFormat="1" ht="18" x14ac:dyDescent="0.25">
      <c r="A539" s="47">
        <v>32</v>
      </c>
      <c r="B539" s="42" t="s">
        <v>222</v>
      </c>
      <c r="C539" s="42">
        <v>42294513</v>
      </c>
      <c r="D539" s="42" t="s">
        <v>1068</v>
      </c>
      <c r="E539" s="50" t="s">
        <v>1069</v>
      </c>
      <c r="F539" s="42" t="s">
        <v>139</v>
      </c>
      <c r="G539" s="79">
        <v>378000</v>
      </c>
      <c r="H539" s="79">
        <f t="shared" si="111"/>
        <v>71820</v>
      </c>
      <c r="I539" s="99">
        <f t="shared" si="112"/>
        <v>449820</v>
      </c>
      <c r="J539" s="213"/>
      <c r="K539" s="214"/>
      <c r="L539" s="215"/>
    </row>
    <row r="540" spans="1:12" s="59" customFormat="1" ht="18" x14ac:dyDescent="0.25">
      <c r="A540" s="47">
        <v>33</v>
      </c>
      <c r="B540" s="42" t="s">
        <v>222</v>
      </c>
      <c r="C540" s="42">
        <v>42294513</v>
      </c>
      <c r="D540" s="42" t="s">
        <v>1070</v>
      </c>
      <c r="E540" s="50" t="s">
        <v>1069</v>
      </c>
      <c r="F540" s="42" t="s">
        <v>139</v>
      </c>
      <c r="G540" s="79">
        <v>333000</v>
      </c>
      <c r="H540" s="79">
        <f t="shared" si="111"/>
        <v>63270</v>
      </c>
      <c r="I540" s="99">
        <f t="shared" si="112"/>
        <v>396270</v>
      </c>
      <c r="J540" s="213"/>
      <c r="K540" s="214"/>
      <c r="L540" s="215"/>
    </row>
    <row r="541" spans="1:12" s="59" customFormat="1" x14ac:dyDescent="0.25">
      <c r="A541" s="116" t="s">
        <v>1071</v>
      </c>
      <c r="B541" s="47"/>
      <c r="C541" s="47"/>
      <c r="D541" s="52"/>
      <c r="E541" s="52"/>
      <c r="F541" s="52"/>
      <c r="G541" s="117"/>
      <c r="H541" s="117"/>
      <c r="I541" s="118">
        <f>SUM(I508:I540)</f>
        <v>14463510</v>
      </c>
      <c r="J541" s="216"/>
      <c r="K541" s="217"/>
      <c r="L541" s="218"/>
    </row>
    <row r="542" spans="1:12" s="59" customFormat="1" ht="12.75" customHeight="1" x14ac:dyDescent="0.25">
      <c r="A542" s="111" t="s">
        <v>91</v>
      </c>
      <c r="B542" s="184" t="s">
        <v>126</v>
      </c>
      <c r="C542" s="184"/>
      <c r="D542" s="184"/>
      <c r="E542" s="184"/>
      <c r="F542" s="103" t="s">
        <v>194</v>
      </c>
      <c r="G542" s="185" t="s">
        <v>130</v>
      </c>
      <c r="H542" s="185"/>
      <c r="I542" s="185"/>
      <c r="J542" s="185"/>
      <c r="K542" s="185"/>
      <c r="L542" s="185"/>
    </row>
    <row r="543" spans="1:12" s="59" customFormat="1" ht="23.25" customHeight="1" x14ac:dyDescent="0.25">
      <c r="A543" s="40" t="s">
        <v>131</v>
      </c>
      <c r="B543" s="40" t="s">
        <v>132</v>
      </c>
      <c r="C543" s="41" t="s">
        <v>232</v>
      </c>
      <c r="D543" s="41" t="s">
        <v>133</v>
      </c>
      <c r="E543" s="41" t="s">
        <v>150</v>
      </c>
      <c r="F543" s="41" t="s">
        <v>135</v>
      </c>
      <c r="G543" s="97" t="s">
        <v>136</v>
      </c>
      <c r="H543" s="97" t="s">
        <v>137</v>
      </c>
      <c r="I543" s="97" t="s">
        <v>138</v>
      </c>
      <c r="J543" s="97" t="s">
        <v>136</v>
      </c>
      <c r="K543" s="97" t="s">
        <v>137</v>
      </c>
      <c r="L543" s="97" t="s">
        <v>138</v>
      </c>
    </row>
    <row r="544" spans="1:12" s="59" customFormat="1" ht="18" x14ac:dyDescent="0.25">
      <c r="A544" s="100">
        <v>1</v>
      </c>
      <c r="B544" s="88">
        <v>1196420018</v>
      </c>
      <c r="C544" s="64">
        <v>42294500</v>
      </c>
      <c r="D544" s="65" t="s">
        <v>949</v>
      </c>
      <c r="E544" s="65" t="s">
        <v>949</v>
      </c>
      <c r="F544" s="64" t="s">
        <v>139</v>
      </c>
      <c r="G544" s="98">
        <v>265000</v>
      </c>
      <c r="H544" s="98">
        <v>0</v>
      </c>
      <c r="I544" s="99">
        <f>+G544+H544</f>
        <v>265000</v>
      </c>
      <c r="J544" s="210" t="s">
        <v>1146</v>
      </c>
      <c r="K544" s="211"/>
      <c r="L544" s="212"/>
    </row>
    <row r="545" spans="1:17" s="59" customFormat="1" x14ac:dyDescent="0.25">
      <c r="A545" s="45" t="s">
        <v>1072</v>
      </c>
      <c r="B545" s="100"/>
      <c r="C545" s="100"/>
      <c r="D545" s="46"/>
      <c r="E545" s="46"/>
      <c r="F545" s="46"/>
      <c r="G545" s="101"/>
      <c r="H545" s="101"/>
      <c r="I545" s="102">
        <f>SUM(I544)</f>
        <v>265000</v>
      </c>
      <c r="J545" s="216"/>
      <c r="K545" s="217"/>
      <c r="L545" s="218"/>
    </row>
    <row r="546" spans="1:17" s="59" customFormat="1" ht="18" customHeight="1" x14ac:dyDescent="0.25">
      <c r="A546" s="111" t="s">
        <v>92</v>
      </c>
      <c r="B546" s="184" t="s">
        <v>127</v>
      </c>
      <c r="C546" s="184"/>
      <c r="D546" s="184"/>
      <c r="E546" s="184"/>
      <c r="F546" s="103" t="s">
        <v>194</v>
      </c>
      <c r="G546" s="185" t="s">
        <v>130</v>
      </c>
      <c r="H546" s="185"/>
      <c r="I546" s="185"/>
      <c r="J546" s="185"/>
      <c r="K546" s="185"/>
      <c r="L546" s="185"/>
    </row>
    <row r="547" spans="1:17" s="59" customFormat="1" ht="27" x14ac:dyDescent="0.25">
      <c r="A547" s="40" t="s">
        <v>131</v>
      </c>
      <c r="B547" s="40" t="s">
        <v>132</v>
      </c>
      <c r="C547" s="41" t="s">
        <v>232</v>
      </c>
      <c r="D547" s="41" t="s">
        <v>133</v>
      </c>
      <c r="E547" s="41" t="s">
        <v>150</v>
      </c>
      <c r="F547" s="41" t="s">
        <v>135</v>
      </c>
      <c r="G547" s="97" t="s">
        <v>136</v>
      </c>
      <c r="H547" s="97" t="s">
        <v>137</v>
      </c>
      <c r="I547" s="97" t="s">
        <v>138</v>
      </c>
      <c r="J547" s="97" t="s">
        <v>136</v>
      </c>
      <c r="K547" s="97" t="s">
        <v>137</v>
      </c>
      <c r="L547" s="97" t="s">
        <v>138</v>
      </c>
    </row>
    <row r="548" spans="1:17" s="59" customFormat="1" ht="36" x14ac:dyDescent="0.25">
      <c r="A548" s="100">
        <v>1</v>
      </c>
      <c r="B548" s="88">
        <v>1196490546</v>
      </c>
      <c r="C548" s="64">
        <v>42294517</v>
      </c>
      <c r="D548" s="65" t="s">
        <v>950</v>
      </c>
      <c r="E548" s="65" t="s">
        <v>950</v>
      </c>
      <c r="F548" s="64" t="s">
        <v>139</v>
      </c>
      <c r="G548" s="98">
        <v>630000</v>
      </c>
      <c r="H548" s="98">
        <v>0</v>
      </c>
      <c r="I548" s="99">
        <f t="shared" ref="I548:I550" si="113">+G548+H548</f>
        <v>630000</v>
      </c>
      <c r="J548" s="210" t="s">
        <v>1146</v>
      </c>
      <c r="K548" s="211"/>
      <c r="L548" s="212"/>
    </row>
    <row r="549" spans="1:17" s="59" customFormat="1" ht="18" x14ac:dyDescent="0.25">
      <c r="A549" s="100">
        <v>2</v>
      </c>
      <c r="B549" s="63">
        <v>1196490198</v>
      </c>
      <c r="C549" s="64">
        <v>4229451</v>
      </c>
      <c r="D549" s="65" t="s">
        <v>951</v>
      </c>
      <c r="E549" s="65" t="s">
        <v>951</v>
      </c>
      <c r="F549" s="64" t="s">
        <v>139</v>
      </c>
      <c r="G549" s="98">
        <v>40000</v>
      </c>
      <c r="H549" s="98">
        <v>0</v>
      </c>
      <c r="I549" s="99">
        <f t="shared" si="113"/>
        <v>40000</v>
      </c>
      <c r="J549" s="213"/>
      <c r="K549" s="214"/>
      <c r="L549" s="215"/>
    </row>
    <row r="550" spans="1:17" s="59" customFormat="1" ht="18" x14ac:dyDescent="0.25">
      <c r="A550" s="100">
        <v>3</v>
      </c>
      <c r="B550" s="88">
        <v>1196490800</v>
      </c>
      <c r="C550" s="64">
        <v>42295505</v>
      </c>
      <c r="D550" s="65" t="s">
        <v>952</v>
      </c>
      <c r="E550" s="65" t="s">
        <v>952</v>
      </c>
      <c r="F550" s="64" t="s">
        <v>142</v>
      </c>
      <c r="G550" s="93">
        <v>1730000</v>
      </c>
      <c r="H550" s="98">
        <v>0</v>
      </c>
      <c r="I550" s="99">
        <f t="shared" si="113"/>
        <v>1730000</v>
      </c>
      <c r="J550" s="213"/>
      <c r="K550" s="214"/>
      <c r="L550" s="215"/>
    </row>
    <row r="551" spans="1:17" s="59" customFormat="1" x14ac:dyDescent="0.25">
      <c r="A551" s="45" t="s">
        <v>1073</v>
      </c>
      <c r="B551" s="100"/>
      <c r="C551" s="100"/>
      <c r="D551" s="46"/>
      <c r="E551" s="46"/>
      <c r="F551" s="46"/>
      <c r="G551" s="101"/>
      <c r="H551" s="101"/>
      <c r="I551" s="102">
        <f>SUM(I548:I550)</f>
        <v>2400000</v>
      </c>
      <c r="J551" s="216"/>
      <c r="K551" s="217"/>
      <c r="L551" s="218"/>
    </row>
    <row r="552" spans="1:17" s="59" customFormat="1" ht="26.25" customHeight="1" x14ac:dyDescent="0.25">
      <c r="A552" s="111" t="s">
        <v>93</v>
      </c>
      <c r="B552" s="184" t="s">
        <v>128</v>
      </c>
      <c r="C552" s="184"/>
      <c r="D552" s="184"/>
      <c r="E552" s="184"/>
      <c r="F552" s="103" t="s">
        <v>158</v>
      </c>
      <c r="G552" s="185" t="s">
        <v>130</v>
      </c>
      <c r="H552" s="185"/>
      <c r="I552" s="185"/>
      <c r="J552" s="186" t="s">
        <v>964</v>
      </c>
      <c r="K552" s="186"/>
      <c r="L552" s="186"/>
      <c r="M552" s="186"/>
      <c r="N552" s="186" t="s">
        <v>1086</v>
      </c>
      <c r="O552" s="186"/>
      <c r="P552" s="186"/>
      <c r="Q552" s="186"/>
    </row>
    <row r="553" spans="1:17" s="59" customFormat="1" ht="27" x14ac:dyDescent="0.25">
      <c r="A553" s="40" t="s">
        <v>131</v>
      </c>
      <c r="B553" s="40" t="s">
        <v>132</v>
      </c>
      <c r="C553" s="41" t="s">
        <v>232</v>
      </c>
      <c r="D553" s="41" t="s">
        <v>133</v>
      </c>
      <c r="E553" s="41" t="s">
        <v>150</v>
      </c>
      <c r="F553" s="41" t="s">
        <v>135</v>
      </c>
      <c r="G553" s="97" t="s">
        <v>136</v>
      </c>
      <c r="H553" s="97" t="s">
        <v>137</v>
      </c>
      <c r="I553" s="97" t="s">
        <v>138</v>
      </c>
      <c r="J553" s="124" t="s">
        <v>136</v>
      </c>
      <c r="K553" s="124" t="s">
        <v>137</v>
      </c>
      <c r="L553" s="124" t="s">
        <v>138</v>
      </c>
      <c r="M553" s="97" t="s">
        <v>50</v>
      </c>
      <c r="N553" s="124" t="s">
        <v>136</v>
      </c>
      <c r="O553" s="124" t="s">
        <v>137</v>
      </c>
      <c r="P553" s="124" t="s">
        <v>138</v>
      </c>
      <c r="Q553" s="97" t="s">
        <v>50</v>
      </c>
    </row>
    <row r="554" spans="1:17" s="59" customFormat="1" ht="18" x14ac:dyDescent="0.25">
      <c r="A554" s="100">
        <v>1</v>
      </c>
      <c r="B554" s="100">
        <v>1186220240</v>
      </c>
      <c r="C554" s="51" t="s">
        <v>889</v>
      </c>
      <c r="D554" s="53" t="s">
        <v>128</v>
      </c>
      <c r="E554" s="53" t="s">
        <v>953</v>
      </c>
      <c r="F554" s="51" t="s">
        <v>139</v>
      </c>
      <c r="G554" s="98">
        <v>642950</v>
      </c>
      <c r="H554" s="98">
        <v>0</v>
      </c>
      <c r="I554" s="99">
        <f>+G554+H554</f>
        <v>642950</v>
      </c>
      <c r="J554" s="98">
        <v>640000</v>
      </c>
      <c r="K554" s="98">
        <v>0</v>
      </c>
      <c r="L554" s="99">
        <f>+J554+K554</f>
        <v>640000</v>
      </c>
      <c r="M554" s="46" t="str">
        <f>IF(L554&lt;=I554,"SI CUMPLE","NO CUMPLE")</f>
        <v>SI CUMPLE</v>
      </c>
      <c r="N554" s="98">
        <v>642000</v>
      </c>
      <c r="O554" s="98">
        <v>0</v>
      </c>
      <c r="P554" s="99">
        <f>+N554+O554</f>
        <v>642000</v>
      </c>
      <c r="Q554" s="46" t="str">
        <f>IF(P554&lt;=I554,"SI CUMPLE","NO CUMPLE")</f>
        <v>SI CUMPLE</v>
      </c>
    </row>
    <row r="555" spans="1:17" s="59" customFormat="1" ht="21" customHeight="1" x14ac:dyDescent="0.25">
      <c r="A555" s="45" t="s">
        <v>589</v>
      </c>
      <c r="B555" s="100"/>
      <c r="C555" s="100"/>
      <c r="D555" s="46"/>
      <c r="E555" s="46"/>
      <c r="F555" s="46"/>
      <c r="G555" s="101"/>
      <c r="H555" s="101"/>
      <c r="I555" s="102">
        <f>SUM(I554)</f>
        <v>642950</v>
      </c>
      <c r="J555" s="101"/>
      <c r="K555" s="101"/>
      <c r="L555" s="102">
        <f>SUM(L554)</f>
        <v>640000</v>
      </c>
      <c r="M555" s="70" t="str">
        <f t="shared" ref="M555" si="114">IF(L555&lt;=I555,"SI CUMPLE","NO CUMPLE")</f>
        <v>SI CUMPLE</v>
      </c>
      <c r="N555" s="101"/>
      <c r="O555" s="101"/>
      <c r="P555" s="102">
        <f>SUM(P554)</f>
        <v>642000</v>
      </c>
      <c r="Q555" s="70" t="str">
        <f>IF(P555&lt;=I555,"SI CUMPLE","NO CUMPLE")</f>
        <v>SI CUMPLE</v>
      </c>
    </row>
    <row r="556" spans="1:17" s="59" customFormat="1" ht="12.75" customHeight="1" x14ac:dyDescent="0.25">
      <c r="A556" s="111" t="s">
        <v>94</v>
      </c>
      <c r="B556" s="184" t="s">
        <v>129</v>
      </c>
      <c r="C556" s="184"/>
      <c r="D556" s="184"/>
      <c r="E556" s="184"/>
      <c r="F556" s="103" t="s">
        <v>954</v>
      </c>
      <c r="G556" s="185" t="s">
        <v>130</v>
      </c>
      <c r="H556" s="185"/>
      <c r="I556" s="185"/>
      <c r="J556" s="185"/>
      <c r="K556" s="185"/>
      <c r="L556" s="185"/>
    </row>
    <row r="557" spans="1:17" s="59" customFormat="1" ht="27" x14ac:dyDescent="0.25">
      <c r="A557" s="40" t="s">
        <v>131</v>
      </c>
      <c r="B557" s="40" t="s">
        <v>132</v>
      </c>
      <c r="C557" s="41" t="s">
        <v>232</v>
      </c>
      <c r="D557" s="41" t="s">
        <v>133</v>
      </c>
      <c r="E557" s="41" t="s">
        <v>150</v>
      </c>
      <c r="F557" s="41" t="s">
        <v>135</v>
      </c>
      <c r="G557" s="97" t="s">
        <v>136</v>
      </c>
      <c r="H557" s="97" t="s">
        <v>137</v>
      </c>
      <c r="I557" s="97" t="s">
        <v>138</v>
      </c>
      <c r="J557" s="97" t="s">
        <v>136</v>
      </c>
      <c r="K557" s="97" t="s">
        <v>137</v>
      </c>
      <c r="L557" s="97" t="s">
        <v>138</v>
      </c>
    </row>
    <row r="558" spans="1:17" s="59" customFormat="1" ht="36" x14ac:dyDescent="0.25">
      <c r="A558" s="100">
        <v>1</v>
      </c>
      <c r="B558" s="51" t="s">
        <v>550</v>
      </c>
      <c r="C558" s="51">
        <v>42294954</v>
      </c>
      <c r="D558" s="49" t="s">
        <v>955</v>
      </c>
      <c r="E558" s="49" t="s">
        <v>956</v>
      </c>
      <c r="F558" s="42" t="s">
        <v>139</v>
      </c>
      <c r="G558" s="98">
        <v>1432431</v>
      </c>
      <c r="H558" s="98">
        <f t="shared" ref="H558" si="115">ROUND(G558*0.19,0)</f>
        <v>272162</v>
      </c>
      <c r="I558" s="99">
        <f t="shared" ref="I558" si="116">+G558+H558</f>
        <v>1704593</v>
      </c>
      <c r="J558" s="210" t="s">
        <v>1146</v>
      </c>
      <c r="K558" s="211"/>
      <c r="L558" s="212"/>
    </row>
    <row r="559" spans="1:17" s="59" customFormat="1" ht="27" x14ac:dyDescent="0.25">
      <c r="A559" s="100">
        <v>2</v>
      </c>
      <c r="B559" s="51" t="s">
        <v>550</v>
      </c>
      <c r="C559" s="51">
        <v>42294954</v>
      </c>
      <c r="D559" s="65" t="s">
        <v>957</v>
      </c>
      <c r="E559" s="65" t="s">
        <v>957</v>
      </c>
      <c r="F559" s="64" t="s">
        <v>139</v>
      </c>
      <c r="G559" s="98">
        <v>1432431</v>
      </c>
      <c r="H559" s="98">
        <f>ROUND(G559*0.19,0)</f>
        <v>272162</v>
      </c>
      <c r="I559" s="99">
        <f>+G559+H559</f>
        <v>1704593</v>
      </c>
      <c r="J559" s="213"/>
      <c r="K559" s="214"/>
      <c r="L559" s="215"/>
    </row>
    <row r="560" spans="1:17" s="59" customFormat="1" ht="12.75" customHeight="1" x14ac:dyDescent="0.25">
      <c r="A560" s="45" t="s">
        <v>1074</v>
      </c>
      <c r="B560" s="100"/>
      <c r="C560" s="100"/>
      <c r="D560" s="46"/>
      <c r="E560" s="46"/>
      <c r="F560" s="46"/>
      <c r="G560" s="101"/>
      <c r="H560" s="101"/>
      <c r="I560" s="102">
        <f>SUM(I558:I559)</f>
        <v>3409186</v>
      </c>
      <c r="J560" s="216"/>
      <c r="K560" s="217"/>
      <c r="L560" s="218"/>
    </row>
    <row r="561" spans="1:17" s="39" customFormat="1" ht="22.5" customHeight="1" x14ac:dyDescent="0.25">
      <c r="A561" s="37" t="s">
        <v>41</v>
      </c>
      <c r="B561" s="184" t="s">
        <v>976</v>
      </c>
      <c r="C561" s="184"/>
      <c r="D561" s="184"/>
      <c r="E561" s="184"/>
      <c r="F561" s="103" t="s">
        <v>243</v>
      </c>
      <c r="G561" s="185" t="s">
        <v>130</v>
      </c>
      <c r="H561" s="185"/>
      <c r="I561" s="185"/>
      <c r="J561" s="186" t="s">
        <v>961</v>
      </c>
      <c r="K561" s="186"/>
      <c r="L561" s="186"/>
      <c r="M561" s="186"/>
      <c r="N561" s="186" t="s">
        <v>958</v>
      </c>
      <c r="O561" s="186"/>
      <c r="P561" s="186"/>
      <c r="Q561" s="186"/>
    </row>
    <row r="562" spans="1:17" s="39" customFormat="1" ht="27" x14ac:dyDescent="0.25">
      <c r="A562" s="40" t="s">
        <v>131</v>
      </c>
      <c r="B562" s="40" t="s">
        <v>132</v>
      </c>
      <c r="C562" s="40" t="s">
        <v>232</v>
      </c>
      <c r="D562" s="41" t="s">
        <v>133</v>
      </c>
      <c r="E562" s="41" t="s">
        <v>134</v>
      </c>
      <c r="F562" s="41" t="s">
        <v>135</v>
      </c>
      <c r="G562" s="97" t="s">
        <v>136</v>
      </c>
      <c r="H562" s="97" t="s">
        <v>137</v>
      </c>
      <c r="I562" s="97" t="s">
        <v>138</v>
      </c>
      <c r="J562" s="97" t="s">
        <v>136</v>
      </c>
      <c r="K562" s="97" t="s">
        <v>137</v>
      </c>
      <c r="L562" s="97" t="s">
        <v>138</v>
      </c>
      <c r="M562" s="97" t="s">
        <v>50</v>
      </c>
      <c r="N562" s="97" t="s">
        <v>136</v>
      </c>
      <c r="O562" s="97" t="s">
        <v>137</v>
      </c>
      <c r="P562" s="97" t="s">
        <v>138</v>
      </c>
      <c r="Q562" s="97" t="s">
        <v>50</v>
      </c>
    </row>
    <row r="563" spans="1:17" s="39" customFormat="1" ht="36" x14ac:dyDescent="0.25">
      <c r="A563" s="100">
        <v>1</v>
      </c>
      <c r="B563" s="47">
        <v>1196420015</v>
      </c>
      <c r="C563" s="47" t="s">
        <v>244</v>
      </c>
      <c r="D563" s="48" t="s">
        <v>245</v>
      </c>
      <c r="E563" s="49" t="s">
        <v>246</v>
      </c>
      <c r="F563" s="52" t="s">
        <v>139</v>
      </c>
      <c r="G563" s="98">
        <v>2513272.1</v>
      </c>
      <c r="H563" s="98">
        <v>0</v>
      </c>
      <c r="I563" s="99">
        <f>+G563+H563</f>
        <v>2513272.1</v>
      </c>
      <c r="J563" s="98">
        <v>2513272.1</v>
      </c>
      <c r="K563" s="98">
        <v>0</v>
      </c>
      <c r="L563" s="99">
        <f>+J563+K563</f>
        <v>2513272.1</v>
      </c>
      <c r="M563" s="46" t="str">
        <f>IF(L563&lt;=I563,"SI CUMPLE","NO CUMPLE")</f>
        <v>SI CUMPLE</v>
      </c>
      <c r="N563" s="98">
        <v>3600000</v>
      </c>
      <c r="O563" s="98">
        <v>0</v>
      </c>
      <c r="P563" s="99">
        <f>+N563+O563</f>
        <v>3600000</v>
      </c>
      <c r="Q563" s="46" t="str">
        <f>IF(P563&lt;=I563,"SI CUMPLE","NO CUMPLE")</f>
        <v>NO CUMPLE</v>
      </c>
    </row>
    <row r="564" spans="1:17" s="39" customFormat="1" ht="36" x14ac:dyDescent="0.25">
      <c r="A564" s="100">
        <v>2</v>
      </c>
      <c r="B564" s="47">
        <v>1196420177</v>
      </c>
      <c r="C564" s="47" t="s">
        <v>247</v>
      </c>
      <c r="D564" s="48" t="s">
        <v>248</v>
      </c>
      <c r="E564" s="49" t="s">
        <v>249</v>
      </c>
      <c r="F564" s="52" t="s">
        <v>139</v>
      </c>
      <c r="G564" s="98">
        <v>2513272.1</v>
      </c>
      <c r="H564" s="98">
        <v>0</v>
      </c>
      <c r="I564" s="99">
        <f t="shared" ref="I564:I575" si="117">+G564+H564</f>
        <v>2513272.1</v>
      </c>
      <c r="J564" s="98">
        <v>2513272.1</v>
      </c>
      <c r="K564" s="98">
        <v>0</v>
      </c>
      <c r="L564" s="99">
        <f t="shared" ref="L564:L575" si="118">+J564+K564</f>
        <v>2513272.1</v>
      </c>
      <c r="M564" s="46" t="str">
        <f t="shared" ref="M564:M576" si="119">IF(L564&lt;=I564,"SI CUMPLE","NO CUMPLE")</f>
        <v>SI CUMPLE</v>
      </c>
      <c r="N564" s="98">
        <v>3600000</v>
      </c>
      <c r="O564" s="98">
        <v>0</v>
      </c>
      <c r="P564" s="99">
        <f t="shared" ref="P564:P575" si="120">+N564+O564</f>
        <v>3600000</v>
      </c>
      <c r="Q564" s="46" t="str">
        <f t="shared" ref="Q564:Q576" si="121">IF(P564&lt;=I564,"SI CUMPLE","NO CUMPLE")</f>
        <v>NO CUMPLE</v>
      </c>
    </row>
    <row r="565" spans="1:17" s="39" customFormat="1" ht="36" x14ac:dyDescent="0.25">
      <c r="A565" s="100">
        <v>3</v>
      </c>
      <c r="B565" s="47">
        <v>1196420178</v>
      </c>
      <c r="C565" s="47" t="s">
        <v>250</v>
      </c>
      <c r="D565" s="48" t="s">
        <v>251</v>
      </c>
      <c r="E565" s="49" t="s">
        <v>252</v>
      </c>
      <c r="F565" s="52" t="s">
        <v>139</v>
      </c>
      <c r="G565" s="98">
        <v>2513272.1</v>
      </c>
      <c r="H565" s="98">
        <v>0</v>
      </c>
      <c r="I565" s="99">
        <f t="shared" si="117"/>
        <v>2513272.1</v>
      </c>
      <c r="J565" s="98">
        <v>2513272.1</v>
      </c>
      <c r="K565" s="98">
        <v>0</v>
      </c>
      <c r="L565" s="99">
        <f t="shared" si="118"/>
        <v>2513272.1</v>
      </c>
      <c r="M565" s="46" t="str">
        <f t="shared" si="119"/>
        <v>SI CUMPLE</v>
      </c>
      <c r="N565" s="98">
        <v>3600000</v>
      </c>
      <c r="O565" s="98">
        <v>0</v>
      </c>
      <c r="P565" s="99">
        <f t="shared" si="120"/>
        <v>3600000</v>
      </c>
      <c r="Q565" s="46" t="str">
        <f t="shared" si="121"/>
        <v>NO CUMPLE</v>
      </c>
    </row>
    <row r="566" spans="1:17" s="39" customFormat="1" ht="36" x14ac:dyDescent="0.25">
      <c r="A566" s="100">
        <v>4</v>
      </c>
      <c r="B566" s="47">
        <v>1196420179</v>
      </c>
      <c r="C566" s="47" t="s">
        <v>253</v>
      </c>
      <c r="D566" s="48" t="s">
        <v>254</v>
      </c>
      <c r="E566" s="49" t="s">
        <v>255</v>
      </c>
      <c r="F566" s="52" t="s">
        <v>139</v>
      </c>
      <c r="G566" s="98">
        <v>2513272.1</v>
      </c>
      <c r="H566" s="98">
        <v>0</v>
      </c>
      <c r="I566" s="99">
        <f t="shared" si="117"/>
        <v>2513272.1</v>
      </c>
      <c r="J566" s="98">
        <v>2513272.1</v>
      </c>
      <c r="K566" s="98">
        <v>0</v>
      </c>
      <c r="L566" s="99">
        <f t="shared" si="118"/>
        <v>2513272.1</v>
      </c>
      <c r="M566" s="46" t="str">
        <f t="shared" si="119"/>
        <v>SI CUMPLE</v>
      </c>
      <c r="N566" s="98">
        <v>3600000</v>
      </c>
      <c r="O566" s="98">
        <v>0</v>
      </c>
      <c r="P566" s="99">
        <f t="shared" si="120"/>
        <v>3600000</v>
      </c>
      <c r="Q566" s="46" t="str">
        <f t="shared" si="121"/>
        <v>NO CUMPLE</v>
      </c>
    </row>
    <row r="567" spans="1:17" s="39" customFormat="1" ht="45" x14ac:dyDescent="0.25">
      <c r="A567" s="100">
        <v>5</v>
      </c>
      <c r="B567" s="51" t="s">
        <v>268</v>
      </c>
      <c r="C567" s="51" t="s">
        <v>330</v>
      </c>
      <c r="D567" s="48" t="s">
        <v>331</v>
      </c>
      <c r="E567" s="49" t="s">
        <v>332</v>
      </c>
      <c r="F567" s="52" t="s">
        <v>139</v>
      </c>
      <c r="G567" s="98">
        <v>2513272.1</v>
      </c>
      <c r="H567" s="98">
        <v>0</v>
      </c>
      <c r="I567" s="99">
        <f t="shared" si="117"/>
        <v>2513272.1</v>
      </c>
      <c r="J567" s="98">
        <v>2513272.1</v>
      </c>
      <c r="K567" s="98">
        <v>0</v>
      </c>
      <c r="L567" s="99">
        <f t="shared" si="118"/>
        <v>2513272.1</v>
      </c>
      <c r="M567" s="46" t="str">
        <f t="shared" si="119"/>
        <v>SI CUMPLE</v>
      </c>
      <c r="N567" s="98">
        <v>3600000</v>
      </c>
      <c r="O567" s="98">
        <v>0</v>
      </c>
      <c r="P567" s="99">
        <f t="shared" si="120"/>
        <v>3600000</v>
      </c>
      <c r="Q567" s="46" t="str">
        <f t="shared" si="121"/>
        <v>NO CUMPLE</v>
      </c>
    </row>
    <row r="568" spans="1:17" s="39" customFormat="1" ht="45" x14ac:dyDescent="0.25">
      <c r="A568" s="100">
        <v>6</v>
      </c>
      <c r="B568" s="51" t="s">
        <v>268</v>
      </c>
      <c r="C568" s="51" t="s">
        <v>333</v>
      </c>
      <c r="D568" s="48" t="s">
        <v>334</v>
      </c>
      <c r="E568" s="49" t="s">
        <v>335</v>
      </c>
      <c r="F568" s="52" t="s">
        <v>139</v>
      </c>
      <c r="G568" s="98">
        <v>2513272.1</v>
      </c>
      <c r="H568" s="98">
        <v>0</v>
      </c>
      <c r="I568" s="99">
        <f t="shared" si="117"/>
        <v>2513272.1</v>
      </c>
      <c r="J568" s="98">
        <v>2513272.1</v>
      </c>
      <c r="K568" s="98">
        <v>0</v>
      </c>
      <c r="L568" s="99">
        <f t="shared" si="118"/>
        <v>2513272.1</v>
      </c>
      <c r="M568" s="46" t="str">
        <f t="shared" si="119"/>
        <v>SI CUMPLE</v>
      </c>
      <c r="N568" s="98">
        <v>3600000</v>
      </c>
      <c r="O568" s="98">
        <v>0</v>
      </c>
      <c r="P568" s="99">
        <f t="shared" si="120"/>
        <v>3600000</v>
      </c>
      <c r="Q568" s="46" t="str">
        <f t="shared" si="121"/>
        <v>NO CUMPLE</v>
      </c>
    </row>
    <row r="569" spans="1:17" s="39" customFormat="1" ht="45" x14ac:dyDescent="0.25">
      <c r="A569" s="100">
        <v>7</v>
      </c>
      <c r="B569" s="51" t="s">
        <v>268</v>
      </c>
      <c r="C569" s="51" t="s">
        <v>336</v>
      </c>
      <c r="D569" s="48" t="s">
        <v>337</v>
      </c>
      <c r="E569" s="49" t="s">
        <v>338</v>
      </c>
      <c r="F569" s="52" t="s">
        <v>139</v>
      </c>
      <c r="G569" s="98">
        <v>2513272.1</v>
      </c>
      <c r="H569" s="98">
        <v>0</v>
      </c>
      <c r="I569" s="99">
        <f t="shared" si="117"/>
        <v>2513272.1</v>
      </c>
      <c r="J569" s="98">
        <v>2513272.1</v>
      </c>
      <c r="K569" s="98">
        <v>0</v>
      </c>
      <c r="L569" s="99">
        <f t="shared" si="118"/>
        <v>2513272.1</v>
      </c>
      <c r="M569" s="46" t="str">
        <f t="shared" si="119"/>
        <v>SI CUMPLE</v>
      </c>
      <c r="N569" s="98">
        <v>3600000</v>
      </c>
      <c r="O569" s="98">
        <v>0</v>
      </c>
      <c r="P569" s="99">
        <f t="shared" si="120"/>
        <v>3600000</v>
      </c>
      <c r="Q569" s="46" t="str">
        <f t="shared" si="121"/>
        <v>NO CUMPLE</v>
      </c>
    </row>
    <row r="570" spans="1:17" s="39" customFormat="1" ht="45" x14ac:dyDescent="0.25">
      <c r="A570" s="100">
        <v>8</v>
      </c>
      <c r="B570" s="51" t="s">
        <v>268</v>
      </c>
      <c r="C570" s="51" t="s">
        <v>339</v>
      </c>
      <c r="D570" s="48" t="s">
        <v>340</v>
      </c>
      <c r="E570" s="49" t="s">
        <v>341</v>
      </c>
      <c r="F570" s="52" t="s">
        <v>139</v>
      </c>
      <c r="G570" s="98">
        <v>2513272.1</v>
      </c>
      <c r="H570" s="98">
        <v>0</v>
      </c>
      <c r="I570" s="99">
        <f t="shared" si="117"/>
        <v>2513272.1</v>
      </c>
      <c r="J570" s="98">
        <v>2513272.1</v>
      </c>
      <c r="K570" s="98">
        <v>0</v>
      </c>
      <c r="L570" s="99">
        <f t="shared" si="118"/>
        <v>2513272.1</v>
      </c>
      <c r="M570" s="46" t="str">
        <f t="shared" si="119"/>
        <v>SI CUMPLE</v>
      </c>
      <c r="N570" s="98">
        <v>3600000</v>
      </c>
      <c r="O570" s="98">
        <v>0</v>
      </c>
      <c r="P570" s="99">
        <f t="shared" si="120"/>
        <v>3600000</v>
      </c>
      <c r="Q570" s="46" t="str">
        <f t="shared" si="121"/>
        <v>NO CUMPLE</v>
      </c>
    </row>
    <row r="571" spans="1:17" s="39" customFormat="1" ht="54" x14ac:dyDescent="0.25">
      <c r="A571" s="100">
        <v>9</v>
      </c>
      <c r="B571" s="51" t="s">
        <v>268</v>
      </c>
      <c r="C571" s="51" t="s">
        <v>342</v>
      </c>
      <c r="D571" s="48" t="s">
        <v>343</v>
      </c>
      <c r="E571" s="49" t="s">
        <v>344</v>
      </c>
      <c r="F571" s="52" t="s">
        <v>139</v>
      </c>
      <c r="G571" s="98">
        <v>2513272.1</v>
      </c>
      <c r="H571" s="98">
        <v>0</v>
      </c>
      <c r="I571" s="99">
        <f t="shared" si="117"/>
        <v>2513272.1</v>
      </c>
      <c r="J571" s="98">
        <v>2513272.1</v>
      </c>
      <c r="K571" s="98">
        <v>0</v>
      </c>
      <c r="L571" s="99">
        <f t="shared" si="118"/>
        <v>2513272.1</v>
      </c>
      <c r="M571" s="46" t="str">
        <f t="shared" si="119"/>
        <v>SI CUMPLE</v>
      </c>
      <c r="N571" s="98">
        <v>3600000</v>
      </c>
      <c r="O571" s="98">
        <v>0</v>
      </c>
      <c r="P571" s="99">
        <f t="shared" si="120"/>
        <v>3600000</v>
      </c>
      <c r="Q571" s="46" t="str">
        <f t="shared" si="121"/>
        <v>NO CUMPLE</v>
      </c>
    </row>
    <row r="572" spans="1:17" s="39" customFormat="1" ht="45" x14ac:dyDescent="0.25">
      <c r="A572" s="100">
        <v>10</v>
      </c>
      <c r="B572" s="51" t="s">
        <v>268</v>
      </c>
      <c r="C572" s="51" t="s">
        <v>345</v>
      </c>
      <c r="D572" s="48" t="s">
        <v>346</v>
      </c>
      <c r="E572" s="49" t="s">
        <v>347</v>
      </c>
      <c r="F572" s="52" t="s">
        <v>139</v>
      </c>
      <c r="G572" s="98">
        <v>2513272.1</v>
      </c>
      <c r="H572" s="98">
        <v>0</v>
      </c>
      <c r="I572" s="99">
        <f t="shared" si="117"/>
        <v>2513272.1</v>
      </c>
      <c r="J572" s="98">
        <v>2513272.1</v>
      </c>
      <c r="K572" s="98">
        <v>0</v>
      </c>
      <c r="L572" s="99">
        <f t="shared" si="118"/>
        <v>2513272.1</v>
      </c>
      <c r="M572" s="46" t="str">
        <f t="shared" si="119"/>
        <v>SI CUMPLE</v>
      </c>
      <c r="N572" s="98">
        <v>3600000</v>
      </c>
      <c r="O572" s="98">
        <v>0</v>
      </c>
      <c r="P572" s="99">
        <f t="shared" si="120"/>
        <v>3600000</v>
      </c>
      <c r="Q572" s="46" t="str">
        <f t="shared" si="121"/>
        <v>NO CUMPLE</v>
      </c>
    </row>
    <row r="573" spans="1:17" s="39" customFormat="1" ht="54" x14ac:dyDescent="0.25">
      <c r="A573" s="100">
        <v>11</v>
      </c>
      <c r="B573" s="51" t="s">
        <v>268</v>
      </c>
      <c r="C573" s="51" t="s">
        <v>348</v>
      </c>
      <c r="D573" s="48" t="s">
        <v>349</v>
      </c>
      <c r="E573" s="49" t="s">
        <v>350</v>
      </c>
      <c r="F573" s="52" t="s">
        <v>139</v>
      </c>
      <c r="G573" s="98">
        <v>2513272.1</v>
      </c>
      <c r="H573" s="98">
        <v>0</v>
      </c>
      <c r="I573" s="99">
        <f t="shared" si="117"/>
        <v>2513272.1</v>
      </c>
      <c r="J573" s="98">
        <v>2513272.1</v>
      </c>
      <c r="K573" s="98">
        <v>0</v>
      </c>
      <c r="L573" s="99">
        <f t="shared" si="118"/>
        <v>2513272.1</v>
      </c>
      <c r="M573" s="46" t="str">
        <f t="shared" si="119"/>
        <v>SI CUMPLE</v>
      </c>
      <c r="N573" s="98">
        <v>3600000</v>
      </c>
      <c r="O573" s="98">
        <v>0</v>
      </c>
      <c r="P573" s="99">
        <f t="shared" si="120"/>
        <v>3600000</v>
      </c>
      <c r="Q573" s="46" t="str">
        <f t="shared" si="121"/>
        <v>NO CUMPLE</v>
      </c>
    </row>
    <row r="574" spans="1:17" ht="45" x14ac:dyDescent="0.25">
      <c r="A574" s="100">
        <v>12</v>
      </c>
      <c r="B574" s="51" t="s">
        <v>268</v>
      </c>
      <c r="C574" s="51" t="s">
        <v>351</v>
      </c>
      <c r="D574" s="48" t="s">
        <v>352</v>
      </c>
      <c r="E574" s="49" t="s">
        <v>353</v>
      </c>
      <c r="F574" s="52" t="s">
        <v>139</v>
      </c>
      <c r="G574" s="98">
        <v>2513272.1</v>
      </c>
      <c r="H574" s="98">
        <v>0</v>
      </c>
      <c r="I574" s="99">
        <f t="shared" si="117"/>
        <v>2513272.1</v>
      </c>
      <c r="J574" s="98">
        <v>2513272.1</v>
      </c>
      <c r="K574" s="98">
        <v>0</v>
      </c>
      <c r="L574" s="99">
        <f t="shared" si="118"/>
        <v>2513272.1</v>
      </c>
      <c r="M574" s="46" t="str">
        <f t="shared" si="119"/>
        <v>SI CUMPLE</v>
      </c>
      <c r="N574" s="98">
        <v>3600000</v>
      </c>
      <c r="O574" s="98">
        <v>0</v>
      </c>
      <c r="P574" s="99">
        <f t="shared" si="120"/>
        <v>3600000</v>
      </c>
      <c r="Q574" s="46" t="str">
        <f t="shared" si="121"/>
        <v>NO CUMPLE</v>
      </c>
    </row>
    <row r="575" spans="1:17" s="39" customFormat="1" ht="81" x14ac:dyDescent="0.25">
      <c r="A575" s="100">
        <v>13</v>
      </c>
      <c r="B575" s="51" t="s">
        <v>268</v>
      </c>
      <c r="C575" s="51" t="s">
        <v>354</v>
      </c>
      <c r="D575" s="48" t="s">
        <v>355</v>
      </c>
      <c r="E575" s="49" t="s">
        <v>356</v>
      </c>
      <c r="F575" s="52" t="s">
        <v>139</v>
      </c>
      <c r="G575" s="98">
        <v>2513272.1</v>
      </c>
      <c r="H575" s="98">
        <v>0</v>
      </c>
      <c r="I575" s="99">
        <f t="shared" si="117"/>
        <v>2513272.1</v>
      </c>
      <c r="J575" s="98">
        <v>2513272.1</v>
      </c>
      <c r="K575" s="98">
        <v>0</v>
      </c>
      <c r="L575" s="99">
        <f t="shared" si="118"/>
        <v>2513272.1</v>
      </c>
      <c r="M575" s="46" t="str">
        <f t="shared" si="119"/>
        <v>SI CUMPLE</v>
      </c>
      <c r="N575" s="98">
        <v>3600000</v>
      </c>
      <c r="O575" s="98">
        <v>0</v>
      </c>
      <c r="P575" s="99">
        <f t="shared" si="120"/>
        <v>3600000</v>
      </c>
      <c r="Q575" s="46" t="str">
        <f t="shared" si="121"/>
        <v>NO CUMPLE</v>
      </c>
    </row>
    <row r="576" spans="1:17" s="59" customFormat="1" ht="15.75" customHeight="1" x14ac:dyDescent="0.25">
      <c r="A576" s="45" t="s">
        <v>1075</v>
      </c>
      <c r="B576" s="100"/>
      <c r="C576" s="100"/>
      <c r="D576" s="46"/>
      <c r="E576" s="46"/>
      <c r="F576" s="46"/>
      <c r="G576" s="101"/>
      <c r="H576" s="101"/>
      <c r="I576" s="102">
        <f>SUM(I563:I575)</f>
        <v>32672537.300000008</v>
      </c>
      <c r="J576" s="101"/>
      <c r="K576" s="101"/>
      <c r="L576" s="102">
        <f>SUM(L563:L575)</f>
        <v>32672537.300000008</v>
      </c>
      <c r="M576" s="70" t="str">
        <f t="shared" si="119"/>
        <v>SI CUMPLE</v>
      </c>
      <c r="N576" s="101"/>
      <c r="O576" s="101"/>
      <c r="P576" s="102">
        <f>SUM(P563:P575)</f>
        <v>46800000</v>
      </c>
      <c r="Q576" s="70" t="str">
        <f t="shared" si="121"/>
        <v>NO CUMPLE</v>
      </c>
    </row>
    <row r="577" ht="13.5" customHeight="1" x14ac:dyDescent="0.25"/>
  </sheetData>
  <mergeCells count="207">
    <mergeCell ref="J544:L545"/>
    <mergeCell ref="J410:L415"/>
    <mergeCell ref="J418:L420"/>
    <mergeCell ref="J427:L438"/>
    <mergeCell ref="J441:L446"/>
    <mergeCell ref="J453:L460"/>
    <mergeCell ref="J463:L464"/>
    <mergeCell ref="J467:L469"/>
    <mergeCell ref="J472:L478"/>
    <mergeCell ref="J486:L487"/>
    <mergeCell ref="J227:L232"/>
    <mergeCell ref="J235:L238"/>
    <mergeCell ref="J241:L250"/>
    <mergeCell ref="J262:L305"/>
    <mergeCell ref="J312:L318"/>
    <mergeCell ref="J321:L326"/>
    <mergeCell ref="J490:L492"/>
    <mergeCell ref="J503:L505"/>
    <mergeCell ref="J508:L541"/>
    <mergeCell ref="N447:Q447"/>
    <mergeCell ref="J327:M327"/>
    <mergeCell ref="J356:M356"/>
    <mergeCell ref="J561:M561"/>
    <mergeCell ref="J352:M352"/>
    <mergeCell ref="J81:M81"/>
    <mergeCell ref="J63:M63"/>
    <mergeCell ref="N561:Q561"/>
    <mergeCell ref="J50:M50"/>
    <mergeCell ref="N81:Q81"/>
    <mergeCell ref="J86:M86"/>
    <mergeCell ref="J251:M251"/>
    <mergeCell ref="J306:M306"/>
    <mergeCell ref="N327:Q327"/>
    <mergeCell ref="J493:M493"/>
    <mergeCell ref="N158:Q158"/>
    <mergeCell ref="J421:M421"/>
    <mergeCell ref="N552:Q552"/>
    <mergeCell ref="J558:L560"/>
    <mergeCell ref="J548:L551"/>
    <mergeCell ref="J59:L62"/>
    <mergeCell ref="J93:L119"/>
    <mergeCell ref="J179:L194"/>
    <mergeCell ref="J205:L208"/>
    <mergeCell ref="B30:E30"/>
    <mergeCell ref="G30:I30"/>
    <mergeCell ref="J30:L30"/>
    <mergeCell ref="B37:E37"/>
    <mergeCell ref="G37:I37"/>
    <mergeCell ref="B1:E1"/>
    <mergeCell ref="G1:I1"/>
    <mergeCell ref="B6:E6"/>
    <mergeCell ref="G6:I6"/>
    <mergeCell ref="J6:L6"/>
    <mergeCell ref="J37:M37"/>
    <mergeCell ref="J1:M1"/>
    <mergeCell ref="J8:L29"/>
    <mergeCell ref="J32:L36"/>
    <mergeCell ref="B50:E50"/>
    <mergeCell ref="G50:I50"/>
    <mergeCell ref="B57:E57"/>
    <mergeCell ref="G57:I57"/>
    <mergeCell ref="J57:L57"/>
    <mergeCell ref="B42:E42"/>
    <mergeCell ref="G42:I42"/>
    <mergeCell ref="J42:L42"/>
    <mergeCell ref="B46:E46"/>
    <mergeCell ref="G46:I46"/>
    <mergeCell ref="J46:L46"/>
    <mergeCell ref="J44:L45"/>
    <mergeCell ref="J48:L49"/>
    <mergeCell ref="B81:E81"/>
    <mergeCell ref="G81:I81"/>
    <mergeCell ref="B86:E86"/>
    <mergeCell ref="G86:I86"/>
    <mergeCell ref="B63:E63"/>
    <mergeCell ref="G63:I63"/>
    <mergeCell ref="B74:E74"/>
    <mergeCell ref="G74:I74"/>
    <mergeCell ref="J74:M74"/>
    <mergeCell ref="B138:E138"/>
    <mergeCell ref="G138:I138"/>
    <mergeCell ref="B158:E158"/>
    <mergeCell ref="G158:I158"/>
    <mergeCell ref="B91:E91"/>
    <mergeCell ref="G91:I91"/>
    <mergeCell ref="J91:L91"/>
    <mergeCell ref="B120:E120"/>
    <mergeCell ref="G120:I120"/>
    <mergeCell ref="J120:M120"/>
    <mergeCell ref="J138:M138"/>
    <mergeCell ref="J158:M158"/>
    <mergeCell ref="B195:E195"/>
    <mergeCell ref="G195:I195"/>
    <mergeCell ref="J195:L195"/>
    <mergeCell ref="B203:E203"/>
    <mergeCell ref="G203:I203"/>
    <mergeCell ref="J203:L203"/>
    <mergeCell ref="B173:E173"/>
    <mergeCell ref="G173:I173"/>
    <mergeCell ref="B177:E177"/>
    <mergeCell ref="G177:I177"/>
    <mergeCell ref="J177:L177"/>
    <mergeCell ref="J173:M173"/>
    <mergeCell ref="J197:L202"/>
    <mergeCell ref="B220:E220"/>
    <mergeCell ref="G220:I220"/>
    <mergeCell ref="B225:E225"/>
    <mergeCell ref="G225:I225"/>
    <mergeCell ref="J225:L225"/>
    <mergeCell ref="B209:E209"/>
    <mergeCell ref="G209:I209"/>
    <mergeCell ref="J209:L209"/>
    <mergeCell ref="B214:E214"/>
    <mergeCell ref="G214:I214"/>
    <mergeCell ref="J214:L214"/>
    <mergeCell ref="J220:M220"/>
    <mergeCell ref="J211:L213"/>
    <mergeCell ref="J216:L219"/>
    <mergeCell ref="B251:E251"/>
    <mergeCell ref="G251:I251"/>
    <mergeCell ref="B260:E260"/>
    <mergeCell ref="G260:I260"/>
    <mergeCell ref="J260:L260"/>
    <mergeCell ref="B233:E233"/>
    <mergeCell ref="G233:I233"/>
    <mergeCell ref="J233:L233"/>
    <mergeCell ref="B239:E239"/>
    <mergeCell ref="G239:I239"/>
    <mergeCell ref="J239:L239"/>
    <mergeCell ref="B319:E319"/>
    <mergeCell ref="G319:I319"/>
    <mergeCell ref="J319:L319"/>
    <mergeCell ref="B327:E327"/>
    <mergeCell ref="G327:I327"/>
    <mergeCell ref="B306:E306"/>
    <mergeCell ref="G306:I306"/>
    <mergeCell ref="B310:E310"/>
    <mergeCell ref="G310:I310"/>
    <mergeCell ref="J310:L310"/>
    <mergeCell ref="B356:E356"/>
    <mergeCell ref="G356:I356"/>
    <mergeCell ref="B408:E408"/>
    <mergeCell ref="G408:I408"/>
    <mergeCell ref="J408:L408"/>
    <mergeCell ref="B343:E343"/>
    <mergeCell ref="G343:I343"/>
    <mergeCell ref="J343:L343"/>
    <mergeCell ref="B352:E352"/>
    <mergeCell ref="G352:I352"/>
    <mergeCell ref="J345:L351"/>
    <mergeCell ref="B425:E425"/>
    <mergeCell ref="G425:I425"/>
    <mergeCell ref="J425:L425"/>
    <mergeCell ref="B439:E439"/>
    <mergeCell ref="G439:I439"/>
    <mergeCell ref="J439:L439"/>
    <mergeCell ref="B416:E416"/>
    <mergeCell ref="G416:I416"/>
    <mergeCell ref="J416:L416"/>
    <mergeCell ref="B421:E421"/>
    <mergeCell ref="G421:I421"/>
    <mergeCell ref="B461:E461"/>
    <mergeCell ref="G461:I461"/>
    <mergeCell ref="J461:L461"/>
    <mergeCell ref="B465:E465"/>
    <mergeCell ref="G465:I465"/>
    <mergeCell ref="J465:L465"/>
    <mergeCell ref="B447:E447"/>
    <mergeCell ref="G447:I447"/>
    <mergeCell ref="B451:E451"/>
    <mergeCell ref="G451:I451"/>
    <mergeCell ref="J451:L451"/>
    <mergeCell ref="J447:M447"/>
    <mergeCell ref="B484:E484"/>
    <mergeCell ref="G484:I484"/>
    <mergeCell ref="J484:L484"/>
    <mergeCell ref="B488:E488"/>
    <mergeCell ref="G488:I488"/>
    <mergeCell ref="J488:L488"/>
    <mergeCell ref="B470:E470"/>
    <mergeCell ref="G470:I470"/>
    <mergeCell ref="J470:L470"/>
    <mergeCell ref="B479:E479"/>
    <mergeCell ref="G479:I479"/>
    <mergeCell ref="J479:M479"/>
    <mergeCell ref="B506:E506"/>
    <mergeCell ref="G506:I506"/>
    <mergeCell ref="J506:L506"/>
    <mergeCell ref="B542:E542"/>
    <mergeCell ref="G542:I542"/>
    <mergeCell ref="J542:L542"/>
    <mergeCell ref="B493:E493"/>
    <mergeCell ref="G493:I493"/>
    <mergeCell ref="B501:E501"/>
    <mergeCell ref="G501:I501"/>
    <mergeCell ref="J501:L501"/>
    <mergeCell ref="B556:E556"/>
    <mergeCell ref="G556:I556"/>
    <mergeCell ref="J556:L556"/>
    <mergeCell ref="B561:E561"/>
    <mergeCell ref="G561:I561"/>
    <mergeCell ref="B546:E546"/>
    <mergeCell ref="G546:I546"/>
    <mergeCell ref="J546:L546"/>
    <mergeCell ref="B552:E552"/>
    <mergeCell ref="G552:I552"/>
    <mergeCell ref="J552:M552"/>
  </mergeCells>
  <conditionalFormatting sqref="D401:E406">
    <cfRule type="expression" dxfId="2" priority="1">
      <formula>#REF!="G"</formula>
    </cfRule>
    <cfRule type="expression" dxfId="1" priority="2">
      <formula>#REF!="R"</formula>
    </cfRule>
    <cfRule type="expression" dxfId="0" priority="3">
      <formula>#REF!="Y"</formula>
    </cfRule>
  </conditionalFormatting>
  <dataValidations count="2">
    <dataValidation type="whole" allowBlank="1" showInputMessage="1" showErrorMessage="1" promptTitle="Código UNSPSC" prompt="Ingrese Código del  Bien y/o Servicio a Adquirir, previamente validado en el catálogo de Bienes del SECOP II. (Si es una adquisición recurrente validar información del último proceso adelantado)" sqref="C472:C474 C481:C482 C486">
      <formula1>1</formula1>
      <formula2>100000000000</formula2>
    </dataValidation>
    <dataValidation type="whole" allowBlank="1" showInputMessage="1" showErrorMessage="1" promptTitle="Código Interno" prompt="Ingrese Código Interno del Bien y/o Servicio a Adquirir (validado previamente con la Unidad de Compras (Almacenes N°1, N°6 según sea el caso)." sqref="B418:B419 B473:B474">
      <formula1>1</formula1>
      <formula2>1000000000000000</formula2>
    </dataValidation>
  </dataValidation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22529"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22529" r:id="rId4"/>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J33"/>
  <sheetViews>
    <sheetView topLeftCell="A15" zoomScale="70" zoomScaleNormal="70" workbookViewId="0">
      <selection activeCell="G33" sqref="G33"/>
    </sheetView>
  </sheetViews>
  <sheetFormatPr baseColWidth="10" defaultRowHeight="16.5" x14ac:dyDescent="0.3"/>
  <cols>
    <col min="1" max="1" width="11.42578125" style="125"/>
    <col min="2" max="2" width="12.42578125" style="125" customWidth="1"/>
    <col min="3" max="3" width="57.7109375" style="125" customWidth="1"/>
    <col min="4" max="4" width="32" style="125" customWidth="1"/>
    <col min="5" max="5" width="25.85546875" style="126" customWidth="1"/>
    <col min="6" max="6" width="30.140625" style="125" customWidth="1"/>
    <col min="7" max="7" width="27.7109375" style="125" customWidth="1"/>
    <col min="8" max="8" width="21.5703125" style="125" customWidth="1"/>
    <col min="9" max="9" width="29.5703125" style="125" customWidth="1"/>
    <col min="10" max="10" width="38.42578125" style="125" customWidth="1"/>
    <col min="11" max="16384" width="11.42578125" style="125"/>
  </cols>
  <sheetData>
    <row r="3" spans="2:10" ht="17.25" thickBot="1" x14ac:dyDescent="0.35"/>
    <row r="4" spans="2:10" ht="51.75" customHeight="1" thickBot="1" x14ac:dyDescent="0.35">
      <c r="B4" s="127" t="s">
        <v>14</v>
      </c>
      <c r="C4" s="128" t="s">
        <v>9</v>
      </c>
      <c r="D4" s="128" t="s">
        <v>23</v>
      </c>
      <c r="E4" s="128" t="s">
        <v>8</v>
      </c>
      <c r="F4" s="128" t="s">
        <v>12</v>
      </c>
      <c r="G4" s="128" t="s">
        <v>10</v>
      </c>
      <c r="H4" s="128" t="s">
        <v>13</v>
      </c>
      <c r="I4" s="128" t="s">
        <v>11</v>
      </c>
      <c r="J4" s="128" t="s">
        <v>19</v>
      </c>
    </row>
    <row r="5" spans="2:10" ht="17.25" thickBot="1" x14ac:dyDescent="0.35">
      <c r="B5" s="234">
        <v>1</v>
      </c>
      <c r="C5" s="237" t="s">
        <v>1076</v>
      </c>
      <c r="D5" s="129" t="s">
        <v>43</v>
      </c>
      <c r="E5" s="130">
        <v>2446573</v>
      </c>
      <c r="F5" s="131" t="s">
        <v>2</v>
      </c>
      <c r="G5" s="131" t="s">
        <v>2</v>
      </c>
      <c r="H5" s="131" t="s">
        <v>2</v>
      </c>
      <c r="I5" s="131" t="s">
        <v>16</v>
      </c>
      <c r="J5" s="132" t="s">
        <v>22</v>
      </c>
    </row>
    <row r="6" spans="2:10" ht="15.75" customHeight="1" thickBot="1" x14ac:dyDescent="0.35">
      <c r="B6" s="235"/>
      <c r="C6" s="238"/>
      <c r="D6" s="129" t="s">
        <v>1077</v>
      </c>
      <c r="E6" s="130">
        <v>45668046</v>
      </c>
      <c r="F6" s="133" t="s">
        <v>2</v>
      </c>
      <c r="G6" s="133" t="s">
        <v>2</v>
      </c>
      <c r="H6" s="133" t="s">
        <v>2</v>
      </c>
      <c r="I6" s="133" t="s">
        <v>16</v>
      </c>
      <c r="J6" s="134" t="s">
        <v>22</v>
      </c>
    </row>
    <row r="7" spans="2:10" ht="15.75" customHeight="1" thickBot="1" x14ac:dyDescent="0.35">
      <c r="B7" s="236"/>
      <c r="C7" s="239"/>
      <c r="D7" s="135" t="s">
        <v>383</v>
      </c>
      <c r="E7" s="136">
        <v>57625224</v>
      </c>
      <c r="F7" s="137" t="s">
        <v>2</v>
      </c>
      <c r="G7" s="137" t="s">
        <v>2</v>
      </c>
      <c r="H7" s="137" t="s">
        <v>2</v>
      </c>
      <c r="I7" s="137" t="s">
        <v>16</v>
      </c>
      <c r="J7" s="138" t="s">
        <v>22</v>
      </c>
    </row>
    <row r="8" spans="2:10" ht="30.75" customHeight="1" thickBot="1" x14ac:dyDescent="0.35">
      <c r="B8" s="234">
        <v>2</v>
      </c>
      <c r="C8" s="237" t="s">
        <v>963</v>
      </c>
      <c r="D8" s="129" t="s">
        <v>59</v>
      </c>
      <c r="E8" s="130">
        <v>1630300</v>
      </c>
      <c r="F8" s="131" t="s">
        <v>2</v>
      </c>
      <c r="G8" s="131" t="s">
        <v>2</v>
      </c>
      <c r="H8" s="131" t="s">
        <v>2</v>
      </c>
      <c r="I8" s="131" t="s">
        <v>16</v>
      </c>
      <c r="J8" s="246" t="s">
        <v>1150</v>
      </c>
    </row>
    <row r="9" spans="2:10" ht="41.25" customHeight="1" thickBot="1" x14ac:dyDescent="0.35">
      <c r="B9" s="236"/>
      <c r="C9" s="239"/>
      <c r="D9" s="135" t="s">
        <v>87</v>
      </c>
      <c r="E9" s="136">
        <v>1785000</v>
      </c>
      <c r="F9" s="137" t="s">
        <v>2</v>
      </c>
      <c r="G9" s="137" t="s">
        <v>2</v>
      </c>
      <c r="H9" s="137" t="s">
        <v>2</v>
      </c>
      <c r="I9" s="137" t="s">
        <v>16</v>
      </c>
      <c r="J9" s="247"/>
    </row>
    <row r="10" spans="2:10" ht="17.25" thickBot="1" x14ac:dyDescent="0.35">
      <c r="B10" s="234">
        <v>3</v>
      </c>
      <c r="C10" s="237" t="s">
        <v>964</v>
      </c>
      <c r="D10" s="129" t="s">
        <v>31</v>
      </c>
      <c r="E10" s="130">
        <v>9248998</v>
      </c>
      <c r="F10" s="131" t="s">
        <v>2</v>
      </c>
      <c r="G10" s="131" t="s">
        <v>2</v>
      </c>
      <c r="H10" s="131" t="s">
        <v>2</v>
      </c>
      <c r="I10" s="131" t="s">
        <v>16</v>
      </c>
      <c r="J10" s="132" t="s">
        <v>22</v>
      </c>
    </row>
    <row r="11" spans="2:10" ht="17.25" thickBot="1" x14ac:dyDescent="0.35">
      <c r="B11" s="235"/>
      <c r="C11" s="238"/>
      <c r="D11" s="129" t="s">
        <v>79</v>
      </c>
      <c r="E11" s="130">
        <v>2975000</v>
      </c>
      <c r="F11" s="133" t="s">
        <v>2</v>
      </c>
      <c r="G11" s="133" t="s">
        <v>2</v>
      </c>
      <c r="H11" s="133" t="s">
        <v>2</v>
      </c>
      <c r="I11" s="133" t="s">
        <v>16</v>
      </c>
      <c r="J11" s="134" t="s">
        <v>22</v>
      </c>
    </row>
    <row r="12" spans="2:10" ht="15.75" customHeight="1" thickBot="1" x14ac:dyDescent="0.35">
      <c r="B12" s="236"/>
      <c r="C12" s="239"/>
      <c r="D12" s="135" t="s">
        <v>93</v>
      </c>
      <c r="E12" s="136">
        <v>640000</v>
      </c>
      <c r="F12" s="137" t="s">
        <v>2</v>
      </c>
      <c r="G12" s="137" t="s">
        <v>2</v>
      </c>
      <c r="H12" s="137" t="s">
        <v>2</v>
      </c>
      <c r="I12" s="137" t="s">
        <v>16</v>
      </c>
      <c r="J12" s="138" t="s">
        <v>22</v>
      </c>
    </row>
    <row r="13" spans="2:10" ht="18" customHeight="1" thickBot="1" x14ac:dyDescent="0.35">
      <c r="B13" s="140">
        <v>4</v>
      </c>
      <c r="C13" s="135" t="s">
        <v>1078</v>
      </c>
      <c r="D13" s="135" t="s">
        <v>28</v>
      </c>
      <c r="E13" s="136">
        <v>33677</v>
      </c>
      <c r="F13" s="146" t="s">
        <v>2</v>
      </c>
      <c r="G13" s="146" t="s">
        <v>2</v>
      </c>
      <c r="H13" s="146" t="s">
        <v>2</v>
      </c>
      <c r="I13" s="146" t="s">
        <v>16</v>
      </c>
      <c r="J13" s="147" t="s">
        <v>22</v>
      </c>
    </row>
    <row r="14" spans="2:10" x14ac:dyDescent="0.3">
      <c r="B14" s="240">
        <v>5</v>
      </c>
      <c r="C14" s="243" t="s">
        <v>1079</v>
      </c>
      <c r="D14" s="144" t="s">
        <v>27</v>
      </c>
      <c r="E14" s="145">
        <v>12380000</v>
      </c>
      <c r="F14" s="131" t="s">
        <v>2</v>
      </c>
      <c r="G14" s="131" t="s">
        <v>2</v>
      </c>
      <c r="H14" s="131" t="s">
        <v>2</v>
      </c>
      <c r="I14" s="131" t="s">
        <v>16</v>
      </c>
      <c r="J14" s="132" t="s">
        <v>22</v>
      </c>
    </row>
    <row r="15" spans="2:10" ht="17.25" thickBot="1" x14ac:dyDescent="0.35">
      <c r="B15" s="242"/>
      <c r="C15" s="245"/>
      <c r="D15" s="142" t="s">
        <v>79</v>
      </c>
      <c r="E15" s="143">
        <v>2939300</v>
      </c>
      <c r="F15" s="137" t="s">
        <v>2</v>
      </c>
      <c r="G15" s="137" t="s">
        <v>2</v>
      </c>
      <c r="H15" s="137" t="s">
        <v>2</v>
      </c>
      <c r="I15" s="137" t="s">
        <v>16</v>
      </c>
      <c r="J15" s="138" t="s">
        <v>22</v>
      </c>
    </row>
    <row r="16" spans="2:10" ht="18.75" customHeight="1" thickBot="1" x14ac:dyDescent="0.35">
      <c r="B16" s="140">
        <v>6</v>
      </c>
      <c r="C16" s="135" t="s">
        <v>1080</v>
      </c>
      <c r="D16" s="135" t="s">
        <v>32</v>
      </c>
      <c r="E16" s="136">
        <v>6515</v>
      </c>
      <c r="F16" s="146" t="s">
        <v>2</v>
      </c>
      <c r="G16" s="146" t="s">
        <v>2</v>
      </c>
      <c r="H16" s="146" t="s">
        <v>2</v>
      </c>
      <c r="I16" s="146" t="s">
        <v>16</v>
      </c>
      <c r="J16" s="147" t="s">
        <v>22</v>
      </c>
    </row>
    <row r="17" spans="2:10" x14ac:dyDescent="0.3">
      <c r="B17" s="240">
        <v>7</v>
      </c>
      <c r="C17" s="243" t="s">
        <v>961</v>
      </c>
      <c r="D17" s="144" t="s">
        <v>74</v>
      </c>
      <c r="E17" s="145">
        <v>40422671</v>
      </c>
      <c r="F17" s="131" t="s">
        <v>2</v>
      </c>
      <c r="G17" s="131" t="s">
        <v>2</v>
      </c>
      <c r="H17" s="131" t="s">
        <v>2</v>
      </c>
      <c r="I17" s="131" t="s">
        <v>16</v>
      </c>
      <c r="J17" s="132" t="s">
        <v>22</v>
      </c>
    </row>
    <row r="18" spans="2:10" ht="17.25" thickBot="1" x14ac:dyDescent="0.35">
      <c r="B18" s="242"/>
      <c r="C18" s="245"/>
      <c r="D18" s="142" t="s">
        <v>41</v>
      </c>
      <c r="E18" s="143">
        <v>32672537</v>
      </c>
      <c r="F18" s="137" t="s">
        <v>2</v>
      </c>
      <c r="G18" s="137" t="s">
        <v>2</v>
      </c>
      <c r="H18" s="137" t="s">
        <v>2</v>
      </c>
      <c r="I18" s="137" t="s">
        <v>16</v>
      </c>
      <c r="J18" s="138" t="s">
        <v>22</v>
      </c>
    </row>
    <row r="19" spans="2:10" ht="27.75" customHeight="1" thickBot="1" x14ac:dyDescent="0.35">
      <c r="B19" s="140">
        <v>8</v>
      </c>
      <c r="C19" s="135" t="s">
        <v>1081</v>
      </c>
      <c r="D19" s="135" t="s">
        <v>72</v>
      </c>
      <c r="E19" s="136">
        <v>128044</v>
      </c>
      <c r="F19" s="146" t="s">
        <v>2</v>
      </c>
      <c r="G19" s="146" t="s">
        <v>2</v>
      </c>
      <c r="H19" s="146" t="s">
        <v>2</v>
      </c>
      <c r="I19" s="146" t="s">
        <v>16</v>
      </c>
      <c r="J19" s="147" t="s">
        <v>22</v>
      </c>
    </row>
    <row r="20" spans="2:10" ht="27.75" customHeight="1" thickBot="1" x14ac:dyDescent="0.35">
      <c r="B20" s="140">
        <v>9</v>
      </c>
      <c r="C20" s="135" t="s">
        <v>1082</v>
      </c>
      <c r="D20" s="135" t="s">
        <v>363</v>
      </c>
      <c r="E20" s="136">
        <v>3112120</v>
      </c>
      <c r="F20" s="146" t="s">
        <v>2</v>
      </c>
      <c r="G20" s="146" t="s">
        <v>2</v>
      </c>
      <c r="H20" s="146" t="s">
        <v>2</v>
      </c>
      <c r="I20" s="146" t="s">
        <v>16</v>
      </c>
      <c r="J20" s="147" t="s">
        <v>22</v>
      </c>
    </row>
    <row r="21" spans="2:10" ht="26.25" customHeight="1" thickBot="1" x14ac:dyDescent="0.35">
      <c r="B21" s="140">
        <v>10</v>
      </c>
      <c r="C21" s="135" t="s">
        <v>1083</v>
      </c>
      <c r="D21" s="135" t="s">
        <v>362</v>
      </c>
      <c r="E21" s="136">
        <v>1817322</v>
      </c>
      <c r="F21" s="146" t="s">
        <v>2</v>
      </c>
      <c r="G21" s="146" t="s">
        <v>2</v>
      </c>
      <c r="H21" s="146" t="s">
        <v>2</v>
      </c>
      <c r="I21" s="146" t="s">
        <v>16</v>
      </c>
      <c r="J21" s="147" t="s">
        <v>22</v>
      </c>
    </row>
    <row r="22" spans="2:10" ht="36" customHeight="1" thickBot="1" x14ac:dyDescent="0.35">
      <c r="B22" s="140">
        <v>11</v>
      </c>
      <c r="C22" s="135" t="s">
        <v>958</v>
      </c>
      <c r="D22" s="135" t="s">
        <v>41</v>
      </c>
      <c r="E22" s="136">
        <v>46800000</v>
      </c>
      <c r="F22" s="146" t="s">
        <v>2</v>
      </c>
      <c r="G22" s="146" t="s">
        <v>2</v>
      </c>
      <c r="H22" s="146" t="s">
        <v>3</v>
      </c>
      <c r="I22" s="146" t="s">
        <v>21</v>
      </c>
      <c r="J22" s="147" t="s">
        <v>229</v>
      </c>
    </row>
    <row r="23" spans="2:10" x14ac:dyDescent="0.3">
      <c r="B23" s="240">
        <v>12</v>
      </c>
      <c r="C23" s="243" t="s">
        <v>967</v>
      </c>
      <c r="D23" s="144" t="s">
        <v>24</v>
      </c>
      <c r="E23" s="145">
        <v>14122000</v>
      </c>
      <c r="F23" s="131" t="s">
        <v>2</v>
      </c>
      <c r="G23" s="131" t="s">
        <v>2</v>
      </c>
      <c r="H23" s="131" t="s">
        <v>2</v>
      </c>
      <c r="I23" s="131" t="s">
        <v>16</v>
      </c>
      <c r="J23" s="132" t="s">
        <v>22</v>
      </c>
    </row>
    <row r="24" spans="2:10" ht="17.25" thickBot="1" x14ac:dyDescent="0.35">
      <c r="B24" s="242"/>
      <c r="C24" s="245"/>
      <c r="D24" s="142" t="s">
        <v>363</v>
      </c>
      <c r="E24" s="143">
        <v>3111120</v>
      </c>
      <c r="F24" s="137" t="s">
        <v>2</v>
      </c>
      <c r="G24" s="137" t="s">
        <v>2</v>
      </c>
      <c r="H24" s="137" t="s">
        <v>2</v>
      </c>
      <c r="I24" s="137" t="s">
        <v>16</v>
      </c>
      <c r="J24" s="138" t="s">
        <v>22</v>
      </c>
    </row>
    <row r="25" spans="2:10" x14ac:dyDescent="0.3">
      <c r="B25" s="240">
        <v>13</v>
      </c>
      <c r="C25" s="243" t="s">
        <v>1084</v>
      </c>
      <c r="D25" s="144" t="s">
        <v>42</v>
      </c>
      <c r="E25" s="145">
        <v>784329</v>
      </c>
      <c r="F25" s="131" t="s">
        <v>2</v>
      </c>
      <c r="G25" s="131" t="s">
        <v>2</v>
      </c>
      <c r="H25" s="131" t="s">
        <v>3</v>
      </c>
      <c r="I25" s="131" t="s">
        <v>21</v>
      </c>
      <c r="J25" s="132" t="s">
        <v>229</v>
      </c>
    </row>
    <row r="26" spans="2:10" x14ac:dyDescent="0.3">
      <c r="B26" s="241"/>
      <c r="C26" s="244"/>
      <c r="D26" s="139" t="s">
        <v>364</v>
      </c>
      <c r="E26" s="141">
        <v>4786150</v>
      </c>
      <c r="F26" s="133" t="s">
        <v>2</v>
      </c>
      <c r="G26" s="133" t="s">
        <v>2</v>
      </c>
      <c r="H26" s="133" t="s">
        <v>3</v>
      </c>
      <c r="I26" s="133" t="s">
        <v>21</v>
      </c>
      <c r="J26" s="134" t="s">
        <v>229</v>
      </c>
    </row>
    <row r="27" spans="2:10" ht="33" x14ac:dyDescent="0.3">
      <c r="B27" s="241"/>
      <c r="C27" s="244"/>
      <c r="D27" s="139" t="s">
        <v>65</v>
      </c>
      <c r="E27" s="141">
        <v>841900</v>
      </c>
      <c r="F27" s="133" t="s">
        <v>2</v>
      </c>
      <c r="G27" s="133" t="s">
        <v>2</v>
      </c>
      <c r="H27" s="133" t="s">
        <v>3</v>
      </c>
      <c r="I27" s="133" t="s">
        <v>21</v>
      </c>
      <c r="J27" s="148" t="s">
        <v>1147</v>
      </c>
    </row>
    <row r="28" spans="2:10" x14ac:dyDescent="0.3">
      <c r="B28" s="241"/>
      <c r="C28" s="244"/>
      <c r="D28" s="139" t="s">
        <v>68</v>
      </c>
      <c r="E28" s="141">
        <v>138201959</v>
      </c>
      <c r="F28" s="133" t="s">
        <v>2</v>
      </c>
      <c r="G28" s="133" t="s">
        <v>2</v>
      </c>
      <c r="H28" s="133" t="s">
        <v>3</v>
      </c>
      <c r="I28" s="133" t="s">
        <v>21</v>
      </c>
      <c r="J28" s="134" t="s">
        <v>229</v>
      </c>
    </row>
    <row r="29" spans="2:10" x14ac:dyDescent="0.3">
      <c r="B29" s="241"/>
      <c r="C29" s="244"/>
      <c r="D29" s="139" t="s">
        <v>32</v>
      </c>
      <c r="E29" s="141">
        <v>60940</v>
      </c>
      <c r="F29" s="133" t="s">
        <v>2</v>
      </c>
      <c r="G29" s="133" t="s">
        <v>2</v>
      </c>
      <c r="H29" s="133" t="s">
        <v>3</v>
      </c>
      <c r="I29" s="133" t="s">
        <v>21</v>
      </c>
      <c r="J29" s="148" t="s">
        <v>1148</v>
      </c>
    </row>
    <row r="30" spans="2:10" ht="17.25" thickBot="1" x14ac:dyDescent="0.35">
      <c r="B30" s="242"/>
      <c r="C30" s="245"/>
      <c r="D30" s="142" t="s">
        <v>89</v>
      </c>
      <c r="E30" s="143">
        <v>292540</v>
      </c>
      <c r="F30" s="137" t="s">
        <v>2</v>
      </c>
      <c r="G30" s="137" t="s">
        <v>2</v>
      </c>
      <c r="H30" s="137" t="s">
        <v>2</v>
      </c>
      <c r="I30" s="137" t="s">
        <v>16</v>
      </c>
      <c r="J30" s="138" t="s">
        <v>22</v>
      </c>
    </row>
    <row r="31" spans="2:10" ht="45.75" customHeight="1" thickBot="1" x14ac:dyDescent="0.35">
      <c r="B31" s="140">
        <v>14</v>
      </c>
      <c r="C31" s="135" t="s">
        <v>1085</v>
      </c>
      <c r="D31" s="135" t="s">
        <v>383</v>
      </c>
      <c r="E31" s="136">
        <v>55931803</v>
      </c>
      <c r="F31" s="146" t="s">
        <v>2</v>
      </c>
      <c r="G31" s="146" t="s">
        <v>2</v>
      </c>
      <c r="H31" s="146" t="s">
        <v>3</v>
      </c>
      <c r="I31" s="146" t="s">
        <v>21</v>
      </c>
      <c r="J31" s="149" t="s">
        <v>229</v>
      </c>
    </row>
    <row r="32" spans="2:10" ht="49.5" customHeight="1" x14ac:dyDescent="0.3">
      <c r="B32" s="234">
        <v>15</v>
      </c>
      <c r="C32" s="237" t="s">
        <v>1086</v>
      </c>
      <c r="D32" s="144" t="s">
        <v>38</v>
      </c>
      <c r="E32" s="145">
        <v>450000</v>
      </c>
      <c r="F32" s="131" t="s">
        <v>2</v>
      </c>
      <c r="G32" s="131" t="s">
        <v>3</v>
      </c>
      <c r="H32" s="131" t="s">
        <v>3</v>
      </c>
      <c r="I32" s="131" t="s">
        <v>21</v>
      </c>
      <c r="J32" s="246" t="s">
        <v>1156</v>
      </c>
    </row>
    <row r="33" spans="2:10" ht="66" customHeight="1" thickBot="1" x14ac:dyDescent="0.35">
      <c r="B33" s="236"/>
      <c r="C33" s="239"/>
      <c r="D33" s="142" t="s">
        <v>93</v>
      </c>
      <c r="E33" s="143">
        <v>642000</v>
      </c>
      <c r="F33" s="137" t="s">
        <v>2</v>
      </c>
      <c r="G33" s="137" t="s">
        <v>3</v>
      </c>
      <c r="H33" s="137" t="s">
        <v>2</v>
      </c>
      <c r="I33" s="137" t="s">
        <v>16</v>
      </c>
      <c r="J33" s="247"/>
    </row>
  </sheetData>
  <mergeCells count="18">
    <mergeCell ref="B25:B30"/>
    <mergeCell ref="C25:C30"/>
    <mergeCell ref="B32:B33"/>
    <mergeCell ref="C32:C33"/>
    <mergeCell ref="J8:J9"/>
    <mergeCell ref="J32:J33"/>
    <mergeCell ref="B14:B15"/>
    <mergeCell ref="C14:C15"/>
    <mergeCell ref="B17:B18"/>
    <mergeCell ref="C17:C18"/>
    <mergeCell ref="B23:B24"/>
    <mergeCell ref="C23:C24"/>
    <mergeCell ref="B5:B7"/>
    <mergeCell ref="C5:C7"/>
    <mergeCell ref="B8:B9"/>
    <mergeCell ref="C8:C9"/>
    <mergeCell ref="B10:B12"/>
    <mergeCell ref="C10:C12"/>
  </mergeCells>
  <pageMargins left="0.70866141732283472" right="0.70866141732283472" top="0.74803149606299213" bottom="0.74803149606299213" header="0.31496062992125984" footer="0.31496062992125984"/>
  <pageSetup paperSize="142" scale="8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65"/>
  <sheetViews>
    <sheetView tabSelected="1" topLeftCell="A40" zoomScale="70" zoomScaleNormal="70" workbookViewId="0">
      <selection activeCell="L65" sqref="L65"/>
    </sheetView>
  </sheetViews>
  <sheetFormatPr baseColWidth="10" defaultRowHeight="16.5" x14ac:dyDescent="0.3"/>
  <cols>
    <col min="1" max="1" width="11.42578125" style="125"/>
    <col min="2" max="2" width="12.42578125" style="125" customWidth="1"/>
    <col min="3" max="3" width="57.7109375" style="125" customWidth="1"/>
    <col min="4" max="4" width="16.85546875" style="125" customWidth="1"/>
    <col min="5" max="5" width="32" style="125" customWidth="1"/>
    <col min="6" max="6" width="16.85546875" style="126" customWidth="1"/>
    <col min="7" max="7" width="18.140625" style="125" customWidth="1"/>
    <col min="8" max="8" width="18.28515625" style="125" customWidth="1"/>
    <col min="9" max="9" width="21.5703125" style="125" customWidth="1"/>
    <col min="10" max="10" width="16.85546875" style="125" bestFit="1" customWidth="1"/>
    <col min="11" max="11" width="29" style="125" customWidth="1"/>
    <col min="12" max="12" width="22.5703125" style="172" customWidth="1"/>
    <col min="13" max="16384" width="11.42578125" style="125"/>
  </cols>
  <sheetData>
    <row r="3" spans="2:12" ht="17.25" thickBot="1" x14ac:dyDescent="0.35"/>
    <row r="4" spans="2:12" ht="49.5" customHeight="1" thickBot="1" x14ac:dyDescent="0.35">
      <c r="B4" s="180" t="s">
        <v>1153</v>
      </c>
      <c r="C4" s="181" t="s">
        <v>9</v>
      </c>
      <c r="D4" s="181" t="s">
        <v>970</v>
      </c>
      <c r="E4" s="181" t="s">
        <v>1154</v>
      </c>
      <c r="F4" s="181" t="s">
        <v>8</v>
      </c>
      <c r="G4" s="181" t="s">
        <v>12</v>
      </c>
      <c r="H4" s="181" t="s">
        <v>10</v>
      </c>
      <c r="I4" s="181" t="s">
        <v>13</v>
      </c>
      <c r="J4" s="181" t="s">
        <v>11</v>
      </c>
      <c r="K4" s="182" t="s">
        <v>19</v>
      </c>
      <c r="L4" s="183" t="s">
        <v>1158</v>
      </c>
    </row>
    <row r="5" spans="2:12" s="150" customFormat="1" ht="51.75" customHeight="1" thickBot="1" x14ac:dyDescent="0.35">
      <c r="B5" s="151">
        <v>1</v>
      </c>
      <c r="C5" s="154" t="s">
        <v>55</v>
      </c>
      <c r="D5" s="153">
        <v>13689000</v>
      </c>
      <c r="E5" s="152" t="s">
        <v>1084</v>
      </c>
      <c r="F5" s="153">
        <v>784329</v>
      </c>
      <c r="G5" s="146" t="s">
        <v>2</v>
      </c>
      <c r="H5" s="146" t="s">
        <v>2</v>
      </c>
      <c r="I5" s="146" t="s">
        <v>3</v>
      </c>
      <c r="J5" s="146" t="s">
        <v>21</v>
      </c>
      <c r="K5" s="164" t="s">
        <v>229</v>
      </c>
      <c r="L5" s="173">
        <v>0</v>
      </c>
    </row>
    <row r="6" spans="2:12" s="150" customFormat="1" ht="51.75" customHeight="1" thickBot="1" x14ac:dyDescent="0.35">
      <c r="B6" s="151">
        <v>2</v>
      </c>
      <c r="C6" s="154" t="s">
        <v>971</v>
      </c>
      <c r="D6" s="153">
        <v>45996000</v>
      </c>
      <c r="E6" s="152" t="s">
        <v>1146</v>
      </c>
      <c r="F6" s="153"/>
      <c r="G6" s="146"/>
      <c r="H6" s="146"/>
      <c r="I6" s="146"/>
      <c r="J6" s="146"/>
      <c r="K6" s="165"/>
      <c r="L6" s="173"/>
    </row>
    <row r="7" spans="2:12" s="150" customFormat="1" ht="51.75" customHeight="1" thickBot="1" x14ac:dyDescent="0.35">
      <c r="B7" s="151">
        <v>3</v>
      </c>
      <c r="C7" s="154" t="s">
        <v>972</v>
      </c>
      <c r="D7" s="153">
        <v>16427000</v>
      </c>
      <c r="E7" s="152" t="s">
        <v>1146</v>
      </c>
      <c r="F7" s="153"/>
      <c r="G7" s="146"/>
      <c r="H7" s="146"/>
      <c r="I7" s="146"/>
      <c r="J7" s="146"/>
      <c r="K7" s="165"/>
      <c r="L7" s="173"/>
    </row>
    <row r="8" spans="2:12" s="150" customFormat="1" ht="51.75" customHeight="1" thickBot="1" x14ac:dyDescent="0.35">
      <c r="B8" s="151">
        <v>4</v>
      </c>
      <c r="C8" s="154" t="s">
        <v>56</v>
      </c>
      <c r="D8" s="153">
        <v>182525000</v>
      </c>
      <c r="E8" s="152" t="s">
        <v>964</v>
      </c>
      <c r="F8" s="136">
        <v>9248998</v>
      </c>
      <c r="G8" s="146" t="s">
        <v>2</v>
      </c>
      <c r="H8" s="146" t="s">
        <v>2</v>
      </c>
      <c r="I8" s="146" t="s">
        <v>2</v>
      </c>
      <c r="J8" s="146" t="s">
        <v>16</v>
      </c>
      <c r="K8" s="165" t="s">
        <v>22</v>
      </c>
      <c r="L8" s="173">
        <v>400</v>
      </c>
    </row>
    <row r="9" spans="2:12" s="150" customFormat="1" ht="51.75" customHeight="1" thickBot="1" x14ac:dyDescent="0.35">
      <c r="B9" s="151">
        <v>5</v>
      </c>
      <c r="C9" s="154" t="s">
        <v>58</v>
      </c>
      <c r="D9" s="153">
        <v>10690000</v>
      </c>
      <c r="E9" s="152" t="s">
        <v>1146</v>
      </c>
      <c r="F9" s="153"/>
      <c r="G9" s="146"/>
      <c r="H9" s="146"/>
      <c r="I9" s="146"/>
      <c r="J9" s="146"/>
      <c r="K9" s="165"/>
      <c r="L9" s="173"/>
    </row>
    <row r="10" spans="2:12" s="150" customFormat="1" ht="51.75" customHeight="1" thickBot="1" x14ac:dyDescent="0.35">
      <c r="B10" s="151">
        <v>6</v>
      </c>
      <c r="C10" s="154" t="s">
        <v>60</v>
      </c>
      <c r="D10" s="153">
        <v>18253000</v>
      </c>
      <c r="E10" s="152" t="s">
        <v>1146</v>
      </c>
      <c r="F10" s="153"/>
      <c r="G10" s="146"/>
      <c r="H10" s="146"/>
      <c r="I10" s="146"/>
      <c r="J10" s="146"/>
      <c r="K10" s="165"/>
      <c r="L10" s="173"/>
    </row>
    <row r="11" spans="2:12" s="150" customFormat="1" ht="51.75" customHeight="1" thickBot="1" x14ac:dyDescent="0.35">
      <c r="B11" s="151">
        <v>7</v>
      </c>
      <c r="C11" s="154" t="s">
        <v>62</v>
      </c>
      <c r="D11" s="153">
        <v>182525000</v>
      </c>
      <c r="E11" s="152" t="s">
        <v>967</v>
      </c>
      <c r="F11" s="153">
        <v>14122000</v>
      </c>
      <c r="G11" s="146" t="s">
        <v>2</v>
      </c>
      <c r="H11" s="146" t="s">
        <v>2</v>
      </c>
      <c r="I11" s="146" t="s">
        <v>2</v>
      </c>
      <c r="J11" s="146" t="s">
        <v>16</v>
      </c>
      <c r="K11" s="165" t="s">
        <v>22</v>
      </c>
      <c r="L11" s="173">
        <v>400</v>
      </c>
    </row>
    <row r="12" spans="2:12" s="150" customFormat="1" ht="51.75" customHeight="1" thickBot="1" x14ac:dyDescent="0.35">
      <c r="B12" s="151">
        <v>8</v>
      </c>
      <c r="C12" s="154" t="s">
        <v>66</v>
      </c>
      <c r="D12" s="153">
        <v>91262000</v>
      </c>
      <c r="E12" s="152" t="s">
        <v>1146</v>
      </c>
      <c r="F12" s="153"/>
      <c r="G12" s="146"/>
      <c r="H12" s="146"/>
      <c r="I12" s="146"/>
      <c r="J12" s="146"/>
      <c r="K12" s="165"/>
      <c r="L12" s="173"/>
    </row>
    <row r="13" spans="2:12" s="150" customFormat="1" ht="51.75" customHeight="1" thickBot="1" x14ac:dyDescent="0.35">
      <c r="B13" s="151">
        <v>9</v>
      </c>
      <c r="C13" s="154" t="s">
        <v>69</v>
      </c>
      <c r="D13" s="153">
        <v>43626000</v>
      </c>
      <c r="E13" s="152" t="s">
        <v>1083</v>
      </c>
      <c r="F13" s="153">
        <v>1817322</v>
      </c>
      <c r="G13" s="146" t="s">
        <v>2</v>
      </c>
      <c r="H13" s="146" t="s">
        <v>2</v>
      </c>
      <c r="I13" s="146" t="s">
        <v>2</v>
      </c>
      <c r="J13" s="146" t="s">
        <v>16</v>
      </c>
      <c r="K13" s="165" t="s">
        <v>22</v>
      </c>
      <c r="L13" s="173">
        <v>400</v>
      </c>
    </row>
    <row r="14" spans="2:12" s="150" customFormat="1" ht="51.75" customHeight="1" thickBot="1" x14ac:dyDescent="0.35">
      <c r="B14" s="151">
        <v>10</v>
      </c>
      <c r="C14" s="154" t="s">
        <v>70</v>
      </c>
      <c r="D14" s="153">
        <v>18253000</v>
      </c>
      <c r="E14" s="152" t="s">
        <v>1079</v>
      </c>
      <c r="F14" s="153">
        <v>12380000</v>
      </c>
      <c r="G14" s="146" t="s">
        <v>2</v>
      </c>
      <c r="H14" s="146" t="s">
        <v>2</v>
      </c>
      <c r="I14" s="146" t="s">
        <v>2</v>
      </c>
      <c r="J14" s="146" t="s">
        <v>16</v>
      </c>
      <c r="K14" s="165" t="s">
        <v>22</v>
      </c>
      <c r="L14" s="173">
        <v>400</v>
      </c>
    </row>
    <row r="15" spans="2:12" s="150" customFormat="1" ht="51.75" customHeight="1" thickBot="1" x14ac:dyDescent="0.35">
      <c r="B15" s="248">
        <v>11</v>
      </c>
      <c r="C15" s="254" t="s">
        <v>73</v>
      </c>
      <c r="D15" s="252">
        <v>17816000</v>
      </c>
      <c r="E15" s="160" t="s">
        <v>1082</v>
      </c>
      <c r="F15" s="161">
        <v>3112120</v>
      </c>
      <c r="G15" s="131" t="s">
        <v>2</v>
      </c>
      <c r="H15" s="131" t="s">
        <v>2</v>
      </c>
      <c r="I15" s="131" t="s">
        <v>2</v>
      </c>
      <c r="J15" s="131" t="s">
        <v>16</v>
      </c>
      <c r="K15" s="166" t="s">
        <v>22</v>
      </c>
      <c r="L15" s="178">
        <f>+$F$16*400/F15</f>
        <v>399.87147025178979</v>
      </c>
    </row>
    <row r="16" spans="2:12" s="150" customFormat="1" ht="51.75" customHeight="1" thickBot="1" x14ac:dyDescent="0.35">
      <c r="B16" s="249"/>
      <c r="C16" s="255"/>
      <c r="D16" s="253"/>
      <c r="E16" s="162" t="s">
        <v>967</v>
      </c>
      <c r="F16" s="163">
        <v>3111120</v>
      </c>
      <c r="G16" s="137" t="s">
        <v>2</v>
      </c>
      <c r="H16" s="137" t="s">
        <v>2</v>
      </c>
      <c r="I16" s="137" t="s">
        <v>2</v>
      </c>
      <c r="J16" s="137" t="s">
        <v>16</v>
      </c>
      <c r="K16" s="168" t="s">
        <v>22</v>
      </c>
      <c r="L16" s="177">
        <f>+$F$16*400/F16</f>
        <v>400</v>
      </c>
    </row>
    <row r="17" spans="2:12" s="150" customFormat="1" ht="51.75" customHeight="1" thickBot="1" x14ac:dyDescent="0.35">
      <c r="B17" s="151">
        <v>12</v>
      </c>
      <c r="C17" s="154" t="s">
        <v>76</v>
      </c>
      <c r="D17" s="153">
        <v>31942000</v>
      </c>
      <c r="E17" s="152" t="s">
        <v>1084</v>
      </c>
      <c r="F17" s="153">
        <v>4786150</v>
      </c>
      <c r="G17" s="146" t="s">
        <v>2</v>
      </c>
      <c r="H17" s="146" t="s">
        <v>2</v>
      </c>
      <c r="I17" s="146" t="s">
        <v>3</v>
      </c>
      <c r="J17" s="146" t="s">
        <v>21</v>
      </c>
      <c r="K17" s="164" t="s">
        <v>229</v>
      </c>
      <c r="L17" s="173"/>
    </row>
    <row r="18" spans="2:12" s="150" customFormat="1" ht="51.75" customHeight="1" thickBot="1" x14ac:dyDescent="0.35">
      <c r="B18" s="151">
        <v>13</v>
      </c>
      <c r="C18" s="154" t="s">
        <v>80</v>
      </c>
      <c r="D18" s="153">
        <v>68447000</v>
      </c>
      <c r="E18" s="152" t="s">
        <v>1146</v>
      </c>
      <c r="F18" s="153"/>
      <c r="G18" s="146"/>
      <c r="H18" s="146"/>
      <c r="I18" s="146"/>
      <c r="J18" s="146"/>
      <c r="K18" s="165"/>
      <c r="L18" s="173"/>
    </row>
    <row r="19" spans="2:12" s="150" customFormat="1" ht="51.75" customHeight="1" thickBot="1" x14ac:dyDescent="0.35">
      <c r="B19" s="151">
        <v>14</v>
      </c>
      <c r="C19" s="154" t="s">
        <v>973</v>
      </c>
      <c r="D19" s="153">
        <v>182830000</v>
      </c>
      <c r="E19" s="152" t="s">
        <v>1076</v>
      </c>
      <c r="F19" s="153">
        <v>2446573</v>
      </c>
      <c r="G19" s="146" t="s">
        <v>2</v>
      </c>
      <c r="H19" s="146" t="s">
        <v>2</v>
      </c>
      <c r="I19" s="146" t="s">
        <v>2</v>
      </c>
      <c r="J19" s="146" t="s">
        <v>16</v>
      </c>
      <c r="K19" s="165" t="s">
        <v>22</v>
      </c>
      <c r="L19" s="173">
        <v>400</v>
      </c>
    </row>
    <row r="20" spans="2:12" s="150" customFormat="1" ht="51.75" customHeight="1" thickBot="1" x14ac:dyDescent="0.35">
      <c r="B20" s="151">
        <v>15</v>
      </c>
      <c r="C20" s="154" t="s">
        <v>84</v>
      </c>
      <c r="D20" s="153">
        <v>58835000</v>
      </c>
      <c r="E20" s="152" t="s">
        <v>1076</v>
      </c>
      <c r="F20" s="153">
        <v>45668046</v>
      </c>
      <c r="G20" s="146" t="s">
        <v>2</v>
      </c>
      <c r="H20" s="146" t="s">
        <v>2</v>
      </c>
      <c r="I20" s="146" t="s">
        <v>2</v>
      </c>
      <c r="J20" s="146" t="s">
        <v>16</v>
      </c>
      <c r="K20" s="165" t="s">
        <v>22</v>
      </c>
      <c r="L20" s="173">
        <v>400</v>
      </c>
    </row>
    <row r="21" spans="2:12" s="150" customFormat="1" ht="51.75" customHeight="1" x14ac:dyDescent="0.3">
      <c r="B21" s="248">
        <v>16</v>
      </c>
      <c r="C21" s="250" t="s">
        <v>86</v>
      </c>
      <c r="D21" s="252">
        <v>39185000</v>
      </c>
      <c r="E21" s="160" t="s">
        <v>1076</v>
      </c>
      <c r="F21" s="161">
        <v>57625224</v>
      </c>
      <c r="G21" s="131" t="s">
        <v>2</v>
      </c>
      <c r="H21" s="131" t="s">
        <v>2</v>
      </c>
      <c r="I21" s="131" t="s">
        <v>2</v>
      </c>
      <c r="J21" s="131" t="s">
        <v>16</v>
      </c>
      <c r="K21" s="166" t="s">
        <v>22</v>
      </c>
      <c r="L21" s="174">
        <v>400</v>
      </c>
    </row>
    <row r="22" spans="2:12" s="150" customFormat="1" ht="51.75" customHeight="1" thickBot="1" x14ac:dyDescent="0.35">
      <c r="B22" s="249"/>
      <c r="C22" s="251"/>
      <c r="D22" s="253"/>
      <c r="E22" s="162" t="s">
        <v>1085</v>
      </c>
      <c r="F22" s="163">
        <v>55931803</v>
      </c>
      <c r="G22" s="137" t="s">
        <v>2</v>
      </c>
      <c r="H22" s="137" t="s">
        <v>3</v>
      </c>
      <c r="I22" s="137" t="s">
        <v>3</v>
      </c>
      <c r="J22" s="137" t="s">
        <v>21</v>
      </c>
      <c r="K22" s="169" t="s">
        <v>229</v>
      </c>
      <c r="L22" s="175">
        <v>0</v>
      </c>
    </row>
    <row r="23" spans="2:12" s="150" customFormat="1" ht="51.75" customHeight="1" thickBot="1" x14ac:dyDescent="0.35">
      <c r="B23" s="151">
        <v>17</v>
      </c>
      <c r="C23" s="154" t="s">
        <v>88</v>
      </c>
      <c r="D23" s="153">
        <v>63010000</v>
      </c>
      <c r="E23" s="152" t="s">
        <v>1078</v>
      </c>
      <c r="F23" s="153">
        <v>33677</v>
      </c>
      <c r="G23" s="146" t="s">
        <v>2</v>
      </c>
      <c r="H23" s="146" t="s">
        <v>2</v>
      </c>
      <c r="I23" s="146" t="s">
        <v>2</v>
      </c>
      <c r="J23" s="146" t="s">
        <v>16</v>
      </c>
      <c r="K23" s="165" t="s">
        <v>22</v>
      </c>
      <c r="L23" s="173">
        <v>400</v>
      </c>
    </row>
    <row r="24" spans="2:12" s="150" customFormat="1" ht="51.75" customHeight="1" thickBot="1" x14ac:dyDescent="0.35">
      <c r="B24" s="151">
        <v>18</v>
      </c>
      <c r="C24" s="154" t="s">
        <v>552</v>
      </c>
      <c r="D24" s="153">
        <v>35000000</v>
      </c>
      <c r="E24" s="152" t="s">
        <v>1146</v>
      </c>
      <c r="F24" s="153"/>
      <c r="G24" s="146"/>
      <c r="H24" s="146"/>
      <c r="I24" s="146"/>
      <c r="J24" s="146"/>
      <c r="K24" s="165"/>
      <c r="L24" s="173"/>
    </row>
    <row r="25" spans="2:12" s="150" customFormat="1" ht="51.75" customHeight="1" thickBot="1" x14ac:dyDescent="0.35">
      <c r="B25" s="151">
        <v>19</v>
      </c>
      <c r="C25" s="154" t="s">
        <v>974</v>
      </c>
      <c r="D25" s="153">
        <v>21583000</v>
      </c>
      <c r="E25" s="152" t="s">
        <v>1146</v>
      </c>
      <c r="F25" s="153"/>
      <c r="G25" s="146"/>
      <c r="H25" s="146"/>
      <c r="I25" s="146"/>
      <c r="J25" s="146"/>
      <c r="K25" s="165"/>
      <c r="L25" s="173"/>
    </row>
    <row r="26" spans="2:12" s="150" customFormat="1" ht="51.75" customHeight="1" thickBot="1" x14ac:dyDescent="0.35">
      <c r="B26" s="151">
        <v>20</v>
      </c>
      <c r="C26" s="154" t="s">
        <v>95</v>
      </c>
      <c r="D26" s="153">
        <v>10689000</v>
      </c>
      <c r="E26" s="152" t="s">
        <v>1146</v>
      </c>
      <c r="F26" s="153"/>
      <c r="G26" s="146"/>
      <c r="H26" s="146"/>
      <c r="I26" s="146"/>
      <c r="J26" s="146"/>
      <c r="K26" s="165"/>
      <c r="L26" s="173"/>
    </row>
    <row r="27" spans="2:12" s="150" customFormat="1" ht="51.75" customHeight="1" thickBot="1" x14ac:dyDescent="0.35">
      <c r="B27" s="151">
        <v>21</v>
      </c>
      <c r="C27" s="154" t="s">
        <v>96</v>
      </c>
      <c r="D27" s="153">
        <v>16427000</v>
      </c>
      <c r="E27" s="152" t="s">
        <v>1146</v>
      </c>
      <c r="F27" s="153"/>
      <c r="G27" s="146"/>
      <c r="H27" s="146"/>
      <c r="I27" s="146"/>
      <c r="J27" s="146"/>
      <c r="K27" s="165"/>
      <c r="L27" s="173"/>
    </row>
    <row r="28" spans="2:12" s="150" customFormat="1" ht="51.75" customHeight="1" thickBot="1" x14ac:dyDescent="0.35">
      <c r="B28" s="151">
        <v>22</v>
      </c>
      <c r="C28" s="154" t="s">
        <v>97</v>
      </c>
      <c r="D28" s="153">
        <v>8214000</v>
      </c>
      <c r="E28" s="152" t="s">
        <v>1146</v>
      </c>
      <c r="F28" s="153"/>
      <c r="G28" s="146"/>
      <c r="H28" s="146"/>
      <c r="I28" s="146"/>
      <c r="J28" s="146"/>
      <c r="K28" s="165"/>
      <c r="L28" s="173"/>
    </row>
    <row r="29" spans="2:12" s="150" customFormat="1" ht="51.75" customHeight="1" thickBot="1" x14ac:dyDescent="0.35">
      <c r="B29" s="151">
        <v>23</v>
      </c>
      <c r="C29" s="154" t="s">
        <v>98</v>
      </c>
      <c r="D29" s="153">
        <v>68447000</v>
      </c>
      <c r="E29" s="152" t="s">
        <v>963</v>
      </c>
      <c r="F29" s="153">
        <v>1630300</v>
      </c>
      <c r="G29" s="146" t="s">
        <v>2</v>
      </c>
      <c r="H29" s="146" t="s">
        <v>2</v>
      </c>
      <c r="I29" s="146" t="s">
        <v>2</v>
      </c>
      <c r="J29" s="146" t="s">
        <v>16</v>
      </c>
      <c r="K29" s="165" t="s">
        <v>22</v>
      </c>
      <c r="L29" s="173">
        <v>400</v>
      </c>
    </row>
    <row r="30" spans="2:12" s="150" customFormat="1" ht="51.75" customHeight="1" thickBot="1" x14ac:dyDescent="0.35">
      <c r="B30" s="151">
        <v>24</v>
      </c>
      <c r="C30" s="154" t="s">
        <v>99</v>
      </c>
      <c r="D30" s="153">
        <v>39243000</v>
      </c>
      <c r="E30" s="152" t="s">
        <v>1146</v>
      </c>
      <c r="F30" s="153"/>
      <c r="G30" s="146"/>
      <c r="H30" s="146"/>
      <c r="I30" s="146"/>
      <c r="J30" s="146"/>
      <c r="K30" s="165"/>
      <c r="L30" s="173"/>
    </row>
    <row r="31" spans="2:12" s="150" customFormat="1" ht="51.75" customHeight="1" thickBot="1" x14ac:dyDescent="0.35">
      <c r="B31" s="151">
        <v>25</v>
      </c>
      <c r="C31" s="154" t="s">
        <v>100</v>
      </c>
      <c r="D31" s="153">
        <v>13689000</v>
      </c>
      <c r="E31" s="152" t="s">
        <v>1146</v>
      </c>
      <c r="F31" s="153"/>
      <c r="G31" s="146"/>
      <c r="H31" s="146"/>
      <c r="I31" s="146"/>
      <c r="J31" s="146"/>
      <c r="K31" s="165"/>
      <c r="L31" s="173"/>
    </row>
    <row r="32" spans="2:12" s="150" customFormat="1" ht="51.75" customHeight="1" thickBot="1" x14ac:dyDescent="0.35">
      <c r="B32" s="151">
        <v>26</v>
      </c>
      <c r="C32" s="154" t="s">
        <v>101</v>
      </c>
      <c r="D32" s="153">
        <v>50194000</v>
      </c>
      <c r="E32" s="152" t="s">
        <v>1146</v>
      </c>
      <c r="F32" s="153"/>
      <c r="G32" s="146"/>
      <c r="H32" s="146"/>
      <c r="I32" s="146"/>
      <c r="J32" s="146"/>
      <c r="K32" s="165"/>
      <c r="L32" s="173"/>
    </row>
    <row r="33" spans="2:12" s="150" customFormat="1" ht="51.75" customHeight="1" thickBot="1" x14ac:dyDescent="0.35">
      <c r="B33" s="151">
        <v>27</v>
      </c>
      <c r="C33" s="154" t="s">
        <v>102</v>
      </c>
      <c r="D33" s="153">
        <v>6388000</v>
      </c>
      <c r="E33" s="152" t="s">
        <v>1084</v>
      </c>
      <c r="F33" s="153">
        <v>841900</v>
      </c>
      <c r="G33" s="146" t="s">
        <v>2</v>
      </c>
      <c r="H33" s="146" t="s">
        <v>2</v>
      </c>
      <c r="I33" s="146" t="s">
        <v>3</v>
      </c>
      <c r="J33" s="146" t="s">
        <v>21</v>
      </c>
      <c r="K33" s="164" t="s">
        <v>1147</v>
      </c>
      <c r="L33" s="173">
        <v>0</v>
      </c>
    </row>
    <row r="34" spans="2:12" s="150" customFormat="1" ht="51.75" customHeight="1" thickBot="1" x14ac:dyDescent="0.35">
      <c r="B34" s="151">
        <v>28</v>
      </c>
      <c r="C34" s="154" t="s">
        <v>617</v>
      </c>
      <c r="D34" s="153">
        <v>59835000</v>
      </c>
      <c r="E34" s="152" t="s">
        <v>1146</v>
      </c>
      <c r="F34" s="153"/>
      <c r="G34" s="146"/>
      <c r="H34" s="146"/>
      <c r="I34" s="146"/>
      <c r="J34" s="146"/>
      <c r="K34" s="165"/>
      <c r="L34" s="173"/>
    </row>
    <row r="35" spans="2:12" s="150" customFormat="1" ht="51.75" customHeight="1" thickBot="1" x14ac:dyDescent="0.35">
      <c r="B35" s="151">
        <v>29</v>
      </c>
      <c r="C35" s="154" t="s">
        <v>103</v>
      </c>
      <c r="D35" s="153">
        <v>68447000</v>
      </c>
      <c r="E35" s="152" t="s">
        <v>1084</v>
      </c>
      <c r="F35" s="153">
        <v>138201959</v>
      </c>
      <c r="G35" s="146" t="s">
        <v>2</v>
      </c>
      <c r="H35" s="146" t="s">
        <v>2</v>
      </c>
      <c r="I35" s="146" t="s">
        <v>3</v>
      </c>
      <c r="J35" s="146" t="s">
        <v>21</v>
      </c>
      <c r="K35" s="164" t="s">
        <v>229</v>
      </c>
      <c r="L35" s="173">
        <v>0</v>
      </c>
    </row>
    <row r="36" spans="2:12" s="150" customFormat="1" ht="51.75" customHeight="1" thickBot="1" x14ac:dyDescent="0.35">
      <c r="B36" s="151">
        <v>30</v>
      </c>
      <c r="C36" s="154" t="s">
        <v>104</v>
      </c>
      <c r="D36" s="153">
        <v>23204000</v>
      </c>
      <c r="E36" s="152" t="s">
        <v>1146</v>
      </c>
      <c r="F36" s="153"/>
      <c r="G36" s="146"/>
      <c r="H36" s="146"/>
      <c r="I36" s="146"/>
      <c r="J36" s="146"/>
      <c r="K36" s="165"/>
      <c r="L36" s="173"/>
    </row>
    <row r="37" spans="2:12" s="150" customFormat="1" ht="51.75" customHeight="1" thickBot="1" x14ac:dyDescent="0.35">
      <c r="B37" s="155">
        <v>31</v>
      </c>
      <c r="C37" s="156" t="s">
        <v>105</v>
      </c>
      <c r="D37" s="157">
        <v>64136000</v>
      </c>
      <c r="E37" s="158" t="s">
        <v>1146</v>
      </c>
      <c r="F37" s="157"/>
      <c r="G37" s="159"/>
      <c r="H37" s="159"/>
      <c r="I37" s="159"/>
      <c r="J37" s="159"/>
      <c r="K37" s="167"/>
      <c r="L37" s="176"/>
    </row>
    <row r="38" spans="2:12" s="150" customFormat="1" ht="51.75" customHeight="1" x14ac:dyDescent="0.3">
      <c r="B38" s="248">
        <v>32</v>
      </c>
      <c r="C38" s="250" t="s">
        <v>106</v>
      </c>
      <c r="D38" s="252">
        <v>51107000</v>
      </c>
      <c r="E38" s="160" t="s">
        <v>1084</v>
      </c>
      <c r="F38" s="161">
        <v>60940</v>
      </c>
      <c r="G38" s="131" t="s">
        <v>2</v>
      </c>
      <c r="H38" s="131" t="s">
        <v>2</v>
      </c>
      <c r="I38" s="131" t="s">
        <v>3</v>
      </c>
      <c r="J38" s="131" t="s">
        <v>21</v>
      </c>
      <c r="K38" s="170" t="s">
        <v>1148</v>
      </c>
      <c r="L38" s="174">
        <v>0</v>
      </c>
    </row>
    <row r="39" spans="2:12" s="150" customFormat="1" ht="51.75" customHeight="1" thickBot="1" x14ac:dyDescent="0.35">
      <c r="B39" s="249"/>
      <c r="C39" s="251"/>
      <c r="D39" s="253"/>
      <c r="E39" s="162" t="s">
        <v>1080</v>
      </c>
      <c r="F39" s="163">
        <v>6515</v>
      </c>
      <c r="G39" s="137" t="s">
        <v>2</v>
      </c>
      <c r="H39" s="137" t="s">
        <v>2</v>
      </c>
      <c r="I39" s="137" t="s">
        <v>2</v>
      </c>
      <c r="J39" s="137" t="s">
        <v>16</v>
      </c>
      <c r="K39" s="137" t="s">
        <v>22</v>
      </c>
      <c r="L39" s="175">
        <v>400</v>
      </c>
    </row>
    <row r="40" spans="2:12" s="150" customFormat="1" ht="51.75" customHeight="1" thickBot="1" x14ac:dyDescent="0.35">
      <c r="B40" s="151">
        <v>33</v>
      </c>
      <c r="C40" s="154" t="s">
        <v>107</v>
      </c>
      <c r="D40" s="153">
        <v>13689000</v>
      </c>
      <c r="E40" s="152" t="s">
        <v>1146</v>
      </c>
      <c r="F40" s="153"/>
      <c r="G40" s="146"/>
      <c r="H40" s="146"/>
      <c r="I40" s="146"/>
      <c r="J40" s="146"/>
      <c r="K40" s="165"/>
      <c r="L40" s="179"/>
    </row>
    <row r="41" spans="2:12" s="150" customFormat="1" ht="51.75" customHeight="1" thickBot="1" x14ac:dyDescent="0.35">
      <c r="B41" s="151">
        <v>34</v>
      </c>
      <c r="C41" s="154" t="s">
        <v>108</v>
      </c>
      <c r="D41" s="153">
        <v>73010000</v>
      </c>
      <c r="E41" s="152" t="s">
        <v>1081</v>
      </c>
      <c r="F41" s="153">
        <v>128044</v>
      </c>
      <c r="G41" s="146" t="s">
        <v>2</v>
      </c>
      <c r="H41" s="146" t="s">
        <v>2</v>
      </c>
      <c r="I41" s="146" t="s">
        <v>2</v>
      </c>
      <c r="J41" s="146" t="s">
        <v>16</v>
      </c>
      <c r="K41" s="164" t="s">
        <v>22</v>
      </c>
      <c r="L41" s="173">
        <v>400</v>
      </c>
    </row>
    <row r="42" spans="2:12" s="150" customFormat="1" ht="51.75" customHeight="1" thickBot="1" x14ac:dyDescent="0.35">
      <c r="B42" s="151">
        <v>35</v>
      </c>
      <c r="C42" s="154" t="s">
        <v>109</v>
      </c>
      <c r="D42" s="153">
        <v>200778000</v>
      </c>
      <c r="E42" s="152" t="s">
        <v>961</v>
      </c>
      <c r="F42" s="153">
        <v>40422671</v>
      </c>
      <c r="G42" s="146" t="s">
        <v>2</v>
      </c>
      <c r="H42" s="146" t="s">
        <v>2</v>
      </c>
      <c r="I42" s="146" t="s">
        <v>2</v>
      </c>
      <c r="J42" s="146" t="s">
        <v>16</v>
      </c>
      <c r="K42" s="164" t="s">
        <v>22</v>
      </c>
      <c r="L42" s="173">
        <v>400</v>
      </c>
    </row>
    <row r="43" spans="2:12" s="150" customFormat="1" ht="51.75" customHeight="1" thickBot="1" x14ac:dyDescent="0.35">
      <c r="B43" s="151">
        <v>36</v>
      </c>
      <c r="C43" s="154" t="s">
        <v>110</v>
      </c>
      <c r="D43" s="153">
        <v>57010000</v>
      </c>
      <c r="E43" s="152" t="s">
        <v>961</v>
      </c>
      <c r="F43" s="153">
        <v>32672537</v>
      </c>
      <c r="G43" s="146" t="s">
        <v>2</v>
      </c>
      <c r="H43" s="146" t="s">
        <v>2</v>
      </c>
      <c r="I43" s="146" t="s">
        <v>2</v>
      </c>
      <c r="J43" s="146" t="s">
        <v>16</v>
      </c>
      <c r="K43" s="164" t="s">
        <v>22</v>
      </c>
      <c r="L43" s="173">
        <v>400</v>
      </c>
    </row>
    <row r="44" spans="2:12" s="150" customFormat="1" ht="51.75" customHeight="1" thickBot="1" x14ac:dyDescent="0.35">
      <c r="B44" s="151">
        <v>37</v>
      </c>
      <c r="C44" s="154" t="s">
        <v>111</v>
      </c>
      <c r="D44" s="153">
        <v>18728000</v>
      </c>
      <c r="E44" s="152" t="s">
        <v>1146</v>
      </c>
      <c r="F44" s="153"/>
      <c r="G44" s="146"/>
      <c r="H44" s="146"/>
      <c r="I44" s="146"/>
      <c r="J44" s="146"/>
      <c r="K44" s="165"/>
      <c r="L44" s="173"/>
    </row>
    <row r="45" spans="2:12" s="150" customFormat="1" ht="83.25" thickBot="1" x14ac:dyDescent="0.35">
      <c r="B45" s="151">
        <v>38</v>
      </c>
      <c r="C45" s="154" t="s">
        <v>975</v>
      </c>
      <c r="D45" s="153">
        <v>28505000</v>
      </c>
      <c r="E45" s="152" t="s">
        <v>1086</v>
      </c>
      <c r="F45" s="153">
        <v>450000</v>
      </c>
      <c r="G45" s="146" t="s">
        <v>2</v>
      </c>
      <c r="H45" s="146" t="s">
        <v>3</v>
      </c>
      <c r="I45" s="146" t="s">
        <v>3</v>
      </c>
      <c r="J45" s="146" t="s">
        <v>21</v>
      </c>
      <c r="K45" s="164" t="s">
        <v>1157</v>
      </c>
      <c r="L45" s="173">
        <v>0</v>
      </c>
    </row>
    <row r="46" spans="2:12" s="150" customFormat="1" ht="51.75" customHeight="1" thickBot="1" x14ac:dyDescent="0.35">
      <c r="B46" s="151">
        <v>39</v>
      </c>
      <c r="C46" s="154" t="s">
        <v>113</v>
      </c>
      <c r="D46" s="153">
        <v>43806000</v>
      </c>
      <c r="E46" s="152" t="s">
        <v>1146</v>
      </c>
      <c r="F46" s="153"/>
      <c r="G46" s="146"/>
      <c r="H46" s="146"/>
      <c r="I46" s="146"/>
      <c r="J46" s="146"/>
      <c r="K46" s="165"/>
      <c r="L46" s="173"/>
    </row>
    <row r="47" spans="2:12" s="150" customFormat="1" ht="51.75" customHeight="1" thickBot="1" x14ac:dyDescent="0.35">
      <c r="B47" s="151">
        <v>40</v>
      </c>
      <c r="C47" s="154" t="s">
        <v>114</v>
      </c>
      <c r="D47" s="153">
        <v>50194000</v>
      </c>
      <c r="E47" s="152" t="s">
        <v>1146</v>
      </c>
      <c r="F47" s="153"/>
      <c r="G47" s="146"/>
      <c r="H47" s="146"/>
      <c r="I47" s="146"/>
      <c r="J47" s="146"/>
      <c r="K47" s="165"/>
      <c r="L47" s="173"/>
    </row>
    <row r="48" spans="2:12" s="150" customFormat="1" ht="51.75" customHeight="1" thickBot="1" x14ac:dyDescent="0.35">
      <c r="B48" s="248">
        <v>41</v>
      </c>
      <c r="C48" s="250" t="s">
        <v>115</v>
      </c>
      <c r="D48" s="252">
        <v>82136000</v>
      </c>
      <c r="E48" s="160" t="s">
        <v>964</v>
      </c>
      <c r="F48" s="130">
        <v>2975000</v>
      </c>
      <c r="G48" s="131" t="s">
        <v>2</v>
      </c>
      <c r="H48" s="131" t="s">
        <v>2</v>
      </c>
      <c r="I48" s="131" t="s">
        <v>2</v>
      </c>
      <c r="J48" s="131" t="s">
        <v>16</v>
      </c>
      <c r="K48" s="166" t="s">
        <v>22</v>
      </c>
      <c r="L48" s="177">
        <f>+$F$49*400/F48</f>
        <v>395.2</v>
      </c>
    </row>
    <row r="49" spans="2:12" s="150" customFormat="1" ht="51.75" customHeight="1" thickBot="1" x14ac:dyDescent="0.35">
      <c r="B49" s="249"/>
      <c r="C49" s="251"/>
      <c r="D49" s="253"/>
      <c r="E49" s="162" t="s">
        <v>1079</v>
      </c>
      <c r="F49" s="143">
        <v>2939300</v>
      </c>
      <c r="G49" s="137" t="s">
        <v>2</v>
      </c>
      <c r="H49" s="137" t="s">
        <v>2</v>
      </c>
      <c r="I49" s="137" t="s">
        <v>2</v>
      </c>
      <c r="J49" s="137" t="s">
        <v>16</v>
      </c>
      <c r="K49" s="168" t="s">
        <v>22</v>
      </c>
      <c r="L49" s="177">
        <f>+$F$49*400/F49</f>
        <v>400</v>
      </c>
    </row>
    <row r="50" spans="2:12" s="150" customFormat="1" ht="51.75" customHeight="1" thickBot="1" x14ac:dyDescent="0.35">
      <c r="B50" s="151">
        <v>42</v>
      </c>
      <c r="C50" s="154" t="s">
        <v>116</v>
      </c>
      <c r="D50" s="153">
        <v>73962000</v>
      </c>
      <c r="E50" s="152" t="s">
        <v>1146</v>
      </c>
      <c r="F50" s="153"/>
      <c r="G50" s="146"/>
      <c r="H50" s="146"/>
      <c r="I50" s="146"/>
      <c r="J50" s="146"/>
      <c r="K50" s="165"/>
      <c r="L50" s="173"/>
    </row>
    <row r="51" spans="2:12" s="150" customFormat="1" ht="51.75" customHeight="1" thickBot="1" x14ac:dyDescent="0.35">
      <c r="B51" s="151">
        <v>43</v>
      </c>
      <c r="C51" s="154" t="s">
        <v>117</v>
      </c>
      <c r="D51" s="153">
        <v>10689000</v>
      </c>
      <c r="E51" s="152" t="s">
        <v>1146</v>
      </c>
      <c r="F51" s="153"/>
      <c r="G51" s="146"/>
      <c r="H51" s="146"/>
      <c r="I51" s="146"/>
      <c r="J51" s="146"/>
      <c r="K51" s="165"/>
      <c r="L51" s="173"/>
    </row>
    <row r="52" spans="2:12" s="150" customFormat="1" ht="51.75" customHeight="1" thickBot="1" x14ac:dyDescent="0.35">
      <c r="B52" s="151">
        <v>44</v>
      </c>
      <c r="C52" s="154" t="s">
        <v>118</v>
      </c>
      <c r="D52" s="153">
        <v>31942000</v>
      </c>
      <c r="E52" s="152" t="s">
        <v>1146</v>
      </c>
      <c r="F52" s="153"/>
      <c r="G52" s="146"/>
      <c r="H52" s="146"/>
      <c r="I52" s="146"/>
      <c r="J52" s="146"/>
      <c r="K52" s="165"/>
      <c r="L52" s="173"/>
    </row>
    <row r="53" spans="2:12" s="150" customFormat="1" ht="51.75" customHeight="1" thickBot="1" x14ac:dyDescent="0.35">
      <c r="B53" s="151">
        <v>45</v>
      </c>
      <c r="C53" s="154" t="s">
        <v>119</v>
      </c>
      <c r="D53" s="153">
        <v>24641000</v>
      </c>
      <c r="E53" s="152" t="s">
        <v>1146</v>
      </c>
      <c r="F53" s="153"/>
      <c r="G53" s="146"/>
      <c r="H53" s="146"/>
      <c r="I53" s="146"/>
      <c r="J53" s="146"/>
      <c r="K53" s="165"/>
      <c r="L53" s="173"/>
    </row>
    <row r="54" spans="2:12" s="150" customFormat="1" ht="51.75" customHeight="1" thickBot="1" x14ac:dyDescent="0.35">
      <c r="B54" s="151">
        <v>46</v>
      </c>
      <c r="C54" s="154" t="s">
        <v>120</v>
      </c>
      <c r="D54" s="153">
        <v>20078000</v>
      </c>
      <c r="E54" s="152" t="s">
        <v>963</v>
      </c>
      <c r="F54" s="153">
        <v>1785000</v>
      </c>
      <c r="G54" s="146" t="s">
        <v>2</v>
      </c>
      <c r="H54" s="146" t="s">
        <v>2</v>
      </c>
      <c r="I54" s="146" t="s">
        <v>2</v>
      </c>
      <c r="J54" s="146" t="s">
        <v>16</v>
      </c>
      <c r="K54" s="164" t="s">
        <v>22</v>
      </c>
      <c r="L54" s="173">
        <v>400</v>
      </c>
    </row>
    <row r="55" spans="2:12" s="150" customFormat="1" ht="51.75" customHeight="1" thickBot="1" x14ac:dyDescent="0.35">
      <c r="B55" s="151">
        <v>47</v>
      </c>
      <c r="C55" s="154" t="s">
        <v>121</v>
      </c>
      <c r="D55" s="153">
        <v>16427000</v>
      </c>
      <c r="E55" s="152" t="s">
        <v>1146</v>
      </c>
      <c r="F55" s="153"/>
      <c r="G55" s="146"/>
      <c r="H55" s="146"/>
      <c r="I55" s="146"/>
      <c r="J55" s="146"/>
      <c r="K55" s="165"/>
      <c r="L55" s="173"/>
    </row>
    <row r="56" spans="2:12" s="150" customFormat="1" ht="51.75" customHeight="1" thickBot="1" x14ac:dyDescent="0.35">
      <c r="B56" s="151">
        <v>48</v>
      </c>
      <c r="C56" s="154" t="s">
        <v>122</v>
      </c>
      <c r="D56" s="153">
        <v>136894000</v>
      </c>
      <c r="E56" s="152" t="s">
        <v>1146</v>
      </c>
      <c r="F56" s="153"/>
      <c r="G56" s="146"/>
      <c r="H56" s="146"/>
      <c r="I56" s="146"/>
      <c r="J56" s="146"/>
      <c r="K56" s="165"/>
      <c r="L56" s="173"/>
    </row>
    <row r="57" spans="2:12" s="150" customFormat="1" ht="51.75" customHeight="1" thickBot="1" x14ac:dyDescent="0.35">
      <c r="B57" s="151">
        <v>49</v>
      </c>
      <c r="C57" s="154" t="s">
        <v>123</v>
      </c>
      <c r="D57" s="153">
        <v>456313000</v>
      </c>
      <c r="E57" s="152" t="s">
        <v>1084</v>
      </c>
      <c r="F57" s="153">
        <v>292540</v>
      </c>
      <c r="G57" s="146" t="s">
        <v>2</v>
      </c>
      <c r="H57" s="146" t="s">
        <v>2</v>
      </c>
      <c r="I57" s="146" t="s">
        <v>2</v>
      </c>
      <c r="J57" s="146" t="s">
        <v>16</v>
      </c>
      <c r="K57" s="164" t="s">
        <v>22</v>
      </c>
      <c r="L57" s="173">
        <v>400</v>
      </c>
    </row>
    <row r="58" spans="2:12" s="150" customFormat="1" ht="51.75" customHeight="1" thickBot="1" x14ac:dyDescent="0.35">
      <c r="B58" s="151">
        <v>50</v>
      </c>
      <c r="C58" s="154" t="s">
        <v>124</v>
      </c>
      <c r="D58" s="153">
        <v>6388000</v>
      </c>
      <c r="E58" s="152" t="s">
        <v>1146</v>
      </c>
      <c r="F58" s="153"/>
      <c r="G58" s="146"/>
      <c r="H58" s="146"/>
      <c r="I58" s="146"/>
      <c r="J58" s="146"/>
      <c r="K58" s="165"/>
      <c r="L58" s="173"/>
    </row>
    <row r="59" spans="2:12" s="150" customFormat="1" ht="51.75" customHeight="1" thickBot="1" x14ac:dyDescent="0.35">
      <c r="B59" s="151">
        <v>51</v>
      </c>
      <c r="C59" s="154" t="s">
        <v>125</v>
      </c>
      <c r="D59" s="153">
        <v>447186000</v>
      </c>
      <c r="E59" s="152" t="s">
        <v>1146</v>
      </c>
      <c r="F59" s="153"/>
      <c r="G59" s="146"/>
      <c r="H59" s="146"/>
      <c r="I59" s="146"/>
      <c r="J59" s="146"/>
      <c r="K59" s="165"/>
      <c r="L59" s="173"/>
    </row>
    <row r="60" spans="2:12" s="150" customFormat="1" ht="51.75" customHeight="1" thickBot="1" x14ac:dyDescent="0.35">
      <c r="B60" s="151">
        <v>52</v>
      </c>
      <c r="C60" s="154" t="s">
        <v>126</v>
      </c>
      <c r="D60" s="153">
        <v>25000000</v>
      </c>
      <c r="E60" s="152" t="s">
        <v>1146</v>
      </c>
      <c r="F60" s="153"/>
      <c r="G60" s="146"/>
      <c r="H60" s="146"/>
      <c r="I60" s="146"/>
      <c r="J60" s="146"/>
      <c r="K60" s="165"/>
      <c r="L60" s="173"/>
    </row>
    <row r="61" spans="2:12" s="150" customFormat="1" ht="51.75" customHeight="1" thickBot="1" x14ac:dyDescent="0.35">
      <c r="B61" s="155">
        <v>53</v>
      </c>
      <c r="C61" s="156" t="s">
        <v>127</v>
      </c>
      <c r="D61" s="157">
        <v>45000000</v>
      </c>
      <c r="E61" s="158" t="s">
        <v>1146</v>
      </c>
      <c r="F61" s="157"/>
      <c r="G61" s="159"/>
      <c r="H61" s="159"/>
      <c r="I61" s="159"/>
      <c r="J61" s="159"/>
      <c r="K61" s="167"/>
      <c r="L61" s="176"/>
    </row>
    <row r="62" spans="2:12" s="150" customFormat="1" ht="51.75" customHeight="1" x14ac:dyDescent="0.3">
      <c r="B62" s="248">
        <v>54</v>
      </c>
      <c r="C62" s="250" t="s">
        <v>128</v>
      </c>
      <c r="D62" s="252">
        <v>10000000</v>
      </c>
      <c r="E62" s="160" t="s">
        <v>964</v>
      </c>
      <c r="F62" s="161">
        <v>640000</v>
      </c>
      <c r="G62" s="131" t="s">
        <v>2</v>
      </c>
      <c r="H62" s="131" t="s">
        <v>2</v>
      </c>
      <c r="I62" s="131" t="s">
        <v>2</v>
      </c>
      <c r="J62" s="131" t="s">
        <v>16</v>
      </c>
      <c r="K62" s="131" t="s">
        <v>22</v>
      </c>
      <c r="L62" s="174">
        <v>400</v>
      </c>
    </row>
    <row r="63" spans="2:12" s="150" customFormat="1" ht="51.75" customHeight="1" thickBot="1" x14ac:dyDescent="0.35">
      <c r="B63" s="249"/>
      <c r="C63" s="251"/>
      <c r="D63" s="253"/>
      <c r="E63" s="162" t="s">
        <v>1086</v>
      </c>
      <c r="F63" s="163">
        <v>642000</v>
      </c>
      <c r="G63" s="137" t="s">
        <v>2</v>
      </c>
      <c r="H63" s="137" t="s">
        <v>3</v>
      </c>
      <c r="I63" s="137" t="s">
        <v>2</v>
      </c>
      <c r="J63" s="137" t="s">
        <v>230</v>
      </c>
      <c r="K63" s="171" t="s">
        <v>1155</v>
      </c>
      <c r="L63" s="175">
        <v>0</v>
      </c>
    </row>
    <row r="64" spans="2:12" s="150" customFormat="1" ht="51.75" customHeight="1" thickBot="1" x14ac:dyDescent="0.35">
      <c r="B64" s="151">
        <v>55</v>
      </c>
      <c r="C64" s="154" t="s">
        <v>129</v>
      </c>
      <c r="D64" s="153">
        <v>10000000</v>
      </c>
      <c r="E64" s="152" t="s">
        <v>1146</v>
      </c>
      <c r="F64" s="153"/>
      <c r="G64" s="146"/>
      <c r="H64" s="146"/>
      <c r="I64" s="146"/>
      <c r="J64" s="146"/>
      <c r="K64" s="165"/>
      <c r="L64" s="173"/>
    </row>
    <row r="65" spans="2:12" s="150" customFormat="1" ht="51.75" customHeight="1" thickBot="1" x14ac:dyDescent="0.35">
      <c r="B65" s="151">
        <v>56</v>
      </c>
      <c r="C65" s="154" t="s">
        <v>976</v>
      </c>
      <c r="D65" s="153">
        <v>19713000</v>
      </c>
      <c r="E65" s="152" t="s">
        <v>958</v>
      </c>
      <c r="F65" s="153">
        <v>46800000</v>
      </c>
      <c r="G65" s="146" t="s">
        <v>2</v>
      </c>
      <c r="H65" s="146" t="s">
        <v>2</v>
      </c>
      <c r="I65" s="146" t="s">
        <v>3</v>
      </c>
      <c r="J65" s="146" t="s">
        <v>21</v>
      </c>
      <c r="K65" s="164" t="s">
        <v>229</v>
      </c>
      <c r="L65" s="173">
        <v>0</v>
      </c>
    </row>
  </sheetData>
  <mergeCells count="15">
    <mergeCell ref="B48:B49"/>
    <mergeCell ref="C48:C49"/>
    <mergeCell ref="D48:D49"/>
    <mergeCell ref="B62:B63"/>
    <mergeCell ref="C62:C63"/>
    <mergeCell ref="D62:D63"/>
    <mergeCell ref="B38:B39"/>
    <mergeCell ref="C38:C39"/>
    <mergeCell ref="D38:D39"/>
    <mergeCell ref="B15:B16"/>
    <mergeCell ref="C15:C16"/>
    <mergeCell ref="D15:D16"/>
    <mergeCell ref="B21:B22"/>
    <mergeCell ref="C21:C22"/>
    <mergeCell ref="D21:D22"/>
  </mergeCells>
  <pageMargins left="0.70866141732283472" right="0.70866141732283472" top="0.74803149606299213" bottom="0.74803149606299213" header="0.31496062992125984" footer="0.31496062992125984"/>
  <pageSetup paperSize="142"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PPTO SA-031-2023</vt:lpstr>
      <vt:lpstr>Precio Referencia SA-031-2023</vt:lpstr>
      <vt:lpstr>ofertas</vt:lpstr>
      <vt:lpstr>DOC HABILITANTES</vt:lpstr>
      <vt:lpstr>INDICADORES ECO</vt:lpstr>
      <vt:lpstr>Verificación SA-031-2023</vt:lpstr>
      <vt:lpstr>RESUMEN X empresa</vt:lpstr>
      <vt:lpstr>RESUMEN X lote</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Yolima Gonzalez Soler</dc:creator>
  <cp:lastModifiedBy>Ramon Bueno</cp:lastModifiedBy>
  <cp:lastPrinted>2022-12-06T00:40:02Z</cp:lastPrinted>
  <dcterms:created xsi:type="dcterms:W3CDTF">2015-03-04T18:23:12Z</dcterms:created>
  <dcterms:modified xsi:type="dcterms:W3CDTF">2023-04-20T19:10:30Z</dcterms:modified>
</cp:coreProperties>
</file>