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227"/>
  <workbookPr codeName="ThisWorkbook"/>
  <mc:AlternateContent xmlns:mc="http://schemas.openxmlformats.org/markup-compatibility/2006">
    <mc:Choice Requires="x15">
      <x15ac:absPath xmlns:x15ac="http://schemas.microsoft.com/office/spreadsheetml/2010/11/ac" url="https://uaermv-my.sharepoint.com/personal/beatriz_quintero_umv_gov_co/Documents/UMV/CONTRATOS/NUEVO VACTOR/2023/"/>
    </mc:Choice>
  </mc:AlternateContent>
  <xr:revisionPtr revIDLastSave="0" documentId="8_{50C49B30-21BF-4009-BA61-5A81878256F0}" xr6:coauthVersionLast="47" xr6:coauthVersionMax="47" xr10:uidLastSave="{00000000-0000-0000-0000-000000000000}"/>
  <bookViews>
    <workbookView xWindow="-110" yWindow="-110" windowWidth="19420" windowHeight="10300" tabRatio="900" xr2:uid="{00000000-000D-0000-FFFF-FFFF00000000}"/>
  </bookViews>
  <sheets>
    <sheet name="CONTEXTO" sheetId="16" r:id="rId1"/>
    <sheet name="IDENTIFICACION Y ANALISIS" sheetId="2" r:id="rId2"/>
    <sheet name="EVALUACION" sheetId="11" r:id="rId3"/>
    <sheet name="EVALUACION CON CONTROLES" sheetId="15" r:id="rId4"/>
    <sheet name="ASIGNACION Y TRATAMIENTO" sheetId="6" r:id="rId5"/>
  </sheets>
  <definedNames>
    <definedName name="_xlnm._FilterDatabase" localSheetId="4" hidden="1">'ASIGNACION Y TRATAMIENTO'!#REF!</definedName>
    <definedName name="_xlnm.Print_Area" localSheetId="4">'ASIGNACION Y TRATAMIENTO'!$B$2:$X$37</definedName>
    <definedName name="_xlnm.Print_Area" localSheetId="0">CONTEXTO!$B$2:$F$19</definedName>
    <definedName name="_xlnm.Print_Area" localSheetId="2">EVALUACION!$B$2:$L$52</definedName>
    <definedName name="_xlnm.Print_Area" localSheetId="3">'EVALUACION CON CONTROLES'!$B$2:$R$44</definedName>
    <definedName name="_xlnm.Print_Area" localSheetId="1">'IDENTIFICACION Y ANALISIS'!$B$2:$F$68</definedName>
    <definedName name="contratación">'IDENTIFICACION Y ANALISIS'!$B$39:$B$43</definedName>
    <definedName name="ejecución">'IDENTIFICACION Y ANALISIS'!$B$45:$B$68</definedName>
    <definedName name="planeación">'IDENTIFICACION Y ANALISIS'!$B$19:$B$29</definedName>
    <definedName name="selección">'IDENTIFICACION Y ANALISIS'!$B$31:$B$37</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23" i="15" l="1"/>
  <c r="B6" i="6" l="1"/>
  <c r="G12" i="6"/>
  <c r="H12" i="6"/>
  <c r="I12" i="6"/>
  <c r="N12" i="6"/>
  <c r="S12" i="6"/>
  <c r="T12" i="6"/>
  <c r="U12" i="6"/>
  <c r="V12" i="6"/>
  <c r="W12" i="6"/>
  <c r="X12" i="6"/>
  <c r="G13" i="6"/>
  <c r="H13" i="6"/>
  <c r="I13" i="6"/>
  <c r="N13" i="6"/>
  <c r="S13" i="6"/>
  <c r="T13" i="6"/>
  <c r="U13" i="6"/>
  <c r="V13" i="6"/>
  <c r="W13" i="6"/>
  <c r="X13" i="6"/>
  <c r="G14" i="6"/>
  <c r="H14" i="6"/>
  <c r="I14" i="6"/>
  <c r="N14" i="6"/>
  <c r="S14" i="6"/>
  <c r="T14" i="6"/>
  <c r="U14" i="6"/>
  <c r="V14" i="6"/>
  <c r="W14" i="6"/>
  <c r="X14" i="6"/>
  <c r="G15" i="6"/>
  <c r="H15" i="6"/>
  <c r="I15" i="6"/>
  <c r="N15" i="6"/>
  <c r="S15" i="6"/>
  <c r="T15" i="6"/>
  <c r="U15" i="6"/>
  <c r="V15" i="6"/>
  <c r="W15" i="6"/>
  <c r="X15" i="6"/>
  <c r="G16" i="6"/>
  <c r="H16" i="6"/>
  <c r="I16" i="6"/>
  <c r="N16" i="6"/>
  <c r="S16" i="6"/>
  <c r="T16" i="6"/>
  <c r="U16" i="6"/>
  <c r="V16" i="6"/>
  <c r="W16" i="6"/>
  <c r="X16" i="6"/>
  <c r="G17" i="6"/>
  <c r="H17" i="6"/>
  <c r="I17" i="6"/>
  <c r="N17" i="6"/>
  <c r="S17" i="6"/>
  <c r="T17" i="6"/>
  <c r="U17" i="6"/>
  <c r="V17" i="6"/>
  <c r="W17" i="6"/>
  <c r="X17" i="6"/>
  <c r="G18" i="6"/>
  <c r="H18" i="6"/>
  <c r="I18" i="6"/>
  <c r="N18" i="6"/>
  <c r="S18" i="6"/>
  <c r="T18" i="6"/>
  <c r="U18" i="6"/>
  <c r="V18" i="6"/>
  <c r="W18" i="6"/>
  <c r="X18" i="6"/>
  <c r="G19" i="6"/>
  <c r="H19" i="6"/>
  <c r="I19" i="6"/>
  <c r="N19" i="6"/>
  <c r="S19" i="6"/>
  <c r="T19" i="6"/>
  <c r="U19" i="6"/>
  <c r="V19" i="6"/>
  <c r="W19" i="6"/>
  <c r="X19" i="6"/>
  <c r="B18" i="15"/>
  <c r="D13" i="6" s="1"/>
  <c r="C18" i="15"/>
  <c r="C13" i="6" s="1"/>
  <c r="P13" i="6"/>
  <c r="B19" i="15"/>
  <c r="D14" i="6" s="1"/>
  <c r="C19" i="15"/>
  <c r="C14" i="6" s="1"/>
  <c r="J19" i="15"/>
  <c r="P14" i="6" s="1"/>
  <c r="B20" i="15"/>
  <c r="D15" i="6" s="1"/>
  <c r="C20" i="15"/>
  <c r="C15" i="6" s="1"/>
  <c r="I20" i="15"/>
  <c r="P15" i="6"/>
  <c r="B21" i="15"/>
  <c r="D16" i="6" s="1"/>
  <c r="C21" i="15"/>
  <c r="C16" i="6" s="1"/>
  <c r="I21" i="15"/>
  <c r="O16" i="6" s="1"/>
  <c r="P16" i="6"/>
  <c r="B22" i="15"/>
  <c r="D17" i="6" s="1"/>
  <c r="C22" i="15"/>
  <c r="C17" i="6" s="1"/>
  <c r="P17" i="6"/>
  <c r="D18" i="6"/>
  <c r="C23" i="15"/>
  <c r="C18" i="6" s="1"/>
  <c r="I23" i="15"/>
  <c r="P18" i="6"/>
  <c r="B24" i="15"/>
  <c r="D19" i="6" s="1"/>
  <c r="C24" i="15"/>
  <c r="C19" i="6" s="1"/>
  <c r="I24" i="15"/>
  <c r="P19" i="6"/>
  <c r="B17" i="15"/>
  <c r="D12" i="6" s="1"/>
  <c r="C17" i="15"/>
  <c r="C12" i="6" s="1"/>
  <c r="I17" i="15"/>
  <c r="P12" i="6"/>
  <c r="P11" i="6"/>
  <c r="I16" i="15"/>
  <c r="O11" i="6" s="1"/>
  <c r="B6" i="15"/>
  <c r="C16" i="15"/>
  <c r="C11" i="6" s="1"/>
  <c r="K17" i="11"/>
  <c r="J11" i="6" s="1"/>
  <c r="K25" i="11"/>
  <c r="J19" i="6" s="1"/>
  <c r="K24" i="11"/>
  <c r="L24" i="11" s="1"/>
  <c r="K18" i="6" s="1"/>
  <c r="K23" i="11"/>
  <c r="L23" i="11" s="1"/>
  <c r="K17" i="6" s="1"/>
  <c r="K22" i="11"/>
  <c r="L22" i="11" s="1"/>
  <c r="K16" i="6" s="1"/>
  <c r="K21" i="11"/>
  <c r="L21" i="11" s="1"/>
  <c r="K15" i="6" s="1"/>
  <c r="K20" i="11"/>
  <c r="L20" i="11" s="1"/>
  <c r="K14" i="6" s="1"/>
  <c r="K19" i="11"/>
  <c r="J13" i="6" s="1"/>
  <c r="K18" i="11"/>
  <c r="J12" i="6" s="1"/>
  <c r="B16" i="15"/>
  <c r="D11" i="6" s="1"/>
  <c r="X11" i="6"/>
  <c r="W11" i="6"/>
  <c r="V11" i="6"/>
  <c r="U11" i="6"/>
  <c r="T11" i="6"/>
  <c r="S11" i="6"/>
  <c r="N11" i="6"/>
  <c r="I11" i="6"/>
  <c r="H11" i="6"/>
  <c r="G11" i="6"/>
  <c r="O14" i="6"/>
  <c r="J17" i="6" l="1"/>
  <c r="K18" i="15"/>
  <c r="L18" i="15" s="1"/>
  <c r="R13" i="6" s="1"/>
  <c r="E18" i="6"/>
  <c r="F18" i="6"/>
  <c r="K22" i="15"/>
  <c r="L22" i="15" s="1"/>
  <c r="K20" i="15"/>
  <c r="L20" i="15" s="1"/>
  <c r="F11" i="6"/>
  <c r="E11" i="6"/>
  <c r="J16" i="6"/>
  <c r="L18" i="11"/>
  <c r="K12" i="6" s="1"/>
  <c r="E19" i="6"/>
  <c r="F19" i="6"/>
  <c r="F17" i="6"/>
  <c r="E17" i="6"/>
  <c r="L19" i="11"/>
  <c r="K13" i="6" s="1"/>
  <c r="K17" i="15"/>
  <c r="L17" i="15" s="1"/>
  <c r="J15" i="6"/>
  <c r="K19" i="15"/>
  <c r="L19" i="15" s="1"/>
  <c r="R14" i="6" s="1"/>
  <c r="K21" i="15"/>
  <c r="K24" i="15"/>
  <c r="K23" i="15"/>
  <c r="L23" i="15" s="1"/>
  <c r="L25" i="11"/>
  <c r="K19" i="6" s="1"/>
  <c r="E12" i="6"/>
  <c r="F12" i="6"/>
  <c r="E16" i="6"/>
  <c r="F16" i="6"/>
  <c r="F15" i="6"/>
  <c r="E15" i="6"/>
  <c r="F14" i="6"/>
  <c r="E14" i="6"/>
  <c r="E13" i="6"/>
  <c r="F13" i="6"/>
  <c r="K16" i="15"/>
  <c r="L17" i="11"/>
  <c r="K11" i="6" s="1"/>
  <c r="J14" i="6"/>
  <c r="J18" i="6"/>
  <c r="Q14" i="6" l="1"/>
  <c r="Q16" i="6"/>
  <c r="L21" i="15"/>
  <c r="R16" i="6" s="1"/>
  <c r="L24" i="15"/>
  <c r="Q11" i="6"/>
  <c r="L16" i="15"/>
  <c r="R11" i="6" s="1"/>
</calcChain>
</file>

<file path=xl/sharedStrings.xml><?xml version="1.0" encoding="utf-8"?>
<sst xmlns="http://schemas.openxmlformats.org/spreadsheetml/2006/main" count="483" uniqueCount="236">
  <si>
    <t>Catastrófico</t>
  </si>
  <si>
    <t>Moderado</t>
  </si>
  <si>
    <t>Probabilidad</t>
  </si>
  <si>
    <t>Impacto</t>
  </si>
  <si>
    <t>Regulatorios</t>
  </si>
  <si>
    <t>%</t>
  </si>
  <si>
    <t>Contratista</t>
  </si>
  <si>
    <t>Financieros</t>
  </si>
  <si>
    <r>
      <t xml:space="preserve">RIESGOS PREVISIBLES: </t>
    </r>
    <r>
      <rPr>
        <sz val="12"/>
        <rFont val="Arial"/>
        <family val="2"/>
      </rPr>
      <t>Son los posibles hechos o circunstancias que por la naturaleza del contrato y de la actividad a ejecutar es factible su ocurrencia.</t>
    </r>
  </si>
  <si>
    <t>Probabilidad de Ocurrencia</t>
  </si>
  <si>
    <t>DEFINICIONES</t>
  </si>
  <si>
    <t>Raro (puede ocurrir excepcionalmente)</t>
  </si>
  <si>
    <t>Improbable (puede ocurrir ocasionalmente)</t>
  </si>
  <si>
    <t>Posible (puede ocurrir en cualquier momento futuro)</t>
  </si>
  <si>
    <t>Probable (probablemente va a ocurrir)</t>
  </si>
  <si>
    <t>Casi cierto (ocurre en la mayoria de circunstancias)</t>
  </si>
  <si>
    <t>Valoración</t>
  </si>
  <si>
    <t>Catagoria</t>
  </si>
  <si>
    <t>Categoria del Riesgo</t>
  </si>
  <si>
    <t>Insignificante</t>
  </si>
  <si>
    <t>Menor</t>
  </si>
  <si>
    <t>Mayor</t>
  </si>
  <si>
    <t>Categoria</t>
  </si>
  <si>
    <t>Impacto del Riesgo</t>
  </si>
  <si>
    <t>Valoración del Riesgo</t>
  </si>
  <si>
    <t>Categoría</t>
  </si>
  <si>
    <t xml:space="preserve">8, 9 y 10 </t>
  </si>
  <si>
    <t>Riesgo extremo</t>
  </si>
  <si>
    <t xml:space="preserve">6 y 7 </t>
  </si>
  <si>
    <t>Riesgo alto</t>
  </si>
  <si>
    <t>Riesgo medio</t>
  </si>
  <si>
    <t xml:space="preserve">2, 3 y 4 </t>
  </si>
  <si>
    <t>Riesgo bajo</t>
  </si>
  <si>
    <t>Economicos</t>
  </si>
  <si>
    <t>Sociales o Políticos</t>
  </si>
  <si>
    <t>Operacionales</t>
  </si>
  <si>
    <t>Ambientales</t>
  </si>
  <si>
    <t>TIPO</t>
  </si>
  <si>
    <t>CLASE</t>
  </si>
  <si>
    <t>FUENTE</t>
  </si>
  <si>
    <t>ETAPAS</t>
  </si>
  <si>
    <t>Inadecuada escogencia de la modalidad de contratación</t>
  </si>
  <si>
    <t xml:space="preserve">Requisitos habilitantes inapropiados para el proceso de selección </t>
  </si>
  <si>
    <t xml:space="preserve">Inadecuada  descripción del bien o servicio requerido </t>
  </si>
  <si>
    <t>Ausencia de fundamentación de la justificación y conveniencia de la contratación</t>
  </si>
  <si>
    <t>Requisitos habilitantes que impidan la selección objetiva</t>
  </si>
  <si>
    <t>No aprobación o demoras en la expedición vigencias futuras</t>
  </si>
  <si>
    <t>Apertura de procesos sin disponibilidad  presupuestal</t>
  </si>
  <si>
    <t>Inadecuado manejo administrativo del proceso contractual</t>
  </si>
  <si>
    <t>Inadecuada evaluación de las ofertas y/o verificación de requisitos habilitantes</t>
  </si>
  <si>
    <t>Contestación inoportuna a todas las observaciones formuladas a los documentos de la contratación</t>
  </si>
  <si>
    <t>No publicación de la documentación del proceso de selección en el SECOP</t>
  </si>
  <si>
    <t>Selección de ofertas con precios  artificialmente bajos.</t>
  </si>
  <si>
    <t>Confabulacion de los proponentes (Colusión)</t>
  </si>
  <si>
    <t>Falta de constitución o constitución tardía de la garantía única. Aceptación de garantías que no se ajustan a lo contemplado en el contrato</t>
  </si>
  <si>
    <t>Presentación de reclamos de terceros sobre la selección del oferente que retrasen el perfeccionamiento del contrato.</t>
  </si>
  <si>
    <t>Fluctuaciones del valor de la moneda</t>
  </si>
  <si>
    <t>Cambio de precios en factores de producción.</t>
  </si>
  <si>
    <t>Variación de los precios del mercado</t>
  </si>
  <si>
    <t>Factores políticos o macroeconómicos.</t>
  </si>
  <si>
    <t>Cancelación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</si>
  <si>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</si>
  <si>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</si>
  <si>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</si>
  <si>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Defecto en la instalación de equipos</t>
  </si>
  <si>
    <t>Defectos en los equipos.</t>
  </si>
  <si>
    <t>Daños a los equipos objeto de mantenimiento y/o otros bienes</t>
  </si>
  <si>
    <t>Imposición de nuevos tributos</t>
  </si>
  <si>
    <t>Imposición de nuevos trámites o permisos</t>
  </si>
  <si>
    <t>Cambios en el marco regulatorio o normatividad aplicable al proyecto.</t>
  </si>
  <si>
    <t>Variación de tasas o tarifas</t>
  </si>
  <si>
    <t>Demora en el inicio previsto para la ejecución de la obra</t>
  </si>
  <si>
    <t>Fuentes de materiales</t>
  </si>
  <si>
    <t>Programación de obra</t>
  </si>
  <si>
    <t>Incumplimiento derivado del trámite de los permisos con autoridades ambientales, la obtención de los mismos, paz y salvos</t>
  </si>
  <si>
    <t>Inadecuada identificación de las condiciones contractuales</t>
  </si>
  <si>
    <t>De la naturaleza</t>
  </si>
  <si>
    <t>Eventos naturales tales como lluvias, inundaciones y sequias entre otros</t>
  </si>
  <si>
    <t>Nuevos desarrollos técnologicos o estandares que influyen en la ejecución del contrato</t>
  </si>
  <si>
    <t>Obsolecencia técnologica</t>
  </si>
  <si>
    <t>Técnologicos</t>
  </si>
  <si>
    <t>Falta de claridad en la elaboración de los actos administrativos</t>
  </si>
  <si>
    <t>Inadecuada elaboración de estudios y diseños</t>
  </si>
  <si>
    <r>
      <t xml:space="preserve">ETAPA DE PLANEACIÓN: </t>
    </r>
    <r>
      <rPr>
        <sz val="12"/>
        <rFont val="Arial"/>
        <family val="2"/>
      </rPr>
      <t>Está comprendida entre la elaboración del Plan Anual de Adquisiciones y la fecha en la cual decide continuar o no con el Proceso de Contratación</t>
    </r>
  </si>
  <si>
    <r>
      <t xml:space="preserve">ETAPA DE SELECCIÓN: </t>
    </r>
    <r>
      <rPr>
        <sz val="12"/>
        <rFont val="Arial"/>
        <family val="2"/>
      </rPr>
      <t>Está comprendida entre el acto de Apertura del Proceso de Contratación y la Adjudicación o la declaración de desierto del Proceso de Contratación</t>
    </r>
  </si>
  <si>
    <r>
      <t xml:space="preserve">ETAPA DE CONTRATACIÓN: </t>
    </r>
    <r>
      <rPr>
        <sz val="12"/>
        <rFont val="Arial"/>
        <family val="2"/>
      </rPr>
      <t xml:space="preserve">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t>
    </r>
  </si>
  <si>
    <r>
      <t xml:space="preserve">ETAPA DE EJECUCIÓN: </t>
    </r>
    <r>
      <rPr>
        <sz val="12"/>
        <rFont val="Arial"/>
        <family val="2"/>
      </rPr>
      <t>Inicia una vez cumplidos los requisitos previstos para iniciar la ejecución del contrato respectivo y termina con el vencimiento del plazo del contrato o la fecha de liquidación si hay lugar a ella.</t>
    </r>
  </si>
  <si>
    <t>SELECCIÓN</t>
  </si>
  <si>
    <t>CONTRATACIÓN</t>
  </si>
  <si>
    <t>EJECUCIÓN</t>
  </si>
  <si>
    <t>PLANEACIÓN</t>
  </si>
  <si>
    <t>Estatal</t>
  </si>
  <si>
    <t>Especifico</t>
  </si>
  <si>
    <t>General</t>
  </si>
  <si>
    <t>Interno</t>
  </si>
  <si>
    <t>Externo</t>
  </si>
  <si>
    <t>ETAPA</t>
  </si>
  <si>
    <t>No</t>
  </si>
  <si>
    <t>Clase</t>
  </si>
  <si>
    <t>Fuente</t>
  </si>
  <si>
    <t>Etapa</t>
  </si>
  <si>
    <t>Descripción (Que puede pasar y, cómo puede ocurrir)</t>
  </si>
  <si>
    <t>Consecuencias de la ocurrencia del evento</t>
  </si>
  <si>
    <t>Calificación total</t>
  </si>
  <si>
    <t>Prioridad</t>
  </si>
  <si>
    <t>¿A quien se le asigna?</t>
  </si>
  <si>
    <t>Tratamiento/Controles a ser implementados</t>
  </si>
  <si>
    <t>Calidad  de  las  obras</t>
  </si>
  <si>
    <t>Riesgo   geológico</t>
  </si>
  <si>
    <t>Calificación Total</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</si>
  <si>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</si>
  <si>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</si>
  <si>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</si>
  <si>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</si>
  <si>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</si>
  <si>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</si>
  <si>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INSTRUCCIONES PARA LA IDENTIFICACIÓN,  ANALISIS, EVALUACIÓN , ASIGNACIÓN Y TRATAMIENTO DE RIESGOS EN LA CONTRATACIÓN</t>
  </si>
  <si>
    <t>7) Continúe en la hoja de asignación  y tratamiento</t>
  </si>
  <si>
    <t>1) Describa el tratamiento/controles a ser implementados</t>
  </si>
  <si>
    <t xml:space="preserve">2) Teniendo en cuenta el tratamiento descrito, asigne la probabilidad de ocurrencia del riesgo, de conformidad con la tabla de probabilidad </t>
  </si>
  <si>
    <t xml:space="preserve">3) Teniendo en cuenta el tratamiento descrito, asigne el impacto que generaría la materialización del riesgo, de conformidad con la tabla de impacto </t>
  </si>
  <si>
    <t>4) Al realizar las anteriores actividades se obtendrá la calificación total y la valoración del riesgo (prioridad)</t>
  </si>
  <si>
    <t>Calificación Cualitativa</t>
  </si>
  <si>
    <t>Calificación Monetaria</t>
  </si>
  <si>
    <t>Obstruye la ejecución del contrato de manera intrascendente.</t>
  </si>
  <si>
    <t>Perturba la ejecución del contrato de manera grave imposibilitando la consecución del objeto contractual.</t>
  </si>
  <si>
    <t>Impacto sobre el valor del contrato en más del treinta por ciento (30%).</t>
  </si>
  <si>
    <t>Obstruye la ejecución del contrato sustancialmente pero aun así permite la consecución del objeto contractual</t>
  </si>
  <si>
    <t>Incrementa el valor del contrato entre el quince (15%) y el treinta por ciento (30%).</t>
  </si>
  <si>
    <t>Afecta la ejecución del contrato sin alterar el beneficio para las partes</t>
  </si>
  <si>
    <t>Genera un impacto sobre el valor del contrato entre el cinco (5%) y el quince por ciento (15%).</t>
  </si>
  <si>
    <t>Dificulta la ejecución del contrato de manera baja, aplicando medidas mínimas se pueden lograr el objeto contractual</t>
  </si>
  <si>
    <t>Los sobrecostos no representan más del cinco por ciento (5%) del valor del contrato.</t>
  </si>
  <si>
    <t>Los sobrecostos no representan más del uno por ciento (1%) del valor del contrato.</t>
  </si>
  <si>
    <t>Cualitativa</t>
  </si>
  <si>
    <t>Monetaria</t>
  </si>
  <si>
    <t>CALIFICACIÓN</t>
  </si>
  <si>
    <t>1) Seleccione el tipo de calificación (Cualitativa ó Monetaria)</t>
  </si>
  <si>
    <t>2) Seleccione la(s) etapas  y los riesgos que aplican al objeto contractual</t>
  </si>
  <si>
    <t xml:space="preserve">3) Asigne la probabilidad de ocurrencia del riesgo, de conformidad con la tabla de probabilidad  </t>
  </si>
  <si>
    <t xml:space="preserve">4) Asigne el impacto que generaría la materialización del riesgo, de conformidad con la tabla de impacto </t>
  </si>
  <si>
    <t xml:space="preserve">5) Al realizar las anteriores actividades se obtendrá la calificación total y la valoración del riesgo (prioridad) , traslde al formato evaluación con controles, los que tengan un nivel de criticidad diferente a bajo. </t>
  </si>
  <si>
    <t>ESTABLECER EL CONTEXTO</t>
  </si>
  <si>
    <r>
      <t xml:space="preserve">RIESGO GENERAL: </t>
    </r>
    <r>
      <rPr>
        <sz val="12"/>
        <rFont val="Arial"/>
        <family val="2"/>
      </rPr>
      <t>Es un riesgo de todos los procesos de contratación adelantados por la Entidad Estatal, por lo cual está presente en toda su actividad contractual.</t>
    </r>
  </si>
  <si>
    <r>
      <t xml:space="preserve">RIEGO ESPECIFICO: </t>
    </r>
    <r>
      <rPr>
        <sz val="12"/>
        <rFont val="Arial"/>
        <family val="2"/>
      </rPr>
      <t>Es un riesgo propio delproceso de contratación objeto de análisis.</t>
    </r>
  </si>
  <si>
    <t xml:space="preserve">Categoria </t>
  </si>
  <si>
    <t>Inadecuado análisis  económico estimativo del valor del contrato</t>
  </si>
  <si>
    <r>
      <t xml:space="preserve">Ciudadanía que se beneficia del Proceso de Contratación: </t>
    </r>
    <r>
      <rPr>
        <sz val="12"/>
        <rFont val="Arial"/>
        <family val="2"/>
      </rPr>
      <t>Agentes internos (funcionarios, pasantes) y externos (contratistas, visitantes y usuarios externos en general)</t>
    </r>
  </si>
  <si>
    <t>Falta de solicitud o solicitud tardía del registro  presupuestal</t>
  </si>
  <si>
    <r>
      <rPr>
        <b/>
        <u/>
        <sz val="12"/>
        <rFont val="Arial"/>
        <family val="2"/>
      </rPr>
      <t>Partícipes del Proceso de Contratación:</t>
    </r>
    <r>
      <rPr>
        <b/>
        <sz val="12"/>
        <rFont val="Arial"/>
        <family val="2"/>
      </rPr>
      <t xml:space="preserve"> </t>
    </r>
    <r>
      <rPr>
        <sz val="12"/>
        <rFont val="Arial"/>
        <family val="2"/>
      </rPr>
      <t>Agentes externos (Organismos de control, veedurías ciudadanas), agentes internos (supervisores, funcionarios y demás usuarios).</t>
    </r>
    <r>
      <rPr>
        <b/>
        <sz val="12"/>
        <rFont val="Arial"/>
        <family val="2"/>
      </rPr>
      <t xml:space="preserve"> </t>
    </r>
  </si>
  <si>
    <t>UAERMV</t>
  </si>
  <si>
    <t>Esta matriz es un documento anexo del Estudio Previo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</si>
  <si>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2"/>
        <rFont val="Arial"/>
        <family val="2"/>
      </rPr>
      <t>Aplica igual para contratos interadministrativos</t>
    </r>
    <r>
      <rPr>
        <sz val="12"/>
        <rFont val="Arial"/>
        <family val="2"/>
      </rPr>
      <t>)
En este paso la Entidad Estatal debe identificar los aspectos que se mencionan a continuación y los posibles efectos adversos que estos pueden generar.</t>
    </r>
  </si>
  <si>
    <r>
      <t xml:space="preserve">Capacidad de la Entidad Estatal entendida como la disponibilidad de recursos y conocimientos para el Proceso de Contratación: </t>
    </r>
    <r>
      <rPr>
        <sz val="12"/>
        <rFont val="Arial"/>
        <family val="2"/>
      </rPr>
      <t>La disponibilidad de la Entidad de sus recursos y el conocimiento de su equipo humano se refleja en los diferentes funcionarios que participarán en las diversas etapas del proceso de selección: participan las áreas que requieren los procesos de contratación (Etapa de Estudios previos), el área de Contratos de la Secretaría General (Etapa contractual), los evaluadores designados, idóneos y con experiencia en el tema.</t>
    </r>
  </si>
  <si>
    <r>
      <t xml:space="preserve">Condiciones políticas: </t>
    </r>
    <r>
      <rPr>
        <i/>
        <sz val="12"/>
        <rFont val="Arial"/>
        <family val="2"/>
      </rPr>
      <t>Si aplican</t>
    </r>
  </si>
  <si>
    <r>
      <t xml:space="preserve">Entorno socio ambiental: </t>
    </r>
    <r>
      <rPr>
        <i/>
        <sz val="12"/>
        <rFont val="Arial"/>
        <family val="2"/>
      </rPr>
      <t>Si aplican</t>
    </r>
  </si>
  <si>
    <r>
      <rPr>
        <b/>
        <sz val="12"/>
        <rFont val="Arial"/>
        <family val="2"/>
      </rPr>
      <t>RIESGO:</t>
    </r>
    <r>
      <rPr>
        <sz val="10"/>
        <rFont val="Arial"/>
        <family val="2"/>
      </rPr>
      <t xml:space="preserve"> </t>
    </r>
    <r>
      <rPr>
        <sz val="12"/>
        <rFont val="Arial"/>
        <family val="2"/>
      </rPr>
      <t>evento que puede generar efectos adversos y de distinta magnitud en el logro de los objetivos del Proceso de Contratación o en la ejecución de un contrato</t>
    </r>
  </si>
  <si>
    <t xml:space="preserve">1) Identifique los riesgos previsibles que le apliquen al objeto contractual que se adelante; En caso de identificar otro riesgo inclúyalo en la proforma e informe al Área de Contratos de la Secretaría General para que sea actualizada en el SIG. </t>
  </si>
  <si>
    <t xml:space="preserve">Falta de profundidad en el estudio de sector no identificandose claramente aspectos de oferta y demanda </t>
  </si>
  <si>
    <t xml:space="preserve">Riesgo de que no se firme el contrato. </t>
  </si>
  <si>
    <t>CÓDIGO: CON-FM-089</t>
  </si>
  <si>
    <t>6) Continúe en la hoja de evaluación de controles</t>
  </si>
  <si>
    <t>FORMATO ANÁLISIS DE RIESGOS CONTRACTUALES</t>
  </si>
  <si>
    <t>¿Cómo se realiza el monitoreo?</t>
  </si>
  <si>
    <t>VERSIÓN: 2</t>
  </si>
  <si>
    <t>FECHA DE APLICACIÓN: DICIEMBRE DE 2021</t>
  </si>
  <si>
    <t>Declaratoria desierta del proceso de selección y/o revocatoria de la apertura formal del proceso. Bajo índice de ejecución del PAA, infeciencia administrativa</t>
  </si>
  <si>
    <t>Cualquier error que se puedan presentar los documentos de estructura de la contratacion, pero que pueden afectar la ejecución del contrato, generando modificaciones, aclaraciones, prórrogas y adicione</t>
  </si>
  <si>
    <t>Posible afectación del equilibrio económico del contrato, que pueda llegar a generar el incumplimiento en el alcance del objeto contractual</t>
  </si>
  <si>
    <t>Revocatoria del acto administrativo de adjudicacion. Contrato viciado por nulidad absoluta a causa de una selección no objetiva</t>
  </si>
  <si>
    <t xml:space="preserve">Retrasos en la prestación del servicio, Afecta el cumplimiento de las obligaciones contractuales. Puede generar sanciones y prórrogas </t>
  </si>
  <si>
    <t>NO</t>
  </si>
  <si>
    <t xml:space="preserve">Equipo estructurador </t>
  </si>
  <si>
    <t>SI</t>
  </si>
  <si>
    <t>Categoría del Riesgo</t>
  </si>
  <si>
    <t>Casi cierto (ocurre en la mayoría de circunstancias)</t>
  </si>
  <si>
    <t>5) Diligencie la información de las demás columnas</t>
  </si>
  <si>
    <t>Inicio de la etapa de planeación de la contratación</t>
  </si>
  <si>
    <t xml:space="preserve">En el momento de la estructuración </t>
  </si>
  <si>
    <t>Comité Evaluador</t>
  </si>
  <si>
    <t>Entrega de propuestas a los miembros del comité evaluador</t>
  </si>
  <si>
    <t>Comparación de los valores ofertados con los precios del mercado vigentes a la fecha de presentación de la propuesta.</t>
  </si>
  <si>
    <t>Durante la fase de evaluación del proceso de contratación.</t>
  </si>
  <si>
    <t>SUPERVISOR DEL CONTRATO</t>
  </si>
  <si>
    <t>Inicio de la etapa de ejecucion</t>
  </si>
  <si>
    <t>Durante la ejecucion del contrato</t>
  </si>
  <si>
    <t>Hasta la terminación del contrato</t>
  </si>
  <si>
    <t>Gestión Contractual  /Estructuración- área técnica que apoya la estructuración del proceso</t>
  </si>
  <si>
    <t>Fecha de Aceptación de la Oferta</t>
  </si>
  <si>
    <t xml:space="preserve">Seguimiento en la etapa de planeación </t>
  </si>
  <si>
    <r>
      <t xml:space="preserve">Normativa aplicable al objeto del Proceso de Contratación: </t>
    </r>
    <r>
      <rPr>
        <sz val="12"/>
        <rFont val="Arial"/>
        <family val="2"/>
      </rPr>
      <t xml:space="preserve">Decreto 456 de 2008 “Por el cual se reformó el Plan de Gestión Ambiental del Distrito Capital”; Resolución No.3957 de 2009 “Por la cual se establece la norma técnica, para el control y manejo de los vertimientos realizados a la red de alcantarillado público en el Distrito Capital”; Ley 99 de 1993; Decreto Distrital 332 de 2020, asimismo, el proceso de selección se desarrollara mediante la </t>
    </r>
    <r>
      <rPr>
        <i/>
        <sz val="12"/>
        <rFont val="Arial"/>
        <family val="2"/>
      </rPr>
      <t xml:space="preserve">Mínima Cuantía, para lo cual se aplicara lo señalado en el artículo 94 de la Ley 1474 de 2011, “Transparencia en contratación de mínima cuantía”, que adicionó el artículo 2° de la Ley 1150 de 2007, debido a que el valor estimado de la contratación no excede del 10% por ciento de la menor cuantía de la entidad, en concordancia con el Decreto 1082 de 2015 y demás disposiciones concordantes y complementarias. </t>
    </r>
  </si>
  <si>
    <t xml:space="preserve">Realidad del sector no se refleja en las condiciones económicas exigidas (indicadores económicos exigidos), generando reprocesos en el procedimiento desplegado e incluso ocacionando declaratorás deciertas </t>
  </si>
  <si>
    <t>Retraso en la ejecución del contrato</t>
  </si>
  <si>
    <t>BAJO</t>
  </si>
  <si>
    <t>MEDIO</t>
  </si>
  <si>
    <t>Objeto Contractual: PRESTACION DEL SERVICIO PARA LA LIMPIEZA Y RECOLECCIÓN DE LODOS DE LAS TRAMPAS DE GRASA Y SEDIMENTADORES EN LA SEDES OPERATIVA Y DE POZO SÉPTICO EN LA SEDE PRODUCCIÓN DE LA UNIDAD ADMINISTRATIVA ESPECIAL DE REHABILITACIÓN Y MANTENIMIENTO VIAL - PROYECTO 7859 Meta 2.</t>
  </si>
  <si>
    <t>Seguimiento y verificacion al momento de prestarse el servicio</t>
  </si>
  <si>
    <t>Seguimiento y verificacion al cumplimiento de las obligaciones contractuales a lo largo del contrato</t>
  </si>
  <si>
    <t>Afecta el cumplimiento de las obligaciones contractuales. Genera retrasos, sanciones y/o multas</t>
  </si>
  <si>
    <t>Afecta el cumplimiento de las obligaciones contractuales, generando modificaciones, aclaraciones al contrato</t>
  </si>
  <si>
    <t>En la estructuración de los documentos previos se deben verificar por parte del abogado responsable del proceso los requisitos habilitantes que se exgiran, garantizando que los mismos correspondan con la modalidad de selección y requerimientos establecidos en la ficha técnica y necesidad de la entidad</t>
  </si>
  <si>
    <t xml:space="preserve">Equipo estruturador liderado por abogado responsable y área generadora d ela necesidad </t>
  </si>
  <si>
    <t>hasta la aprobaciónd el proceso en mesa interdisciplinaria</t>
  </si>
  <si>
    <t>revisiones a documentos previos previo a aprobación del líder gcon</t>
  </si>
  <si>
    <t>El estructurador económico deberá analizar las condiciones del mercado, efectuando un adecuado análisis a las cotizaciones recibidas así como a las contrataciones anteriores realizadas por la entidad, con lo cual, se pueda garantizar una confiabilidad alta en los valores establecidos como presupuesto oficial</t>
  </si>
  <si>
    <t>El abogado responsable del proceso deberá revisar las condiciones que se exigiran al futuro contratista, garantizando que las mismas se adecuen al tipo de contrato a celebrar y los requerimientos técnicos exigidos en la ficha técnica</t>
  </si>
  <si>
    <t>Hasta la aprobacion del proceso en mesa interdisciplinaria</t>
  </si>
  <si>
    <t>Revisión de los documentos previos, obligaciones específicas y ficha técnica</t>
  </si>
  <si>
    <t xml:space="preserve">Durante la etapa de planeación </t>
  </si>
  <si>
    <t>El ordendor del gasto designará un comité evlauador interdisciplinario que cuente con la experiencia necesaria que permita la verificación de requisitos se adecue a las exigencias de la invitación pública.</t>
  </si>
  <si>
    <t>Ordenador del Gasto</t>
  </si>
  <si>
    <t xml:space="preserve">Nombraiento equipo evaluador a través de memorando </t>
  </si>
  <si>
    <t xml:space="preserve">Hasta la fecha establecida para publicar el informe de evaluación </t>
  </si>
  <si>
    <t>Nombrando  profesionales con experiencia en evlauación de ofertas y conocimiento específico al objeto que se pretende contratar</t>
  </si>
  <si>
    <t>Memorando designación de equipo evaluador</t>
  </si>
  <si>
    <t>El evaluador económico debe verificar el valor ofertado y en caso de que el valor se considere artificialmente bajo, de conformidad con la guía de Colombia compra eficiente, aplicará el procedimiento para el tratamiento de ofertas con precio artificialmente bajo</t>
  </si>
  <si>
    <t>La entidad ha establecido plazos perentórios indicados en el cronograma del proceso para que el proveedor seleccionado apruebe el contrato en la plataforma secorpII. El abogado responsable del proceso debe hacer seguimiento continuo a esta actividad una vez se remita el contrato electrónico para aprobación.</t>
  </si>
  <si>
    <t>Abogado responsable del proceso</t>
  </si>
  <si>
    <t>Remitido el contrato electrónico a través de secop II</t>
  </si>
  <si>
    <t>Cumplida la fecha establecida en el cronograma del proceso</t>
  </si>
  <si>
    <t>Monitoreo diario desde que se remite el contrato a través de la plataforma secop Ii para aprobación del proveedor</t>
  </si>
  <si>
    <t>Durante el plazo previsot para aprobar el contrato en secop II</t>
  </si>
  <si>
    <t>El supervisor del contrato deberá realizar verificación de los equipos entregados y en caso que se presenten fallas de los mismos, deberá informar al contratista para que se supere la calamidad y el objeto contractual no se vea afectado</t>
  </si>
  <si>
    <t>Desde la entrega de los equipos</t>
  </si>
  <si>
    <t>El contratista debe garantizar que durante la ejecución del contrato las licencias y permisos se encuentren vigentes.</t>
  </si>
  <si>
    <t>CONTRATISTA  Y SUPERVISOR DEL CONTRATO</t>
  </si>
  <si>
    <t xml:space="preserve">Hasta la entrega de los informes requeridos al finalizar el contraot </t>
  </si>
  <si>
    <t xml:space="preserve">verificación durante la ejecución del contrato </t>
  </si>
  <si>
    <t>El contratista y el supervisor informarán al ordenador del gasto de los cambios en el marco regulatorio que puedan afectar la prestación del servicios, para así tomar las acciones que permitan dar cumplimiento al nuevo marco regulatorio y que se pueda ejecutar el contrato a satisfacción</t>
  </si>
  <si>
    <t>Seguimiento al marco regulatorio que se aplica al objeto contractual</t>
  </si>
  <si>
    <r>
      <t>Suficiencia del presupuesto oficial del Proceso de Contratación:</t>
    </r>
    <r>
      <rPr>
        <sz val="12"/>
        <rFont val="Arial"/>
        <family val="2"/>
      </rPr>
      <t xml:space="preserve"> De acuerdo al Plan de contratación para la vigencia</t>
    </r>
    <r>
      <rPr>
        <i/>
        <sz val="12"/>
        <rFont val="Arial"/>
        <family val="2"/>
      </rPr>
      <t xml:space="preserve"> 2023</t>
    </r>
    <r>
      <rPr>
        <sz val="12"/>
        <rFont val="Arial"/>
        <family val="2"/>
      </rPr>
      <t>, se estimaron los recursos necesarios para el desarrollo del proceso de la contratación, el cual tendrá el soporte presupuestal suficiente para su desarrollo.</t>
    </r>
  </si>
  <si>
    <r>
      <rPr>
        <b/>
        <u/>
        <sz val="12"/>
        <rFont val="Arial"/>
        <family val="2"/>
      </rPr>
      <t>Objeto del Proceso de Contratación:</t>
    </r>
    <r>
      <rPr>
        <b/>
        <sz val="12"/>
        <rFont val="Arial"/>
        <family val="2"/>
      </rPr>
      <t xml:space="preserve"> </t>
    </r>
    <r>
      <rPr>
        <sz val="12"/>
        <rFont val="Arial"/>
        <family val="2"/>
      </rPr>
      <t>PRESTACION DEL SERVICIO PARA LA LIMPIEZA Y RECOLECCIÓN DE LODOS DE LAS TRAMPAS DE GRASA Y SEDIMENTADORES EN LA SEDES OPERATIVA Y DE POZO SÉPTICO EN LA SEDE PRODUCCIÓN DE LA UNIDAD ADMINISTRATIVA ESPECIAL DE REHABILITACIÓN Y MANTENIMIENTO VIAL - PROYECTO 7859 Meta 2.</t>
    </r>
  </si>
  <si>
    <r>
      <t xml:space="preserve">Condiciones geográficas y de acceso del lugar en el cual se debe cumplir el objeto del Proceso de Contratación: </t>
    </r>
    <r>
      <rPr>
        <sz val="12"/>
        <rFont val="Arial"/>
        <family val="2"/>
      </rPr>
      <t xml:space="preserve">El servicio se prestara en en la sede operativa y de producción de la Unidad Administrativa Especial de Rehabilitación y Mantenimiento Vial ubicadas en la siguientes direcciones: Sedes Operativas: Calle 22 D # 120-40 y Sede de Producción: km 3 vía Pasquilla vereda Mochuelo de la UAERMV.
</t>
    </r>
  </si>
  <si>
    <r>
      <t xml:space="preserve">Factores ambientales: </t>
    </r>
    <r>
      <rPr>
        <sz val="12"/>
        <rFont val="Arial"/>
        <family val="2"/>
      </rPr>
      <t>El contratista debe manejar normas ambientales para la recolección, transporte y la disposición final de los lodos que se generan en la Entidad en los lugares autorizados según lo establece la normatividad vigente aplicable producto del  servicio para limpieza y recolección de lodos de las trampas de grasa y sedimentadores en las sedes operativas y de producción de la UAERMV.</t>
    </r>
  </si>
  <si>
    <r>
      <t xml:space="preserve">Sector del objeto del Proceso de Contratación y su mercado: </t>
    </r>
    <r>
      <rPr>
        <sz val="12"/>
        <rFont val="Arial"/>
        <family val="2"/>
      </rPr>
      <t>Todos los clientes (entidades privadas, Estatales y Gubernamentales), alrededor en todo el Territorio Nacional Colombiano y el exterior, quienes solicitan servicio de limpieza y recolección de lodos de las trampas de grasa y sedimentadores.</t>
    </r>
  </si>
  <si>
    <r>
      <t xml:space="preserve">Experiencia propia y de otras Entidades Estatales en Procesos de Contratación del mismo tipo: </t>
    </r>
    <r>
      <rPr>
        <sz val="12"/>
        <rFont val="Arial"/>
        <family val="2"/>
      </rPr>
      <t xml:space="preserve">- </t>
    </r>
    <r>
      <rPr>
        <i/>
        <sz val="12"/>
        <rFont val="Arial"/>
        <family val="2"/>
      </rPr>
      <t>La Entidad contrata anualmente el programa el servicio  para limpieza y recolección de lodos de las trampas de grasa y sedimentadores en las sedes operativas y de producción de la UAERMV necesario para su funcionamiento, por lo cual es un proceso que ha sido adelantado de manera  permanente, recientemente mediante procesos de minima cuantia en el 2019 ( Contrato No. 415 de 2019), 2021 Contrato No.428 de 2021 y 2022 (Contrato No. 499 de 2022); así las cosas se cuenta con la experiencia adquirida en el adelantamiento de este tipo de procesos y lograr el cumplimiento de los fines de la contratación.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</si>
</sst>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0"/>
      <name val="Arial"/>
    </font>
    <font>
      <sz val="8"/>
      <name val="Arial"/>
      <family val="2"/>
    </font>
    <font>
      <b/>
      <sz val="10"/>
      <name val="Arial"/>
      <family val="2"/>
    </font>
    <font>
      <sz val="10"/>
      <name val="Arial"/>
      <family val="2"/>
    </font>
    <font>
      <b/>
      <sz val="10"/>
      <color indexed="9"/>
      <name val="Arial"/>
      <family val="2"/>
    </font>
    <font>
      <b/>
      <sz val="14"/>
      <name val="Arial"/>
      <family val="2"/>
    </font>
    <font>
      <sz val="12"/>
      <name val="Arial"/>
      <family val="2"/>
    </font>
    <font>
      <b/>
      <sz val="12"/>
      <name val="Arial"/>
      <family val="2"/>
    </font>
    <font>
      <b/>
      <sz val="12"/>
      <color indexed="9"/>
      <name val="Arial"/>
      <family val="2"/>
    </font>
    <font>
      <sz val="12"/>
      <name val="Arial"/>
      <family val="2"/>
    </font>
    <font>
      <sz val="11"/>
      <name val="Arial"/>
      <family val="2"/>
    </font>
    <font>
      <sz val="11"/>
      <name val="Arial Narrow"/>
      <family val="2"/>
    </font>
    <font>
      <b/>
      <sz val="10"/>
      <name val="Arial Narrow"/>
      <family val="2"/>
    </font>
    <font>
      <sz val="10"/>
      <name val="Arial Narrow"/>
      <family val="2"/>
    </font>
    <font>
      <b/>
      <sz val="10"/>
      <color indexed="9"/>
      <name val="Arial Narrow"/>
      <family val="2"/>
    </font>
    <font>
      <b/>
      <u/>
      <sz val="12"/>
      <name val="Arial"/>
      <family val="2"/>
    </font>
    <font>
      <sz val="9"/>
      <name val="Arial Narrow"/>
      <family val="2"/>
    </font>
    <font>
      <i/>
      <sz val="12"/>
      <name val="Arial"/>
      <family val="2"/>
    </font>
    <font>
      <sz val="10"/>
      <name val="Arial"/>
      <family val="2"/>
    </font>
    <font>
      <b/>
      <sz val="11"/>
      <name val="Arial"/>
      <family val="2"/>
    </font>
    <font>
      <b/>
      <sz val="11"/>
      <color indexed="9"/>
      <name val="Arial"/>
      <family val="2"/>
    </font>
    <font>
      <sz val="9"/>
      <name val="Arial"/>
      <family val="2"/>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63">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style="thin">
        <color indexed="64"/>
      </left>
      <right/>
      <top style="medium">
        <color indexed="64"/>
      </top>
      <bottom/>
      <diagonal/>
    </border>
    <border>
      <left/>
      <right style="thin">
        <color indexed="64"/>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s>
  <cellStyleXfs count="1">
    <xf numFmtId="0" fontId="0" fillId="0" borderId="0"/>
  </cellStyleXfs>
  <cellXfs count="325">
    <xf numFmtId="0" fontId="0" fillId="0" borderId="0" xfId="0"/>
    <xf numFmtId="0" fontId="2" fillId="2" borderId="0" xfId="0" applyFont="1" applyFill="1" applyAlignment="1">
      <alignment vertical="top" wrapText="1" readingOrder="1"/>
    </xf>
    <xf numFmtId="0" fontId="0" fillId="0" borderId="0" xfId="0" applyAlignment="1">
      <alignment horizontal="left"/>
    </xf>
    <xf numFmtId="0" fontId="0" fillId="0" borderId="0" xfId="0" applyAlignment="1">
      <alignment horizontal="left" vertical="center" wrapText="1"/>
    </xf>
    <xf numFmtId="0" fontId="0" fillId="0" borderId="1" xfId="0" applyBorder="1"/>
    <xf numFmtId="0" fontId="0" fillId="0" borderId="2" xfId="0" applyBorder="1" applyAlignment="1">
      <alignment horizontal="center"/>
    </xf>
    <xf numFmtId="0" fontId="0" fillId="0" borderId="0" xfId="0" applyAlignment="1">
      <alignment horizontal="center"/>
    </xf>
    <xf numFmtId="0" fontId="2" fillId="3" borderId="3" xfId="0" applyFont="1" applyFill="1" applyBorder="1" applyAlignment="1">
      <alignment horizontal="center" vertical="center" wrapText="1"/>
    </xf>
    <xf numFmtId="0" fontId="3" fillId="0" borderId="0" xfId="0" applyFont="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0" fillId="5" borderId="0" xfId="0" applyFill="1"/>
    <xf numFmtId="0" fontId="2" fillId="6" borderId="3" xfId="0" applyFont="1" applyFill="1" applyBorder="1" applyAlignment="1">
      <alignment vertical="center"/>
    </xf>
    <xf numFmtId="0" fontId="3" fillId="0" borderId="3" xfId="0" applyFont="1" applyBorder="1" applyAlignment="1">
      <alignment vertical="center"/>
    </xf>
    <xf numFmtId="0" fontId="0" fillId="0" borderId="3" xfId="0" applyBorder="1" applyAlignment="1">
      <alignment vertical="center"/>
    </xf>
    <xf numFmtId="0" fontId="3" fillId="0" borderId="0" xfId="0" applyFont="1" applyAlignment="1">
      <alignment wrapText="1"/>
    </xf>
    <xf numFmtId="0" fontId="3" fillId="0" borderId="0" xfId="0" applyFont="1"/>
    <xf numFmtId="0" fontId="3" fillId="0" borderId="1" xfId="0" applyFont="1" applyBorder="1"/>
    <xf numFmtId="0" fontId="2" fillId="0" borderId="0" xfId="0" applyFont="1" applyAlignment="1">
      <alignment horizontal="center"/>
    </xf>
    <xf numFmtId="0" fontId="10" fillId="0" borderId="5" xfId="0" applyFont="1" applyBorder="1" applyAlignment="1">
      <alignment vertical="center"/>
    </xf>
    <xf numFmtId="0" fontId="10" fillId="0" borderId="6" xfId="0" applyFont="1" applyBorder="1" applyAlignment="1">
      <alignment vertical="center"/>
    </xf>
    <xf numFmtId="0" fontId="10" fillId="0" borderId="7" xfId="0" applyFont="1" applyBorder="1" applyAlignment="1">
      <alignment vertical="center"/>
    </xf>
    <xf numFmtId="0" fontId="0" fillId="0" borderId="8" xfId="0" applyBorder="1"/>
    <xf numFmtId="0" fontId="3" fillId="0" borderId="9" xfId="0" applyFont="1" applyBorder="1" applyAlignment="1">
      <alignment vertical="center"/>
    </xf>
    <xf numFmtId="0" fontId="0" fillId="0" borderId="10" xfId="0" applyBorder="1"/>
    <xf numFmtId="0" fontId="0" fillId="0" borderId="11" xfId="0" applyBorder="1" applyAlignment="1">
      <alignment horizontal="center"/>
    </xf>
    <xf numFmtId="0" fontId="10" fillId="0" borderId="12" xfId="0" applyFont="1" applyBorder="1" applyAlignment="1">
      <alignment vertical="center"/>
    </xf>
    <xf numFmtId="0" fontId="6" fillId="2" borderId="13" xfId="0" applyFont="1" applyFill="1" applyBorder="1" applyAlignment="1">
      <alignment vertical="center" wrapText="1"/>
    </xf>
    <xf numFmtId="0" fontId="10" fillId="0" borderId="14" xfId="0" applyFont="1" applyBorder="1" applyAlignment="1">
      <alignment vertical="center"/>
    </xf>
    <xf numFmtId="0" fontId="6" fillId="2" borderId="15" xfId="0" applyFont="1" applyFill="1" applyBorder="1" applyAlignment="1">
      <alignment vertical="center" wrapText="1"/>
    </xf>
    <xf numFmtId="0" fontId="6" fillId="2" borderId="16" xfId="0" applyFont="1" applyFill="1" applyBorder="1" applyAlignment="1">
      <alignment vertical="center" wrapText="1"/>
    </xf>
    <xf numFmtId="0" fontId="10" fillId="0" borderId="17" xfId="0" applyFont="1" applyBorder="1" applyAlignment="1">
      <alignment vertical="center"/>
    </xf>
    <xf numFmtId="0" fontId="6" fillId="2" borderId="18" xfId="0" applyFont="1" applyFill="1" applyBorder="1" applyAlignment="1">
      <alignment vertical="center" wrapText="1"/>
    </xf>
    <xf numFmtId="0" fontId="6" fillId="2" borderId="19" xfId="0" applyFont="1" applyFill="1" applyBorder="1" applyAlignment="1">
      <alignment vertical="center" wrapText="1"/>
    </xf>
    <xf numFmtId="0" fontId="6" fillId="2" borderId="20" xfId="0" applyFont="1" applyFill="1" applyBorder="1" applyAlignment="1">
      <alignment vertical="center" wrapText="1"/>
    </xf>
    <xf numFmtId="0" fontId="6" fillId="0" borderId="20" xfId="0" applyFont="1" applyBorder="1" applyAlignment="1">
      <alignment vertical="center" wrapText="1"/>
    </xf>
    <xf numFmtId="0" fontId="6" fillId="0" borderId="13" xfId="0" applyFont="1" applyBorder="1" applyAlignment="1">
      <alignment vertical="center" wrapText="1"/>
    </xf>
    <xf numFmtId="0" fontId="6" fillId="0" borderId="15" xfId="0" applyFont="1" applyBorder="1" applyAlignment="1">
      <alignment vertical="center" wrapText="1"/>
    </xf>
    <xf numFmtId="0" fontId="6" fillId="0" borderId="21" xfId="0" applyFont="1" applyBorder="1" applyAlignment="1">
      <alignment vertical="center" wrapText="1"/>
    </xf>
    <xf numFmtId="0" fontId="7" fillId="0" borderId="1" xfId="0" applyFont="1" applyBorder="1" applyAlignment="1">
      <alignment horizontal="right" vertical="center" textRotation="90"/>
    </xf>
    <xf numFmtId="0" fontId="0" fillId="0" borderId="3" xfId="0" applyBorder="1" applyAlignment="1">
      <alignment horizontal="center" vertical="center" wrapText="1"/>
    </xf>
    <xf numFmtId="0" fontId="3" fillId="0" borderId="22" xfId="0" applyFont="1" applyBorder="1"/>
    <xf numFmtId="0" fontId="3" fillId="0" borderId="23" xfId="0" applyFont="1" applyBorder="1"/>
    <xf numFmtId="0" fontId="3" fillId="0" borderId="24" xfId="0" applyFont="1" applyBorder="1"/>
    <xf numFmtId="0" fontId="3" fillId="0" borderId="25" xfId="0" applyFont="1" applyBorder="1"/>
    <xf numFmtId="0" fontId="3" fillId="2" borderId="22" xfId="0" applyFont="1" applyFill="1" applyBorder="1" applyAlignment="1">
      <alignment vertical="center" wrapText="1"/>
    </xf>
    <xf numFmtId="0" fontId="3" fillId="2" borderId="23" xfId="0" applyFont="1" applyFill="1" applyBorder="1" applyAlignment="1">
      <alignment vertical="center" wrapText="1"/>
    </xf>
    <xf numFmtId="0" fontId="3" fillId="2" borderId="24" xfId="0" applyFont="1" applyFill="1" applyBorder="1" applyAlignment="1">
      <alignment vertical="center" wrapText="1"/>
    </xf>
    <xf numFmtId="0" fontId="3" fillId="2" borderId="3" xfId="0" applyFont="1" applyFill="1" applyBorder="1" applyAlignment="1">
      <alignment vertical="center" wrapText="1"/>
    </xf>
    <xf numFmtId="0" fontId="3" fillId="2" borderId="26" xfId="0" applyFont="1" applyFill="1" applyBorder="1" applyAlignment="1">
      <alignment vertical="center" wrapText="1"/>
    </xf>
    <xf numFmtId="0" fontId="3" fillId="0" borderId="26" xfId="0" applyFont="1" applyBorder="1" applyAlignment="1">
      <alignment vertical="center" wrapText="1"/>
    </xf>
    <xf numFmtId="0" fontId="3" fillId="2" borderId="25" xfId="0" applyFont="1" applyFill="1" applyBorder="1" applyAlignment="1">
      <alignment vertical="center" wrapText="1"/>
    </xf>
    <xf numFmtId="0" fontId="2" fillId="0" borderId="3" xfId="0" applyFont="1" applyBorder="1" applyAlignment="1">
      <alignment vertical="center"/>
    </xf>
    <xf numFmtId="0" fontId="2" fillId="0" borderId="0" xfId="0" applyFont="1" applyAlignment="1">
      <alignment horizontal="center" vertical="center"/>
    </xf>
    <xf numFmtId="0" fontId="2" fillId="0" borderId="2" xfId="0" applyFont="1" applyBorder="1" applyAlignment="1">
      <alignment horizontal="center" vertical="center"/>
    </xf>
    <xf numFmtId="0" fontId="10" fillId="0" borderId="22" xfId="0" applyFont="1" applyBorder="1" applyAlignment="1">
      <alignment vertical="center"/>
    </xf>
    <xf numFmtId="0" fontId="10" fillId="0" borderId="23" xfId="0" applyFont="1" applyBorder="1" applyAlignment="1">
      <alignment vertical="center"/>
    </xf>
    <xf numFmtId="0" fontId="10" fillId="0" borderId="24" xfId="0" applyFont="1" applyBorder="1" applyAlignment="1">
      <alignment vertical="center"/>
    </xf>
    <xf numFmtId="0" fontId="10" fillId="0" borderId="25" xfId="0" applyFont="1" applyBorder="1" applyAlignment="1">
      <alignment vertical="center"/>
    </xf>
    <xf numFmtId="0" fontId="12" fillId="0" borderId="0" xfId="0" applyFont="1" applyAlignment="1">
      <alignment horizontal="center" vertical="center"/>
    </xf>
    <xf numFmtId="0" fontId="13" fillId="0" borderId="0" xfId="0" applyFont="1"/>
    <xf numFmtId="0" fontId="12" fillId="6" borderId="3" xfId="0" applyFont="1" applyFill="1" applyBorder="1" applyAlignment="1">
      <alignment horizontal="center" vertical="center" wrapText="1"/>
    </xf>
    <xf numFmtId="0" fontId="13" fillId="0" borderId="3" xfId="0" applyFont="1" applyBorder="1" applyAlignment="1">
      <alignment horizontal="center"/>
    </xf>
    <xf numFmtId="0" fontId="13" fillId="0" borderId="0" xfId="0" applyFont="1" applyAlignment="1">
      <alignment horizontal="center" vertical="center" wrapText="1"/>
    </xf>
    <xf numFmtId="0" fontId="13" fillId="0" borderId="3" xfId="0" applyFont="1" applyBorder="1" applyAlignment="1">
      <alignment horizontal="center" vertical="center" wrapText="1"/>
    </xf>
    <xf numFmtId="0" fontId="12" fillId="6" borderId="28" xfId="0" applyFont="1" applyFill="1" applyBorder="1" applyAlignment="1">
      <alignment horizontal="center" vertical="center"/>
    </xf>
    <xf numFmtId="0" fontId="13" fillId="6" borderId="3" xfId="0" applyFont="1" applyFill="1" applyBorder="1" applyAlignment="1">
      <alignment horizontal="center"/>
    </xf>
    <xf numFmtId="0" fontId="13" fillId="7" borderId="3" xfId="0" applyFont="1" applyFill="1" applyBorder="1" applyAlignment="1">
      <alignment horizontal="center" vertical="center"/>
    </xf>
    <xf numFmtId="0" fontId="13" fillId="8" borderId="3" xfId="0" applyFont="1" applyFill="1" applyBorder="1" applyAlignment="1">
      <alignment horizontal="center" vertical="center"/>
    </xf>
    <xf numFmtId="0" fontId="13" fillId="9" borderId="3" xfId="0" applyFont="1" applyFill="1" applyBorder="1" applyAlignment="1">
      <alignment horizontal="center" vertical="center"/>
    </xf>
    <xf numFmtId="0" fontId="13" fillId="10" borderId="3" xfId="0" applyFont="1" applyFill="1" applyBorder="1" applyAlignment="1">
      <alignment horizontal="center" vertical="center"/>
    </xf>
    <xf numFmtId="0" fontId="13" fillId="0" borderId="10" xfId="0" applyFont="1" applyBorder="1"/>
    <xf numFmtId="0" fontId="4" fillId="4" borderId="29" xfId="0" applyFont="1" applyFill="1" applyBorder="1" applyAlignment="1">
      <alignment horizontal="center" vertical="center" wrapText="1"/>
    </xf>
    <xf numFmtId="0" fontId="4" fillId="4" borderId="30" xfId="0" applyFont="1" applyFill="1" applyBorder="1" applyAlignment="1">
      <alignment horizontal="center" vertical="center" wrapText="1"/>
    </xf>
    <xf numFmtId="0" fontId="4" fillId="4" borderId="31" xfId="0" applyFont="1" applyFill="1" applyBorder="1" applyAlignment="1">
      <alignment horizontal="center" vertical="center" wrapText="1"/>
    </xf>
    <xf numFmtId="0" fontId="7" fillId="2" borderId="26" xfId="0" applyFont="1" applyFill="1" applyBorder="1" applyAlignment="1">
      <alignment horizontal="center" vertical="center" wrapText="1"/>
    </xf>
    <xf numFmtId="0" fontId="6" fillId="0" borderId="0" xfId="0" applyFont="1"/>
    <xf numFmtId="0" fontId="7" fillId="0" borderId="0" xfId="0" applyFont="1" applyAlignment="1">
      <alignment horizontal="center" vertical="center"/>
    </xf>
    <xf numFmtId="0" fontId="2" fillId="6" borderId="3" xfId="0" applyFont="1" applyFill="1" applyBorder="1" applyAlignment="1">
      <alignment horizontal="center" vertical="center" wrapText="1"/>
    </xf>
    <xf numFmtId="0" fontId="0" fillId="6" borderId="3" xfId="0" applyFill="1" applyBorder="1" applyAlignment="1">
      <alignment horizontal="center"/>
    </xf>
    <xf numFmtId="0" fontId="2" fillId="6" borderId="3" xfId="0" applyFont="1" applyFill="1" applyBorder="1" applyAlignment="1">
      <alignment horizontal="center" vertical="center"/>
    </xf>
    <xf numFmtId="0" fontId="0" fillId="9" borderId="3" xfId="0" applyFill="1" applyBorder="1" applyAlignment="1">
      <alignment horizontal="center" vertical="center"/>
    </xf>
    <xf numFmtId="0" fontId="0" fillId="8" borderId="3" xfId="0" applyFill="1" applyBorder="1" applyAlignment="1">
      <alignment horizontal="center" vertical="center"/>
    </xf>
    <xf numFmtId="0" fontId="3" fillId="9" borderId="3" xfId="0" applyFont="1" applyFill="1" applyBorder="1" applyAlignment="1">
      <alignment horizontal="center" vertical="center"/>
    </xf>
    <xf numFmtId="0" fontId="0" fillId="7" borderId="3" xfId="0" applyFill="1" applyBorder="1" applyAlignment="1">
      <alignment horizontal="center" vertical="center"/>
    </xf>
    <xf numFmtId="0" fontId="3" fillId="8" borderId="3" xfId="0" applyFont="1" applyFill="1" applyBorder="1" applyAlignment="1">
      <alignment horizontal="center" vertical="center"/>
    </xf>
    <xf numFmtId="0" fontId="3" fillId="7" borderId="3" xfId="0" applyFont="1" applyFill="1" applyBorder="1" applyAlignment="1">
      <alignment horizontal="center" vertical="center"/>
    </xf>
    <xf numFmtId="0" fontId="3" fillId="10" borderId="3" xfId="0" applyFont="1" applyFill="1" applyBorder="1" applyAlignment="1">
      <alignment horizontal="center" vertical="center"/>
    </xf>
    <xf numFmtId="0" fontId="7" fillId="2" borderId="32" xfId="0" applyFont="1" applyFill="1" applyBorder="1" applyAlignment="1">
      <alignment vertical="center" wrapText="1"/>
    </xf>
    <xf numFmtId="0" fontId="13" fillId="0" borderId="3" xfId="0" applyFont="1" applyBorder="1" applyAlignment="1">
      <alignment horizontal="left" vertical="center" wrapText="1"/>
    </xf>
    <xf numFmtId="0" fontId="9" fillId="0" borderId="3" xfId="0" applyFont="1" applyBorder="1" applyAlignment="1">
      <alignment horizontal="center" vertical="center" wrapText="1"/>
    </xf>
    <xf numFmtId="0" fontId="6" fillId="0" borderId="3" xfId="0" applyFont="1" applyBorder="1" applyAlignment="1">
      <alignment horizontal="center" vertical="center"/>
    </xf>
    <xf numFmtId="0" fontId="8" fillId="4" borderId="29" xfId="0" applyFont="1" applyFill="1" applyBorder="1" applyAlignment="1">
      <alignment horizontal="center" vertical="center" wrapText="1"/>
    </xf>
    <xf numFmtId="0" fontId="14" fillId="4" borderId="30" xfId="0" applyFont="1" applyFill="1" applyBorder="1" applyAlignment="1">
      <alignment horizontal="center" vertical="center" wrapText="1"/>
    </xf>
    <xf numFmtId="0" fontId="6" fillId="0" borderId="33" xfId="0" applyFont="1" applyBorder="1" applyAlignment="1">
      <alignment horizontal="left" vertical="center" wrapText="1"/>
    </xf>
    <xf numFmtId="0" fontId="13" fillId="0" borderId="34" xfId="0" applyFont="1" applyBorder="1" applyAlignment="1">
      <alignment horizontal="left" vertical="center" wrapText="1"/>
    </xf>
    <xf numFmtId="0" fontId="9" fillId="0" borderId="34" xfId="0" applyFont="1" applyBorder="1" applyAlignment="1">
      <alignment horizontal="center" vertical="center" wrapText="1"/>
    </xf>
    <xf numFmtId="0" fontId="6" fillId="0" borderId="34" xfId="0" applyFont="1" applyBorder="1" applyAlignment="1">
      <alignment horizontal="center" vertical="center"/>
    </xf>
    <xf numFmtId="0" fontId="6" fillId="0" borderId="35" xfId="0" applyFont="1" applyBorder="1" applyAlignment="1">
      <alignment horizontal="left" vertical="center" wrapText="1"/>
    </xf>
    <xf numFmtId="0" fontId="6" fillId="0" borderId="3" xfId="0" applyFont="1" applyBorder="1" applyAlignment="1">
      <alignment horizontal="center" vertical="center" wrapText="1"/>
    </xf>
    <xf numFmtId="0" fontId="6" fillId="0" borderId="37" xfId="0" applyFont="1" applyBorder="1" applyAlignment="1">
      <alignment horizontal="center" vertical="center" wrapText="1"/>
    </xf>
    <xf numFmtId="0" fontId="6" fillId="0" borderId="19" xfId="0" applyFont="1" applyBorder="1" applyAlignment="1">
      <alignment horizontal="center" vertical="center" wrapText="1"/>
    </xf>
    <xf numFmtId="0" fontId="0" fillId="0" borderId="39" xfId="0" applyBorder="1"/>
    <xf numFmtId="0" fontId="0" fillId="0" borderId="40" xfId="0" applyBorder="1"/>
    <xf numFmtId="0" fontId="13" fillId="0" borderId="40" xfId="0" applyFont="1" applyBorder="1"/>
    <xf numFmtId="0" fontId="0" fillId="0" borderId="41" xfId="0" applyBorder="1" applyAlignment="1">
      <alignment horizontal="center"/>
    </xf>
    <xf numFmtId="0" fontId="10" fillId="0" borderId="0" xfId="0" applyFont="1"/>
    <xf numFmtId="0" fontId="10" fillId="0" borderId="0" xfId="0" applyFont="1" applyAlignment="1">
      <alignment horizontal="center"/>
    </xf>
    <xf numFmtId="0" fontId="10" fillId="0" borderId="0" xfId="0" applyFont="1" applyAlignment="1">
      <alignment horizontal="center" vertical="center" wrapText="1"/>
    </xf>
    <xf numFmtId="0" fontId="10" fillId="0" borderId="1"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35" xfId="0" applyFont="1" applyBorder="1" applyAlignment="1">
      <alignment horizontal="center" vertical="center" wrapText="1"/>
    </xf>
    <xf numFmtId="0" fontId="10" fillId="0" borderId="3" xfId="0" applyFont="1" applyBorder="1" applyAlignment="1">
      <alignment horizontal="center" vertical="center" textRotation="90" wrapText="1"/>
    </xf>
    <xf numFmtId="0" fontId="10" fillId="0" borderId="3" xfId="0" applyFont="1" applyBorder="1" applyAlignment="1">
      <alignment horizontal="center" vertical="center" wrapText="1"/>
    </xf>
    <xf numFmtId="0" fontId="10" fillId="0" borderId="19" xfId="0" applyFont="1" applyBorder="1" applyAlignment="1">
      <alignment horizontal="center" vertical="center" wrapText="1"/>
    </xf>
    <xf numFmtId="0" fontId="19" fillId="6" borderId="3" xfId="0" applyFont="1" applyFill="1" applyBorder="1" applyAlignment="1">
      <alignment horizontal="center" vertical="center" wrapText="1"/>
    </xf>
    <xf numFmtId="0" fontId="10" fillId="0" borderId="4" xfId="0" applyFont="1" applyBorder="1" applyAlignment="1">
      <alignment horizontal="center" vertical="center" wrapText="1"/>
    </xf>
    <xf numFmtId="0" fontId="19" fillId="6" borderId="3" xfId="0" applyFont="1" applyFill="1" applyBorder="1" applyAlignment="1">
      <alignment horizontal="center" vertical="center"/>
    </xf>
    <xf numFmtId="0" fontId="10" fillId="6" borderId="3" xfId="0" applyFont="1" applyFill="1" applyBorder="1" applyAlignment="1">
      <alignment horizontal="center"/>
    </xf>
    <xf numFmtId="0" fontId="10" fillId="7" borderId="3" xfId="0" applyFont="1" applyFill="1" applyBorder="1" applyAlignment="1">
      <alignment horizontal="center" vertical="center"/>
    </xf>
    <xf numFmtId="0" fontId="10" fillId="8" borderId="3" xfId="0" applyFont="1" applyFill="1" applyBorder="1" applyAlignment="1">
      <alignment horizontal="center" vertical="center"/>
    </xf>
    <xf numFmtId="0" fontId="10" fillId="9" borderId="3" xfId="0" applyFont="1" applyFill="1" applyBorder="1" applyAlignment="1">
      <alignment horizontal="center" vertical="center"/>
    </xf>
    <xf numFmtId="0" fontId="10" fillId="10" borderId="3" xfId="0" applyFont="1" applyFill="1" applyBorder="1" applyAlignment="1">
      <alignment horizontal="center" vertical="center"/>
    </xf>
    <xf numFmtId="0" fontId="10" fillId="0" borderId="8"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0" xfId="0" applyFont="1" applyBorder="1"/>
    <xf numFmtId="0" fontId="10" fillId="0" borderId="11" xfId="0" applyFont="1" applyBorder="1" applyAlignment="1">
      <alignment horizontal="center" vertical="center" wrapText="1"/>
    </xf>
    <xf numFmtId="0" fontId="19" fillId="0" borderId="0" xfId="0" applyFont="1"/>
    <xf numFmtId="0" fontId="0" fillId="0" borderId="0" xfId="0" applyAlignment="1">
      <alignment wrapText="1"/>
    </xf>
    <xf numFmtId="0" fontId="20" fillId="4" borderId="29" xfId="0" applyFont="1" applyFill="1" applyBorder="1" applyAlignment="1">
      <alignment horizontal="center" vertical="center" wrapText="1"/>
    </xf>
    <xf numFmtId="0" fontId="20" fillId="4" borderId="30" xfId="0" applyFont="1" applyFill="1" applyBorder="1" applyAlignment="1">
      <alignment horizontal="center" vertical="center" wrapText="1"/>
    </xf>
    <xf numFmtId="0" fontId="20" fillId="4" borderId="30" xfId="0" applyFont="1" applyFill="1" applyBorder="1" applyAlignment="1">
      <alignment horizontal="center" vertical="center" textRotation="90" wrapText="1"/>
    </xf>
    <xf numFmtId="0" fontId="20" fillId="4" borderId="31" xfId="0" applyFont="1" applyFill="1" applyBorder="1" applyAlignment="1">
      <alignment horizontal="center" vertical="center" wrapText="1"/>
    </xf>
    <xf numFmtId="0" fontId="10" fillId="0" borderId="33" xfId="0" applyFont="1" applyBorder="1" applyAlignment="1">
      <alignment horizontal="center" vertical="center" wrapText="1"/>
    </xf>
    <xf numFmtId="0" fontId="10" fillId="0" borderId="34" xfId="0" applyFont="1" applyBorder="1" applyAlignment="1">
      <alignment horizontal="center" vertical="center" wrapText="1"/>
    </xf>
    <xf numFmtId="0" fontId="10" fillId="0" borderId="34" xfId="0" applyFont="1" applyBorder="1" applyAlignment="1">
      <alignment horizontal="center" vertical="center" textRotation="90" wrapText="1"/>
    </xf>
    <xf numFmtId="0" fontId="10" fillId="0" borderId="37" xfId="0" applyFont="1" applyBorder="1" applyAlignment="1">
      <alignment horizontal="center" vertical="center" wrapText="1"/>
    </xf>
    <xf numFmtId="0" fontId="16" fillId="0" borderId="3"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35" xfId="0" applyFont="1" applyBorder="1" applyAlignment="1">
      <alignment horizontal="center" vertical="center" wrapText="1"/>
    </xf>
    <xf numFmtId="0" fontId="16" fillId="0" borderId="19" xfId="0" applyFont="1" applyBorder="1" applyAlignment="1">
      <alignment horizontal="center" vertical="center" wrapText="1"/>
    </xf>
    <xf numFmtId="0" fontId="10" fillId="0" borderId="43" xfId="0" applyFont="1" applyBorder="1"/>
    <xf numFmtId="0" fontId="10" fillId="0" borderId="43" xfId="0" applyFont="1" applyBorder="1" applyAlignment="1">
      <alignment horizontal="center"/>
    </xf>
    <xf numFmtId="0" fontId="10" fillId="5" borderId="3" xfId="0" applyFont="1" applyFill="1" applyBorder="1" applyAlignment="1">
      <alignment horizontal="center" vertical="center" wrapText="1"/>
    </xf>
    <xf numFmtId="0" fontId="21" fillId="5" borderId="3" xfId="0" applyFont="1" applyFill="1" applyBorder="1" applyAlignment="1">
      <alignment horizontal="center" vertical="center" wrapText="1"/>
    </xf>
    <xf numFmtId="0" fontId="1" fillId="5" borderId="3" xfId="0" applyFont="1" applyFill="1" applyBorder="1" applyAlignment="1">
      <alignment horizontal="center" vertical="center" wrapText="1"/>
    </xf>
    <xf numFmtId="0" fontId="21" fillId="5" borderId="19" xfId="0" applyFont="1" applyFill="1" applyBorder="1" applyAlignment="1">
      <alignment horizontal="center" vertical="center" wrapText="1"/>
    </xf>
    <xf numFmtId="0" fontId="21" fillId="0" borderId="34" xfId="0" applyFont="1" applyBorder="1" applyAlignment="1">
      <alignment horizontal="center" vertical="center" wrapText="1"/>
    </xf>
    <xf numFmtId="0" fontId="21" fillId="0" borderId="37" xfId="0" applyFont="1" applyBorder="1" applyAlignment="1">
      <alignment horizontal="center" vertical="center" wrapText="1"/>
    </xf>
    <xf numFmtId="0" fontId="21" fillId="0" borderId="3" xfId="0" applyFont="1" applyBorder="1" applyAlignment="1">
      <alignment horizontal="center" vertical="center" wrapText="1"/>
    </xf>
    <xf numFmtId="0" fontId="13" fillId="0" borderId="0" xfId="0" applyFont="1" applyAlignment="1">
      <alignment vertical="top" wrapText="1"/>
    </xf>
    <xf numFmtId="0" fontId="10" fillId="5" borderId="14" xfId="0" applyFont="1" applyFill="1" applyBorder="1" applyAlignment="1">
      <alignment vertical="center"/>
    </xf>
    <xf numFmtId="0" fontId="10" fillId="5" borderId="27" xfId="0" applyFont="1" applyFill="1" applyBorder="1" applyAlignment="1">
      <alignment vertical="center"/>
    </xf>
    <xf numFmtId="0" fontId="10" fillId="5" borderId="17" xfId="0" applyFont="1" applyFill="1" applyBorder="1" applyAlignment="1">
      <alignment vertical="center"/>
    </xf>
    <xf numFmtId="0" fontId="7" fillId="5" borderId="32" xfId="0" applyFont="1" applyFill="1" applyBorder="1" applyAlignment="1">
      <alignment vertical="center" wrapText="1"/>
    </xf>
    <xf numFmtId="0" fontId="10" fillId="5" borderId="12" xfId="0" applyFont="1" applyFill="1" applyBorder="1" applyAlignment="1">
      <alignment vertical="center"/>
    </xf>
    <xf numFmtId="0" fontId="18" fillId="5" borderId="14" xfId="0" applyFont="1" applyFill="1" applyBorder="1" applyAlignment="1">
      <alignment vertical="center"/>
    </xf>
    <xf numFmtId="0" fontId="2" fillId="0" borderId="4" xfId="0" applyFont="1" applyBorder="1" applyAlignment="1">
      <alignment horizontal="left" vertical="center"/>
    </xf>
    <xf numFmtId="0" fontId="2" fillId="0" borderId="44" xfId="0" applyFont="1" applyBorder="1" applyAlignment="1">
      <alignment horizontal="left" vertical="center"/>
    </xf>
    <xf numFmtId="0" fontId="2" fillId="0" borderId="26" xfId="0" applyFont="1" applyBorder="1" applyAlignment="1">
      <alignment horizontal="left" vertical="center"/>
    </xf>
    <xf numFmtId="0" fontId="5" fillId="0" borderId="3" xfId="0" applyFont="1" applyBorder="1" applyAlignment="1">
      <alignment horizontal="center" vertical="center"/>
    </xf>
    <xf numFmtId="0" fontId="6" fillId="0" borderId="3" xfId="0" applyFont="1" applyBorder="1" applyAlignment="1">
      <alignment horizontal="center"/>
    </xf>
    <xf numFmtId="0" fontId="7" fillId="0" borderId="35" xfId="0" applyFont="1" applyBorder="1" applyAlignment="1">
      <alignment horizontal="left" vertical="top" wrapText="1"/>
    </xf>
    <xf numFmtId="0" fontId="7" fillId="0" borderId="3" xfId="0" applyFont="1" applyBorder="1" applyAlignment="1">
      <alignment horizontal="left" vertical="top" wrapText="1"/>
    </xf>
    <xf numFmtId="0" fontId="7" fillId="0" borderId="19" xfId="0" applyFont="1" applyBorder="1" applyAlignment="1">
      <alignment horizontal="left" vertical="top" wrapText="1"/>
    </xf>
    <xf numFmtId="0" fontId="7" fillId="0" borderId="29" xfId="0" applyFont="1" applyBorder="1" applyAlignment="1">
      <alignment horizontal="center"/>
    </xf>
    <xf numFmtId="0" fontId="7" fillId="0" borderId="30" xfId="0" applyFont="1" applyBorder="1" applyAlignment="1">
      <alignment horizontal="center"/>
    </xf>
    <xf numFmtId="0" fontId="7" fillId="0" borderId="31" xfId="0" applyFont="1" applyBorder="1" applyAlignment="1">
      <alignment horizontal="center"/>
    </xf>
    <xf numFmtId="0" fontId="6" fillId="0" borderId="3" xfId="0" applyFont="1" applyBorder="1" applyAlignment="1">
      <alignment horizontal="left" vertical="top" wrapText="1"/>
    </xf>
    <xf numFmtId="0" fontId="6" fillId="0" borderId="19" xfId="0" applyFont="1" applyBorder="1" applyAlignment="1">
      <alignment horizontal="left" vertical="top" wrapText="1"/>
    </xf>
    <xf numFmtId="0" fontId="6" fillId="0" borderId="45" xfId="0" applyFont="1" applyBorder="1" applyAlignment="1">
      <alignment horizontal="left" vertical="center" wrapText="1"/>
    </xf>
    <xf numFmtId="0" fontId="6" fillId="0" borderId="28" xfId="0" applyFont="1" applyBorder="1" applyAlignment="1">
      <alignment horizontal="left" vertical="center" wrapText="1"/>
    </xf>
    <xf numFmtId="0" fontId="6" fillId="0" borderId="46" xfId="0" applyFont="1" applyBorder="1" applyAlignment="1">
      <alignment horizontal="left" vertical="center" wrapText="1"/>
    </xf>
    <xf numFmtId="0" fontId="11" fillId="0" borderId="0" xfId="0" applyFont="1" applyAlignment="1">
      <alignment horizontal="left" vertical="center" wrapText="1"/>
    </xf>
    <xf numFmtId="0" fontId="7" fillId="0" borderId="36" xfId="0" applyFont="1" applyBorder="1" applyAlignment="1">
      <alignment horizontal="left" vertical="top" wrapText="1"/>
    </xf>
    <xf numFmtId="0" fontId="7" fillId="0" borderId="9" xfId="0" applyFont="1" applyBorder="1" applyAlignment="1">
      <alignment horizontal="left" vertical="top" wrapText="1"/>
    </xf>
    <xf numFmtId="0" fontId="7" fillId="0" borderId="38" xfId="0" applyFont="1" applyBorder="1" applyAlignment="1">
      <alignment horizontal="left" vertical="top" wrapText="1"/>
    </xf>
    <xf numFmtId="0" fontId="7" fillId="2" borderId="42" xfId="0" applyFont="1" applyFill="1" applyBorder="1" applyAlignment="1">
      <alignment horizontal="center" vertical="center" wrapText="1"/>
    </xf>
    <xf numFmtId="0" fontId="7" fillId="2" borderId="46" xfId="0" applyFont="1" applyFill="1" applyBorder="1" applyAlignment="1">
      <alignment horizontal="center" vertical="center" wrapText="1"/>
    </xf>
    <xf numFmtId="0" fontId="7" fillId="2" borderId="47" xfId="0" applyFont="1" applyFill="1" applyBorder="1" applyAlignment="1">
      <alignment horizontal="center" vertical="center" wrapText="1"/>
    </xf>
    <xf numFmtId="0" fontId="7" fillId="2" borderId="28" xfId="0" applyFont="1" applyFill="1" applyBorder="1" applyAlignment="1">
      <alignment horizontal="center" vertical="center" wrapText="1"/>
    </xf>
    <xf numFmtId="0" fontId="2" fillId="0" borderId="48" xfId="0" applyFont="1" applyBorder="1" applyAlignment="1">
      <alignment horizontal="center" vertical="center" wrapText="1"/>
    </xf>
    <xf numFmtId="0" fontId="2" fillId="0" borderId="49" xfId="0" applyFont="1" applyBorder="1" applyAlignment="1">
      <alignment horizontal="center" vertical="center" wrapText="1"/>
    </xf>
    <xf numFmtId="0" fontId="2" fillId="0" borderId="50" xfId="0" applyFont="1" applyBorder="1" applyAlignment="1">
      <alignment horizontal="center" vertical="center" wrapText="1"/>
    </xf>
    <xf numFmtId="0" fontId="7" fillId="0" borderId="1" xfId="0" applyFont="1" applyBorder="1" applyAlignment="1">
      <alignment horizontal="left" vertical="center" wrapText="1"/>
    </xf>
    <xf numFmtId="0" fontId="7" fillId="0" borderId="0" xfId="0" applyFont="1" applyAlignment="1">
      <alignment horizontal="left" vertical="center" wrapText="1"/>
    </xf>
    <xf numFmtId="0" fontId="7" fillId="0" borderId="2" xfId="0" applyFont="1" applyBorder="1" applyAlignment="1">
      <alignment horizontal="left" vertical="center" wrapText="1"/>
    </xf>
    <xf numFmtId="0" fontId="7" fillId="0" borderId="8"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10" fillId="0" borderId="1" xfId="0" applyFont="1" applyBorder="1" applyAlignment="1">
      <alignment horizontal="left" vertical="center" wrapText="1"/>
    </xf>
    <xf numFmtId="0" fontId="10" fillId="0" borderId="0" xfId="0" applyFont="1" applyAlignment="1">
      <alignment horizontal="left" vertical="center" wrapText="1"/>
    </xf>
    <xf numFmtId="0" fontId="10" fillId="0" borderId="2" xfId="0" applyFont="1" applyBorder="1" applyAlignment="1">
      <alignment horizontal="left" vertical="center" wrapText="1"/>
    </xf>
    <xf numFmtId="0" fontId="2" fillId="0" borderId="1" xfId="0" applyFont="1" applyBorder="1" applyAlignment="1">
      <alignment horizontal="left" vertical="center" wrapText="1"/>
    </xf>
    <xf numFmtId="0" fontId="2" fillId="0" borderId="0" xfId="0" applyFont="1" applyAlignment="1">
      <alignment horizontal="left" vertical="center" wrapText="1"/>
    </xf>
    <xf numFmtId="0" fontId="2" fillId="0" borderId="2" xfId="0" applyFont="1" applyBorder="1" applyAlignment="1">
      <alignment horizontal="left" vertical="center" wrapText="1"/>
    </xf>
    <xf numFmtId="0" fontId="2" fillId="0" borderId="48" xfId="0" applyFont="1" applyBorder="1" applyAlignment="1">
      <alignment horizontal="center" vertical="center"/>
    </xf>
    <xf numFmtId="0" fontId="2" fillId="0" borderId="49" xfId="0" applyFont="1" applyBorder="1" applyAlignment="1">
      <alignment horizontal="center" vertical="center"/>
    </xf>
    <xf numFmtId="0" fontId="2" fillId="0" borderId="50" xfId="0" applyFont="1" applyBorder="1" applyAlignment="1">
      <alignment horizontal="center" vertical="center"/>
    </xf>
    <xf numFmtId="0" fontId="7" fillId="0" borderId="1" xfId="0" applyFont="1" applyBorder="1" applyAlignment="1">
      <alignment horizontal="left" vertical="center"/>
    </xf>
    <xf numFmtId="0" fontId="7" fillId="0" borderId="0" xfId="0" applyFont="1" applyAlignment="1">
      <alignment horizontal="left" vertical="center"/>
    </xf>
    <xf numFmtId="0" fontId="7" fillId="0" borderId="2" xfId="0" applyFont="1" applyBorder="1" applyAlignment="1">
      <alignment horizontal="left" vertical="center"/>
    </xf>
    <xf numFmtId="0" fontId="8" fillId="4" borderId="30" xfId="0" applyFont="1" applyFill="1" applyBorder="1" applyAlignment="1">
      <alignment horizontal="center" vertical="center" wrapText="1"/>
    </xf>
    <xf numFmtId="0" fontId="10" fillId="0" borderId="3" xfId="0" applyFont="1" applyBorder="1" applyAlignment="1">
      <alignment horizontal="left" vertical="center" wrapText="1"/>
    </xf>
    <xf numFmtId="0" fontId="2" fillId="0" borderId="3" xfId="0" applyFont="1" applyBorder="1" applyAlignment="1">
      <alignment horizontal="left" vertical="center"/>
    </xf>
    <xf numFmtId="0" fontId="2" fillId="0" borderId="53" xfId="0" applyFont="1" applyBorder="1" applyAlignment="1">
      <alignment horizontal="center" vertical="center"/>
    </xf>
    <xf numFmtId="0" fontId="2" fillId="0" borderId="40" xfId="0" applyFont="1" applyBorder="1" applyAlignment="1">
      <alignment horizontal="center" vertical="center"/>
    </xf>
    <xf numFmtId="0" fontId="2" fillId="0" borderId="41" xfId="0" applyFont="1" applyBorder="1" applyAlignment="1">
      <alignment horizontal="center" vertical="center"/>
    </xf>
    <xf numFmtId="0" fontId="8" fillId="4" borderId="48" xfId="0" applyFont="1" applyFill="1" applyBorder="1" applyAlignment="1">
      <alignment horizontal="center" vertical="center" wrapText="1"/>
    </xf>
    <xf numFmtId="0" fontId="8" fillId="4" borderId="49" xfId="0" applyFont="1" applyFill="1" applyBorder="1" applyAlignment="1">
      <alignment horizontal="center" vertical="center" wrapText="1"/>
    </xf>
    <xf numFmtId="0" fontId="8" fillId="4" borderId="54" xfId="0" applyFont="1" applyFill="1" applyBorder="1" applyAlignment="1">
      <alignment horizontal="center" vertical="center" wrapText="1"/>
    </xf>
    <xf numFmtId="0" fontId="7" fillId="2" borderId="48" xfId="0" applyFont="1" applyFill="1" applyBorder="1" applyAlignment="1">
      <alignment horizontal="left" vertical="top" wrapText="1" readingOrder="1"/>
    </xf>
    <xf numFmtId="0" fontId="7" fillId="2" borderId="49" xfId="0" applyFont="1" applyFill="1" applyBorder="1" applyAlignment="1">
      <alignment horizontal="left" vertical="top" wrapText="1" readingOrder="1"/>
    </xf>
    <xf numFmtId="0" fontId="7" fillId="2" borderId="50" xfId="0" applyFont="1" applyFill="1" applyBorder="1" applyAlignment="1">
      <alignment horizontal="left" vertical="top" wrapText="1" readingOrder="1"/>
    </xf>
    <xf numFmtId="0" fontId="3" fillId="0" borderId="1" xfId="0" applyFont="1" applyBorder="1" applyAlignment="1">
      <alignment horizontal="left" vertical="center" wrapText="1"/>
    </xf>
    <xf numFmtId="0" fontId="3" fillId="0" borderId="0" xfId="0" applyFont="1" applyAlignment="1">
      <alignment horizontal="left" vertical="center" wrapText="1"/>
    </xf>
    <xf numFmtId="0" fontId="3" fillId="0" borderId="2" xfId="0" applyFont="1" applyBorder="1" applyAlignment="1">
      <alignment horizontal="left" vertical="center" wrapText="1"/>
    </xf>
    <xf numFmtId="0" fontId="2" fillId="0" borderId="39" xfId="0" applyFont="1" applyBorder="1" applyAlignment="1">
      <alignment horizontal="center" vertical="center"/>
    </xf>
    <xf numFmtId="0" fontId="7" fillId="0" borderId="52" xfId="0" applyFont="1" applyBorder="1" applyAlignment="1">
      <alignment horizontal="right" vertical="center" textRotation="90"/>
    </xf>
    <xf numFmtId="0" fontId="2" fillId="6" borderId="3" xfId="0" applyFont="1" applyFill="1" applyBorder="1" applyAlignment="1">
      <alignment horizontal="center" vertical="center" wrapText="1"/>
    </xf>
    <xf numFmtId="0" fontId="3" fillId="0" borderId="3" xfId="0" applyFont="1" applyBorder="1" applyAlignment="1">
      <alignment horizontal="center" vertical="center" wrapText="1"/>
    </xf>
    <xf numFmtId="0" fontId="10" fillId="0" borderId="34" xfId="0" applyFont="1" applyBorder="1" applyAlignment="1">
      <alignment horizontal="left" vertical="center" wrapText="1"/>
    </xf>
    <xf numFmtId="0" fontId="7" fillId="0" borderId="0" xfId="0" applyFont="1" applyAlignment="1">
      <alignment horizontal="right" vertical="center" textRotation="90"/>
    </xf>
    <xf numFmtId="0" fontId="2" fillId="0" borderId="51" xfId="0" applyFont="1" applyBorder="1" applyAlignment="1">
      <alignment horizontal="center"/>
    </xf>
    <xf numFmtId="0" fontId="3" fillId="0" borderId="19" xfId="0" applyFont="1" applyBorder="1" applyAlignment="1">
      <alignment horizontal="center" vertical="center" wrapText="1"/>
    </xf>
    <xf numFmtId="0" fontId="0" fillId="10" borderId="3" xfId="0" applyFill="1" applyBorder="1" applyAlignment="1">
      <alignment horizontal="center" vertical="center"/>
    </xf>
    <xf numFmtId="0" fontId="2" fillId="6" borderId="3" xfId="0" applyFont="1" applyFill="1" applyBorder="1" applyAlignment="1">
      <alignment horizontal="center" vertical="center"/>
    </xf>
    <xf numFmtId="0" fontId="0" fillId="9" borderId="3" xfId="0" applyFill="1" applyBorder="1" applyAlignment="1">
      <alignment horizontal="center" vertical="center"/>
    </xf>
    <xf numFmtId="0" fontId="0" fillId="9" borderId="19" xfId="0" applyFill="1" applyBorder="1" applyAlignment="1">
      <alignment horizontal="center" vertical="center"/>
    </xf>
    <xf numFmtId="0" fontId="0" fillId="9" borderId="4" xfId="0" applyFill="1" applyBorder="1" applyAlignment="1">
      <alignment horizontal="center" vertical="center"/>
    </xf>
    <xf numFmtId="0" fontId="0" fillId="9" borderId="20" xfId="0" applyFill="1" applyBorder="1" applyAlignment="1">
      <alignment horizontal="center" vertical="center"/>
    </xf>
    <xf numFmtId="0" fontId="0" fillId="10" borderId="19" xfId="0" applyFill="1" applyBorder="1" applyAlignment="1">
      <alignment horizontal="center" vertical="center"/>
    </xf>
    <xf numFmtId="0" fontId="0" fillId="6" borderId="3" xfId="0" applyFill="1" applyBorder="1" applyAlignment="1">
      <alignment horizontal="center"/>
    </xf>
    <xf numFmtId="0" fontId="0" fillId="8" borderId="3" xfId="0" applyFill="1" applyBorder="1" applyAlignment="1">
      <alignment horizontal="center" vertical="center"/>
    </xf>
    <xf numFmtId="0" fontId="2" fillId="0" borderId="0" xfId="0" applyFont="1" applyAlignment="1">
      <alignment horizontal="center"/>
    </xf>
    <xf numFmtId="0" fontId="2" fillId="6" borderId="19" xfId="0" applyFont="1" applyFill="1" applyBorder="1" applyAlignment="1">
      <alignment horizontal="center" vertical="center" wrapText="1"/>
    </xf>
    <xf numFmtId="0" fontId="0" fillId="6" borderId="19" xfId="0" applyFill="1" applyBorder="1" applyAlignment="1">
      <alignment horizontal="center"/>
    </xf>
    <xf numFmtId="0" fontId="2" fillId="2" borderId="0" xfId="0" applyFont="1" applyFill="1" applyAlignment="1">
      <alignment horizontal="center"/>
    </xf>
    <xf numFmtId="0" fontId="2" fillId="0" borderId="1" xfId="0" applyFont="1" applyBorder="1" applyAlignment="1">
      <alignment horizontal="center" vertical="center"/>
    </xf>
    <xf numFmtId="0" fontId="2" fillId="0" borderId="0" xfId="0" applyFont="1" applyAlignment="1">
      <alignment horizontal="center" vertical="center"/>
    </xf>
    <xf numFmtId="0" fontId="2" fillId="0" borderId="2" xfId="0" applyFont="1" applyBorder="1" applyAlignment="1">
      <alignment horizontal="center" vertical="center"/>
    </xf>
    <xf numFmtId="0" fontId="3" fillId="0" borderId="3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34" xfId="0" applyFont="1" applyBorder="1" applyAlignment="1">
      <alignment horizontal="center" vertical="center" wrapText="1"/>
    </xf>
    <xf numFmtId="0" fontId="4" fillId="4" borderId="30" xfId="0" applyFont="1" applyFill="1" applyBorder="1" applyAlignment="1">
      <alignment horizontal="center" vertical="center" wrapText="1"/>
    </xf>
    <xf numFmtId="0" fontId="0" fillId="10" borderId="4" xfId="0" applyFill="1" applyBorder="1" applyAlignment="1">
      <alignment horizontal="center" vertical="center"/>
    </xf>
    <xf numFmtId="0" fontId="0" fillId="10" borderId="26" xfId="0" applyFill="1" applyBorder="1" applyAlignment="1">
      <alignment horizontal="center" vertical="center"/>
    </xf>
    <xf numFmtId="0" fontId="3" fillId="0" borderId="4" xfId="0" applyFont="1" applyBorder="1" applyAlignment="1">
      <alignment horizontal="center" vertical="center" wrapText="1"/>
    </xf>
    <xf numFmtId="0" fontId="3" fillId="0" borderId="26" xfId="0" applyFont="1" applyBorder="1" applyAlignment="1">
      <alignment horizontal="center" vertical="center" wrapText="1"/>
    </xf>
    <xf numFmtId="0" fontId="2" fillId="2" borderId="51" xfId="0" applyFont="1" applyFill="1" applyBorder="1" applyAlignment="1">
      <alignment horizontal="center"/>
    </xf>
    <xf numFmtId="0" fontId="0" fillId="0" borderId="4" xfId="0" applyBorder="1" applyAlignment="1">
      <alignment horizontal="center" vertical="center" wrapText="1"/>
    </xf>
    <xf numFmtId="0" fontId="0" fillId="0" borderId="26" xfId="0" applyBorder="1" applyAlignment="1">
      <alignment horizontal="center" vertical="center" wrapText="1"/>
    </xf>
    <xf numFmtId="0" fontId="3" fillId="8" borderId="4" xfId="0" applyFont="1" applyFill="1" applyBorder="1" applyAlignment="1">
      <alignment horizontal="center" vertical="center"/>
    </xf>
    <xf numFmtId="0" fontId="3" fillId="8" borderId="26" xfId="0" applyFont="1" applyFill="1" applyBorder="1" applyAlignment="1">
      <alignment horizontal="center" vertical="center"/>
    </xf>
    <xf numFmtId="0" fontId="3" fillId="7" borderId="60" xfId="0" applyFont="1" applyFill="1" applyBorder="1" applyAlignment="1">
      <alignment horizontal="center" vertical="center"/>
    </xf>
    <xf numFmtId="0" fontId="3" fillId="7" borderId="61" xfId="0" applyFont="1" applyFill="1" applyBorder="1" applyAlignment="1">
      <alignment horizontal="center" vertical="center"/>
    </xf>
    <xf numFmtId="0" fontId="2" fillId="6" borderId="4" xfId="0" applyFont="1" applyFill="1" applyBorder="1" applyAlignment="1">
      <alignment horizontal="center" vertical="center"/>
    </xf>
    <xf numFmtId="0" fontId="2" fillId="6" borderId="26" xfId="0" applyFont="1" applyFill="1" applyBorder="1" applyAlignment="1">
      <alignment horizontal="center" vertical="center"/>
    </xf>
    <xf numFmtId="0" fontId="3" fillId="10" borderId="4" xfId="0" applyFont="1" applyFill="1" applyBorder="1" applyAlignment="1">
      <alignment horizontal="center" vertical="center"/>
    </xf>
    <xf numFmtId="0" fontId="3" fillId="10" borderId="26" xfId="0" applyFont="1" applyFill="1" applyBorder="1" applyAlignment="1">
      <alignment horizontal="center" vertical="center"/>
    </xf>
    <xf numFmtId="0" fontId="3" fillId="0" borderId="44" xfId="0" applyFont="1" applyBorder="1" applyAlignment="1">
      <alignment horizontal="center" vertical="center" wrapText="1"/>
    </xf>
    <xf numFmtId="0" fontId="2" fillId="6" borderId="4" xfId="0" applyFont="1" applyFill="1" applyBorder="1" applyAlignment="1">
      <alignment horizontal="center" vertical="center" wrapText="1"/>
    </xf>
    <xf numFmtId="0" fontId="2" fillId="6" borderId="26" xfId="0" applyFont="1" applyFill="1" applyBorder="1" applyAlignment="1">
      <alignment horizontal="center" vertical="center" wrapText="1"/>
    </xf>
    <xf numFmtId="0" fontId="3" fillId="9" borderId="4" xfId="0" applyFont="1" applyFill="1" applyBorder="1" applyAlignment="1">
      <alignment horizontal="center" vertical="center"/>
    </xf>
    <xf numFmtId="0" fontId="3" fillId="9" borderId="26" xfId="0" applyFont="1" applyFill="1" applyBorder="1" applyAlignment="1">
      <alignment horizontal="center" vertical="center"/>
    </xf>
    <xf numFmtId="0" fontId="2" fillId="6" borderId="44" xfId="0" applyFont="1" applyFill="1" applyBorder="1" applyAlignment="1">
      <alignment horizontal="center" vertical="center"/>
    </xf>
    <xf numFmtId="0" fontId="2" fillId="6" borderId="44" xfId="0" applyFont="1" applyFill="1" applyBorder="1" applyAlignment="1">
      <alignment horizontal="center" vertical="center" wrapText="1"/>
    </xf>
    <xf numFmtId="0" fontId="0" fillId="8" borderId="4" xfId="0" applyFill="1" applyBorder="1" applyAlignment="1">
      <alignment horizontal="center" vertical="center"/>
    </xf>
    <xf numFmtId="0" fontId="0" fillId="8" borderId="44" xfId="0" applyFill="1" applyBorder="1" applyAlignment="1">
      <alignment horizontal="center" vertical="center"/>
    </xf>
    <xf numFmtId="0" fontId="0" fillId="8" borderId="26" xfId="0" applyFill="1" applyBorder="1" applyAlignment="1">
      <alignment horizontal="center" vertical="center"/>
    </xf>
    <xf numFmtId="0" fontId="2" fillId="6" borderId="55" xfId="0" applyFont="1" applyFill="1" applyBorder="1" applyAlignment="1">
      <alignment horizontal="center" vertical="center" wrapText="1"/>
    </xf>
    <xf numFmtId="0" fontId="2" fillId="6" borderId="56" xfId="0" applyFont="1" applyFill="1" applyBorder="1" applyAlignment="1">
      <alignment horizontal="center" vertical="center" wrapText="1"/>
    </xf>
    <xf numFmtId="0" fontId="2" fillId="6" borderId="57" xfId="0" applyFont="1" applyFill="1" applyBorder="1" applyAlignment="1">
      <alignment horizontal="center" vertical="center" wrapText="1"/>
    </xf>
    <xf numFmtId="0" fontId="2" fillId="6" borderId="58" xfId="0" applyFont="1" applyFill="1" applyBorder="1" applyAlignment="1">
      <alignment horizontal="center" vertical="center" wrapText="1"/>
    </xf>
    <xf numFmtId="0" fontId="2" fillId="6" borderId="51" xfId="0" applyFont="1" applyFill="1" applyBorder="1" applyAlignment="1">
      <alignment horizontal="center" vertical="center" wrapText="1"/>
    </xf>
    <xf numFmtId="0" fontId="2" fillId="6" borderId="59" xfId="0" applyFont="1" applyFill="1" applyBorder="1" applyAlignment="1">
      <alignment horizontal="center" vertical="center" wrapText="1"/>
    </xf>
    <xf numFmtId="0" fontId="2" fillId="6" borderId="47" xfId="0" applyFont="1" applyFill="1" applyBorder="1" applyAlignment="1">
      <alignment horizontal="center" vertical="center" wrapText="1"/>
    </xf>
    <xf numFmtId="0" fontId="2" fillId="6" borderId="28" xfId="0" applyFont="1" applyFill="1" applyBorder="1" applyAlignment="1">
      <alignment horizontal="center" vertical="center" wrapText="1"/>
    </xf>
    <xf numFmtId="0" fontId="0" fillId="9" borderId="26" xfId="0" applyFill="1" applyBorder="1" applyAlignment="1">
      <alignment horizontal="center" vertical="center"/>
    </xf>
    <xf numFmtId="0" fontId="0" fillId="7" borderId="4" xfId="0" applyFill="1" applyBorder="1" applyAlignment="1">
      <alignment horizontal="center" vertical="center"/>
    </xf>
    <xf numFmtId="0" fontId="0" fillId="7" borderId="26" xfId="0" applyFill="1" applyBorder="1" applyAlignment="1">
      <alignment horizontal="center" vertical="center"/>
    </xf>
    <xf numFmtId="0" fontId="0" fillId="6" borderId="4" xfId="0" applyFill="1" applyBorder="1" applyAlignment="1">
      <alignment horizontal="center"/>
    </xf>
    <xf numFmtId="0" fontId="0" fillId="6" borderId="26" xfId="0" applyFill="1" applyBorder="1" applyAlignment="1">
      <alignment horizontal="center"/>
    </xf>
    <xf numFmtId="0" fontId="0" fillId="6" borderId="44" xfId="0" applyFill="1" applyBorder="1" applyAlignment="1">
      <alignment horizontal="center"/>
    </xf>
    <xf numFmtId="0" fontId="0" fillId="7" borderId="44" xfId="0" applyFill="1" applyBorder="1" applyAlignment="1">
      <alignment horizontal="center" vertical="center"/>
    </xf>
    <xf numFmtId="0" fontId="0" fillId="9" borderId="44" xfId="0" applyFill="1" applyBorder="1" applyAlignment="1">
      <alignment horizontal="center" vertical="center"/>
    </xf>
    <xf numFmtId="0" fontId="19" fillId="0" borderId="1" xfId="0" applyFont="1" applyBorder="1" applyAlignment="1">
      <alignment horizontal="center" vertical="top" wrapText="1"/>
    </xf>
    <xf numFmtId="0" fontId="19" fillId="0" borderId="0" xfId="0" applyFont="1" applyAlignment="1">
      <alignment horizontal="center" vertical="top" wrapText="1"/>
    </xf>
    <xf numFmtId="0" fontId="19" fillId="0" borderId="48" xfId="0" applyFont="1" applyBorder="1" applyAlignment="1">
      <alignment horizontal="left" vertical="top" wrapText="1"/>
    </xf>
    <xf numFmtId="0" fontId="19" fillId="0" borderId="49" xfId="0" applyFont="1" applyBorder="1" applyAlignment="1">
      <alignment horizontal="left" vertical="top" wrapText="1"/>
    </xf>
    <xf numFmtId="0" fontId="19" fillId="0" borderId="50" xfId="0" applyFont="1" applyBorder="1" applyAlignment="1">
      <alignment horizontal="left" vertical="top" wrapText="1"/>
    </xf>
    <xf numFmtId="0" fontId="19" fillId="0" borderId="39" xfId="0" applyFont="1" applyBorder="1" applyAlignment="1">
      <alignment horizontal="center" vertical="center"/>
    </xf>
    <xf numFmtId="0" fontId="19" fillId="0" borderId="40" xfId="0" applyFont="1" applyBorder="1" applyAlignment="1">
      <alignment horizontal="center" vertical="center"/>
    </xf>
    <xf numFmtId="0" fontId="19" fillId="0" borderId="41" xfId="0" applyFont="1" applyBorder="1" applyAlignment="1">
      <alignment horizontal="center" vertical="center"/>
    </xf>
    <xf numFmtId="0" fontId="10" fillId="0" borderId="1" xfId="0" applyFont="1" applyBorder="1" applyAlignment="1">
      <alignment horizontal="center" vertical="center" wrapText="1"/>
    </xf>
    <xf numFmtId="0" fontId="10" fillId="0" borderId="0" xfId="0" applyFont="1" applyAlignment="1">
      <alignment horizontal="center" vertical="center" wrapText="1"/>
    </xf>
    <xf numFmtId="0" fontId="10" fillId="0" borderId="2" xfId="0" applyFont="1" applyBorder="1" applyAlignment="1">
      <alignment horizontal="center" vertical="center" wrapText="1"/>
    </xf>
    <xf numFmtId="0" fontId="10" fillId="0" borderId="3" xfId="0" applyFont="1" applyBorder="1" applyAlignment="1">
      <alignment horizontal="center"/>
    </xf>
    <xf numFmtId="0" fontId="7" fillId="0" borderId="3" xfId="0" applyFont="1" applyBorder="1" applyAlignment="1">
      <alignment horizontal="left" vertical="center"/>
    </xf>
    <xf numFmtId="0" fontId="19" fillId="2" borderId="0" xfId="0" applyFont="1" applyFill="1" applyAlignment="1">
      <alignment horizontal="center"/>
    </xf>
    <xf numFmtId="0" fontId="19" fillId="0" borderId="51" xfId="0" applyFont="1" applyBorder="1" applyAlignment="1">
      <alignment horizontal="center"/>
    </xf>
    <xf numFmtId="0" fontId="19" fillId="6" borderId="4" xfId="0" applyFont="1" applyFill="1" applyBorder="1" applyAlignment="1">
      <alignment horizontal="center" vertical="center"/>
    </xf>
    <xf numFmtId="0" fontId="19" fillId="6" borderId="26" xfId="0" applyFont="1" applyFill="1" applyBorder="1" applyAlignment="1">
      <alignment horizontal="center" vertical="center"/>
    </xf>
    <xf numFmtId="0" fontId="10" fillId="0" borderId="4" xfId="0" applyFont="1" applyBorder="1" applyAlignment="1">
      <alignment horizontal="center" vertical="center" wrapText="1"/>
    </xf>
    <xf numFmtId="0" fontId="10" fillId="0" borderId="26" xfId="0" applyFont="1" applyBorder="1" applyAlignment="1">
      <alignment horizontal="center" vertical="center" wrapText="1"/>
    </xf>
    <xf numFmtId="0" fontId="19" fillId="6" borderId="3" xfId="0" applyFont="1" applyFill="1" applyBorder="1" applyAlignment="1">
      <alignment horizontal="center" vertical="center"/>
    </xf>
    <xf numFmtId="0" fontId="19" fillId="6" borderId="3" xfId="0" applyFont="1" applyFill="1" applyBorder="1" applyAlignment="1">
      <alignment horizontal="center" vertical="center" wrapText="1"/>
    </xf>
    <xf numFmtId="0" fontId="10" fillId="6" borderId="3" xfId="0" applyFont="1" applyFill="1" applyBorder="1" applyAlignment="1">
      <alignment horizontal="center"/>
    </xf>
    <xf numFmtId="0" fontId="19" fillId="0" borderId="62" xfId="0" applyFont="1" applyBorder="1" applyAlignment="1">
      <alignment horizontal="right" vertical="center" textRotation="90"/>
    </xf>
    <xf numFmtId="0" fontId="10" fillId="0" borderId="3" xfId="0" applyFont="1" applyBorder="1" applyAlignment="1">
      <alignment horizontal="center" vertical="center"/>
    </xf>
    <xf numFmtId="0" fontId="10" fillId="7" borderId="3" xfId="0" applyFont="1" applyFill="1" applyBorder="1" applyAlignment="1">
      <alignment horizontal="center" vertical="center"/>
    </xf>
    <xf numFmtId="0" fontId="10" fillId="10" borderId="3" xfId="0" applyFont="1" applyFill="1" applyBorder="1" applyAlignment="1">
      <alignment horizontal="center" vertical="center"/>
    </xf>
    <xf numFmtId="0" fontId="10" fillId="8" borderId="4" xfId="0" applyFont="1" applyFill="1" applyBorder="1" applyAlignment="1">
      <alignment horizontal="center" vertical="center"/>
    </xf>
    <xf numFmtId="0" fontId="10" fillId="8" borderId="26" xfId="0" applyFont="1" applyFill="1" applyBorder="1" applyAlignment="1">
      <alignment horizontal="center" vertical="center"/>
    </xf>
    <xf numFmtId="0" fontId="19" fillId="6" borderId="4" xfId="0" applyFont="1" applyFill="1" applyBorder="1" applyAlignment="1">
      <alignment horizontal="center" vertical="center" wrapText="1"/>
    </xf>
    <xf numFmtId="0" fontId="19" fillId="6" borderId="26" xfId="0" applyFont="1" applyFill="1" applyBorder="1" applyAlignment="1">
      <alignment horizontal="center" vertical="center" wrapText="1"/>
    </xf>
    <xf numFmtId="0" fontId="10" fillId="6" borderId="4" xfId="0" applyFont="1" applyFill="1" applyBorder="1" applyAlignment="1">
      <alignment horizontal="center"/>
    </xf>
    <xf numFmtId="0" fontId="10" fillId="6" borderId="26" xfId="0" applyFont="1" applyFill="1" applyBorder="1" applyAlignment="1">
      <alignment horizontal="center"/>
    </xf>
    <xf numFmtId="0" fontId="10" fillId="9" borderId="3" xfId="0" applyFont="1" applyFill="1" applyBorder="1" applyAlignment="1">
      <alignment horizontal="center" vertical="center"/>
    </xf>
    <xf numFmtId="0" fontId="10" fillId="9" borderId="4" xfId="0" applyFont="1" applyFill="1" applyBorder="1" applyAlignment="1">
      <alignment horizontal="center" vertical="center"/>
    </xf>
    <xf numFmtId="0" fontId="10" fillId="9" borderId="26" xfId="0" applyFont="1" applyFill="1" applyBorder="1" applyAlignment="1">
      <alignment horizontal="center" vertical="center"/>
    </xf>
    <xf numFmtId="0" fontId="10" fillId="7" borderId="4" xfId="0" applyFont="1" applyFill="1" applyBorder="1" applyAlignment="1">
      <alignment horizontal="center" vertical="center"/>
    </xf>
    <xf numFmtId="0" fontId="10" fillId="7" borderId="26" xfId="0" applyFont="1" applyFill="1" applyBorder="1" applyAlignment="1">
      <alignment horizontal="center" vertical="center"/>
    </xf>
    <xf numFmtId="0" fontId="10" fillId="8" borderId="3" xfId="0" applyFont="1" applyFill="1" applyBorder="1" applyAlignment="1">
      <alignment horizontal="center" vertical="center"/>
    </xf>
  </cellXfs>
  <cellStyles count="1">
    <cellStyle name="Normal" xfId="0" builtinId="0"/>
  </cellStyles>
  <dxfs count="22">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scheme val="none"/>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2.jpe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editAs="oneCell">
    <xdr:from>
      <xdr:col>1</xdr:col>
      <xdr:colOff>209550</xdr:colOff>
      <xdr:row>1</xdr:row>
      <xdr:rowOff>142875</xdr:rowOff>
    </xdr:from>
    <xdr:to>
      <xdr:col>1</xdr:col>
      <xdr:colOff>1104900</xdr:colOff>
      <xdr:row>3</xdr:row>
      <xdr:rowOff>142875</xdr:rowOff>
    </xdr:to>
    <xdr:pic>
      <xdr:nvPicPr>
        <xdr:cNvPr id="13481" name="Imagen 2">
          <a:extLst>
            <a:ext uri="{FF2B5EF4-FFF2-40B4-BE49-F238E27FC236}">
              <a16:creationId xmlns:a16="http://schemas.microsoft.com/office/drawing/2014/main" id="{00000000-0008-0000-0000-0000A93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0525" y="323850"/>
          <a:ext cx="895350" cy="885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123825</xdr:colOff>
      <xdr:row>1</xdr:row>
      <xdr:rowOff>114300</xdr:rowOff>
    </xdr:from>
    <xdr:to>
      <xdr:col>1</xdr:col>
      <xdr:colOff>1295400</xdr:colOff>
      <xdr:row>3</xdr:row>
      <xdr:rowOff>190500</xdr:rowOff>
    </xdr:to>
    <xdr:pic>
      <xdr:nvPicPr>
        <xdr:cNvPr id="1461" name="Imagen 3" descr="Descripción: UMV_CABEZOTE">
          <a:extLst>
            <a:ext uri="{FF2B5EF4-FFF2-40B4-BE49-F238E27FC236}">
              <a16:creationId xmlns:a16="http://schemas.microsoft.com/office/drawing/2014/main" id="{00000000-0008-0000-0100-0000B505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76250" y="276225"/>
          <a:ext cx="11715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123825</xdr:colOff>
      <xdr:row>1</xdr:row>
      <xdr:rowOff>114300</xdr:rowOff>
    </xdr:from>
    <xdr:to>
      <xdr:col>1</xdr:col>
      <xdr:colOff>1295400</xdr:colOff>
      <xdr:row>3</xdr:row>
      <xdr:rowOff>190500</xdr:rowOff>
    </xdr:to>
    <xdr:pic>
      <xdr:nvPicPr>
        <xdr:cNvPr id="8666" name="Imagen 3" descr="Descripción: UMV_CABEZOTE">
          <a:extLst>
            <a:ext uri="{FF2B5EF4-FFF2-40B4-BE49-F238E27FC236}">
              <a16:creationId xmlns:a16="http://schemas.microsoft.com/office/drawing/2014/main" id="{00000000-0008-0000-0200-0000DA2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00050" y="276225"/>
          <a:ext cx="1171575" cy="962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142875</xdr:colOff>
      <xdr:row>1</xdr:row>
      <xdr:rowOff>95250</xdr:rowOff>
    </xdr:from>
    <xdr:to>
      <xdr:col>1</xdr:col>
      <xdr:colOff>1419225</xdr:colOff>
      <xdr:row>3</xdr:row>
      <xdr:rowOff>238125</xdr:rowOff>
    </xdr:to>
    <xdr:pic>
      <xdr:nvPicPr>
        <xdr:cNvPr id="12608" name="Imagen 3" descr="Descripción: UMV_CABEZOTE">
          <a:extLst>
            <a:ext uri="{FF2B5EF4-FFF2-40B4-BE49-F238E27FC236}">
              <a16:creationId xmlns:a16="http://schemas.microsoft.com/office/drawing/2014/main" id="{00000000-0008-0000-0300-00004031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333375" y="257175"/>
          <a:ext cx="1276350" cy="1076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123825</xdr:colOff>
      <xdr:row>1</xdr:row>
      <xdr:rowOff>152400</xdr:rowOff>
    </xdr:from>
    <xdr:to>
      <xdr:col>1</xdr:col>
      <xdr:colOff>1266825</xdr:colOff>
      <xdr:row>3</xdr:row>
      <xdr:rowOff>190500</xdr:rowOff>
    </xdr:to>
    <xdr:pic>
      <xdr:nvPicPr>
        <xdr:cNvPr id="5792" name="Imagen 3" descr="Descripción: UMV_CABEZOTE">
          <a:extLst>
            <a:ext uri="{FF2B5EF4-FFF2-40B4-BE49-F238E27FC236}">
              <a16:creationId xmlns:a16="http://schemas.microsoft.com/office/drawing/2014/main" id="{00000000-0008-0000-0400-0000A016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2989" t="17061" r="43323"/>
        <a:stretch>
          <a:fillRect/>
        </a:stretch>
      </xdr:blipFill>
      <xdr:spPr bwMode="auto">
        <a:xfrm>
          <a:off x="409575" y="333375"/>
          <a:ext cx="11430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22"/>
  <sheetViews>
    <sheetView showGridLines="0" tabSelected="1" topLeftCell="A17" zoomScale="85" zoomScaleNormal="85" zoomScalePageLayoutView="40" workbookViewId="0">
      <selection activeCell="B18" sqref="B18:F18"/>
    </sheetView>
  </sheetViews>
  <sheetFormatPr baseColWidth="10" defaultRowHeight="12.5" x14ac:dyDescent="0.25"/>
  <cols>
    <col min="1" max="1" width="2.7265625" customWidth="1"/>
    <col min="2" max="2" width="20.453125" customWidth="1"/>
    <col min="3" max="3" width="71.453125" customWidth="1"/>
    <col min="4" max="4" width="36.7265625" customWidth="1"/>
    <col min="5" max="5" width="23.453125" customWidth="1"/>
    <col min="6" max="6" width="22.453125" customWidth="1"/>
    <col min="7" max="7" width="2.7265625" customWidth="1"/>
  </cols>
  <sheetData>
    <row r="1" spans="2:6" ht="14.25" customHeight="1" x14ac:dyDescent="0.25"/>
    <row r="2" spans="2:6" ht="48.75" customHeight="1" x14ac:dyDescent="0.25">
      <c r="B2" s="162"/>
      <c r="C2" s="161" t="s">
        <v>162</v>
      </c>
      <c r="D2" s="161"/>
      <c r="E2" s="161"/>
      <c r="F2" s="161"/>
    </row>
    <row r="3" spans="2:6" ht="21" customHeight="1" x14ac:dyDescent="0.25">
      <c r="B3" s="162"/>
      <c r="C3" s="52" t="s">
        <v>160</v>
      </c>
      <c r="D3" s="158" t="s">
        <v>164</v>
      </c>
      <c r="E3" s="159"/>
      <c r="F3" s="160"/>
    </row>
    <row r="4" spans="2:6" ht="21" customHeight="1" x14ac:dyDescent="0.25">
      <c r="B4" s="162"/>
      <c r="C4" s="158" t="s">
        <v>165</v>
      </c>
      <c r="D4" s="159"/>
      <c r="E4" s="159"/>
      <c r="F4" s="160"/>
    </row>
    <row r="5" spans="2:6" ht="37.5" customHeight="1" thickBot="1" x14ac:dyDescent="0.4">
      <c r="B5" s="76"/>
      <c r="C5" s="77"/>
      <c r="D5" s="77"/>
      <c r="E5" s="77"/>
      <c r="F5" s="77"/>
    </row>
    <row r="6" spans="2:6" ht="21" customHeight="1" thickBot="1" x14ac:dyDescent="0.4">
      <c r="B6" s="166" t="s">
        <v>142</v>
      </c>
      <c r="C6" s="167"/>
      <c r="D6" s="167"/>
      <c r="E6" s="167"/>
      <c r="F6" s="168"/>
    </row>
    <row r="7" spans="2:6" ht="78.75" customHeight="1" x14ac:dyDescent="0.25">
      <c r="B7" s="171" t="s">
        <v>152</v>
      </c>
      <c r="C7" s="172"/>
      <c r="D7" s="172"/>
      <c r="E7" s="172"/>
      <c r="F7" s="173"/>
    </row>
    <row r="8" spans="2:6" ht="49.5" customHeight="1" x14ac:dyDescent="0.25">
      <c r="B8" s="163" t="s">
        <v>231</v>
      </c>
      <c r="C8" s="169"/>
      <c r="D8" s="169"/>
      <c r="E8" s="169"/>
      <c r="F8" s="170"/>
    </row>
    <row r="9" spans="2:6" ht="34.5" customHeight="1" x14ac:dyDescent="0.25">
      <c r="B9" s="163" t="s">
        <v>149</v>
      </c>
      <c r="C9" s="164"/>
      <c r="D9" s="164"/>
      <c r="E9" s="164"/>
      <c r="F9" s="165"/>
    </row>
    <row r="10" spans="2:6" ht="36" customHeight="1" x14ac:dyDescent="0.25">
      <c r="B10" s="163" t="s">
        <v>147</v>
      </c>
      <c r="C10" s="164"/>
      <c r="D10" s="164"/>
      <c r="E10" s="164"/>
      <c r="F10" s="165"/>
    </row>
    <row r="11" spans="2:6" ht="72" customHeight="1" x14ac:dyDescent="0.25">
      <c r="B11" s="163" t="s">
        <v>153</v>
      </c>
      <c r="C11" s="164"/>
      <c r="D11" s="164"/>
      <c r="E11" s="164"/>
      <c r="F11" s="165"/>
    </row>
    <row r="12" spans="2:6" ht="34.5" customHeight="1" x14ac:dyDescent="0.25">
      <c r="B12" s="163" t="s">
        <v>230</v>
      </c>
      <c r="C12" s="164"/>
      <c r="D12" s="164"/>
      <c r="E12" s="164"/>
      <c r="F12" s="165"/>
    </row>
    <row r="13" spans="2:6" ht="51" customHeight="1" x14ac:dyDescent="0.25">
      <c r="B13" s="163" t="s">
        <v>232</v>
      </c>
      <c r="C13" s="164"/>
      <c r="D13" s="164"/>
      <c r="E13" s="164"/>
      <c r="F13" s="165"/>
    </row>
    <row r="14" spans="2:6" ht="26.25" customHeight="1" x14ac:dyDescent="0.25">
      <c r="B14" s="163" t="s">
        <v>155</v>
      </c>
      <c r="C14" s="164"/>
      <c r="D14" s="164"/>
      <c r="E14" s="164"/>
      <c r="F14" s="165"/>
    </row>
    <row r="15" spans="2:6" ht="22.5" customHeight="1" x14ac:dyDescent="0.25">
      <c r="B15" s="163" t="s">
        <v>154</v>
      </c>
      <c r="C15" s="164"/>
      <c r="D15" s="164"/>
      <c r="E15" s="164"/>
      <c r="F15" s="165"/>
    </row>
    <row r="16" spans="2:6" ht="47.25" customHeight="1" x14ac:dyDescent="0.25">
      <c r="B16" s="163" t="s">
        <v>233</v>
      </c>
      <c r="C16" s="164"/>
      <c r="D16" s="164"/>
      <c r="E16" s="164"/>
      <c r="F16" s="165"/>
    </row>
    <row r="17" spans="2:6" ht="36.75" customHeight="1" x14ac:dyDescent="0.25">
      <c r="B17" s="163" t="s">
        <v>234</v>
      </c>
      <c r="C17" s="164"/>
      <c r="D17" s="164"/>
      <c r="E17" s="164"/>
      <c r="F17" s="165"/>
    </row>
    <row r="18" spans="2:6" ht="100.5" customHeight="1" x14ac:dyDescent="0.25">
      <c r="B18" s="163" t="s">
        <v>190</v>
      </c>
      <c r="C18" s="164"/>
      <c r="D18" s="164"/>
      <c r="E18" s="164"/>
      <c r="F18" s="165"/>
    </row>
    <row r="19" spans="2:6" ht="82.5" customHeight="1" thickBot="1" x14ac:dyDescent="0.3">
      <c r="B19" s="175" t="s">
        <v>235</v>
      </c>
      <c r="C19" s="176"/>
      <c r="D19" s="176"/>
      <c r="E19" s="176"/>
      <c r="F19" s="177"/>
    </row>
    <row r="20" spans="2:6" ht="14.25" customHeight="1" x14ac:dyDescent="0.25">
      <c r="B20" s="15"/>
    </row>
    <row r="21" spans="2:6" x14ac:dyDescent="0.25">
      <c r="B21" s="16"/>
    </row>
    <row r="22" spans="2:6" ht="17.25" customHeight="1" x14ac:dyDescent="0.25">
      <c r="B22" s="174"/>
      <c r="C22" s="174"/>
      <c r="D22" s="174"/>
      <c r="E22" s="174"/>
      <c r="F22" s="174"/>
    </row>
  </sheetData>
  <mergeCells count="19">
    <mergeCell ref="B22:F22"/>
    <mergeCell ref="B16:F16"/>
    <mergeCell ref="B17:F17"/>
    <mergeCell ref="B18:F18"/>
    <mergeCell ref="B19:F19"/>
    <mergeCell ref="C4:F4"/>
    <mergeCell ref="D3:F3"/>
    <mergeCell ref="C2:F2"/>
    <mergeCell ref="B2:B4"/>
    <mergeCell ref="B15:F15"/>
    <mergeCell ref="B6:F6"/>
    <mergeCell ref="B8:F8"/>
    <mergeCell ref="B9:F9"/>
    <mergeCell ref="B7:F7"/>
    <mergeCell ref="B10:F10"/>
    <mergeCell ref="B11:F11"/>
    <mergeCell ref="B12:F12"/>
    <mergeCell ref="B13:F13"/>
    <mergeCell ref="B14:F14"/>
  </mergeCells>
  <printOptions horizontalCentered="1"/>
  <pageMargins left="0.70866141732283472" right="0.70866141732283472" top="0.74803149606299213" bottom="0.74803149606299213" header="0.31496062992125984" footer="0.31496062992125984"/>
  <pageSetup scale="52" orientation="portrait" horizontalDpi="4294967295" verticalDpi="4294967295" r:id="rId1"/>
  <headerFooter alignWithMargins="0">
    <oddFooter>&amp;L&amp;12Sede Administrativa: Calle 26 No. 57-41, Torre 8, Piso 8
Código Postal: 111321
Sede operativa: Calle 22d No. 120 - 40 
PBX: (+57) (1) 3779555 - Información: Línea 195
www.umv.gov.co&amp;C
CON-FM-089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B2:F78"/>
  <sheetViews>
    <sheetView showGridLines="0" view="pageLayout" topLeftCell="B15" zoomScale="85" zoomScaleNormal="70" zoomScalePageLayoutView="85" workbookViewId="0">
      <selection activeCell="C65" sqref="C65"/>
    </sheetView>
  </sheetViews>
  <sheetFormatPr baseColWidth="10" defaultRowHeight="12.5" x14ac:dyDescent="0.25"/>
  <cols>
    <col min="1" max="1" width="5.26953125" customWidth="1"/>
    <col min="2" max="2" width="20.453125" customWidth="1"/>
    <col min="3" max="3" width="105.26953125" customWidth="1"/>
    <col min="4" max="4" width="20" customWidth="1"/>
    <col min="5" max="5" width="23.453125" customWidth="1"/>
    <col min="6" max="6" width="22.453125" customWidth="1"/>
  </cols>
  <sheetData>
    <row r="2" spans="2:6" ht="48.75" customHeight="1" x14ac:dyDescent="0.25">
      <c r="B2" s="162"/>
      <c r="C2" s="161" t="s">
        <v>162</v>
      </c>
      <c r="D2" s="161"/>
      <c r="E2" s="161"/>
      <c r="F2" s="161"/>
    </row>
    <row r="3" spans="2:6" ht="21" customHeight="1" x14ac:dyDescent="0.25">
      <c r="B3" s="162"/>
      <c r="C3" s="52" t="s">
        <v>160</v>
      </c>
      <c r="D3" s="158" t="s">
        <v>164</v>
      </c>
      <c r="E3" s="159"/>
      <c r="F3" s="160"/>
    </row>
    <row r="4" spans="2:6" ht="21" customHeight="1" x14ac:dyDescent="0.25">
      <c r="B4" s="162"/>
      <c r="C4" s="158" t="s">
        <v>165</v>
      </c>
      <c r="D4" s="159"/>
      <c r="E4" s="159"/>
      <c r="F4" s="160"/>
    </row>
    <row r="5" spans="2:6" ht="24.75" customHeight="1" thickBot="1" x14ac:dyDescent="0.4">
      <c r="B5" s="76"/>
      <c r="C5" s="77"/>
      <c r="D5" s="77"/>
      <c r="E5" s="77"/>
      <c r="F5" s="77"/>
    </row>
    <row r="6" spans="2:6" ht="18" customHeight="1" thickBot="1" x14ac:dyDescent="0.3">
      <c r="B6" s="197" t="s">
        <v>10</v>
      </c>
      <c r="C6" s="198"/>
      <c r="D6" s="198"/>
      <c r="E6" s="198"/>
      <c r="F6" s="199"/>
    </row>
    <row r="7" spans="2:6" ht="21" customHeight="1" x14ac:dyDescent="0.25">
      <c r="B7" s="194" t="s">
        <v>156</v>
      </c>
      <c r="C7" s="195"/>
      <c r="D7" s="195"/>
      <c r="E7" s="195"/>
      <c r="F7" s="196"/>
    </row>
    <row r="8" spans="2:6" ht="20.25" customHeight="1" x14ac:dyDescent="0.25">
      <c r="B8" s="200" t="s">
        <v>8</v>
      </c>
      <c r="C8" s="201"/>
      <c r="D8" s="201"/>
      <c r="E8" s="201"/>
      <c r="F8" s="202"/>
    </row>
    <row r="9" spans="2:6" ht="22.5" customHeight="1" x14ac:dyDescent="0.25">
      <c r="B9" s="200" t="s">
        <v>83</v>
      </c>
      <c r="C9" s="201"/>
      <c r="D9" s="201"/>
      <c r="E9" s="201"/>
      <c r="F9" s="202"/>
    </row>
    <row r="10" spans="2:6" ht="24.75" customHeight="1" x14ac:dyDescent="0.25">
      <c r="B10" s="185" t="s">
        <v>84</v>
      </c>
      <c r="C10" s="186"/>
      <c r="D10" s="186"/>
      <c r="E10" s="186"/>
      <c r="F10" s="187"/>
    </row>
    <row r="11" spans="2:6" ht="36" customHeight="1" x14ac:dyDescent="0.25">
      <c r="B11" s="185" t="s">
        <v>85</v>
      </c>
      <c r="C11" s="186"/>
      <c r="D11" s="186"/>
      <c r="E11" s="186"/>
      <c r="F11" s="187"/>
    </row>
    <row r="12" spans="2:6" ht="37.5" customHeight="1" x14ac:dyDescent="0.25">
      <c r="B12" s="185" t="s">
        <v>86</v>
      </c>
      <c r="C12" s="186"/>
      <c r="D12" s="186"/>
      <c r="E12" s="186"/>
      <c r="F12" s="187"/>
    </row>
    <row r="13" spans="2:6" ht="20.25" customHeight="1" x14ac:dyDescent="0.25">
      <c r="B13" s="185" t="s">
        <v>143</v>
      </c>
      <c r="C13" s="186"/>
      <c r="D13" s="186"/>
      <c r="E13" s="186"/>
      <c r="F13" s="187"/>
    </row>
    <row r="14" spans="2:6" ht="18.75" customHeight="1" thickBot="1" x14ac:dyDescent="0.3">
      <c r="B14" s="188" t="s">
        <v>144</v>
      </c>
      <c r="C14" s="189"/>
      <c r="D14" s="189"/>
      <c r="E14" s="189"/>
      <c r="F14" s="190"/>
    </row>
    <row r="15" spans="2:6" ht="16.5" customHeight="1" thickBot="1" x14ac:dyDescent="0.3">
      <c r="B15" s="182" t="s">
        <v>116</v>
      </c>
      <c r="C15" s="183"/>
      <c r="D15" s="183"/>
      <c r="E15" s="183"/>
      <c r="F15" s="184"/>
    </row>
    <row r="16" spans="2:6" ht="37.5" customHeight="1" x14ac:dyDescent="0.25">
      <c r="B16" s="191" t="s">
        <v>157</v>
      </c>
      <c r="C16" s="192"/>
      <c r="D16" s="192"/>
      <c r="E16" s="192"/>
      <c r="F16" s="193"/>
    </row>
    <row r="17" spans="2:6" ht="19.5" customHeight="1" x14ac:dyDescent="0.25">
      <c r="B17" s="88"/>
      <c r="C17" s="75" t="s">
        <v>40</v>
      </c>
      <c r="D17" s="180" t="s">
        <v>38</v>
      </c>
      <c r="E17" s="180" t="s">
        <v>39</v>
      </c>
      <c r="F17" s="178" t="s">
        <v>37</v>
      </c>
    </row>
    <row r="18" spans="2:6" ht="21" customHeight="1" x14ac:dyDescent="0.25">
      <c r="B18" s="88"/>
      <c r="C18" s="75" t="s">
        <v>90</v>
      </c>
      <c r="D18" s="181"/>
      <c r="E18" s="181"/>
      <c r="F18" s="179"/>
    </row>
    <row r="19" spans="2:6" ht="18.75" customHeight="1" x14ac:dyDescent="0.25">
      <c r="B19" s="156" t="s">
        <v>41</v>
      </c>
      <c r="C19" s="19"/>
      <c r="D19" s="45"/>
      <c r="E19" s="41"/>
      <c r="F19" s="27" t="s">
        <v>35</v>
      </c>
    </row>
    <row r="20" spans="2:6" ht="18.75" customHeight="1" x14ac:dyDescent="0.25">
      <c r="B20" s="152" t="s">
        <v>42</v>
      </c>
      <c r="C20" s="20"/>
      <c r="D20" s="46" t="s">
        <v>93</v>
      </c>
      <c r="E20" s="42" t="s">
        <v>94</v>
      </c>
      <c r="F20" s="29" t="s">
        <v>35</v>
      </c>
    </row>
    <row r="21" spans="2:6" ht="18.75" customHeight="1" x14ac:dyDescent="0.25">
      <c r="B21" s="152" t="s">
        <v>146</v>
      </c>
      <c r="C21" s="20"/>
      <c r="D21" s="46" t="s">
        <v>93</v>
      </c>
      <c r="E21" s="42" t="s">
        <v>94</v>
      </c>
      <c r="F21" s="29" t="s">
        <v>33</v>
      </c>
    </row>
    <row r="22" spans="2:6" ht="18.75" customHeight="1" x14ac:dyDescent="0.25">
      <c r="B22" s="152" t="s">
        <v>43</v>
      </c>
      <c r="C22" s="20"/>
      <c r="D22" s="46"/>
      <c r="E22" s="42"/>
      <c r="F22" s="29" t="s">
        <v>35</v>
      </c>
    </row>
    <row r="23" spans="2:6" ht="18.75" customHeight="1" x14ac:dyDescent="0.25">
      <c r="B23" s="28" t="s">
        <v>82</v>
      </c>
      <c r="C23" s="20"/>
      <c r="D23" s="46"/>
      <c r="E23" s="42"/>
      <c r="F23" s="29" t="s">
        <v>35</v>
      </c>
    </row>
    <row r="24" spans="2:6" ht="18.75" customHeight="1" x14ac:dyDescent="0.25">
      <c r="B24" s="28" t="s">
        <v>45</v>
      </c>
      <c r="C24" s="20"/>
      <c r="D24" s="46"/>
      <c r="E24" s="42"/>
      <c r="F24" s="29" t="s">
        <v>35</v>
      </c>
    </row>
    <row r="25" spans="2:6" ht="18.75" customHeight="1" x14ac:dyDescent="0.25">
      <c r="B25" s="28" t="s">
        <v>158</v>
      </c>
      <c r="C25" s="20"/>
      <c r="D25" s="46"/>
      <c r="E25" s="42"/>
      <c r="F25" s="30" t="s">
        <v>33</v>
      </c>
    </row>
    <row r="26" spans="2:6" ht="18.75" customHeight="1" x14ac:dyDescent="0.25">
      <c r="B26" s="28" t="s">
        <v>44</v>
      </c>
      <c r="C26" s="20"/>
      <c r="D26" s="46"/>
      <c r="E26" s="42"/>
      <c r="F26" s="29" t="s">
        <v>35</v>
      </c>
    </row>
    <row r="27" spans="2:6" ht="18.75" customHeight="1" x14ac:dyDescent="0.25">
      <c r="B27" s="152" t="s">
        <v>75</v>
      </c>
      <c r="C27" s="20"/>
      <c r="D27" s="46" t="s">
        <v>93</v>
      </c>
      <c r="E27" s="42" t="s">
        <v>94</v>
      </c>
      <c r="F27" s="29" t="s">
        <v>35</v>
      </c>
    </row>
    <row r="28" spans="2:6" ht="18.75" customHeight="1" x14ac:dyDescent="0.25">
      <c r="B28" s="28" t="s">
        <v>46</v>
      </c>
      <c r="C28" s="20"/>
      <c r="D28" s="46"/>
      <c r="E28" s="42"/>
      <c r="F28" s="29" t="s">
        <v>35</v>
      </c>
    </row>
    <row r="29" spans="2:6" ht="18.75" customHeight="1" x14ac:dyDescent="0.25">
      <c r="B29" s="31" t="s">
        <v>47</v>
      </c>
      <c r="C29" s="21"/>
      <c r="D29" s="46"/>
      <c r="E29" s="43"/>
      <c r="F29" s="32" t="s">
        <v>35</v>
      </c>
    </row>
    <row r="30" spans="2:6" ht="24" customHeight="1" x14ac:dyDescent="0.25">
      <c r="B30" s="88"/>
      <c r="C30" s="75" t="s">
        <v>87</v>
      </c>
      <c r="D30" s="48"/>
      <c r="E30" s="48"/>
      <c r="F30" s="33"/>
    </row>
    <row r="31" spans="2:6" ht="19.5" customHeight="1" x14ac:dyDescent="0.25">
      <c r="B31" s="156" t="s">
        <v>49</v>
      </c>
      <c r="C31" s="55"/>
      <c r="D31" s="45" t="s">
        <v>93</v>
      </c>
      <c r="E31" s="41" t="s">
        <v>94</v>
      </c>
      <c r="F31" s="27" t="s">
        <v>35</v>
      </c>
    </row>
    <row r="32" spans="2:6" ht="19.5" customHeight="1" x14ac:dyDescent="0.25">
      <c r="B32" s="28" t="s">
        <v>48</v>
      </c>
      <c r="C32" s="56"/>
      <c r="D32" s="46"/>
      <c r="E32" s="42"/>
      <c r="F32" s="29" t="s">
        <v>35</v>
      </c>
    </row>
    <row r="33" spans="2:6" ht="19.5" customHeight="1" x14ac:dyDescent="0.25">
      <c r="B33" s="28" t="s">
        <v>81</v>
      </c>
      <c r="C33" s="56"/>
      <c r="D33" s="46"/>
      <c r="E33" s="42"/>
      <c r="F33" s="29" t="s">
        <v>35</v>
      </c>
    </row>
    <row r="34" spans="2:6" ht="19.5" customHeight="1" x14ac:dyDescent="0.25">
      <c r="B34" s="28" t="s">
        <v>50</v>
      </c>
      <c r="C34" s="56"/>
      <c r="D34" s="46"/>
      <c r="E34" s="42"/>
      <c r="F34" s="29" t="s">
        <v>35</v>
      </c>
    </row>
    <row r="35" spans="2:6" ht="19.5" customHeight="1" x14ac:dyDescent="0.25">
      <c r="B35" s="152" t="s">
        <v>51</v>
      </c>
      <c r="C35" s="56"/>
      <c r="D35" s="46"/>
      <c r="E35" s="42"/>
      <c r="F35" s="29" t="s">
        <v>35</v>
      </c>
    </row>
    <row r="36" spans="2:6" ht="19.5" customHeight="1" x14ac:dyDescent="0.25">
      <c r="B36" s="152" t="s">
        <v>53</v>
      </c>
      <c r="C36" s="56"/>
      <c r="D36" s="46"/>
      <c r="E36" s="42"/>
      <c r="F36" s="29" t="s">
        <v>35</v>
      </c>
    </row>
    <row r="37" spans="2:6" ht="19.5" customHeight="1" x14ac:dyDescent="0.25">
      <c r="B37" s="154" t="s">
        <v>52</v>
      </c>
      <c r="C37" s="57"/>
      <c r="D37" s="47" t="s">
        <v>93</v>
      </c>
      <c r="E37" s="43" t="s">
        <v>94</v>
      </c>
      <c r="F37" s="32" t="s">
        <v>35</v>
      </c>
    </row>
    <row r="38" spans="2:6" ht="23.25" customHeight="1" x14ac:dyDescent="0.25">
      <c r="B38" s="155"/>
      <c r="C38" s="75" t="s">
        <v>88</v>
      </c>
      <c r="D38" s="49"/>
      <c r="E38" s="49"/>
      <c r="F38" s="34"/>
    </row>
    <row r="39" spans="2:6" ht="19.5" customHeight="1" x14ac:dyDescent="0.25">
      <c r="B39" s="156" t="s">
        <v>159</v>
      </c>
      <c r="C39" s="55"/>
      <c r="D39" s="45" t="s">
        <v>93</v>
      </c>
      <c r="E39" s="41" t="s">
        <v>94</v>
      </c>
      <c r="F39" s="27" t="s">
        <v>35</v>
      </c>
    </row>
    <row r="40" spans="2:6" ht="19.5" customHeight="1" x14ac:dyDescent="0.25">
      <c r="B40" s="157" t="s">
        <v>54</v>
      </c>
      <c r="C40" s="56"/>
      <c r="D40" s="46"/>
      <c r="E40" s="42"/>
      <c r="F40" s="29" t="s">
        <v>35</v>
      </c>
    </row>
    <row r="41" spans="2:6" ht="19.5" customHeight="1" x14ac:dyDescent="0.25">
      <c r="B41" s="28" t="s">
        <v>148</v>
      </c>
      <c r="C41" s="56"/>
      <c r="D41" s="46"/>
      <c r="E41" s="42"/>
      <c r="F41" s="29" t="s">
        <v>35</v>
      </c>
    </row>
    <row r="42" spans="2:6" ht="19.5" customHeight="1" x14ac:dyDescent="0.25">
      <c r="B42" s="28" t="s">
        <v>51</v>
      </c>
      <c r="C42" s="56"/>
      <c r="D42" s="46"/>
      <c r="E42" s="42"/>
      <c r="F42" s="29" t="s">
        <v>35</v>
      </c>
    </row>
    <row r="43" spans="2:6" ht="19.5" customHeight="1" x14ac:dyDescent="0.25">
      <c r="B43" s="31" t="s">
        <v>55</v>
      </c>
      <c r="C43" s="57"/>
      <c r="D43" s="47"/>
      <c r="E43" s="43"/>
      <c r="F43" s="32" t="s">
        <v>35</v>
      </c>
    </row>
    <row r="44" spans="2:6" ht="23.25" customHeight="1" x14ac:dyDescent="0.25">
      <c r="B44" s="88"/>
      <c r="C44" s="75" t="s">
        <v>89</v>
      </c>
      <c r="D44" s="50"/>
      <c r="E44" s="50"/>
      <c r="F44" s="35"/>
    </row>
    <row r="45" spans="2:6" ht="19.5" customHeight="1" x14ac:dyDescent="0.25">
      <c r="B45" s="26" t="s">
        <v>56</v>
      </c>
      <c r="C45" s="55"/>
      <c r="D45" s="46"/>
      <c r="E45" s="41"/>
      <c r="F45" s="36" t="s">
        <v>33</v>
      </c>
    </row>
    <row r="46" spans="2:6" ht="19.5" customHeight="1" x14ac:dyDescent="0.25">
      <c r="B46" s="28" t="s">
        <v>57</v>
      </c>
      <c r="C46" s="56"/>
      <c r="D46" s="46"/>
      <c r="E46" s="42"/>
      <c r="F46" s="37" t="s">
        <v>33</v>
      </c>
    </row>
    <row r="47" spans="2:6" ht="19.5" customHeight="1" x14ac:dyDescent="0.25">
      <c r="B47" s="28" t="s">
        <v>58</v>
      </c>
      <c r="C47" s="56"/>
      <c r="D47" s="46"/>
      <c r="E47" s="42"/>
      <c r="F47" s="37" t="s">
        <v>33</v>
      </c>
    </row>
    <row r="48" spans="2:6" ht="19.5" customHeight="1" x14ac:dyDescent="0.25">
      <c r="B48" s="28" t="s">
        <v>59</v>
      </c>
      <c r="C48" s="56"/>
      <c r="D48" s="46"/>
      <c r="E48" s="42"/>
      <c r="F48" s="37" t="s">
        <v>34</v>
      </c>
    </row>
    <row r="49" spans="2:6" ht="19.5" customHeight="1" x14ac:dyDescent="0.25">
      <c r="B49" s="28" t="s">
        <v>60</v>
      </c>
      <c r="C49" s="56"/>
      <c r="D49" s="46"/>
      <c r="E49" s="42"/>
      <c r="F49" s="37" t="s">
        <v>33</v>
      </c>
    </row>
    <row r="50" spans="2:6" ht="19.5" customHeight="1" x14ac:dyDescent="0.25">
      <c r="B50" s="28" t="s">
        <v>61</v>
      </c>
      <c r="C50" s="56"/>
      <c r="D50" s="46"/>
      <c r="E50" s="42"/>
      <c r="F50" s="37" t="s">
        <v>33</v>
      </c>
    </row>
    <row r="51" spans="2:6" ht="21" customHeight="1" x14ac:dyDescent="0.25">
      <c r="B51" s="28" t="s">
        <v>62</v>
      </c>
      <c r="C51" s="56"/>
      <c r="D51" s="46"/>
      <c r="E51" s="42"/>
      <c r="F51" s="37" t="s">
        <v>33</v>
      </c>
    </row>
    <row r="52" spans="2:6" ht="19.5" customHeight="1" x14ac:dyDescent="0.25">
      <c r="B52" s="28" t="s">
        <v>63</v>
      </c>
      <c r="C52" s="56"/>
      <c r="D52" s="46"/>
      <c r="E52" s="42"/>
      <c r="F52" s="37" t="s">
        <v>33</v>
      </c>
    </row>
    <row r="53" spans="2:6" ht="19.5" customHeight="1" x14ac:dyDescent="0.25">
      <c r="B53" s="28" t="s">
        <v>64</v>
      </c>
      <c r="C53" s="56"/>
      <c r="D53" s="46"/>
      <c r="E53" s="42"/>
      <c r="F53" s="37" t="s">
        <v>35</v>
      </c>
    </row>
    <row r="54" spans="2:6" ht="19.5" customHeight="1" x14ac:dyDescent="0.25">
      <c r="B54" s="152" t="s">
        <v>65</v>
      </c>
      <c r="C54" s="56"/>
      <c r="D54" s="46" t="s">
        <v>93</v>
      </c>
      <c r="E54" s="42" t="s">
        <v>95</v>
      </c>
      <c r="F54" s="37" t="s">
        <v>35</v>
      </c>
    </row>
    <row r="55" spans="2:6" ht="19.5" customHeight="1" x14ac:dyDescent="0.25">
      <c r="B55" s="152" t="s">
        <v>66</v>
      </c>
      <c r="C55" s="56"/>
      <c r="D55" s="46"/>
      <c r="E55" s="42"/>
      <c r="F55" s="37" t="s">
        <v>35</v>
      </c>
    </row>
    <row r="56" spans="2:6" ht="19.5" customHeight="1" x14ac:dyDescent="0.25">
      <c r="B56" s="152" t="s">
        <v>67</v>
      </c>
      <c r="C56" s="56"/>
      <c r="D56" s="46"/>
      <c r="E56" s="42"/>
      <c r="F56" s="37" t="s">
        <v>4</v>
      </c>
    </row>
    <row r="57" spans="2:6" ht="19.5" customHeight="1" x14ac:dyDescent="0.25">
      <c r="B57" s="152" t="s">
        <v>68</v>
      </c>
      <c r="C57" s="56"/>
      <c r="D57" s="46"/>
      <c r="E57" s="42"/>
      <c r="F57" s="37" t="s">
        <v>4</v>
      </c>
    </row>
    <row r="58" spans="2:6" ht="19.5" customHeight="1" x14ac:dyDescent="0.25">
      <c r="B58" s="152" t="s">
        <v>69</v>
      </c>
      <c r="C58" s="56"/>
      <c r="D58" s="46" t="s">
        <v>93</v>
      </c>
      <c r="E58" s="42" t="s">
        <v>95</v>
      </c>
      <c r="F58" s="37" t="s">
        <v>4</v>
      </c>
    </row>
    <row r="59" spans="2:6" ht="19.5" customHeight="1" x14ac:dyDescent="0.25">
      <c r="B59" s="152" t="s">
        <v>70</v>
      </c>
      <c r="C59" s="56"/>
      <c r="D59" s="46"/>
      <c r="E59" s="42"/>
      <c r="F59" s="37" t="s">
        <v>7</v>
      </c>
    </row>
    <row r="60" spans="2:6" ht="19.5" customHeight="1" x14ac:dyDescent="0.25">
      <c r="B60" s="152" t="s">
        <v>71</v>
      </c>
      <c r="C60" s="56"/>
      <c r="D60" s="46"/>
      <c r="E60" s="42"/>
      <c r="F60" s="29" t="s">
        <v>35</v>
      </c>
    </row>
    <row r="61" spans="2:6" ht="19.5" customHeight="1" x14ac:dyDescent="0.25">
      <c r="B61" s="152" t="s">
        <v>72</v>
      </c>
      <c r="C61" s="56"/>
      <c r="D61" s="46"/>
      <c r="E61" s="42"/>
      <c r="F61" s="29" t="s">
        <v>35</v>
      </c>
    </row>
    <row r="62" spans="2:6" ht="19.5" customHeight="1" x14ac:dyDescent="0.25">
      <c r="B62" s="152" t="s">
        <v>73</v>
      </c>
      <c r="C62" s="56"/>
      <c r="D62" s="46"/>
      <c r="E62" s="42"/>
      <c r="F62" s="29" t="s">
        <v>35</v>
      </c>
    </row>
    <row r="63" spans="2:6" ht="19.5" customHeight="1" x14ac:dyDescent="0.25">
      <c r="B63" s="152" t="s">
        <v>107</v>
      </c>
      <c r="C63" s="56"/>
      <c r="D63" s="46"/>
      <c r="E63" s="42"/>
      <c r="F63" s="29" t="s">
        <v>35</v>
      </c>
    </row>
    <row r="64" spans="2:6" ht="19.5" customHeight="1" x14ac:dyDescent="0.25">
      <c r="B64" s="152" t="s">
        <v>78</v>
      </c>
      <c r="C64" s="56"/>
      <c r="D64" s="46"/>
      <c r="E64" s="42"/>
      <c r="F64" s="29" t="s">
        <v>80</v>
      </c>
    </row>
    <row r="65" spans="2:6" ht="19.5" customHeight="1" x14ac:dyDescent="0.25">
      <c r="B65" s="152" t="s">
        <v>79</v>
      </c>
      <c r="C65" s="56"/>
      <c r="D65" s="46"/>
      <c r="E65" s="42"/>
      <c r="F65" s="29" t="s">
        <v>80</v>
      </c>
    </row>
    <row r="66" spans="2:6" ht="19.5" customHeight="1" x14ac:dyDescent="0.25">
      <c r="B66" s="152" t="s">
        <v>108</v>
      </c>
      <c r="C66" s="20"/>
      <c r="D66" s="46"/>
      <c r="E66" s="42"/>
      <c r="F66" s="37" t="s">
        <v>76</v>
      </c>
    </row>
    <row r="67" spans="2:6" ht="19.5" customHeight="1" x14ac:dyDescent="0.25">
      <c r="B67" s="152" t="s">
        <v>77</v>
      </c>
      <c r="C67" s="56"/>
      <c r="D67" s="46"/>
      <c r="E67" s="42"/>
      <c r="F67" s="37" t="s">
        <v>76</v>
      </c>
    </row>
    <row r="68" spans="2:6" ht="19.5" customHeight="1" thickBot="1" x14ac:dyDescent="0.3">
      <c r="B68" s="153" t="s">
        <v>74</v>
      </c>
      <c r="C68" s="58"/>
      <c r="D68" s="51" t="s">
        <v>93</v>
      </c>
      <c r="E68" s="44" t="s">
        <v>95</v>
      </c>
      <c r="F68" s="38" t="s">
        <v>36</v>
      </c>
    </row>
    <row r="73" spans="2:6" hidden="1" x14ac:dyDescent="0.25">
      <c r="B73" s="15" t="s">
        <v>93</v>
      </c>
    </row>
    <row r="74" spans="2:6" hidden="1" x14ac:dyDescent="0.25">
      <c r="B74" s="16" t="s">
        <v>91</v>
      </c>
    </row>
    <row r="75" spans="2:6" hidden="1" x14ac:dyDescent="0.25">
      <c r="B75" s="16" t="s">
        <v>92</v>
      </c>
    </row>
    <row r="76" spans="2:6" hidden="1" x14ac:dyDescent="0.25"/>
    <row r="77" spans="2:6" hidden="1" x14ac:dyDescent="0.25">
      <c r="B77" t="s">
        <v>94</v>
      </c>
    </row>
    <row r="78" spans="2:6" hidden="1" x14ac:dyDescent="0.25">
      <c r="B78" t="s">
        <v>95</v>
      </c>
    </row>
  </sheetData>
  <mergeCells count="18">
    <mergeCell ref="B8:F8"/>
    <mergeCell ref="B11:F11"/>
    <mergeCell ref="B2:B4"/>
    <mergeCell ref="C2:F2"/>
    <mergeCell ref="D3:F3"/>
    <mergeCell ref="C4:F4"/>
    <mergeCell ref="F17:F18"/>
    <mergeCell ref="E17:E18"/>
    <mergeCell ref="D17:D18"/>
    <mergeCell ref="B15:F15"/>
    <mergeCell ref="B13:F13"/>
    <mergeCell ref="B14:F14"/>
    <mergeCell ref="B12:F12"/>
    <mergeCell ref="B16:F16"/>
    <mergeCell ref="B7:F7"/>
    <mergeCell ref="B6:F6"/>
    <mergeCell ref="B9:F9"/>
    <mergeCell ref="B10:F10"/>
  </mergeCells>
  <phoneticPr fontId="1" type="noConversion"/>
  <dataValidations count="2">
    <dataValidation type="list" allowBlank="1" showInputMessage="1" showErrorMessage="1" sqref="D19:D29 D45:D68 D39:D43 D31:D37" xr:uid="{00000000-0002-0000-0100-000000000000}">
      <formula1>$B$73:$B$75</formula1>
    </dataValidation>
    <dataValidation type="list" allowBlank="1" showInputMessage="1" showErrorMessage="1" sqref="E19:E29 E45:E68 E39:E43 E31:E37" xr:uid="{00000000-0002-0000-0100-000001000000}">
      <formula1>$B$77:$B$78</formula1>
    </dataValidation>
  </dataValidations>
  <printOptions horizontalCentered="1"/>
  <pageMargins left="0.70866141732283472" right="0.70866141732283472" top="0.74803149606299213" bottom="0.74803149606299213" header="0.31496062992125984" footer="0.31496062992125984"/>
  <pageSetup scale="46" orientation="portrait" verticalDpi="4294967295" r:id="rId1"/>
  <headerFooter alignWithMargins="0">
    <oddFooter>&amp;LSede Administrativa: Calle 26 No. 57-41, Torre 8, Piso 8
Código Postal: 111321
Sede operativa: Calle 22d No. 120 - 40 
PBX: (+57) (1) 3779555 - Información: Línea 195
www.umv.gov.co&amp;C
CON-FM-089
&amp;P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1:Q57"/>
  <sheetViews>
    <sheetView showGridLines="0" view="pageLayout" zoomScale="70" zoomScaleNormal="100" zoomScalePageLayoutView="70" workbookViewId="0">
      <selection activeCell="B6" sqref="B6:L6"/>
    </sheetView>
  </sheetViews>
  <sheetFormatPr baseColWidth="10" defaultRowHeight="13" x14ac:dyDescent="0.3"/>
  <cols>
    <col min="1" max="1" width="4.1796875" customWidth="1"/>
    <col min="2" max="2" width="21.453125" customWidth="1"/>
    <col min="3" max="3" width="25.1796875" customWidth="1"/>
    <col min="4" max="4" width="14.7265625" customWidth="1"/>
    <col min="5" max="5" width="12.453125" customWidth="1"/>
    <col min="6" max="6" width="18.26953125" customWidth="1"/>
    <col min="7" max="7" width="24.81640625" customWidth="1"/>
    <col min="8" max="8" width="31.453125" style="60" customWidth="1"/>
    <col min="9" max="9" width="14.7265625" customWidth="1"/>
    <col min="10" max="10" width="11.81640625" customWidth="1"/>
    <col min="11" max="11" width="14" customWidth="1"/>
    <col min="12" max="12" width="15.26953125" style="6" customWidth="1"/>
    <col min="13" max="13" width="4.81640625" customWidth="1"/>
  </cols>
  <sheetData>
    <row r="1" spans="2:17" ht="12.5" x14ac:dyDescent="0.25">
      <c r="H1"/>
      <c r="L1"/>
    </row>
    <row r="2" spans="2:17" ht="48.75" customHeight="1" x14ac:dyDescent="0.25">
      <c r="B2" s="162"/>
      <c r="C2" s="161" t="s">
        <v>162</v>
      </c>
      <c r="D2" s="161"/>
      <c r="E2" s="161"/>
      <c r="F2" s="161"/>
      <c r="G2" s="161"/>
      <c r="H2" s="161"/>
      <c r="I2" s="161"/>
      <c r="J2" s="161"/>
      <c r="K2" s="161"/>
      <c r="L2" s="161"/>
    </row>
    <row r="3" spans="2:17" ht="21" customHeight="1" x14ac:dyDescent="0.25">
      <c r="B3" s="162"/>
      <c r="C3" s="205" t="s">
        <v>160</v>
      </c>
      <c r="D3" s="205"/>
      <c r="E3" s="205"/>
      <c r="F3" s="205"/>
      <c r="G3" s="205"/>
      <c r="H3" s="205" t="s">
        <v>164</v>
      </c>
      <c r="I3" s="205"/>
      <c r="J3" s="205"/>
      <c r="K3" s="205"/>
      <c r="L3" s="205"/>
    </row>
    <row r="4" spans="2:17" ht="21" customHeight="1" x14ac:dyDescent="0.25">
      <c r="B4" s="162"/>
      <c r="C4" s="205" t="s">
        <v>165</v>
      </c>
      <c r="D4" s="205"/>
      <c r="E4" s="205"/>
      <c r="F4" s="205"/>
      <c r="G4" s="205"/>
      <c r="H4" s="205"/>
      <c r="I4" s="205"/>
      <c r="J4" s="205"/>
      <c r="K4" s="205"/>
      <c r="L4" s="205"/>
    </row>
    <row r="5" spans="2:17" ht="24.75" customHeight="1" thickBot="1" x14ac:dyDescent="0.4">
      <c r="C5" s="76"/>
      <c r="D5" s="77"/>
      <c r="E5" s="77"/>
      <c r="F5" s="77"/>
      <c r="G5" s="77"/>
      <c r="H5"/>
      <c r="L5"/>
    </row>
    <row r="6" spans="2:17" ht="51" customHeight="1" thickBot="1" x14ac:dyDescent="0.3">
      <c r="B6" s="212" t="s">
        <v>195</v>
      </c>
      <c r="C6" s="213"/>
      <c r="D6" s="213"/>
      <c r="E6" s="213"/>
      <c r="F6" s="213"/>
      <c r="G6" s="213"/>
      <c r="H6" s="213"/>
      <c r="I6" s="213"/>
      <c r="J6" s="213"/>
      <c r="K6" s="213"/>
      <c r="L6" s="214"/>
      <c r="M6" s="1"/>
      <c r="N6" s="1"/>
      <c r="O6" s="1"/>
      <c r="P6" s="1"/>
      <c r="Q6" s="1"/>
    </row>
    <row r="7" spans="2:17" ht="24.75" customHeight="1" x14ac:dyDescent="0.25">
      <c r="B7" s="218" t="s">
        <v>116</v>
      </c>
      <c r="C7" s="207"/>
      <c r="D7" s="207"/>
      <c r="E7" s="207"/>
      <c r="F7" s="207"/>
      <c r="G7" s="207"/>
      <c r="H7" s="207"/>
      <c r="I7" s="207"/>
      <c r="J7" s="207"/>
      <c r="K7" s="207"/>
      <c r="L7" s="208"/>
    </row>
    <row r="8" spans="2:17" ht="18" customHeight="1" x14ac:dyDescent="0.25">
      <c r="B8" s="17" t="s">
        <v>137</v>
      </c>
      <c r="C8" s="53"/>
      <c r="D8" s="53"/>
      <c r="E8" s="53"/>
      <c r="F8" s="53"/>
      <c r="G8" s="53"/>
      <c r="H8" s="59"/>
      <c r="I8" s="53"/>
      <c r="J8" s="53"/>
      <c r="K8" s="53"/>
      <c r="L8" s="54"/>
    </row>
    <row r="9" spans="2:17" x14ac:dyDescent="0.3">
      <c r="B9" s="17" t="s">
        <v>138</v>
      </c>
      <c r="I9" s="2"/>
      <c r="L9" s="5"/>
    </row>
    <row r="10" spans="2:17" x14ac:dyDescent="0.3">
      <c r="B10" s="17" t="s">
        <v>139</v>
      </c>
      <c r="L10" s="5"/>
    </row>
    <row r="11" spans="2:17" x14ac:dyDescent="0.3">
      <c r="B11" s="17" t="s">
        <v>140</v>
      </c>
      <c r="L11" s="5"/>
    </row>
    <row r="12" spans="2:17" ht="18" customHeight="1" x14ac:dyDescent="0.25">
      <c r="B12" s="215" t="s">
        <v>141</v>
      </c>
      <c r="C12" s="216"/>
      <c r="D12" s="216"/>
      <c r="E12" s="216"/>
      <c r="F12" s="216"/>
      <c r="G12" s="216"/>
      <c r="H12" s="216"/>
      <c r="I12" s="216"/>
      <c r="J12" s="216"/>
      <c r="K12" s="216"/>
      <c r="L12" s="217"/>
    </row>
    <row r="13" spans="2:17" x14ac:dyDescent="0.3">
      <c r="B13" s="17" t="s">
        <v>161</v>
      </c>
      <c r="L13" s="5"/>
    </row>
    <row r="14" spans="2:17" ht="7.5" customHeight="1" thickBot="1" x14ac:dyDescent="0.35">
      <c r="B14" s="22"/>
      <c r="C14" s="24"/>
      <c r="D14" s="24"/>
      <c r="E14" s="24"/>
      <c r="F14" s="24"/>
      <c r="G14" s="24"/>
      <c r="H14" s="71"/>
      <c r="I14" s="24"/>
      <c r="J14" s="24"/>
      <c r="K14" s="24"/>
      <c r="L14" s="25"/>
    </row>
    <row r="15" spans="2:17" ht="33.75" customHeight="1" thickBot="1" x14ac:dyDescent="0.3">
      <c r="B15" s="209" t="s">
        <v>136</v>
      </c>
      <c r="C15" s="210"/>
      <c r="D15" s="210"/>
      <c r="E15" s="210"/>
      <c r="F15" s="210"/>
      <c r="G15" s="211"/>
      <c r="H15" s="206" t="s">
        <v>134</v>
      </c>
      <c r="I15" s="207"/>
      <c r="J15" s="207"/>
      <c r="K15" s="207"/>
      <c r="L15" s="208"/>
    </row>
    <row r="16" spans="2:17" ht="40.5" customHeight="1" thickBot="1" x14ac:dyDescent="0.3">
      <c r="B16" s="92" t="s">
        <v>96</v>
      </c>
      <c r="C16" s="203" t="s">
        <v>101</v>
      </c>
      <c r="D16" s="203"/>
      <c r="E16" s="203"/>
      <c r="F16" s="203"/>
      <c r="G16" s="203"/>
      <c r="H16" s="93" t="s">
        <v>102</v>
      </c>
      <c r="I16" s="73" t="s">
        <v>9</v>
      </c>
      <c r="J16" s="73" t="s">
        <v>3</v>
      </c>
      <c r="K16" s="73" t="s">
        <v>109</v>
      </c>
      <c r="L16" s="74" t="s">
        <v>104</v>
      </c>
    </row>
    <row r="17" spans="2:14" ht="74.25" customHeight="1" x14ac:dyDescent="0.25">
      <c r="B17" s="94" t="s">
        <v>90</v>
      </c>
      <c r="C17" s="222" t="s">
        <v>42</v>
      </c>
      <c r="D17" s="222"/>
      <c r="E17" s="222"/>
      <c r="F17" s="222"/>
      <c r="G17" s="222"/>
      <c r="H17" s="95" t="s">
        <v>166</v>
      </c>
      <c r="I17" s="96">
        <v>1</v>
      </c>
      <c r="J17" s="97">
        <v>2</v>
      </c>
      <c r="K17" s="97">
        <f t="shared" ref="K17:K25" si="0">+I17+J17</f>
        <v>3</v>
      </c>
      <c r="L17" s="100" t="str">
        <f t="shared" ref="L17:L25" si="1">IF(K17&lt;=4,"BAJO",IF(K17=5,"MEDIO",IF(K17=6,"ALTO",IF(K17=7,"ALTO","EXTREMO"))))</f>
        <v>BAJO</v>
      </c>
    </row>
    <row r="18" spans="2:14" ht="119.25" customHeight="1" x14ac:dyDescent="0.25">
      <c r="B18" s="98" t="s">
        <v>90</v>
      </c>
      <c r="C18" s="204" t="s">
        <v>146</v>
      </c>
      <c r="D18" s="204"/>
      <c r="E18" s="204"/>
      <c r="F18" s="204"/>
      <c r="G18" s="204"/>
      <c r="H18" s="89" t="s">
        <v>191</v>
      </c>
      <c r="I18" s="90">
        <v>2</v>
      </c>
      <c r="J18" s="91">
        <v>3</v>
      </c>
      <c r="K18" s="91">
        <f t="shared" si="0"/>
        <v>5</v>
      </c>
      <c r="L18" s="101" t="str">
        <f t="shared" si="1"/>
        <v>MEDIO</v>
      </c>
    </row>
    <row r="19" spans="2:14" ht="103.5" customHeight="1" x14ac:dyDescent="0.25">
      <c r="B19" s="98" t="s">
        <v>90</v>
      </c>
      <c r="C19" s="204" t="s">
        <v>75</v>
      </c>
      <c r="D19" s="204"/>
      <c r="E19" s="204"/>
      <c r="F19" s="204"/>
      <c r="G19" s="204"/>
      <c r="H19" s="89" t="s">
        <v>167</v>
      </c>
      <c r="I19" s="90">
        <v>2</v>
      </c>
      <c r="J19" s="91">
        <v>4</v>
      </c>
      <c r="K19" s="91">
        <f t="shared" si="0"/>
        <v>6</v>
      </c>
      <c r="L19" s="101" t="str">
        <f t="shared" si="1"/>
        <v>ALTO</v>
      </c>
    </row>
    <row r="20" spans="2:14" ht="70.5" customHeight="1" x14ac:dyDescent="0.25">
      <c r="B20" s="98" t="s">
        <v>87</v>
      </c>
      <c r="C20" s="204" t="s">
        <v>49</v>
      </c>
      <c r="D20" s="204"/>
      <c r="E20" s="204"/>
      <c r="F20" s="204"/>
      <c r="G20" s="204"/>
      <c r="H20" s="89" t="s">
        <v>169</v>
      </c>
      <c r="I20" s="90">
        <v>2</v>
      </c>
      <c r="J20" s="91">
        <v>3</v>
      </c>
      <c r="K20" s="91">
        <f t="shared" si="0"/>
        <v>5</v>
      </c>
      <c r="L20" s="101" t="str">
        <f t="shared" si="1"/>
        <v>MEDIO</v>
      </c>
    </row>
    <row r="21" spans="2:14" ht="63.65" customHeight="1" x14ac:dyDescent="0.25">
      <c r="B21" s="98" t="s">
        <v>87</v>
      </c>
      <c r="C21" s="204" t="s">
        <v>52</v>
      </c>
      <c r="D21" s="204"/>
      <c r="E21" s="204"/>
      <c r="F21" s="204"/>
      <c r="G21" s="204"/>
      <c r="H21" s="89" t="s">
        <v>168</v>
      </c>
      <c r="I21" s="90">
        <v>2</v>
      </c>
      <c r="J21" s="91">
        <v>3</v>
      </c>
      <c r="K21" s="91">
        <f t="shared" si="0"/>
        <v>5</v>
      </c>
      <c r="L21" s="101" t="str">
        <f t="shared" si="1"/>
        <v>MEDIO</v>
      </c>
    </row>
    <row r="22" spans="2:14" ht="53.25" customHeight="1" x14ac:dyDescent="0.25">
      <c r="B22" s="98" t="s">
        <v>88</v>
      </c>
      <c r="C22" s="204" t="s">
        <v>159</v>
      </c>
      <c r="D22" s="204"/>
      <c r="E22" s="204"/>
      <c r="F22" s="204"/>
      <c r="G22" s="204"/>
      <c r="H22" s="151" t="s">
        <v>192</v>
      </c>
      <c r="I22" s="90">
        <v>1</v>
      </c>
      <c r="J22" s="91">
        <v>3</v>
      </c>
      <c r="K22" s="91">
        <f t="shared" si="0"/>
        <v>4</v>
      </c>
      <c r="L22" s="101" t="str">
        <f t="shared" si="1"/>
        <v>BAJO</v>
      </c>
    </row>
    <row r="23" spans="2:14" ht="69" customHeight="1" x14ac:dyDescent="0.25">
      <c r="B23" s="98" t="s">
        <v>89</v>
      </c>
      <c r="C23" s="204" t="s">
        <v>65</v>
      </c>
      <c r="D23" s="204"/>
      <c r="E23" s="204"/>
      <c r="F23" s="204"/>
      <c r="G23" s="204"/>
      <c r="H23" s="89" t="s">
        <v>170</v>
      </c>
      <c r="I23" s="90">
        <v>3</v>
      </c>
      <c r="J23" s="91">
        <v>3</v>
      </c>
      <c r="K23" s="91">
        <f t="shared" si="0"/>
        <v>6</v>
      </c>
      <c r="L23" s="101" t="str">
        <f t="shared" si="1"/>
        <v>ALTO</v>
      </c>
    </row>
    <row r="24" spans="2:14" ht="53.25" customHeight="1" x14ac:dyDescent="0.25">
      <c r="B24" s="98" t="s">
        <v>89</v>
      </c>
      <c r="C24" s="204" t="s">
        <v>74</v>
      </c>
      <c r="D24" s="204"/>
      <c r="E24" s="204"/>
      <c r="F24" s="204"/>
      <c r="G24" s="204"/>
      <c r="H24" s="89" t="s">
        <v>198</v>
      </c>
      <c r="I24" s="90">
        <v>2</v>
      </c>
      <c r="J24" s="91">
        <v>4</v>
      </c>
      <c r="K24" s="91">
        <f t="shared" si="0"/>
        <v>6</v>
      </c>
      <c r="L24" s="101" t="str">
        <f t="shared" si="1"/>
        <v>ALTO</v>
      </c>
    </row>
    <row r="25" spans="2:14" ht="71.25" customHeight="1" thickBot="1" x14ac:dyDescent="0.3">
      <c r="B25" s="98" t="s">
        <v>89</v>
      </c>
      <c r="C25" s="204" t="s">
        <v>69</v>
      </c>
      <c r="D25" s="204"/>
      <c r="E25" s="204"/>
      <c r="F25" s="204"/>
      <c r="G25" s="204"/>
      <c r="H25" s="89" t="s">
        <v>199</v>
      </c>
      <c r="I25" s="90">
        <v>2</v>
      </c>
      <c r="J25" s="91">
        <v>3</v>
      </c>
      <c r="K25" s="91">
        <f t="shared" si="0"/>
        <v>5</v>
      </c>
      <c r="L25" s="101" t="str">
        <f t="shared" si="1"/>
        <v>MEDIO</v>
      </c>
    </row>
    <row r="26" spans="2:14" ht="12.75" customHeight="1" x14ac:dyDescent="0.3">
      <c r="B26" s="102"/>
      <c r="C26" s="103"/>
      <c r="D26" s="103"/>
      <c r="E26" s="103"/>
      <c r="F26" s="103"/>
      <c r="G26" s="103"/>
      <c r="H26" s="104"/>
      <c r="I26" s="103"/>
      <c r="J26" s="103"/>
      <c r="K26" s="103"/>
      <c r="L26" s="105"/>
    </row>
    <row r="27" spans="2:14" x14ac:dyDescent="0.3">
      <c r="B27" s="4"/>
      <c r="C27" s="238"/>
      <c r="D27" s="238"/>
      <c r="E27" s="238"/>
      <c r="H27" s="224"/>
      <c r="I27" s="224"/>
      <c r="L27" s="5"/>
    </row>
    <row r="28" spans="2:14" ht="19.5" customHeight="1" x14ac:dyDescent="0.25">
      <c r="B28" s="219" t="s">
        <v>2</v>
      </c>
      <c r="C28" s="220" t="s">
        <v>17</v>
      </c>
      <c r="D28" s="220"/>
      <c r="E28" s="7" t="s">
        <v>16</v>
      </c>
      <c r="G28" s="223" t="s">
        <v>3</v>
      </c>
      <c r="H28" s="78" t="s">
        <v>22</v>
      </c>
      <c r="I28" s="61" t="s">
        <v>16</v>
      </c>
      <c r="L28" s="5"/>
    </row>
    <row r="29" spans="2:14" ht="21" customHeight="1" x14ac:dyDescent="0.3">
      <c r="B29" s="219"/>
      <c r="C29" s="221" t="s">
        <v>11</v>
      </c>
      <c r="D29" s="221"/>
      <c r="E29" s="9">
        <v>1</v>
      </c>
      <c r="G29" s="223"/>
      <c r="H29" s="9" t="s">
        <v>19</v>
      </c>
      <c r="I29" s="62">
        <v>1</v>
      </c>
      <c r="L29" s="5"/>
    </row>
    <row r="30" spans="2:14" ht="15.75" customHeight="1" x14ac:dyDescent="0.3">
      <c r="B30" s="219"/>
      <c r="C30" s="221" t="s">
        <v>12</v>
      </c>
      <c r="D30" s="221"/>
      <c r="E30" s="9">
        <v>2</v>
      </c>
      <c r="G30" s="223"/>
      <c r="H30" s="9" t="s">
        <v>20</v>
      </c>
      <c r="I30" s="62">
        <v>2</v>
      </c>
      <c r="L30" s="5"/>
      <c r="N30" s="11"/>
    </row>
    <row r="31" spans="2:14" ht="24.75" customHeight="1" x14ac:dyDescent="0.3">
      <c r="B31" s="219"/>
      <c r="C31" s="221" t="s">
        <v>13</v>
      </c>
      <c r="D31" s="221"/>
      <c r="E31" s="9">
        <v>3</v>
      </c>
      <c r="G31" s="223"/>
      <c r="H31" s="9" t="s">
        <v>1</v>
      </c>
      <c r="I31" s="62">
        <v>3</v>
      </c>
      <c r="L31" s="5"/>
    </row>
    <row r="32" spans="2:14" ht="18" customHeight="1" x14ac:dyDescent="0.3">
      <c r="B32" s="219"/>
      <c r="C32" s="221" t="s">
        <v>14</v>
      </c>
      <c r="D32" s="221"/>
      <c r="E32" s="9">
        <v>4</v>
      </c>
      <c r="G32" s="223"/>
      <c r="H32" s="9" t="s">
        <v>21</v>
      </c>
      <c r="I32" s="62">
        <v>4</v>
      </c>
      <c r="L32" s="5"/>
    </row>
    <row r="33" spans="2:12" ht="29.25" customHeight="1" x14ac:dyDescent="0.3">
      <c r="B33" s="219"/>
      <c r="C33" s="221" t="s">
        <v>15</v>
      </c>
      <c r="D33" s="221"/>
      <c r="E33" s="9">
        <v>5</v>
      </c>
      <c r="G33" s="223"/>
      <c r="H33" s="9" t="s">
        <v>0</v>
      </c>
      <c r="I33" s="62">
        <v>5</v>
      </c>
      <c r="L33" s="5"/>
    </row>
    <row r="34" spans="2:12" ht="16.5" customHeight="1" x14ac:dyDescent="0.25">
      <c r="B34" s="39"/>
      <c r="C34" s="8"/>
      <c r="D34" s="8"/>
      <c r="E34" s="8"/>
      <c r="G34" s="8"/>
      <c r="H34" s="63"/>
      <c r="I34" s="8"/>
      <c r="J34" s="8"/>
      <c r="K34" s="8"/>
      <c r="L34" s="5"/>
    </row>
    <row r="35" spans="2:12" ht="16.5" customHeight="1" x14ac:dyDescent="0.3">
      <c r="B35" s="39"/>
      <c r="C35" s="224" t="s">
        <v>24</v>
      </c>
      <c r="D35" s="224"/>
      <c r="E35" s="224"/>
      <c r="F35" s="224"/>
      <c r="G35" s="224"/>
      <c r="H35" s="235"/>
      <c r="I35" s="235"/>
      <c r="J35" s="235"/>
      <c r="K35" s="235"/>
      <c r="L35" s="5"/>
    </row>
    <row r="36" spans="2:12" ht="69.75" customHeight="1" x14ac:dyDescent="0.25">
      <c r="B36" s="39"/>
      <c r="C36" s="221" t="s">
        <v>122</v>
      </c>
      <c r="D36" s="221"/>
      <c r="E36" s="221"/>
      <c r="F36" s="40" t="s">
        <v>124</v>
      </c>
      <c r="G36" s="9" t="s">
        <v>131</v>
      </c>
      <c r="H36" s="64" t="s">
        <v>129</v>
      </c>
      <c r="I36" s="221" t="s">
        <v>127</v>
      </c>
      <c r="J36" s="221"/>
      <c r="K36" s="221" t="s">
        <v>125</v>
      </c>
      <c r="L36" s="225"/>
    </row>
    <row r="37" spans="2:12" ht="69.75" customHeight="1" x14ac:dyDescent="0.25">
      <c r="B37" s="39"/>
      <c r="C37" s="221" t="s">
        <v>123</v>
      </c>
      <c r="D37" s="221"/>
      <c r="E37" s="221"/>
      <c r="F37" s="9" t="s">
        <v>133</v>
      </c>
      <c r="G37" s="9" t="s">
        <v>132</v>
      </c>
      <c r="H37" s="64" t="s">
        <v>130</v>
      </c>
      <c r="I37" s="221" t="s">
        <v>128</v>
      </c>
      <c r="J37" s="221"/>
      <c r="K37" s="221" t="s">
        <v>126</v>
      </c>
      <c r="L37" s="225"/>
    </row>
    <row r="38" spans="2:12" x14ac:dyDescent="0.25">
      <c r="B38" s="4"/>
      <c r="C38" s="220" t="s">
        <v>25</v>
      </c>
      <c r="D38" s="220"/>
      <c r="E38" s="220" t="s">
        <v>16</v>
      </c>
      <c r="F38" s="80" t="s">
        <v>19</v>
      </c>
      <c r="G38" s="80" t="s">
        <v>20</v>
      </c>
      <c r="H38" s="65" t="s">
        <v>1</v>
      </c>
      <c r="I38" s="227" t="s">
        <v>21</v>
      </c>
      <c r="J38" s="227"/>
      <c r="K38" s="220" t="s">
        <v>0</v>
      </c>
      <c r="L38" s="236"/>
    </row>
    <row r="39" spans="2:12" x14ac:dyDescent="0.3">
      <c r="B39" s="4"/>
      <c r="C39" s="220"/>
      <c r="D39" s="220"/>
      <c r="E39" s="220"/>
      <c r="F39" s="79">
        <v>1</v>
      </c>
      <c r="G39" s="79">
        <v>2</v>
      </c>
      <c r="H39" s="66">
        <v>3</v>
      </c>
      <c r="I39" s="233">
        <v>4</v>
      </c>
      <c r="J39" s="233"/>
      <c r="K39" s="233">
        <v>5</v>
      </c>
      <c r="L39" s="237"/>
    </row>
    <row r="40" spans="2:12" ht="19.5" customHeight="1" x14ac:dyDescent="0.25">
      <c r="B40" s="4"/>
      <c r="C40" s="221" t="s">
        <v>11</v>
      </c>
      <c r="D40" s="221"/>
      <c r="E40" s="10">
        <v>1</v>
      </c>
      <c r="F40" s="84">
        <v>2</v>
      </c>
      <c r="G40" s="84">
        <v>3</v>
      </c>
      <c r="H40" s="67">
        <v>4</v>
      </c>
      <c r="I40" s="234">
        <v>5</v>
      </c>
      <c r="J40" s="234"/>
      <c r="K40" s="228">
        <v>6</v>
      </c>
      <c r="L40" s="229"/>
    </row>
    <row r="41" spans="2:12" ht="21.75" customHeight="1" x14ac:dyDescent="0.25">
      <c r="B41" s="4"/>
      <c r="C41" s="221" t="s">
        <v>12</v>
      </c>
      <c r="D41" s="221"/>
      <c r="E41" s="10">
        <v>2</v>
      </c>
      <c r="F41" s="84">
        <v>3</v>
      </c>
      <c r="G41" s="84">
        <v>4</v>
      </c>
      <c r="H41" s="68">
        <v>5</v>
      </c>
      <c r="I41" s="228">
        <v>6</v>
      </c>
      <c r="J41" s="228"/>
      <c r="K41" s="230">
        <v>7</v>
      </c>
      <c r="L41" s="231"/>
    </row>
    <row r="42" spans="2:12" ht="26.25" customHeight="1" x14ac:dyDescent="0.25">
      <c r="B42" s="4"/>
      <c r="C42" s="221" t="s">
        <v>13</v>
      </c>
      <c r="D42" s="221"/>
      <c r="E42" s="10">
        <v>3</v>
      </c>
      <c r="F42" s="84">
        <v>4</v>
      </c>
      <c r="G42" s="82">
        <v>5</v>
      </c>
      <c r="H42" s="69">
        <v>6</v>
      </c>
      <c r="I42" s="228">
        <v>7</v>
      </c>
      <c r="J42" s="228"/>
      <c r="K42" s="226">
        <v>8</v>
      </c>
      <c r="L42" s="232"/>
    </row>
    <row r="43" spans="2:12" ht="21" customHeight="1" x14ac:dyDescent="0.25">
      <c r="B43" s="4"/>
      <c r="C43" s="221" t="s">
        <v>14</v>
      </c>
      <c r="D43" s="221"/>
      <c r="E43" s="10">
        <v>4</v>
      </c>
      <c r="F43" s="82">
        <v>5</v>
      </c>
      <c r="G43" s="81">
        <v>6</v>
      </c>
      <c r="H43" s="69">
        <v>7</v>
      </c>
      <c r="I43" s="226">
        <v>8</v>
      </c>
      <c r="J43" s="226"/>
      <c r="K43" s="226">
        <v>9</v>
      </c>
      <c r="L43" s="232"/>
    </row>
    <row r="44" spans="2:12" ht="27" customHeight="1" x14ac:dyDescent="0.25">
      <c r="B44" s="4"/>
      <c r="C44" s="221" t="s">
        <v>15</v>
      </c>
      <c r="D44" s="221"/>
      <c r="E44" s="10">
        <v>5</v>
      </c>
      <c r="F44" s="81">
        <v>6</v>
      </c>
      <c r="G44" s="81">
        <v>7</v>
      </c>
      <c r="H44" s="70">
        <v>8</v>
      </c>
      <c r="I44" s="226">
        <v>9</v>
      </c>
      <c r="J44" s="226"/>
      <c r="K44" s="226">
        <v>10</v>
      </c>
      <c r="L44" s="232"/>
    </row>
    <row r="45" spans="2:12" x14ac:dyDescent="0.3">
      <c r="B45" s="4"/>
      <c r="L45" s="5"/>
    </row>
    <row r="46" spans="2:12" ht="19.5" customHeight="1" x14ac:dyDescent="0.3">
      <c r="B46" s="4"/>
      <c r="G46" s="224" t="s">
        <v>18</v>
      </c>
      <c r="H46" s="224"/>
      <c r="L46" s="5"/>
    </row>
    <row r="47" spans="2:12" ht="18" customHeight="1" x14ac:dyDescent="0.25">
      <c r="B47" s="4"/>
      <c r="G47" s="80" t="s">
        <v>24</v>
      </c>
      <c r="H47" s="12" t="s">
        <v>25</v>
      </c>
      <c r="L47" s="5"/>
    </row>
    <row r="48" spans="2:12" ht="18" customHeight="1" x14ac:dyDescent="0.25">
      <c r="B48" s="4"/>
      <c r="G48" s="87" t="s">
        <v>26</v>
      </c>
      <c r="H48" s="13" t="s">
        <v>27</v>
      </c>
      <c r="L48" s="5"/>
    </row>
    <row r="49" spans="2:12" ht="18" customHeight="1" x14ac:dyDescent="0.25">
      <c r="B49" s="4"/>
      <c r="G49" s="83" t="s">
        <v>28</v>
      </c>
      <c r="H49" s="13" t="s">
        <v>29</v>
      </c>
      <c r="L49" s="5"/>
    </row>
    <row r="50" spans="2:12" ht="18" customHeight="1" x14ac:dyDescent="0.25">
      <c r="B50" s="4"/>
      <c r="G50" s="85">
        <v>5</v>
      </c>
      <c r="H50" s="14" t="s">
        <v>30</v>
      </c>
      <c r="L50" s="5"/>
    </row>
    <row r="51" spans="2:12" ht="18" customHeight="1" x14ac:dyDescent="0.25">
      <c r="B51" s="4"/>
      <c r="G51" s="86" t="s">
        <v>31</v>
      </c>
      <c r="H51" s="13" t="s">
        <v>32</v>
      </c>
      <c r="L51" s="5"/>
    </row>
    <row r="52" spans="2:12" ht="13.5" thickBot="1" x14ac:dyDescent="0.35">
      <c r="B52" s="22"/>
      <c r="C52" s="24"/>
      <c r="D52" s="24"/>
      <c r="E52" s="24"/>
      <c r="F52" s="24"/>
      <c r="G52" s="24"/>
      <c r="H52" s="71"/>
      <c r="I52" s="24"/>
      <c r="J52" s="24"/>
      <c r="K52" s="24"/>
      <c r="L52" s="25"/>
    </row>
    <row r="56" spans="2:12" hidden="1" x14ac:dyDescent="0.3">
      <c r="B56" s="16" t="s">
        <v>134</v>
      </c>
    </row>
    <row r="57" spans="2:12" hidden="1" x14ac:dyDescent="0.3">
      <c r="B57" s="16" t="s">
        <v>135</v>
      </c>
    </row>
  </sheetData>
  <mergeCells count="59">
    <mergeCell ref="C42:D42"/>
    <mergeCell ref="C38:D39"/>
    <mergeCell ref="I39:J39"/>
    <mergeCell ref="H27:I27"/>
    <mergeCell ref="C37:E37"/>
    <mergeCell ref="C40:D40"/>
    <mergeCell ref="I40:J40"/>
    <mergeCell ref="C33:D33"/>
    <mergeCell ref="C36:E36"/>
    <mergeCell ref="I41:J41"/>
    <mergeCell ref="E38:E39"/>
    <mergeCell ref="C35:K35"/>
    <mergeCell ref="K38:L38"/>
    <mergeCell ref="K39:L39"/>
    <mergeCell ref="K37:L37"/>
    <mergeCell ref="C27:E27"/>
    <mergeCell ref="G46:H46"/>
    <mergeCell ref="C41:D41"/>
    <mergeCell ref="K36:L36"/>
    <mergeCell ref="C44:D44"/>
    <mergeCell ref="C43:D43"/>
    <mergeCell ref="I44:J44"/>
    <mergeCell ref="I38:J38"/>
    <mergeCell ref="I36:J36"/>
    <mergeCell ref="I37:J37"/>
    <mergeCell ref="K40:L40"/>
    <mergeCell ref="K41:L41"/>
    <mergeCell ref="K42:L42"/>
    <mergeCell ref="K43:L43"/>
    <mergeCell ref="K44:L44"/>
    <mergeCell ref="I43:J43"/>
    <mergeCell ref="I42:J42"/>
    <mergeCell ref="B28:B33"/>
    <mergeCell ref="C28:D28"/>
    <mergeCell ref="C29:D29"/>
    <mergeCell ref="C17:G17"/>
    <mergeCell ref="C30:D30"/>
    <mergeCell ref="C31:D31"/>
    <mergeCell ref="C32:D32"/>
    <mergeCell ref="G28:G33"/>
    <mergeCell ref="C22:G22"/>
    <mergeCell ref="C23:G23"/>
    <mergeCell ref="C24:G24"/>
    <mergeCell ref="C25:G25"/>
    <mergeCell ref="C2:L2"/>
    <mergeCell ref="C3:G3"/>
    <mergeCell ref="H3:L3"/>
    <mergeCell ref="C4:L4"/>
    <mergeCell ref="H15:L15"/>
    <mergeCell ref="B15:G15"/>
    <mergeCell ref="B6:L6"/>
    <mergeCell ref="B2:B4"/>
    <mergeCell ref="B12:L12"/>
    <mergeCell ref="B7:L7"/>
    <mergeCell ref="C16:G16"/>
    <mergeCell ref="C18:G18"/>
    <mergeCell ref="C19:G19"/>
    <mergeCell ref="C20:G20"/>
    <mergeCell ref="C21:G21"/>
  </mergeCells>
  <phoneticPr fontId="1" type="noConversion"/>
  <conditionalFormatting sqref="J17:K25">
    <cfRule type="expression" dxfId="21" priority="6" stopIfTrue="1">
      <formula>"""bajo"""</formula>
    </cfRule>
  </conditionalFormatting>
  <conditionalFormatting sqref="L17:L25">
    <cfRule type="cellIs" dxfId="20" priority="1" stopIfTrue="1" operator="equal">
      <formula>"EXTREMO"</formula>
    </cfRule>
    <cfRule type="cellIs" dxfId="19" priority="2" stopIfTrue="1" operator="equal">
      <formula>"ALTO"</formula>
    </cfRule>
    <cfRule type="cellIs" dxfId="18" priority="3" stopIfTrue="1" operator="equal">
      <formula>"MEDIO"</formula>
    </cfRule>
    <cfRule type="cellIs" dxfId="17" priority="4" stopIfTrue="1" operator="equal">
      <formula>"BAJO"</formula>
    </cfRule>
  </conditionalFormatting>
  <dataValidations count="13">
    <dataValidation type="list" allowBlank="1" showInputMessage="1" showErrorMessage="1" sqref="H15" xr:uid="{00000000-0002-0000-0200-000000000000}">
      <formula1>$B$56:$B$57</formula1>
    </dataValidation>
    <dataValidation type="list" allowBlank="1" showInputMessage="1" showErrorMessage="1" sqref="C17:G17" xr:uid="{00000000-0002-0000-0200-000001000000}">
      <formula1>INDIRECT($B$17)</formula1>
    </dataValidation>
    <dataValidation type="list" allowBlank="1" showInputMessage="1" showErrorMessage="1" sqref="C18:G18" xr:uid="{00000000-0002-0000-0200-000002000000}">
      <formula1>INDIRECT($B$18)</formula1>
    </dataValidation>
    <dataValidation type="list" allowBlank="1" showInputMessage="1" showErrorMessage="1" sqref="C19:G19" xr:uid="{00000000-0002-0000-0200-000003000000}">
      <formula1>INDIRECT($B$19)</formula1>
    </dataValidation>
    <dataValidation type="list" allowBlank="1" showInputMessage="1" showErrorMessage="1" sqref="C20:G20" xr:uid="{00000000-0002-0000-0200-000004000000}">
      <formula1>INDIRECT($B$20)</formula1>
    </dataValidation>
    <dataValidation type="list" allowBlank="1" showInputMessage="1" showErrorMessage="1" sqref="C21:G21" xr:uid="{00000000-0002-0000-0200-000005000000}">
      <formula1>INDIRECT($B$21)</formula1>
    </dataValidation>
    <dataValidation type="list" allowBlank="1" showInputMessage="1" showErrorMessage="1" sqref="C22:G22" xr:uid="{00000000-0002-0000-0200-000006000000}">
      <formula1>INDIRECT($B$22)</formula1>
    </dataValidation>
    <dataValidation type="list" allowBlank="1" showInputMessage="1" showErrorMessage="1" sqref="C23:G23" xr:uid="{00000000-0002-0000-0200-000007000000}">
      <formula1>INDIRECT($B$23)</formula1>
    </dataValidation>
    <dataValidation type="list" allowBlank="1" showInputMessage="1" showErrorMessage="1" sqref="C24:G24" xr:uid="{00000000-0002-0000-0200-000008000000}">
      <formula1>INDIRECT($B$24)</formula1>
    </dataValidation>
    <dataValidation type="list" allowBlank="1" showInputMessage="1" showErrorMessage="1" sqref="C25:G25" xr:uid="{00000000-0002-0000-0200-000009000000}">
      <formula1>INDIRECT($B$25)</formula1>
    </dataValidation>
    <dataValidation type="list" allowBlank="1" showInputMessage="1" showErrorMessage="1" sqref="I17:I25" xr:uid="{00000000-0002-0000-0200-00000A000000}">
      <formula1>$E$29:$E$33</formula1>
    </dataValidation>
    <dataValidation type="list" allowBlank="1" showInputMessage="1" showErrorMessage="1" sqref="J17:J25" xr:uid="{00000000-0002-0000-0200-00000B000000}">
      <formula1>$I$29:$I$33</formula1>
    </dataValidation>
    <dataValidation type="list" allowBlank="1" showInputMessage="1" showErrorMessage="1" sqref="B17:B25" xr:uid="{00000000-0002-0000-0200-00000C000000}">
      <formula1>"PLANEACIÓN,SELECCIÓN,CONTRATACIÓN,EJECUCIÓN"</formula1>
    </dataValidation>
  </dataValidations>
  <printOptions horizontalCentered="1"/>
  <pageMargins left="0.70866141732283472" right="0.70866141732283472" top="0.74803149606299213" bottom="0.74803149606299213" header="0.31496062992125984" footer="0.31496062992125984"/>
  <pageSetup scale="35" orientation="portrait" verticalDpi="4294967295" r:id="rId1"/>
  <headerFooter alignWithMargins="0">
    <oddFooter>&amp;LSede Administrativa: Calle 26 No. 57-41, Torre 8, Piso 8
Código Postal: 111321
Sede operativa: Calle 22d No. 120 - 40 
PBX: (+57) (1) 3779555 - Información: Línea 195
www.umv.gov.co&amp;C
CON-FM-089
&amp;P de &amp;N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44"/>
  <sheetViews>
    <sheetView showGridLines="0" view="pageLayout" topLeftCell="A15" zoomScale="78" zoomScaleNormal="100" zoomScalePageLayoutView="78" workbookViewId="0">
      <selection activeCell="R24" sqref="R24"/>
    </sheetView>
  </sheetViews>
  <sheetFormatPr baseColWidth="10" defaultRowHeight="12.5" x14ac:dyDescent="0.25"/>
  <cols>
    <col min="1" max="1" width="2.81640625" customWidth="1"/>
    <col min="2" max="2" width="24.1796875" customWidth="1"/>
    <col min="3" max="3" width="15.81640625" customWidth="1"/>
    <col min="4" max="4" width="13.1796875" customWidth="1"/>
    <col min="5" max="5" width="16.453125" customWidth="1"/>
    <col min="6" max="6" width="14.81640625" customWidth="1"/>
    <col min="7" max="7" width="17.453125" customWidth="1"/>
    <col min="8" max="8" width="14.453125" customWidth="1"/>
    <col min="9" max="9" width="15.81640625" customWidth="1"/>
    <col min="10" max="10" width="9.453125" customWidth="1"/>
    <col min="11" max="17" width="14" customWidth="1"/>
    <col min="18" max="18" width="20.81640625" style="6" customWidth="1"/>
  </cols>
  <sheetData>
    <row r="2" spans="2:26" ht="48.75" customHeight="1" x14ac:dyDescent="0.25">
      <c r="B2" s="162"/>
      <c r="C2" s="161" t="s">
        <v>162</v>
      </c>
      <c r="D2" s="161"/>
      <c r="E2" s="161"/>
      <c r="F2" s="161"/>
      <c r="G2" s="161"/>
      <c r="H2" s="161"/>
      <c r="I2" s="161"/>
      <c r="J2" s="161"/>
      <c r="K2" s="161"/>
      <c r="L2" s="161"/>
      <c r="M2" s="161"/>
      <c r="N2" s="161"/>
      <c r="O2" s="161"/>
      <c r="P2" s="161"/>
      <c r="Q2" s="161"/>
      <c r="R2" s="161"/>
    </row>
    <row r="3" spans="2:26" ht="24.75" customHeight="1" x14ac:dyDescent="0.25">
      <c r="B3" s="162"/>
      <c r="C3" s="205" t="s">
        <v>160</v>
      </c>
      <c r="D3" s="205"/>
      <c r="E3" s="205"/>
      <c r="F3" s="205"/>
      <c r="G3" s="205"/>
      <c r="H3" s="205"/>
      <c r="I3" s="205"/>
      <c r="J3" s="205" t="s">
        <v>164</v>
      </c>
      <c r="K3" s="205"/>
      <c r="L3" s="205"/>
      <c r="M3" s="205"/>
      <c r="N3" s="205"/>
      <c r="O3" s="205"/>
      <c r="P3" s="205"/>
      <c r="Q3" s="205"/>
      <c r="R3" s="205"/>
    </row>
    <row r="4" spans="2:26" ht="24.75" customHeight="1" x14ac:dyDescent="0.25">
      <c r="B4" s="162"/>
      <c r="C4" s="205" t="s">
        <v>165</v>
      </c>
      <c r="D4" s="205"/>
      <c r="E4" s="205"/>
      <c r="F4" s="205"/>
      <c r="G4" s="205"/>
      <c r="H4" s="205"/>
      <c r="I4" s="205"/>
      <c r="J4" s="205"/>
      <c r="K4" s="205"/>
      <c r="L4" s="205"/>
      <c r="M4" s="205"/>
      <c r="N4" s="205"/>
      <c r="O4" s="205"/>
      <c r="P4" s="205"/>
      <c r="Q4" s="205"/>
      <c r="R4" s="205"/>
    </row>
    <row r="5" spans="2:26" ht="13" thickBot="1" x14ac:dyDescent="0.3"/>
    <row r="6" spans="2:26" ht="78.75" customHeight="1" thickBot="1" x14ac:dyDescent="0.3">
      <c r="B6" s="212" t="str">
        <f>+EVALUACION!B6</f>
        <v>Objeto Contractual: PRESTACION DEL SERVICIO PARA LA LIMPIEZA Y RECOLECCIÓN DE LODOS DE LAS TRAMPAS DE GRASA Y SEDIMENTADORES EN LA SEDES OPERATIVA Y DE POZO SÉPTICO EN LA SEDE PRODUCCIÓN DE LA UNIDAD ADMINISTRATIVA ESPECIAL DE REHABILITACIÓN Y MANTENIMIENTO VIAL - PROYECTO 7859 Meta 2.</v>
      </c>
      <c r="C6" s="213"/>
      <c r="D6" s="213"/>
      <c r="E6" s="213"/>
      <c r="F6" s="213"/>
      <c r="G6" s="213"/>
      <c r="H6" s="213"/>
      <c r="I6" s="213"/>
      <c r="J6" s="213"/>
      <c r="K6" s="213"/>
      <c r="L6" s="213"/>
      <c r="M6" s="213"/>
      <c r="N6" s="213"/>
      <c r="O6" s="213"/>
      <c r="P6" s="213"/>
      <c r="Q6" s="213"/>
      <c r="R6" s="214"/>
      <c r="S6" s="1"/>
      <c r="T6" s="1"/>
      <c r="U6" s="1"/>
      <c r="V6" s="1"/>
      <c r="W6" s="1"/>
      <c r="X6" s="1"/>
      <c r="Y6" s="1"/>
      <c r="Z6" s="1"/>
    </row>
    <row r="7" spans="2:26" ht="24.75" customHeight="1" x14ac:dyDescent="0.25">
      <c r="B7" s="239" t="s">
        <v>116</v>
      </c>
      <c r="C7" s="240"/>
      <c r="D7" s="240"/>
      <c r="E7" s="240"/>
      <c r="F7" s="240"/>
      <c r="G7" s="240"/>
      <c r="H7" s="240"/>
      <c r="I7" s="240"/>
      <c r="J7" s="240"/>
      <c r="K7" s="240"/>
      <c r="L7" s="240"/>
      <c r="M7" s="240"/>
      <c r="N7" s="240"/>
      <c r="O7" s="240"/>
      <c r="P7" s="240"/>
      <c r="Q7" s="240"/>
      <c r="R7" s="241"/>
    </row>
    <row r="8" spans="2:26" x14ac:dyDescent="0.25">
      <c r="B8" s="17" t="s">
        <v>118</v>
      </c>
      <c r="I8" s="3"/>
      <c r="R8" s="5"/>
    </row>
    <row r="9" spans="2:26" x14ac:dyDescent="0.25">
      <c r="B9" s="17" t="s">
        <v>119</v>
      </c>
      <c r="R9" s="5"/>
    </row>
    <row r="10" spans="2:26" x14ac:dyDescent="0.25">
      <c r="B10" s="17" t="s">
        <v>120</v>
      </c>
      <c r="R10" s="5"/>
    </row>
    <row r="11" spans="2:26" x14ac:dyDescent="0.25">
      <c r="B11" s="17" t="s">
        <v>121</v>
      </c>
      <c r="R11" s="5"/>
    </row>
    <row r="12" spans="2:26" x14ac:dyDescent="0.25">
      <c r="B12" s="17" t="s">
        <v>176</v>
      </c>
      <c r="R12" s="5"/>
    </row>
    <row r="13" spans="2:26" x14ac:dyDescent="0.25">
      <c r="B13" s="17" t="s">
        <v>117</v>
      </c>
      <c r="R13" s="5"/>
    </row>
    <row r="14" spans="2:26" ht="7.5" customHeight="1" thickBot="1" x14ac:dyDescent="0.3">
      <c r="B14" s="4"/>
      <c r="R14" s="5"/>
    </row>
    <row r="15" spans="2:26" ht="93.75" customHeight="1" thickBot="1" x14ac:dyDescent="0.3">
      <c r="B15" s="72" t="s">
        <v>96</v>
      </c>
      <c r="C15" s="245" t="s">
        <v>101</v>
      </c>
      <c r="D15" s="245"/>
      <c r="E15" s="245"/>
      <c r="F15" s="245"/>
      <c r="G15" s="203" t="s">
        <v>106</v>
      </c>
      <c r="H15" s="203"/>
      <c r="I15" s="73" t="s">
        <v>9</v>
      </c>
      <c r="J15" s="73" t="s">
        <v>3</v>
      </c>
      <c r="K15" s="73" t="s">
        <v>109</v>
      </c>
      <c r="L15" s="73" t="s">
        <v>104</v>
      </c>
      <c r="M15" s="73" t="s">
        <v>110</v>
      </c>
      <c r="N15" s="73" t="s">
        <v>111</v>
      </c>
      <c r="O15" s="73" t="s">
        <v>112</v>
      </c>
      <c r="P15" s="73" t="s">
        <v>113</v>
      </c>
      <c r="Q15" s="73" t="s">
        <v>163</v>
      </c>
      <c r="R15" s="74" t="s">
        <v>115</v>
      </c>
    </row>
    <row r="16" spans="2:26" s="128" customFormat="1" ht="87.65" customHeight="1" x14ac:dyDescent="0.25">
      <c r="B16" s="138" t="str">
        <f>+EVALUACION!B17</f>
        <v>PLANEACIÓN</v>
      </c>
      <c r="C16" s="244" t="str">
        <f>+EVALUACION!C17</f>
        <v xml:space="preserve">Requisitos habilitantes inapropiados para el proceso de selección </v>
      </c>
      <c r="D16" s="244"/>
      <c r="E16" s="244"/>
      <c r="F16" s="244"/>
      <c r="G16" s="242" t="s">
        <v>200</v>
      </c>
      <c r="H16" s="242"/>
      <c r="I16" s="96">
        <f>+EVALUACION!I17</f>
        <v>1</v>
      </c>
      <c r="J16" s="139">
        <v>1</v>
      </c>
      <c r="K16" s="139">
        <f>+I16+J16</f>
        <v>2</v>
      </c>
      <c r="L16" s="139" t="str">
        <f>IF(K16&lt;=4,"BAJO",IF(K16=5,"MEDIO",IF(K16=6,"ALTO",IF(K16=7,"ALTO","EXTREMO"))))</f>
        <v>BAJO</v>
      </c>
      <c r="M16" s="144" t="s">
        <v>171</v>
      </c>
      <c r="N16" s="145" t="s">
        <v>201</v>
      </c>
      <c r="O16" s="145" t="s">
        <v>177</v>
      </c>
      <c r="P16" s="145" t="s">
        <v>202</v>
      </c>
      <c r="Q16" s="145" t="s">
        <v>203</v>
      </c>
      <c r="R16" s="141" t="s">
        <v>208</v>
      </c>
    </row>
    <row r="17" spans="2:23" s="128" customFormat="1" ht="57.75" customHeight="1" x14ac:dyDescent="0.25">
      <c r="B17" s="140" t="str">
        <f>+EVALUACION!B18</f>
        <v>PLANEACIÓN</v>
      </c>
      <c r="C17" s="243" t="str">
        <f>+EVALUACION!C18</f>
        <v>Inadecuado análisis  económico estimativo del valor del contrato</v>
      </c>
      <c r="D17" s="243"/>
      <c r="E17" s="243"/>
      <c r="F17" s="243"/>
      <c r="G17" s="221" t="s">
        <v>204</v>
      </c>
      <c r="H17" s="221"/>
      <c r="I17" s="90">
        <f>+EVALUACION!I18</f>
        <v>2</v>
      </c>
      <c r="J17" s="99">
        <v>2</v>
      </c>
      <c r="K17" s="99">
        <f>+I17+J17</f>
        <v>4</v>
      </c>
      <c r="L17" s="99" t="str">
        <f>IF(K17&lt;=4,"BAJO",IF(K17=5,"MEDIO",IF(K17=6,"ALTO",IF(K17=7,"ALTO","EXTREMO"))))</f>
        <v>BAJO</v>
      </c>
      <c r="M17" s="99" t="s">
        <v>173</v>
      </c>
      <c r="N17" s="145" t="s">
        <v>172</v>
      </c>
      <c r="O17" s="145" t="s">
        <v>178</v>
      </c>
      <c r="P17" s="145" t="s">
        <v>178</v>
      </c>
      <c r="Q17" s="145" t="s">
        <v>189</v>
      </c>
      <c r="R17" s="141" t="s">
        <v>208</v>
      </c>
    </row>
    <row r="18" spans="2:23" s="128" customFormat="1" ht="95.25" customHeight="1" x14ac:dyDescent="0.25">
      <c r="B18" s="140" t="str">
        <f>+EVALUACION!B19</f>
        <v>PLANEACIÓN</v>
      </c>
      <c r="C18" s="243" t="str">
        <f>+EVALUACION!C19</f>
        <v>Inadecuada identificación de las condiciones contractuales</v>
      </c>
      <c r="D18" s="243"/>
      <c r="E18" s="243"/>
      <c r="F18" s="243"/>
      <c r="G18" s="221" t="s">
        <v>205</v>
      </c>
      <c r="H18" s="221"/>
      <c r="I18" s="90">
        <v>2</v>
      </c>
      <c r="J18" s="99">
        <v>2</v>
      </c>
      <c r="K18" s="99">
        <f t="shared" ref="K18:K24" si="0">+I18+J18</f>
        <v>4</v>
      </c>
      <c r="L18" s="99" t="str">
        <f t="shared" ref="L18:L24" si="1">IF(K18&lt;=4,"BAJO",IF(K18=5,"MEDIO",IF(K18=6,"ALTO",IF(K18=7,"ALTO","EXTREMO"))))</f>
        <v>BAJO</v>
      </c>
      <c r="M18" s="99" t="s">
        <v>171</v>
      </c>
      <c r="N18" s="145" t="s">
        <v>187</v>
      </c>
      <c r="O18" s="145" t="s">
        <v>177</v>
      </c>
      <c r="P18" s="145" t="s">
        <v>206</v>
      </c>
      <c r="Q18" s="145" t="s">
        <v>207</v>
      </c>
      <c r="R18" s="141" t="s">
        <v>208</v>
      </c>
    </row>
    <row r="19" spans="2:23" s="128" customFormat="1" ht="90" customHeight="1" thickBot="1" x14ac:dyDescent="0.3">
      <c r="B19" s="140" t="str">
        <f>+EVALUACION!B20</f>
        <v>SELECCIÓN</v>
      </c>
      <c r="C19" s="243" t="str">
        <f>+EVALUACION!C20</f>
        <v>Inadecuada evaluación de las ofertas y/o verificación de requisitos habilitantes</v>
      </c>
      <c r="D19" s="243"/>
      <c r="E19" s="243"/>
      <c r="F19" s="243"/>
      <c r="G19" s="221" t="s">
        <v>209</v>
      </c>
      <c r="H19" s="221"/>
      <c r="I19" s="90">
        <v>1</v>
      </c>
      <c r="J19" s="99">
        <f>+EVALUACION!J20</f>
        <v>3</v>
      </c>
      <c r="K19" s="99">
        <f t="shared" si="0"/>
        <v>4</v>
      </c>
      <c r="L19" s="99" t="str">
        <f t="shared" si="1"/>
        <v>BAJO</v>
      </c>
      <c r="M19" s="99" t="s">
        <v>171</v>
      </c>
      <c r="N19" s="146" t="s">
        <v>210</v>
      </c>
      <c r="O19" s="145" t="s">
        <v>211</v>
      </c>
      <c r="P19" s="145" t="s">
        <v>212</v>
      </c>
      <c r="Q19" s="145" t="s">
        <v>213</v>
      </c>
      <c r="R19" s="147" t="s">
        <v>214</v>
      </c>
    </row>
    <row r="20" spans="2:23" s="128" customFormat="1" ht="71.150000000000006" customHeight="1" thickBot="1" x14ac:dyDescent="0.3">
      <c r="B20" s="140" t="str">
        <f>+EVALUACION!B21</f>
        <v>SELECCIÓN</v>
      </c>
      <c r="C20" s="243" t="str">
        <f>+EVALUACION!C21</f>
        <v>Selección de ofertas con precios  artificialmente bajos.</v>
      </c>
      <c r="D20" s="243"/>
      <c r="E20" s="243"/>
      <c r="F20" s="243"/>
      <c r="G20" s="221" t="s">
        <v>215</v>
      </c>
      <c r="H20" s="221"/>
      <c r="I20" s="90">
        <f>+EVALUACION!I21</f>
        <v>2</v>
      </c>
      <c r="J20" s="99">
        <v>2</v>
      </c>
      <c r="K20" s="99">
        <f t="shared" si="0"/>
        <v>4</v>
      </c>
      <c r="L20" s="99" t="str">
        <f t="shared" si="1"/>
        <v>BAJO</v>
      </c>
      <c r="M20" s="99" t="s">
        <v>173</v>
      </c>
      <c r="N20" s="148" t="s">
        <v>179</v>
      </c>
      <c r="O20" s="148" t="s">
        <v>180</v>
      </c>
      <c r="P20" s="148" t="s">
        <v>188</v>
      </c>
      <c r="Q20" s="146" t="s">
        <v>181</v>
      </c>
      <c r="R20" s="147" t="s">
        <v>182</v>
      </c>
    </row>
    <row r="21" spans="2:23" s="128" customFormat="1" ht="99" customHeight="1" x14ac:dyDescent="0.25">
      <c r="B21" s="140" t="str">
        <f>+EVALUACION!B22</f>
        <v>CONTRATACIÓN</v>
      </c>
      <c r="C21" s="243" t="str">
        <f>+EVALUACION!C22</f>
        <v xml:space="preserve">Riesgo de que no se firme el contrato. </v>
      </c>
      <c r="D21" s="243"/>
      <c r="E21" s="243"/>
      <c r="F21" s="243"/>
      <c r="G21" s="221" t="s">
        <v>216</v>
      </c>
      <c r="H21" s="221"/>
      <c r="I21" s="90">
        <f>+EVALUACION!I22</f>
        <v>1</v>
      </c>
      <c r="J21" s="99">
        <v>2</v>
      </c>
      <c r="K21" s="99">
        <f t="shared" si="0"/>
        <v>3</v>
      </c>
      <c r="L21" s="99" t="str">
        <f t="shared" si="1"/>
        <v>BAJO</v>
      </c>
      <c r="M21" s="99" t="s">
        <v>171</v>
      </c>
      <c r="N21" s="148" t="s">
        <v>217</v>
      </c>
      <c r="O21" s="148" t="s">
        <v>218</v>
      </c>
      <c r="P21" s="148" t="s">
        <v>219</v>
      </c>
      <c r="Q21" s="148" t="s">
        <v>220</v>
      </c>
      <c r="R21" s="149" t="s">
        <v>221</v>
      </c>
    </row>
    <row r="22" spans="2:23" s="128" customFormat="1" ht="79" customHeight="1" x14ac:dyDescent="0.25">
      <c r="B22" s="140" t="str">
        <f>+EVALUACION!B23</f>
        <v>EJECUCIÓN</v>
      </c>
      <c r="C22" s="243" t="str">
        <f>+EVALUACION!C23</f>
        <v>Defectos en los equipos.</v>
      </c>
      <c r="D22" s="243"/>
      <c r="E22" s="243"/>
      <c r="F22" s="243"/>
      <c r="G22" s="221" t="s">
        <v>222</v>
      </c>
      <c r="H22" s="221"/>
      <c r="I22" s="90">
        <v>2</v>
      </c>
      <c r="J22" s="99">
        <v>2</v>
      </c>
      <c r="K22" s="99">
        <f t="shared" si="0"/>
        <v>4</v>
      </c>
      <c r="L22" s="99" t="str">
        <f t="shared" si="1"/>
        <v>BAJO</v>
      </c>
      <c r="M22" s="99" t="s">
        <v>171</v>
      </c>
      <c r="N22" s="146" t="s">
        <v>183</v>
      </c>
      <c r="O22" s="145" t="s">
        <v>223</v>
      </c>
      <c r="P22" s="145" t="s">
        <v>186</v>
      </c>
      <c r="Q22" s="145" t="s">
        <v>196</v>
      </c>
      <c r="R22" s="147" t="s">
        <v>185</v>
      </c>
    </row>
    <row r="23" spans="2:23" s="128" customFormat="1" ht="76" customHeight="1" x14ac:dyDescent="0.25">
      <c r="B23" s="140" t="str">
        <f>+EVALUACION!B24</f>
        <v>EJECUCIÓN</v>
      </c>
      <c r="C23" s="243" t="str">
        <f>+EVALUACION!C24</f>
        <v>Incumplimiento derivado del trámite de los permisos con autoridades ambientales, la obtención de los mismos, paz y salvos</v>
      </c>
      <c r="D23" s="243"/>
      <c r="E23" s="243"/>
      <c r="F23" s="243"/>
      <c r="G23" s="221" t="s">
        <v>224</v>
      </c>
      <c r="H23" s="221"/>
      <c r="I23" s="90">
        <f>+EVALUACION!I24</f>
        <v>2</v>
      </c>
      <c r="J23" s="99">
        <v>2</v>
      </c>
      <c r="K23" s="99">
        <f t="shared" si="0"/>
        <v>4</v>
      </c>
      <c r="L23" s="99" t="str">
        <f t="shared" si="1"/>
        <v>BAJO</v>
      </c>
      <c r="M23" s="99" t="s">
        <v>171</v>
      </c>
      <c r="N23" s="146" t="s">
        <v>225</v>
      </c>
      <c r="O23" s="145" t="s">
        <v>184</v>
      </c>
      <c r="P23" s="145" t="s">
        <v>226</v>
      </c>
      <c r="Q23" s="145" t="s">
        <v>197</v>
      </c>
      <c r="R23" s="147" t="s">
        <v>185</v>
      </c>
    </row>
    <row r="24" spans="2:23" s="128" customFormat="1" ht="57.75" customHeight="1" x14ac:dyDescent="0.25">
      <c r="B24" s="140" t="str">
        <f>+EVALUACION!B25</f>
        <v>EJECUCIÓN</v>
      </c>
      <c r="C24" s="243" t="str">
        <f>+EVALUACION!C25</f>
        <v>Cambios en el marco regulatorio o normatividad aplicable al proyecto.</v>
      </c>
      <c r="D24" s="243"/>
      <c r="E24" s="243"/>
      <c r="F24" s="243"/>
      <c r="G24" s="221" t="s">
        <v>228</v>
      </c>
      <c r="H24" s="221"/>
      <c r="I24" s="90">
        <f>+EVALUACION!I25</f>
        <v>2</v>
      </c>
      <c r="J24" s="99">
        <v>2</v>
      </c>
      <c r="K24" s="99">
        <f t="shared" si="0"/>
        <v>4</v>
      </c>
      <c r="L24" s="99" t="str">
        <f t="shared" si="1"/>
        <v>BAJO</v>
      </c>
      <c r="M24" s="99" t="s">
        <v>171</v>
      </c>
      <c r="N24" s="146" t="s">
        <v>225</v>
      </c>
      <c r="O24" s="137" t="s">
        <v>227</v>
      </c>
      <c r="P24" s="137" t="s">
        <v>186</v>
      </c>
      <c r="Q24" s="145" t="s">
        <v>229</v>
      </c>
      <c r="R24" s="147" t="s">
        <v>185</v>
      </c>
    </row>
    <row r="25" spans="2:23" ht="12.75" customHeight="1" x14ac:dyDescent="0.25">
      <c r="B25" s="4"/>
      <c r="R25" s="5"/>
    </row>
    <row r="26" spans="2:23" ht="13" x14ac:dyDescent="0.3">
      <c r="B26" s="4"/>
      <c r="C26" s="250" t="s">
        <v>174</v>
      </c>
      <c r="D26" s="250"/>
      <c r="E26" s="250"/>
      <c r="F26" s="250"/>
      <c r="H26" s="224" t="s">
        <v>23</v>
      </c>
      <c r="I26" s="224"/>
      <c r="J26" s="224"/>
      <c r="K26" s="224"/>
      <c r="L26" s="18"/>
      <c r="M26" s="18"/>
      <c r="N26" s="18"/>
      <c r="O26" s="18"/>
      <c r="P26" s="18"/>
      <c r="Q26" s="18"/>
      <c r="R26" s="5"/>
    </row>
    <row r="27" spans="2:23" ht="19.5" customHeight="1" x14ac:dyDescent="0.3">
      <c r="B27" s="219" t="s">
        <v>2</v>
      </c>
      <c r="C27" s="262" t="s">
        <v>25</v>
      </c>
      <c r="D27" s="267"/>
      <c r="E27" s="263"/>
      <c r="F27" s="7" t="s">
        <v>16</v>
      </c>
      <c r="H27" s="262" t="s">
        <v>25</v>
      </c>
      <c r="I27" s="263"/>
      <c r="J27" s="262" t="s">
        <v>16</v>
      </c>
      <c r="K27" s="263"/>
      <c r="L27" s="8"/>
      <c r="M27" s="8"/>
      <c r="N27" s="224" t="s">
        <v>174</v>
      </c>
      <c r="O27" s="224"/>
      <c r="P27" s="224"/>
      <c r="Q27" s="8"/>
      <c r="R27" s="5"/>
    </row>
    <row r="28" spans="2:23" ht="21" customHeight="1" x14ac:dyDescent="0.25">
      <c r="B28" s="219"/>
      <c r="C28" s="248" t="s">
        <v>11</v>
      </c>
      <c r="D28" s="261"/>
      <c r="E28" s="249"/>
      <c r="F28" s="9">
        <v>1</v>
      </c>
      <c r="H28" s="248" t="s">
        <v>19</v>
      </c>
      <c r="I28" s="249"/>
      <c r="J28" s="248">
        <v>1</v>
      </c>
      <c r="K28" s="249"/>
      <c r="L28" s="8"/>
      <c r="M28" s="8"/>
      <c r="N28" s="257" t="s">
        <v>24</v>
      </c>
      <c r="O28" s="258"/>
      <c r="P28" s="12" t="s">
        <v>25</v>
      </c>
      <c r="Q28" s="8"/>
      <c r="R28" s="5"/>
    </row>
    <row r="29" spans="2:23" ht="15.75" customHeight="1" x14ac:dyDescent="0.25">
      <c r="B29" s="219"/>
      <c r="C29" s="248" t="s">
        <v>12</v>
      </c>
      <c r="D29" s="261"/>
      <c r="E29" s="249"/>
      <c r="F29" s="9">
        <v>2</v>
      </c>
      <c r="H29" s="248" t="s">
        <v>20</v>
      </c>
      <c r="I29" s="249"/>
      <c r="J29" s="248">
        <v>2</v>
      </c>
      <c r="K29" s="249"/>
      <c r="L29" s="8"/>
      <c r="M29" s="8"/>
      <c r="N29" s="259" t="s">
        <v>26</v>
      </c>
      <c r="O29" s="260"/>
      <c r="P29" s="13" t="s">
        <v>27</v>
      </c>
      <c r="Q29" s="8"/>
      <c r="R29" s="5"/>
      <c r="T29" s="11"/>
      <c r="U29" s="11"/>
      <c r="V29" s="11"/>
      <c r="W29" s="11"/>
    </row>
    <row r="30" spans="2:23" ht="24.75" customHeight="1" x14ac:dyDescent="0.25">
      <c r="B30" s="219"/>
      <c r="C30" s="248" t="s">
        <v>13</v>
      </c>
      <c r="D30" s="261"/>
      <c r="E30" s="249"/>
      <c r="F30" s="9">
        <v>3</v>
      </c>
      <c r="H30" s="248" t="s">
        <v>1</v>
      </c>
      <c r="I30" s="249"/>
      <c r="J30" s="248">
        <v>3</v>
      </c>
      <c r="K30" s="249"/>
      <c r="L30" s="8"/>
      <c r="M30" s="8"/>
      <c r="N30" s="264" t="s">
        <v>28</v>
      </c>
      <c r="O30" s="265"/>
      <c r="P30" s="13" t="s">
        <v>29</v>
      </c>
      <c r="Q30" s="8"/>
      <c r="R30" s="5"/>
    </row>
    <row r="31" spans="2:23" ht="18" customHeight="1" x14ac:dyDescent="0.25">
      <c r="B31" s="219"/>
      <c r="C31" s="248" t="s">
        <v>14</v>
      </c>
      <c r="D31" s="261"/>
      <c r="E31" s="249"/>
      <c r="F31" s="9">
        <v>4</v>
      </c>
      <c r="H31" s="248" t="s">
        <v>21</v>
      </c>
      <c r="I31" s="249"/>
      <c r="J31" s="248">
        <v>4</v>
      </c>
      <c r="K31" s="249"/>
      <c r="L31" s="8"/>
      <c r="M31" s="8"/>
      <c r="N31" s="253">
        <v>5</v>
      </c>
      <c r="O31" s="254"/>
      <c r="P31" s="14" t="s">
        <v>30</v>
      </c>
      <c r="Q31" s="8"/>
      <c r="R31" s="5"/>
    </row>
    <row r="32" spans="2:23" ht="21" customHeight="1" thickBot="1" x14ac:dyDescent="0.3">
      <c r="B32" s="219"/>
      <c r="C32" s="248" t="s">
        <v>175</v>
      </c>
      <c r="D32" s="261"/>
      <c r="E32" s="249"/>
      <c r="F32" s="9">
        <v>5</v>
      </c>
      <c r="H32" s="248" t="s">
        <v>0</v>
      </c>
      <c r="I32" s="249"/>
      <c r="J32" s="248">
        <v>5</v>
      </c>
      <c r="K32" s="249"/>
      <c r="L32" s="8"/>
      <c r="M32" s="8"/>
      <c r="N32" s="255" t="s">
        <v>31</v>
      </c>
      <c r="O32" s="256"/>
      <c r="P32" s="23" t="s">
        <v>32</v>
      </c>
      <c r="Q32" s="8"/>
      <c r="R32" s="5"/>
    </row>
    <row r="33" spans="2:18" x14ac:dyDescent="0.25">
      <c r="B33" s="4"/>
      <c r="R33" s="5"/>
    </row>
    <row r="34" spans="2:18" ht="18" customHeight="1" x14ac:dyDescent="0.3">
      <c r="B34" s="4"/>
      <c r="C34" s="224" t="s">
        <v>24</v>
      </c>
      <c r="D34" s="224"/>
      <c r="E34" s="224"/>
      <c r="F34" s="224"/>
      <c r="G34" s="224"/>
      <c r="H34" s="224"/>
      <c r="I34" s="224"/>
      <c r="J34" s="224"/>
      <c r="K34" s="224"/>
      <c r="L34" s="224"/>
      <c r="M34" s="224"/>
      <c r="N34" s="224"/>
      <c r="O34" s="224"/>
      <c r="P34" s="224"/>
      <c r="Q34" s="224"/>
      <c r="R34" s="5"/>
    </row>
    <row r="35" spans="2:18" ht="68.25" customHeight="1" x14ac:dyDescent="0.25">
      <c r="B35" s="4"/>
      <c r="C35" s="248" t="s">
        <v>122</v>
      </c>
      <c r="D35" s="261"/>
      <c r="E35" s="261"/>
      <c r="F35" s="249"/>
      <c r="G35" s="251" t="s">
        <v>124</v>
      </c>
      <c r="H35" s="252"/>
      <c r="I35" s="248" t="s">
        <v>131</v>
      </c>
      <c r="J35" s="261"/>
      <c r="K35" s="249"/>
      <c r="L35" s="251" t="s">
        <v>129</v>
      </c>
      <c r="M35" s="252"/>
      <c r="N35" s="251" t="s">
        <v>127</v>
      </c>
      <c r="O35" s="252"/>
      <c r="P35" s="251" t="s">
        <v>125</v>
      </c>
      <c r="Q35" s="252"/>
      <c r="R35" s="5"/>
    </row>
    <row r="36" spans="2:18" ht="60" customHeight="1" x14ac:dyDescent="0.25">
      <c r="B36" s="4"/>
      <c r="C36" s="248" t="s">
        <v>123</v>
      </c>
      <c r="D36" s="261"/>
      <c r="E36" s="261"/>
      <c r="F36" s="249"/>
      <c r="G36" s="248" t="s">
        <v>133</v>
      </c>
      <c r="H36" s="249"/>
      <c r="I36" s="248" t="s">
        <v>132</v>
      </c>
      <c r="J36" s="261"/>
      <c r="K36" s="249"/>
      <c r="L36" s="251" t="s">
        <v>130</v>
      </c>
      <c r="M36" s="252"/>
      <c r="N36" s="251" t="s">
        <v>128</v>
      </c>
      <c r="O36" s="252"/>
      <c r="P36" s="251" t="s">
        <v>126</v>
      </c>
      <c r="Q36" s="252"/>
      <c r="R36" s="5"/>
    </row>
    <row r="37" spans="2:18" ht="13" x14ac:dyDescent="0.25">
      <c r="B37" s="4"/>
      <c r="C37" s="271" t="s">
        <v>25</v>
      </c>
      <c r="D37" s="272"/>
      <c r="E37" s="273"/>
      <c r="F37" s="277" t="s">
        <v>16</v>
      </c>
      <c r="G37" s="257" t="s">
        <v>19</v>
      </c>
      <c r="H37" s="258"/>
      <c r="I37" s="257" t="s">
        <v>20</v>
      </c>
      <c r="J37" s="266"/>
      <c r="K37" s="258"/>
      <c r="L37" s="257" t="s">
        <v>1</v>
      </c>
      <c r="M37" s="258"/>
      <c r="N37" s="257" t="s">
        <v>21</v>
      </c>
      <c r="O37" s="258"/>
      <c r="P37" s="262" t="s">
        <v>0</v>
      </c>
      <c r="Q37" s="263"/>
      <c r="R37" s="5"/>
    </row>
    <row r="38" spans="2:18" x14ac:dyDescent="0.25">
      <c r="B38" s="4"/>
      <c r="C38" s="274"/>
      <c r="D38" s="275"/>
      <c r="E38" s="276"/>
      <c r="F38" s="278"/>
      <c r="G38" s="282">
        <v>1</v>
      </c>
      <c r="H38" s="283"/>
      <c r="I38" s="282">
        <v>2</v>
      </c>
      <c r="J38" s="284"/>
      <c r="K38" s="283"/>
      <c r="L38" s="282">
        <v>3</v>
      </c>
      <c r="M38" s="283"/>
      <c r="N38" s="282">
        <v>4</v>
      </c>
      <c r="O38" s="283"/>
      <c r="P38" s="282">
        <v>5</v>
      </c>
      <c r="Q38" s="283"/>
      <c r="R38" s="5"/>
    </row>
    <row r="39" spans="2:18" ht="19.5" customHeight="1" x14ac:dyDescent="0.25">
      <c r="B39" s="4"/>
      <c r="C39" s="248" t="s">
        <v>11</v>
      </c>
      <c r="D39" s="261"/>
      <c r="E39" s="249"/>
      <c r="F39" s="10">
        <v>1</v>
      </c>
      <c r="G39" s="280">
        <v>2</v>
      </c>
      <c r="H39" s="281"/>
      <c r="I39" s="280">
        <v>3</v>
      </c>
      <c r="J39" s="285"/>
      <c r="K39" s="281"/>
      <c r="L39" s="280">
        <v>4</v>
      </c>
      <c r="M39" s="281"/>
      <c r="N39" s="268">
        <v>5</v>
      </c>
      <c r="O39" s="270"/>
      <c r="P39" s="230">
        <v>6</v>
      </c>
      <c r="Q39" s="279"/>
      <c r="R39" s="5"/>
    </row>
    <row r="40" spans="2:18" ht="21.75" customHeight="1" x14ac:dyDescent="0.25">
      <c r="B40" s="4"/>
      <c r="C40" s="248" t="s">
        <v>12</v>
      </c>
      <c r="D40" s="261"/>
      <c r="E40" s="249"/>
      <c r="F40" s="10">
        <v>2</v>
      </c>
      <c r="G40" s="280">
        <v>3</v>
      </c>
      <c r="H40" s="281"/>
      <c r="I40" s="280">
        <v>4</v>
      </c>
      <c r="J40" s="285"/>
      <c r="K40" s="281"/>
      <c r="L40" s="268">
        <v>5</v>
      </c>
      <c r="M40" s="270"/>
      <c r="N40" s="230">
        <v>6</v>
      </c>
      <c r="O40" s="279"/>
      <c r="P40" s="230">
        <v>7</v>
      </c>
      <c r="Q40" s="279"/>
      <c r="R40" s="5"/>
    </row>
    <row r="41" spans="2:18" ht="21" customHeight="1" x14ac:dyDescent="0.25">
      <c r="B41" s="4"/>
      <c r="C41" s="248" t="s">
        <v>13</v>
      </c>
      <c r="D41" s="261"/>
      <c r="E41" s="249"/>
      <c r="F41" s="10">
        <v>3</v>
      </c>
      <c r="G41" s="280">
        <v>4</v>
      </c>
      <c r="H41" s="281"/>
      <c r="I41" s="268">
        <v>5</v>
      </c>
      <c r="J41" s="269"/>
      <c r="K41" s="270"/>
      <c r="L41" s="230">
        <v>6</v>
      </c>
      <c r="M41" s="279"/>
      <c r="N41" s="230">
        <v>7</v>
      </c>
      <c r="O41" s="279"/>
      <c r="P41" s="246">
        <v>8</v>
      </c>
      <c r="Q41" s="247"/>
      <c r="R41" s="5"/>
    </row>
    <row r="42" spans="2:18" ht="21" customHeight="1" x14ac:dyDescent="0.25">
      <c r="B42" s="4"/>
      <c r="C42" s="248" t="s">
        <v>14</v>
      </c>
      <c r="D42" s="261"/>
      <c r="E42" s="249"/>
      <c r="F42" s="10">
        <v>4</v>
      </c>
      <c r="G42" s="268">
        <v>5</v>
      </c>
      <c r="H42" s="270"/>
      <c r="I42" s="230">
        <v>6</v>
      </c>
      <c r="J42" s="286"/>
      <c r="K42" s="279"/>
      <c r="L42" s="230">
        <v>7</v>
      </c>
      <c r="M42" s="279"/>
      <c r="N42" s="246">
        <v>8</v>
      </c>
      <c r="O42" s="247"/>
      <c r="P42" s="246">
        <v>9</v>
      </c>
      <c r="Q42" s="247"/>
      <c r="R42" s="5"/>
    </row>
    <row r="43" spans="2:18" ht="21" customHeight="1" x14ac:dyDescent="0.25">
      <c r="B43" s="4"/>
      <c r="C43" s="248" t="s">
        <v>175</v>
      </c>
      <c r="D43" s="261"/>
      <c r="E43" s="249"/>
      <c r="F43" s="10">
        <v>5</v>
      </c>
      <c r="G43" s="230">
        <v>6</v>
      </c>
      <c r="H43" s="279"/>
      <c r="I43" s="230">
        <v>7</v>
      </c>
      <c r="J43" s="286"/>
      <c r="K43" s="279"/>
      <c r="L43" s="246">
        <v>8</v>
      </c>
      <c r="M43" s="247"/>
      <c r="N43" s="246">
        <v>9</v>
      </c>
      <c r="O43" s="247"/>
      <c r="P43" s="246">
        <v>10</v>
      </c>
      <c r="Q43" s="247"/>
      <c r="R43" s="5"/>
    </row>
    <row r="44" spans="2:18" ht="13" thickBot="1" x14ac:dyDescent="0.3">
      <c r="B44" s="22"/>
      <c r="C44" s="24"/>
      <c r="D44" s="24"/>
      <c r="E44" s="24"/>
      <c r="F44" s="24"/>
      <c r="G44" s="24"/>
      <c r="H44" s="24"/>
      <c r="I44" s="24"/>
      <c r="J44" s="24"/>
      <c r="K44" s="24"/>
      <c r="L44" s="24"/>
      <c r="M44" s="24"/>
      <c r="N44" s="24"/>
      <c r="O44" s="24"/>
      <c r="P44" s="24"/>
      <c r="Q44" s="24"/>
      <c r="R44" s="25"/>
    </row>
  </sheetData>
  <mergeCells count="109">
    <mergeCell ref="C42:E42"/>
    <mergeCell ref="L43:M43"/>
    <mergeCell ref="L41:M41"/>
    <mergeCell ref="L38:M38"/>
    <mergeCell ref="G43:H43"/>
    <mergeCell ref="I40:K40"/>
    <mergeCell ref="N38:O38"/>
    <mergeCell ref="N39:O39"/>
    <mergeCell ref="N40:O40"/>
    <mergeCell ref="N41:O41"/>
    <mergeCell ref="N42:O42"/>
    <mergeCell ref="I42:K42"/>
    <mergeCell ref="C43:E43"/>
    <mergeCell ref="I43:K43"/>
    <mergeCell ref="G38:H38"/>
    <mergeCell ref="G39:H39"/>
    <mergeCell ref="G40:H40"/>
    <mergeCell ref="G41:H41"/>
    <mergeCell ref="L42:M42"/>
    <mergeCell ref="P39:Q39"/>
    <mergeCell ref="P40:Q40"/>
    <mergeCell ref="L39:M39"/>
    <mergeCell ref="L40:M40"/>
    <mergeCell ref="P38:Q38"/>
    <mergeCell ref="I38:K38"/>
    <mergeCell ref="I39:K39"/>
    <mergeCell ref="G42:H42"/>
    <mergeCell ref="P41:Q41"/>
    <mergeCell ref="P42:Q42"/>
    <mergeCell ref="B27:B32"/>
    <mergeCell ref="C27:E27"/>
    <mergeCell ref="H27:I27"/>
    <mergeCell ref="C39:E39"/>
    <mergeCell ref="C40:E40"/>
    <mergeCell ref="C41:E41"/>
    <mergeCell ref="C35:F35"/>
    <mergeCell ref="C36:F36"/>
    <mergeCell ref="I41:K41"/>
    <mergeCell ref="C31:E31"/>
    <mergeCell ref="C32:E32"/>
    <mergeCell ref="H32:I32"/>
    <mergeCell ref="J32:K32"/>
    <mergeCell ref="C37:E38"/>
    <mergeCell ref="J31:K31"/>
    <mergeCell ref="F37:F38"/>
    <mergeCell ref="H31:I31"/>
    <mergeCell ref="G35:H35"/>
    <mergeCell ref="G36:H36"/>
    <mergeCell ref="I35:K35"/>
    <mergeCell ref="I36:K36"/>
    <mergeCell ref="J28:K28"/>
    <mergeCell ref="C29:E29"/>
    <mergeCell ref="H29:I29"/>
    <mergeCell ref="L37:M37"/>
    <mergeCell ref="N27:P27"/>
    <mergeCell ref="N28:O28"/>
    <mergeCell ref="N29:O29"/>
    <mergeCell ref="C30:E30"/>
    <mergeCell ref="H30:I30"/>
    <mergeCell ref="J30:K30"/>
    <mergeCell ref="J27:K27"/>
    <mergeCell ref="C28:E28"/>
    <mergeCell ref="J29:K29"/>
    <mergeCell ref="N30:O30"/>
    <mergeCell ref="G37:H37"/>
    <mergeCell ref="I37:K37"/>
    <mergeCell ref="N37:O37"/>
    <mergeCell ref="P37:Q37"/>
    <mergeCell ref="P43:Q43"/>
    <mergeCell ref="N43:O43"/>
    <mergeCell ref="C34:Q34"/>
    <mergeCell ref="C22:F22"/>
    <mergeCell ref="G22:H22"/>
    <mergeCell ref="C18:F18"/>
    <mergeCell ref="G18:H18"/>
    <mergeCell ref="C19:F19"/>
    <mergeCell ref="G19:H19"/>
    <mergeCell ref="H28:I28"/>
    <mergeCell ref="C26:F26"/>
    <mergeCell ref="H26:K26"/>
    <mergeCell ref="C23:F23"/>
    <mergeCell ref="G23:H23"/>
    <mergeCell ref="G24:H24"/>
    <mergeCell ref="C24:F24"/>
    <mergeCell ref="N35:O35"/>
    <mergeCell ref="N36:O36"/>
    <mergeCell ref="L35:M35"/>
    <mergeCell ref="L36:M36"/>
    <mergeCell ref="N31:O31"/>
    <mergeCell ref="N32:O32"/>
    <mergeCell ref="P35:Q35"/>
    <mergeCell ref="P36:Q36"/>
    <mergeCell ref="B6:R6"/>
    <mergeCell ref="B7:R7"/>
    <mergeCell ref="G16:H16"/>
    <mergeCell ref="G15:H15"/>
    <mergeCell ref="C21:F21"/>
    <mergeCell ref="G21:H21"/>
    <mergeCell ref="B2:B4"/>
    <mergeCell ref="C16:F16"/>
    <mergeCell ref="C20:F20"/>
    <mergeCell ref="G20:H20"/>
    <mergeCell ref="C2:R2"/>
    <mergeCell ref="J3:R3"/>
    <mergeCell ref="C3:I3"/>
    <mergeCell ref="C4:R4"/>
    <mergeCell ref="C17:F17"/>
    <mergeCell ref="G17:H17"/>
    <mergeCell ref="C15:F15"/>
  </mergeCells>
  <conditionalFormatting sqref="J16:K24">
    <cfRule type="expression" dxfId="16" priority="43" stopIfTrue="1">
      <formula>"""bajo"""</formula>
    </cfRule>
  </conditionalFormatting>
  <conditionalFormatting sqref="L16:L24">
    <cfRule type="cellIs" dxfId="15" priority="38" stopIfTrue="1" operator="equal">
      <formula>"EXTREMO"</formula>
    </cfRule>
    <cfRule type="cellIs" dxfId="14" priority="39" stopIfTrue="1" operator="equal">
      <formula>"ALTO"</formula>
    </cfRule>
    <cfRule type="cellIs" dxfId="13" priority="40" stopIfTrue="1" operator="equal">
      <formula>"MEDIO"</formula>
    </cfRule>
    <cfRule type="cellIs" dxfId="12" priority="41" stopIfTrue="1" operator="equal">
      <formula>"BAJO"</formula>
    </cfRule>
  </conditionalFormatting>
  <conditionalFormatting sqref="M16:M24">
    <cfRule type="expression" dxfId="11" priority="14" stopIfTrue="1">
      <formula>"""bajo"""</formula>
    </cfRule>
  </conditionalFormatting>
  <conditionalFormatting sqref="N20:P20">
    <cfRule type="expression" dxfId="10" priority="7" stopIfTrue="1">
      <formula>"""bajo"""</formula>
    </cfRule>
  </conditionalFormatting>
  <conditionalFormatting sqref="N16:Q19">
    <cfRule type="expression" dxfId="9" priority="8" stopIfTrue="1">
      <formula>"""bajo"""</formula>
    </cfRule>
  </conditionalFormatting>
  <conditionalFormatting sqref="N21:Q24">
    <cfRule type="expression" dxfId="8" priority="1" stopIfTrue="1">
      <formula>"""bajo"""</formula>
    </cfRule>
  </conditionalFormatting>
  <printOptions horizontalCentered="1"/>
  <pageMargins left="0.70866141732283472" right="0.70866141732283472" top="0.74803149606299213" bottom="0.74803149606299213" header="0.31496062992125984" footer="0.31496062992125984"/>
  <pageSetup scale="26" orientation="portrait" horizontalDpi="4294967295" verticalDpi="4294967295" r:id="rId1"/>
  <headerFooter alignWithMargins="0">
    <oddFooter>&amp;LSede Administrativa: Calle 26 No. 57-41, Torre 8, Piso 8
Código Postal: 111321
Sede operativa: Calle 22d No. 120 - 40 
PBX: (+57) (1) 3779555 - Información: Línea 195
www.umv.gov.co&amp;C
CON-FM-089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B1:X48"/>
  <sheetViews>
    <sheetView showGridLines="0" view="pageLayout" topLeftCell="A19" zoomScale="60" zoomScaleNormal="100" zoomScaleSheetLayoutView="25" zoomScalePageLayoutView="60" workbookViewId="0">
      <selection activeCell="C19" sqref="C19"/>
    </sheetView>
  </sheetViews>
  <sheetFormatPr baseColWidth="10" defaultColWidth="11.453125" defaultRowHeight="14" x14ac:dyDescent="0.25"/>
  <cols>
    <col min="1" max="1" width="4.26953125" style="108" customWidth="1"/>
    <col min="2" max="2" width="21" style="108" customWidth="1"/>
    <col min="3" max="3" width="42" style="108" customWidth="1"/>
    <col min="4" max="4" width="17.7265625" style="108" customWidth="1"/>
    <col min="5" max="5" width="22.54296875" style="108" customWidth="1"/>
    <col min="6" max="6" width="15.1796875" style="108" customWidth="1"/>
    <col min="7" max="7" width="17.453125" style="108" customWidth="1"/>
    <col min="8" max="8" width="5.1796875" style="108" customWidth="1"/>
    <col min="9" max="9" width="4.26953125" style="108" customWidth="1"/>
    <col min="10" max="10" width="5.81640625" style="108" customWidth="1"/>
    <col min="11" max="11" width="5.26953125" style="108" customWidth="1"/>
    <col min="12" max="12" width="14.1796875" style="108" customWidth="1"/>
    <col min="13" max="13" width="5.26953125" style="108" customWidth="1"/>
    <col min="14" max="14" width="18" style="108" customWidth="1"/>
    <col min="15" max="15" width="5.7265625" style="108" customWidth="1"/>
    <col min="16" max="16" width="6.453125" style="108" customWidth="1"/>
    <col min="17" max="17" width="8.453125" style="108" customWidth="1"/>
    <col min="18" max="18" width="6" style="108" customWidth="1"/>
    <col min="19" max="19" width="9.7265625" style="108" customWidth="1"/>
    <col min="20" max="20" width="12.81640625" style="108" customWidth="1"/>
    <col min="21" max="21" width="11.453125" style="108"/>
    <col min="22" max="22" width="10.81640625" style="108" customWidth="1"/>
    <col min="23" max="23" width="15.7265625" style="108" customWidth="1"/>
    <col min="24" max="24" width="13.81640625" style="108" customWidth="1"/>
    <col min="25" max="16384" width="11.453125" style="108"/>
  </cols>
  <sheetData>
    <row r="1" spans="2:24" s="106" customFormat="1" x14ac:dyDescent="0.3">
      <c r="S1" s="107"/>
    </row>
    <row r="2" spans="2:24" s="106" customFormat="1" ht="48.75" customHeight="1" x14ac:dyDescent="0.3">
      <c r="B2" s="298"/>
      <c r="C2" s="161" t="s">
        <v>162</v>
      </c>
      <c r="D2" s="161"/>
      <c r="E2" s="161"/>
      <c r="F2" s="161"/>
      <c r="G2" s="161"/>
      <c r="H2" s="161"/>
      <c r="I2" s="161"/>
      <c r="J2" s="161"/>
      <c r="K2" s="161"/>
      <c r="L2" s="161"/>
      <c r="M2" s="161"/>
      <c r="N2" s="161"/>
      <c r="O2" s="161"/>
      <c r="P2" s="161"/>
      <c r="Q2" s="161"/>
      <c r="R2" s="161"/>
      <c r="S2" s="161"/>
      <c r="T2" s="161"/>
      <c r="U2" s="161"/>
      <c r="V2" s="161"/>
      <c r="W2" s="161"/>
      <c r="X2" s="161"/>
    </row>
    <row r="3" spans="2:24" s="106" customFormat="1" ht="24.75" customHeight="1" x14ac:dyDescent="0.3">
      <c r="B3" s="298"/>
      <c r="C3" s="299" t="s">
        <v>160</v>
      </c>
      <c r="D3" s="299"/>
      <c r="E3" s="299"/>
      <c r="F3" s="299"/>
      <c r="G3" s="299"/>
      <c r="H3" s="299"/>
      <c r="I3" s="299"/>
      <c r="J3" s="299"/>
      <c r="K3" s="299"/>
      <c r="L3" s="299" t="s">
        <v>164</v>
      </c>
      <c r="M3" s="299"/>
      <c r="N3" s="299"/>
      <c r="O3" s="299"/>
      <c r="P3" s="299"/>
      <c r="Q3" s="299"/>
      <c r="R3" s="299"/>
      <c r="S3" s="299"/>
      <c r="T3" s="299"/>
      <c r="U3" s="299"/>
      <c r="V3" s="299"/>
      <c r="W3" s="299"/>
      <c r="X3" s="299"/>
    </row>
    <row r="4" spans="2:24" s="106" customFormat="1" ht="24.75" customHeight="1" x14ac:dyDescent="0.3">
      <c r="B4" s="298"/>
      <c r="C4" s="299" t="s">
        <v>165</v>
      </c>
      <c r="D4" s="299"/>
      <c r="E4" s="299"/>
      <c r="F4" s="299"/>
      <c r="G4" s="299"/>
      <c r="H4" s="299"/>
      <c r="I4" s="299"/>
      <c r="J4" s="299"/>
      <c r="K4" s="299"/>
      <c r="L4" s="299"/>
      <c r="M4" s="299"/>
      <c r="N4" s="299"/>
      <c r="O4" s="299"/>
      <c r="P4" s="299"/>
      <c r="Q4" s="299"/>
      <c r="R4" s="299"/>
      <c r="S4" s="299"/>
      <c r="T4" s="299"/>
      <c r="U4" s="299"/>
      <c r="V4" s="299"/>
      <c r="W4" s="299"/>
      <c r="X4" s="299"/>
    </row>
    <row r="5" spans="2:24" s="106" customFormat="1" ht="32.25" customHeight="1" thickBot="1" x14ac:dyDescent="0.35">
      <c r="B5" s="142"/>
      <c r="C5" s="142"/>
      <c r="D5" s="142"/>
      <c r="E5" s="142"/>
      <c r="F5" s="142"/>
      <c r="G5" s="142"/>
      <c r="H5" s="142"/>
      <c r="I5" s="142"/>
      <c r="J5" s="142"/>
      <c r="K5" s="142"/>
      <c r="L5" s="142"/>
      <c r="M5" s="142"/>
      <c r="N5" s="142"/>
      <c r="O5" s="142"/>
      <c r="P5" s="142"/>
      <c r="Q5" s="142"/>
      <c r="R5" s="142"/>
      <c r="S5" s="143"/>
      <c r="T5" s="142"/>
      <c r="U5" s="142"/>
      <c r="V5" s="142"/>
      <c r="W5" s="142"/>
      <c r="X5" s="142"/>
    </row>
    <row r="6" spans="2:24" ht="91.5" customHeight="1" thickBot="1" x14ac:dyDescent="0.3">
      <c r="B6" s="289" t="str">
        <f>+EVALUACION!B6</f>
        <v>Objeto Contractual: PRESTACION DEL SERVICIO PARA LA LIMPIEZA Y RECOLECCIÓN DE LODOS DE LAS TRAMPAS DE GRASA Y SEDIMENTADORES EN LA SEDES OPERATIVA Y DE POZO SÉPTICO EN LA SEDE PRODUCCIÓN DE LA UNIDAD ADMINISTRATIVA ESPECIAL DE REHABILITACIÓN Y MANTENIMIENTO VIAL - PROYECTO 7859 Meta 2.</v>
      </c>
      <c r="C6" s="290"/>
      <c r="D6" s="290"/>
      <c r="E6" s="290"/>
      <c r="F6" s="290"/>
      <c r="G6" s="290"/>
      <c r="H6" s="290"/>
      <c r="I6" s="290"/>
      <c r="J6" s="290"/>
      <c r="K6" s="290"/>
      <c r="L6" s="290"/>
      <c r="M6" s="290"/>
      <c r="N6" s="290"/>
      <c r="O6" s="290"/>
      <c r="P6" s="290"/>
      <c r="Q6" s="290"/>
      <c r="R6" s="290"/>
      <c r="S6" s="290"/>
      <c r="T6" s="290"/>
      <c r="U6" s="290"/>
      <c r="V6" s="290"/>
      <c r="W6" s="290"/>
      <c r="X6" s="291"/>
    </row>
    <row r="7" spans="2:24" ht="18.75" customHeight="1" x14ac:dyDescent="0.25">
      <c r="B7" s="292" t="s">
        <v>116</v>
      </c>
      <c r="C7" s="293"/>
      <c r="D7" s="293"/>
      <c r="E7" s="293"/>
      <c r="F7" s="293"/>
      <c r="G7" s="293"/>
      <c r="H7" s="293"/>
      <c r="I7" s="293"/>
      <c r="J7" s="293"/>
      <c r="K7" s="293"/>
      <c r="L7" s="293"/>
      <c r="M7" s="293"/>
      <c r="N7" s="293"/>
      <c r="O7" s="293"/>
      <c r="P7" s="293"/>
      <c r="Q7" s="293"/>
      <c r="R7" s="293"/>
      <c r="S7" s="293"/>
      <c r="T7" s="293"/>
      <c r="U7" s="293"/>
      <c r="V7" s="293"/>
      <c r="W7" s="293"/>
      <c r="X7" s="294"/>
    </row>
    <row r="8" spans="2:24" ht="21" customHeight="1" x14ac:dyDescent="0.25">
      <c r="B8" s="295" t="s">
        <v>151</v>
      </c>
      <c r="C8" s="296"/>
      <c r="D8" s="296"/>
      <c r="E8" s="296"/>
      <c r="F8" s="296"/>
      <c r="G8" s="296"/>
      <c r="H8" s="296"/>
      <c r="I8" s="296"/>
      <c r="J8" s="296"/>
      <c r="K8" s="296"/>
      <c r="L8" s="296"/>
      <c r="M8" s="296"/>
      <c r="N8" s="296"/>
      <c r="O8" s="296"/>
      <c r="P8" s="296"/>
      <c r="Q8" s="296"/>
      <c r="R8" s="296"/>
      <c r="S8" s="296"/>
      <c r="T8" s="296"/>
      <c r="U8" s="296"/>
      <c r="V8" s="296"/>
      <c r="W8" s="296"/>
      <c r="X8" s="297"/>
    </row>
    <row r="9" spans="2:24" ht="9" customHeight="1" thickBot="1" x14ac:dyDescent="0.3">
      <c r="B9" s="287"/>
      <c r="C9" s="288"/>
      <c r="D9" s="288"/>
      <c r="E9" s="288"/>
      <c r="F9" s="288"/>
      <c r="G9" s="288"/>
      <c r="H9" s="288"/>
      <c r="I9" s="288"/>
      <c r="J9" s="288"/>
      <c r="K9" s="288"/>
      <c r="L9" s="288"/>
      <c r="M9" s="288"/>
      <c r="N9" s="288"/>
      <c r="O9" s="288"/>
      <c r="P9" s="288"/>
      <c r="Q9" s="288"/>
      <c r="R9" s="288"/>
      <c r="X9" s="110"/>
    </row>
    <row r="10" spans="2:24" ht="106.5" customHeight="1" thickBot="1" x14ac:dyDescent="0.3">
      <c r="B10" s="129" t="s">
        <v>97</v>
      </c>
      <c r="C10" s="130" t="s">
        <v>101</v>
      </c>
      <c r="D10" s="131" t="s">
        <v>100</v>
      </c>
      <c r="E10" s="131" t="s">
        <v>98</v>
      </c>
      <c r="F10" s="131" t="s">
        <v>99</v>
      </c>
      <c r="G10" s="130" t="s">
        <v>102</v>
      </c>
      <c r="H10" s="131" t="s">
        <v>2</v>
      </c>
      <c r="I10" s="131" t="s">
        <v>3</v>
      </c>
      <c r="J10" s="131" t="s">
        <v>103</v>
      </c>
      <c r="K10" s="131" t="s">
        <v>104</v>
      </c>
      <c r="L10" s="131" t="s">
        <v>105</v>
      </c>
      <c r="M10" s="130" t="s">
        <v>5</v>
      </c>
      <c r="N10" s="130" t="s">
        <v>106</v>
      </c>
      <c r="O10" s="131" t="s">
        <v>2</v>
      </c>
      <c r="P10" s="131" t="s">
        <v>3</v>
      </c>
      <c r="Q10" s="131" t="s">
        <v>103</v>
      </c>
      <c r="R10" s="131" t="s">
        <v>104</v>
      </c>
      <c r="S10" s="130" t="s">
        <v>110</v>
      </c>
      <c r="T10" s="130" t="s">
        <v>111</v>
      </c>
      <c r="U10" s="130" t="s">
        <v>112</v>
      </c>
      <c r="V10" s="130" t="s">
        <v>113</v>
      </c>
      <c r="W10" s="130" t="s">
        <v>114</v>
      </c>
      <c r="X10" s="132" t="s">
        <v>115</v>
      </c>
    </row>
    <row r="11" spans="2:24" ht="165.75" customHeight="1" x14ac:dyDescent="0.25">
      <c r="B11" s="133">
        <v>1</v>
      </c>
      <c r="C11" s="134" t="str">
        <f>+'EVALUACION CON CONTROLES'!C16:F16</f>
        <v xml:space="preserve">Requisitos habilitantes inapropiados para el proceso de selección </v>
      </c>
      <c r="D11" s="135" t="str">
        <f>+'EVALUACION CON CONTROLES'!B16</f>
        <v>PLANEACIÓN</v>
      </c>
      <c r="E11" s="112" t="str">
        <f>VLOOKUP(C11,'IDENTIFICACION Y ANALISIS'!$B$19:$F$68,3,FALSE)</f>
        <v>General</v>
      </c>
      <c r="F11" s="135" t="str">
        <f>VLOOKUP(C11,'IDENTIFICACION Y ANALISIS'!$B$19:$F$68,4,FALSE)</f>
        <v>Interno</v>
      </c>
      <c r="G11" s="134" t="str">
        <f>+EVALUACION!H17</f>
        <v>Declaratoria desierta del proceso de selección y/o revocatoria de la apertura formal del proceso. Bajo índice de ejecución del PAA, infeciencia administrativa</v>
      </c>
      <c r="H11" s="134">
        <f>+EVALUACION!I17</f>
        <v>1</v>
      </c>
      <c r="I11" s="134">
        <f>+EVALUACION!J17</f>
        <v>2</v>
      </c>
      <c r="J11" s="134">
        <f>+EVALUACION!K17</f>
        <v>3</v>
      </c>
      <c r="K11" s="135" t="str">
        <f>+EVALUACION!L17</f>
        <v>BAJO</v>
      </c>
      <c r="L11" s="134" t="s">
        <v>150</v>
      </c>
      <c r="M11" s="135">
        <v>100</v>
      </c>
      <c r="N11" s="148" t="str">
        <f>+'EVALUACION CON CONTROLES'!G16</f>
        <v>En la estructuración de los documentos previos se deben verificar por parte del abogado responsable del proceso los requisitos habilitantes que se exgiran, garantizando que los mismos correspondan con la modalidad de selección y requerimientos establecidos en la ficha técnica y necesidad de la entidad</v>
      </c>
      <c r="O11" s="134">
        <f>+'EVALUACION CON CONTROLES'!I16</f>
        <v>1</v>
      </c>
      <c r="P11" s="134">
        <f>+'EVALUACION CON CONTROLES'!J16</f>
        <v>1</v>
      </c>
      <c r="Q11" s="134">
        <f>+'EVALUACION CON CONTROLES'!K16</f>
        <v>2</v>
      </c>
      <c r="R11" s="135" t="str">
        <f>+'EVALUACION CON CONTROLES'!L16</f>
        <v>BAJO</v>
      </c>
      <c r="S11" s="134" t="str">
        <f>+'EVALUACION CON CONTROLES'!M16</f>
        <v>NO</v>
      </c>
      <c r="T11" s="134" t="str">
        <f>+'EVALUACION CON CONTROLES'!N16</f>
        <v xml:space="preserve">Equipo estruturador liderado por abogado responsable y área generadora d ela necesidad </v>
      </c>
      <c r="U11" s="134" t="str">
        <f>+'EVALUACION CON CONTROLES'!O16</f>
        <v>Inicio de la etapa de planeación de la contratación</v>
      </c>
      <c r="V11" s="134" t="str">
        <f>+'EVALUACION CON CONTROLES'!P16</f>
        <v>hasta la aprobaciónd el proceso en mesa interdisciplinaria</v>
      </c>
      <c r="W11" s="134" t="str">
        <f>+'EVALUACION CON CONTROLES'!Q16</f>
        <v>revisiones a documentos previos previo a aprobación del líder gcon</v>
      </c>
      <c r="X11" s="136" t="str">
        <f>+'EVALUACION CON CONTROLES'!R16</f>
        <v xml:space="preserve">Durante la etapa de planeación </v>
      </c>
    </row>
    <row r="12" spans="2:24" ht="126" customHeight="1" x14ac:dyDescent="0.25">
      <c r="B12" s="111">
        <v>2</v>
      </c>
      <c r="C12" s="113" t="str">
        <f>+'EVALUACION CON CONTROLES'!C17:F17</f>
        <v>Inadecuado análisis  económico estimativo del valor del contrato</v>
      </c>
      <c r="D12" s="112" t="str">
        <f>+'EVALUACION CON CONTROLES'!B17</f>
        <v>PLANEACIÓN</v>
      </c>
      <c r="E12" s="112" t="str">
        <f>VLOOKUP(C12,'IDENTIFICACION Y ANALISIS'!$B$19:$F$68,3,FALSE)</f>
        <v>General</v>
      </c>
      <c r="F12" s="112" t="str">
        <f>VLOOKUP(C12,'IDENTIFICACION Y ANALISIS'!$B$19:$F$68,4,FALSE)</f>
        <v>Interno</v>
      </c>
      <c r="G12" s="113" t="str">
        <f>+EVALUACION!H18</f>
        <v xml:space="preserve">Realidad del sector no se refleja en las condiciones económicas exigidas (indicadores económicos exigidos), generando reprocesos en el procedimiento desplegado e incluso ocacionando declaratorás deciertas </v>
      </c>
      <c r="H12" s="113">
        <f>+EVALUACION!I18</f>
        <v>2</v>
      </c>
      <c r="I12" s="113">
        <f>+EVALUACION!J18</f>
        <v>3</v>
      </c>
      <c r="J12" s="113">
        <f>+EVALUACION!K18</f>
        <v>5</v>
      </c>
      <c r="K12" s="112" t="str">
        <f>+EVALUACION!L18</f>
        <v>MEDIO</v>
      </c>
      <c r="L12" s="113" t="s">
        <v>150</v>
      </c>
      <c r="M12" s="112">
        <v>100</v>
      </c>
      <c r="N12" s="113" t="str">
        <f>+'EVALUACION CON CONTROLES'!G17</f>
        <v>El estructurador económico deberá analizar las condiciones del mercado, efectuando un adecuado análisis a las cotizaciones recibidas así como a las contrataciones anteriores realizadas por la entidad, con lo cual, se pueda garantizar una confiabilidad alta en los valores establecidos como presupuesto oficial</v>
      </c>
      <c r="O12" s="113">
        <v>1</v>
      </c>
      <c r="P12" s="113">
        <f>+'EVALUACION CON CONTROLES'!J17</f>
        <v>2</v>
      </c>
      <c r="Q12" s="113">
        <v>4</v>
      </c>
      <c r="R12" s="112" t="s">
        <v>193</v>
      </c>
      <c r="S12" s="113" t="str">
        <f>+'EVALUACION CON CONTROLES'!M17</f>
        <v>SI</v>
      </c>
      <c r="T12" s="113" t="str">
        <f>+'EVALUACION CON CONTROLES'!N17</f>
        <v xml:space="preserve">Equipo estructurador </v>
      </c>
      <c r="U12" s="113" t="str">
        <f>+'EVALUACION CON CONTROLES'!O17</f>
        <v xml:space="preserve">En el momento de la estructuración </v>
      </c>
      <c r="V12" s="113" t="str">
        <f>+'EVALUACION CON CONTROLES'!P17</f>
        <v xml:space="preserve">En el momento de la estructuración </v>
      </c>
      <c r="W12" s="113" t="str">
        <f>+'EVALUACION CON CONTROLES'!Q17</f>
        <v xml:space="preserve">Seguimiento en la etapa de planeación </v>
      </c>
      <c r="X12" s="114" t="str">
        <f>+'EVALUACION CON CONTROLES'!R17</f>
        <v xml:space="preserve">Durante la etapa de planeación </v>
      </c>
    </row>
    <row r="13" spans="2:24" ht="165" customHeight="1" x14ac:dyDescent="0.25">
      <c r="B13" s="111">
        <v>3</v>
      </c>
      <c r="C13" s="113" t="str">
        <f>+'EVALUACION CON CONTROLES'!C18:F18</f>
        <v>Inadecuada identificación de las condiciones contractuales</v>
      </c>
      <c r="D13" s="112" t="str">
        <f>+'EVALUACION CON CONTROLES'!B18</f>
        <v>PLANEACIÓN</v>
      </c>
      <c r="E13" s="112" t="str">
        <f>VLOOKUP(C13,'IDENTIFICACION Y ANALISIS'!$B$19:$F$68,3,FALSE)</f>
        <v>General</v>
      </c>
      <c r="F13" s="112" t="str">
        <f>VLOOKUP(C13,'IDENTIFICACION Y ANALISIS'!$B$19:$F$68,4,FALSE)</f>
        <v>Interno</v>
      </c>
      <c r="G13" s="150" t="str">
        <f>+EVALUACION!H19</f>
        <v>Cualquier error que se puedan presentar los documentos de estructura de la contratacion, pero que pueden afectar la ejecución del contrato, generando modificaciones, aclaraciones, prórrogas y adicione</v>
      </c>
      <c r="H13" s="113">
        <f>+EVALUACION!I19</f>
        <v>2</v>
      </c>
      <c r="I13" s="113">
        <f>+EVALUACION!J19</f>
        <v>4</v>
      </c>
      <c r="J13" s="113">
        <f>+EVALUACION!K19</f>
        <v>6</v>
      </c>
      <c r="K13" s="112" t="str">
        <f>+EVALUACION!L19</f>
        <v>ALTO</v>
      </c>
      <c r="L13" s="113" t="s">
        <v>150</v>
      </c>
      <c r="M13" s="112">
        <v>100</v>
      </c>
      <c r="N13" s="150" t="str">
        <f>+'EVALUACION CON CONTROLES'!G18</f>
        <v>El abogado responsable del proceso deberá revisar las condiciones que se exigiran al futuro contratista, garantizando que las mismas se adecuen al tipo de contrato a celebrar y los requerimientos técnicos exigidos en la ficha técnica</v>
      </c>
      <c r="O13" s="113">
        <v>1</v>
      </c>
      <c r="P13" s="113">
        <f>+'EVALUACION CON CONTROLES'!J18</f>
        <v>2</v>
      </c>
      <c r="Q13" s="113">
        <v>3</v>
      </c>
      <c r="R13" s="112" t="str">
        <f>+'EVALUACION CON CONTROLES'!L18</f>
        <v>BAJO</v>
      </c>
      <c r="S13" s="113" t="str">
        <f>+'EVALUACION CON CONTROLES'!M18</f>
        <v>NO</v>
      </c>
      <c r="T13" s="113" t="str">
        <f>+'EVALUACION CON CONTROLES'!N18</f>
        <v>Gestión Contractual  /Estructuración- área técnica que apoya la estructuración del proceso</v>
      </c>
      <c r="U13" s="113" t="str">
        <f>+'EVALUACION CON CONTROLES'!O18</f>
        <v>Inicio de la etapa de planeación de la contratación</v>
      </c>
      <c r="V13" s="113" t="str">
        <f>+'EVALUACION CON CONTROLES'!P18</f>
        <v>Hasta la aprobacion del proceso en mesa interdisciplinaria</v>
      </c>
      <c r="W13" s="113" t="str">
        <f>+'EVALUACION CON CONTROLES'!Q18</f>
        <v>Revisión de los documentos previos, obligaciones específicas y ficha técnica</v>
      </c>
      <c r="X13" s="114" t="str">
        <f>+'EVALUACION CON CONTROLES'!R18</f>
        <v xml:space="preserve">Durante la etapa de planeación </v>
      </c>
    </row>
    <row r="14" spans="2:24" ht="126.75" customHeight="1" x14ac:dyDescent="0.25">
      <c r="B14" s="111">
        <v>4</v>
      </c>
      <c r="C14" s="113" t="str">
        <f>+'EVALUACION CON CONTROLES'!C19:F19</f>
        <v>Inadecuada evaluación de las ofertas y/o verificación de requisitos habilitantes</v>
      </c>
      <c r="D14" s="112" t="str">
        <f>+'EVALUACION CON CONTROLES'!B19</f>
        <v>SELECCIÓN</v>
      </c>
      <c r="E14" s="112" t="str">
        <f>VLOOKUP(C14,'IDENTIFICACION Y ANALISIS'!$B$19:$F$68,3,FALSE)</f>
        <v>General</v>
      </c>
      <c r="F14" s="112" t="str">
        <f>VLOOKUP(C14,'IDENTIFICACION Y ANALISIS'!$B$19:$F$68,4,FALSE)</f>
        <v>Interno</v>
      </c>
      <c r="G14" s="113" t="e">
        <f>+EVALUACION!#REF!</f>
        <v>#REF!</v>
      </c>
      <c r="H14" s="113">
        <f>+EVALUACION!I20</f>
        <v>2</v>
      </c>
      <c r="I14" s="113">
        <f>+EVALUACION!J20</f>
        <v>3</v>
      </c>
      <c r="J14" s="113">
        <f>+EVALUACION!K20</f>
        <v>5</v>
      </c>
      <c r="K14" s="112" t="str">
        <f>+EVALUACION!L20</f>
        <v>MEDIO</v>
      </c>
      <c r="L14" s="113" t="s">
        <v>150</v>
      </c>
      <c r="M14" s="112">
        <v>100</v>
      </c>
      <c r="N14" s="150" t="str">
        <f>+'EVALUACION CON CONTROLES'!G19</f>
        <v>El ordendor del gasto designará un comité evlauador interdisciplinario que cuente con la experiencia necesaria que permita la verificación de requisitos se adecue a las exigencias de la invitación pública.</v>
      </c>
      <c r="O14" s="113">
        <f>+'EVALUACION CON CONTROLES'!I19</f>
        <v>1</v>
      </c>
      <c r="P14" s="113">
        <f>+'EVALUACION CON CONTROLES'!J19</f>
        <v>3</v>
      </c>
      <c r="Q14" s="113">
        <f>+'EVALUACION CON CONTROLES'!K19</f>
        <v>4</v>
      </c>
      <c r="R14" s="112" t="str">
        <f>+'EVALUACION CON CONTROLES'!L19</f>
        <v>BAJO</v>
      </c>
      <c r="S14" s="113" t="str">
        <f>+'EVALUACION CON CONTROLES'!M19</f>
        <v>NO</v>
      </c>
      <c r="T14" s="113" t="str">
        <f>+'EVALUACION CON CONTROLES'!N19</f>
        <v>Ordenador del Gasto</v>
      </c>
      <c r="U14" s="113" t="str">
        <f>+'EVALUACION CON CONTROLES'!O19</f>
        <v xml:space="preserve">Nombraiento equipo evaluador a través de memorando </v>
      </c>
      <c r="V14" s="113" t="str">
        <f>+'EVALUACION CON CONTROLES'!P19</f>
        <v xml:space="preserve">Hasta la fecha establecida para publicar el informe de evaluación </v>
      </c>
      <c r="W14" s="113" t="str">
        <f>+'EVALUACION CON CONTROLES'!Q19</f>
        <v>Nombrando  profesionales con experiencia en evlauación de ofertas y conocimiento específico al objeto que se pretende contratar</v>
      </c>
      <c r="X14" s="114" t="str">
        <f>+'EVALUACION CON CONTROLES'!R19</f>
        <v>Memorando designación de equipo evaluador</v>
      </c>
    </row>
    <row r="15" spans="2:24" ht="159" customHeight="1" x14ac:dyDescent="0.25">
      <c r="B15" s="111">
        <v>5</v>
      </c>
      <c r="C15" s="113" t="str">
        <f>+'EVALUACION CON CONTROLES'!C20:F20</f>
        <v>Selección de ofertas con precios  artificialmente bajos.</v>
      </c>
      <c r="D15" s="112" t="str">
        <f>+'EVALUACION CON CONTROLES'!B20</f>
        <v>SELECCIÓN</v>
      </c>
      <c r="E15" s="112" t="str">
        <f>VLOOKUP(C15,'IDENTIFICACION Y ANALISIS'!$B$19:$F$68,3,FALSE)</f>
        <v>General</v>
      </c>
      <c r="F15" s="112" t="str">
        <f>VLOOKUP(C15,'IDENTIFICACION Y ANALISIS'!$B$19:$F$68,4,FALSE)</f>
        <v>Interno</v>
      </c>
      <c r="G15" s="113" t="str">
        <f>+EVALUACION!H21</f>
        <v>Posible afectación del equilibrio económico del contrato, que pueda llegar a generar el incumplimiento en el alcance del objeto contractual</v>
      </c>
      <c r="H15" s="113">
        <f>+EVALUACION!I21</f>
        <v>2</v>
      </c>
      <c r="I15" s="113">
        <f>+EVALUACION!J21</f>
        <v>3</v>
      </c>
      <c r="J15" s="113">
        <f>+EVALUACION!K21</f>
        <v>5</v>
      </c>
      <c r="K15" s="112" t="str">
        <f>+EVALUACION!L21</f>
        <v>MEDIO</v>
      </c>
      <c r="L15" s="113" t="s">
        <v>6</v>
      </c>
      <c r="M15" s="112">
        <v>100</v>
      </c>
      <c r="N15" s="150" t="str">
        <f>+'EVALUACION CON CONTROLES'!G20</f>
        <v>El evaluador económico debe verificar el valor ofertado y en caso de que el valor se considere artificialmente bajo, de conformidad con la guía de Colombia compra eficiente, aplicará el procedimiento para el tratamiento de ofertas con precio artificialmente bajo</v>
      </c>
      <c r="O15" s="113">
        <v>1</v>
      </c>
      <c r="P15" s="113">
        <f>+'EVALUACION CON CONTROLES'!J20</f>
        <v>2</v>
      </c>
      <c r="Q15" s="113">
        <v>4</v>
      </c>
      <c r="R15" s="112" t="s">
        <v>193</v>
      </c>
      <c r="S15" s="113" t="str">
        <f>+'EVALUACION CON CONTROLES'!M20</f>
        <v>SI</v>
      </c>
      <c r="T15" s="113" t="str">
        <f>+'EVALUACION CON CONTROLES'!N20</f>
        <v>Comité Evaluador</v>
      </c>
      <c r="U15" s="113" t="str">
        <f>+'EVALUACION CON CONTROLES'!O20</f>
        <v>Entrega de propuestas a los miembros del comité evaluador</v>
      </c>
      <c r="V15" s="113" t="str">
        <f>+'EVALUACION CON CONTROLES'!P20</f>
        <v>Fecha de Aceptación de la Oferta</v>
      </c>
      <c r="W15" s="113" t="str">
        <f>+'EVALUACION CON CONTROLES'!Q20</f>
        <v>Comparación de los valores ofertados con los precios del mercado vigentes a la fecha de presentación de la propuesta.</v>
      </c>
      <c r="X15" s="114" t="str">
        <f>+'EVALUACION CON CONTROLES'!R20</f>
        <v>Durante la fase de evaluación del proceso de contratación.</v>
      </c>
    </row>
    <row r="16" spans="2:24" ht="180" customHeight="1" x14ac:dyDescent="0.25">
      <c r="B16" s="111">
        <v>6</v>
      </c>
      <c r="C16" s="113" t="str">
        <f>+'EVALUACION CON CONTROLES'!C21:F21</f>
        <v xml:space="preserve">Riesgo de que no se firme el contrato. </v>
      </c>
      <c r="D16" s="112" t="str">
        <f>+'EVALUACION CON CONTROLES'!B21</f>
        <v>CONTRATACIÓN</v>
      </c>
      <c r="E16" s="112" t="str">
        <f>VLOOKUP(C16,'IDENTIFICACION Y ANALISIS'!$B$19:$F$68,3,FALSE)</f>
        <v>General</v>
      </c>
      <c r="F16" s="112" t="str">
        <f>VLOOKUP(C16,'IDENTIFICACION Y ANALISIS'!$B$19:$F$68,4,FALSE)</f>
        <v>Interno</v>
      </c>
      <c r="G16" s="113" t="str">
        <f>+EVALUACION!H20</f>
        <v>Revocatoria del acto administrativo de adjudicacion. Contrato viciado por nulidad absoluta a causa de una selección no objetiva</v>
      </c>
      <c r="H16" s="113">
        <f>+EVALUACION!I22</f>
        <v>1</v>
      </c>
      <c r="I16" s="113">
        <f>+EVALUACION!J22</f>
        <v>3</v>
      </c>
      <c r="J16" s="113">
        <f>+EVALUACION!K22</f>
        <v>4</v>
      </c>
      <c r="K16" s="112" t="str">
        <f>+EVALUACION!L22</f>
        <v>BAJO</v>
      </c>
      <c r="L16" s="113" t="s">
        <v>150</v>
      </c>
      <c r="M16" s="112"/>
      <c r="N16" s="150" t="str">
        <f>+'EVALUACION CON CONTROLES'!G21</f>
        <v>La entidad ha establecido plazos perentórios indicados en el cronograma del proceso para que el proveedor seleccionado apruebe el contrato en la plataforma secorpII. El abogado responsable del proceso debe hacer seguimiento continuo a esta actividad una vez se remita el contrato electrónico para aprobación.</v>
      </c>
      <c r="O16" s="113">
        <f>+'EVALUACION CON CONTROLES'!I21</f>
        <v>1</v>
      </c>
      <c r="P16" s="113">
        <f>+'EVALUACION CON CONTROLES'!J21</f>
        <v>2</v>
      </c>
      <c r="Q16" s="113">
        <f>+'EVALUACION CON CONTROLES'!K21</f>
        <v>3</v>
      </c>
      <c r="R16" s="112" t="str">
        <f>+'EVALUACION CON CONTROLES'!L21</f>
        <v>BAJO</v>
      </c>
      <c r="S16" s="113" t="str">
        <f>+'EVALUACION CON CONTROLES'!M21</f>
        <v>NO</v>
      </c>
      <c r="T16" s="113" t="str">
        <f>+'EVALUACION CON CONTROLES'!N21</f>
        <v>Abogado responsable del proceso</v>
      </c>
      <c r="U16" s="113" t="str">
        <f>+'EVALUACION CON CONTROLES'!O21</f>
        <v>Remitido el contrato electrónico a través de secop II</v>
      </c>
      <c r="V16" s="113" t="str">
        <f>+'EVALUACION CON CONTROLES'!P21</f>
        <v>Cumplida la fecha establecida en el cronograma del proceso</v>
      </c>
      <c r="W16" s="113" t="str">
        <f>+'EVALUACION CON CONTROLES'!Q21</f>
        <v>Monitoreo diario desde que se remite el contrato a través de la plataforma secop Ii para aprobación del proveedor</v>
      </c>
      <c r="X16" s="114" t="str">
        <f>+'EVALUACION CON CONTROLES'!R21</f>
        <v>Durante el plazo previsot para aprobar el contrato en secop II</v>
      </c>
    </row>
    <row r="17" spans="2:24" ht="173.25" customHeight="1" x14ac:dyDescent="0.25">
      <c r="B17" s="111">
        <v>7</v>
      </c>
      <c r="C17" s="113" t="str">
        <f>+'EVALUACION CON CONTROLES'!C22:F22</f>
        <v>Defectos en los equipos.</v>
      </c>
      <c r="D17" s="112" t="str">
        <f>+'EVALUACION CON CONTROLES'!B22</f>
        <v>EJECUCIÓN</v>
      </c>
      <c r="E17" s="112" t="str">
        <f>VLOOKUP(C17,'IDENTIFICACION Y ANALISIS'!$B$19:$F$68,3,FALSE)</f>
        <v>General</v>
      </c>
      <c r="F17" s="112" t="str">
        <f>VLOOKUP(C17,'IDENTIFICACION Y ANALISIS'!$B$19:$F$68,4,FALSE)</f>
        <v>Externo</v>
      </c>
      <c r="G17" s="113" t="str">
        <f>+EVALUACION!H23</f>
        <v xml:space="preserve">Retrasos en la prestación del servicio, Afecta el cumplimiento de las obligaciones contractuales. Puede generar sanciones y prórrogas </v>
      </c>
      <c r="H17" s="113">
        <f>+EVALUACION!I23</f>
        <v>3</v>
      </c>
      <c r="I17" s="113">
        <f>+EVALUACION!J23</f>
        <v>3</v>
      </c>
      <c r="J17" s="113">
        <f>+EVALUACION!K23</f>
        <v>6</v>
      </c>
      <c r="K17" s="112" t="str">
        <f>+EVALUACION!L23</f>
        <v>ALTO</v>
      </c>
      <c r="L17" s="113" t="s">
        <v>6</v>
      </c>
      <c r="M17" s="112"/>
      <c r="N17" s="113" t="str">
        <f>+'EVALUACION CON CONTROLES'!G22</f>
        <v>El supervisor del contrato deberá realizar verificación de los equipos entregados y en caso que se presenten fallas de los mismos, deberá informar al contratista para que se supere la calamidad y el objeto contractual no se vea afectado</v>
      </c>
      <c r="O17" s="113">
        <v>2</v>
      </c>
      <c r="P17" s="113">
        <f>+'EVALUACION CON CONTROLES'!J22</f>
        <v>2</v>
      </c>
      <c r="Q17" s="113">
        <v>5</v>
      </c>
      <c r="R17" s="112" t="s">
        <v>194</v>
      </c>
      <c r="S17" s="113" t="str">
        <f>+'EVALUACION CON CONTROLES'!M22</f>
        <v>NO</v>
      </c>
      <c r="T17" s="113" t="str">
        <f>+'EVALUACION CON CONTROLES'!N22</f>
        <v>SUPERVISOR DEL CONTRATO</v>
      </c>
      <c r="U17" s="113" t="str">
        <f>+'EVALUACION CON CONTROLES'!O22</f>
        <v>Desde la entrega de los equipos</v>
      </c>
      <c r="V17" s="113" t="str">
        <f>+'EVALUACION CON CONTROLES'!P22</f>
        <v>Hasta la terminación del contrato</v>
      </c>
      <c r="W17" s="113" t="str">
        <f>+'EVALUACION CON CONTROLES'!Q22</f>
        <v>Seguimiento y verificacion al momento de prestarse el servicio</v>
      </c>
      <c r="X17" s="114" t="str">
        <f>+'EVALUACION CON CONTROLES'!R22</f>
        <v>Durante la ejecucion del contrato</v>
      </c>
    </row>
    <row r="18" spans="2:24" ht="179.25" customHeight="1" x14ac:dyDescent="0.25">
      <c r="B18" s="111">
        <v>8</v>
      </c>
      <c r="C18" s="113" t="str">
        <f>+'EVALUACION CON CONTROLES'!C23:F23</f>
        <v>Incumplimiento derivado del trámite de los permisos con autoridades ambientales, la obtención de los mismos, paz y salvos</v>
      </c>
      <c r="D18" s="112" t="str">
        <f>+'EVALUACION CON CONTROLES'!B23</f>
        <v>EJECUCIÓN</v>
      </c>
      <c r="E18" s="112" t="str">
        <f>VLOOKUP(C18,'IDENTIFICACION Y ANALISIS'!$B$19:$F$68,3,FALSE)</f>
        <v>General</v>
      </c>
      <c r="F18" s="112" t="str">
        <f>VLOOKUP(C18,'IDENTIFICACION Y ANALISIS'!$B$19:$F$68,4,FALSE)</f>
        <v>Externo</v>
      </c>
      <c r="G18" s="113" t="str">
        <f>+EVALUACION!H24</f>
        <v>Afecta el cumplimiento de las obligaciones contractuales. Genera retrasos, sanciones y/o multas</v>
      </c>
      <c r="H18" s="113">
        <f>+EVALUACION!I24</f>
        <v>2</v>
      </c>
      <c r="I18" s="113">
        <f>+EVALUACION!J24</f>
        <v>4</v>
      </c>
      <c r="J18" s="113">
        <f>+EVALUACION!K24</f>
        <v>6</v>
      </c>
      <c r="K18" s="112" t="str">
        <f>+EVALUACION!L24</f>
        <v>ALTO</v>
      </c>
      <c r="L18" s="113" t="s">
        <v>6</v>
      </c>
      <c r="M18" s="112">
        <v>100</v>
      </c>
      <c r="N18" s="113" t="str">
        <f>+'EVALUACION CON CONTROLES'!G23</f>
        <v>El contratista debe garantizar que durante la ejecución del contrato las licencias y permisos se encuentren vigentes.</v>
      </c>
      <c r="O18" s="113">
        <v>1</v>
      </c>
      <c r="P18" s="113">
        <f>+'EVALUACION CON CONTROLES'!J23</f>
        <v>2</v>
      </c>
      <c r="Q18" s="113">
        <v>3</v>
      </c>
      <c r="R18" s="112" t="s">
        <v>193</v>
      </c>
      <c r="S18" s="113" t="str">
        <f>+'EVALUACION CON CONTROLES'!M23</f>
        <v>NO</v>
      </c>
      <c r="T18" s="113" t="str">
        <f>+'EVALUACION CON CONTROLES'!N23</f>
        <v>CONTRATISTA  Y SUPERVISOR DEL CONTRATO</v>
      </c>
      <c r="U18" s="113" t="str">
        <f>+'EVALUACION CON CONTROLES'!O23</f>
        <v>Inicio de la etapa de ejecucion</v>
      </c>
      <c r="V18" s="113" t="str">
        <f>+'EVALUACION CON CONTROLES'!P23</f>
        <v xml:space="preserve">Hasta la entrega de los informes requeridos al finalizar el contraot </v>
      </c>
      <c r="W18" s="113" t="str">
        <f>+'EVALUACION CON CONTROLES'!Q23</f>
        <v>Seguimiento y verificacion al cumplimiento de las obligaciones contractuales a lo largo del contrato</v>
      </c>
      <c r="X18" s="114" t="str">
        <f>+'EVALUACION CON CONTROLES'!R23</f>
        <v>Durante la ejecucion del contrato</v>
      </c>
    </row>
    <row r="19" spans="2:24" ht="202.5" customHeight="1" x14ac:dyDescent="0.25">
      <c r="B19" s="111">
        <v>9</v>
      </c>
      <c r="C19" s="113" t="str">
        <f>+'EVALUACION CON CONTROLES'!C24:F24</f>
        <v>Cambios en el marco regulatorio o normatividad aplicable al proyecto.</v>
      </c>
      <c r="D19" s="112" t="str">
        <f>+'EVALUACION CON CONTROLES'!B24</f>
        <v>EJECUCIÓN</v>
      </c>
      <c r="E19" s="112" t="str">
        <f>VLOOKUP(C19,'IDENTIFICACION Y ANALISIS'!$B$19:$F$68,3,FALSE)</f>
        <v>General</v>
      </c>
      <c r="F19" s="112" t="str">
        <f>VLOOKUP(C19,'IDENTIFICACION Y ANALISIS'!$B$19:$F$68,4,FALSE)</f>
        <v>Externo</v>
      </c>
      <c r="G19" s="113" t="str">
        <f>+EVALUACION!H25</f>
        <v>Afecta el cumplimiento de las obligaciones contractuales, generando modificaciones, aclaraciones al contrato</v>
      </c>
      <c r="H19" s="113">
        <f>+EVALUACION!I25</f>
        <v>2</v>
      </c>
      <c r="I19" s="113">
        <f>+EVALUACION!J25</f>
        <v>3</v>
      </c>
      <c r="J19" s="113">
        <f>+EVALUACION!K25</f>
        <v>5</v>
      </c>
      <c r="K19" s="112" t="str">
        <f>+EVALUACION!L25</f>
        <v>MEDIO</v>
      </c>
      <c r="L19" s="113" t="s">
        <v>6</v>
      </c>
      <c r="M19" s="112">
        <v>100</v>
      </c>
      <c r="N19" s="113" t="str">
        <f>+'EVALUACION CON CONTROLES'!G24</f>
        <v>El contratista y el supervisor informarán al ordenador del gasto de los cambios en el marco regulatorio que puedan afectar la prestación del servicios, para así tomar las acciones que permitan dar cumplimiento al nuevo marco regulatorio y que se pueda ejecutar el contrato a satisfacción</v>
      </c>
      <c r="O19" s="113">
        <v>1</v>
      </c>
      <c r="P19" s="113">
        <f>+'EVALUACION CON CONTROLES'!J24</f>
        <v>2</v>
      </c>
      <c r="Q19" s="113">
        <v>4</v>
      </c>
      <c r="R19" s="112" t="s">
        <v>193</v>
      </c>
      <c r="S19" s="113" t="str">
        <f>+'EVALUACION CON CONTROLES'!M24</f>
        <v>NO</v>
      </c>
      <c r="T19" s="113" t="str">
        <f>+'EVALUACION CON CONTROLES'!N24</f>
        <v>CONTRATISTA  Y SUPERVISOR DEL CONTRATO</v>
      </c>
      <c r="U19" s="113" t="str">
        <f>+'EVALUACION CON CONTROLES'!O24</f>
        <v xml:space="preserve">verificación durante la ejecución del contrato </v>
      </c>
      <c r="V19" s="113" t="str">
        <f>+'EVALUACION CON CONTROLES'!P24</f>
        <v>Hasta la terminación del contrato</v>
      </c>
      <c r="W19" s="113" t="str">
        <f>+'EVALUACION CON CONTROLES'!Q24</f>
        <v>Seguimiento al marco regulatorio que se aplica al objeto contractual</v>
      </c>
      <c r="X19" s="114" t="str">
        <f>+'EVALUACION CON CONTROLES'!R24</f>
        <v>Durante la ejecucion del contrato</v>
      </c>
    </row>
    <row r="20" spans="2:24" ht="13.5" customHeight="1" x14ac:dyDescent="0.25">
      <c r="B20" s="109"/>
      <c r="X20" s="110"/>
    </row>
    <row r="21" spans="2:24" ht="13.5" customHeight="1" x14ac:dyDescent="0.3">
      <c r="B21" s="109"/>
      <c r="E21" s="106"/>
      <c r="F21" s="300" t="s">
        <v>145</v>
      </c>
      <c r="G21" s="300"/>
      <c r="H21" s="106"/>
      <c r="I21" s="106"/>
      <c r="J21" s="301" t="s">
        <v>23</v>
      </c>
      <c r="K21" s="301"/>
      <c r="L21" s="301"/>
      <c r="M21" s="301"/>
      <c r="X21" s="110"/>
    </row>
    <row r="22" spans="2:24" ht="13.5" customHeight="1" x14ac:dyDescent="0.3">
      <c r="B22" s="109"/>
      <c r="E22" s="309" t="s">
        <v>2</v>
      </c>
      <c r="F22" s="115" t="s">
        <v>17</v>
      </c>
      <c r="G22" s="115" t="s">
        <v>16</v>
      </c>
      <c r="H22" s="106"/>
      <c r="I22" s="106"/>
      <c r="J22" s="315" t="s">
        <v>22</v>
      </c>
      <c r="K22" s="316"/>
      <c r="L22" s="315" t="s">
        <v>16</v>
      </c>
      <c r="M22" s="316"/>
      <c r="X22" s="110"/>
    </row>
    <row r="23" spans="2:24" ht="13.5" customHeight="1" x14ac:dyDescent="0.3">
      <c r="B23" s="109"/>
      <c r="E23" s="309"/>
      <c r="F23" s="113" t="s">
        <v>11</v>
      </c>
      <c r="G23" s="113">
        <v>1</v>
      </c>
      <c r="H23" s="106"/>
      <c r="I23" s="106"/>
      <c r="J23" s="304" t="s">
        <v>19</v>
      </c>
      <c r="K23" s="305"/>
      <c r="L23" s="243">
        <v>1</v>
      </c>
      <c r="M23" s="243"/>
      <c r="X23" s="110"/>
    </row>
    <row r="24" spans="2:24" ht="13.5" customHeight="1" x14ac:dyDescent="0.3">
      <c r="B24" s="109"/>
      <c r="E24" s="309"/>
      <c r="F24" s="113" t="s">
        <v>12</v>
      </c>
      <c r="G24" s="113">
        <v>2</v>
      </c>
      <c r="H24" s="106"/>
      <c r="I24" s="106"/>
      <c r="J24" s="304" t="s">
        <v>20</v>
      </c>
      <c r="K24" s="305"/>
      <c r="L24" s="243">
        <v>2</v>
      </c>
      <c r="M24" s="243"/>
      <c r="X24" s="110"/>
    </row>
    <row r="25" spans="2:24" ht="13.5" customHeight="1" x14ac:dyDescent="0.3">
      <c r="B25" s="109"/>
      <c r="E25" s="309"/>
      <c r="F25" s="113" t="s">
        <v>13</v>
      </c>
      <c r="G25" s="113">
        <v>3</v>
      </c>
      <c r="H25" s="106"/>
      <c r="I25" s="106"/>
      <c r="J25" s="304" t="s">
        <v>1</v>
      </c>
      <c r="K25" s="305"/>
      <c r="L25" s="243">
        <v>3</v>
      </c>
      <c r="M25" s="243"/>
      <c r="X25" s="110"/>
    </row>
    <row r="26" spans="2:24" ht="13.5" customHeight="1" x14ac:dyDescent="0.3">
      <c r="B26" s="109"/>
      <c r="E26" s="309"/>
      <c r="F26" s="113" t="s">
        <v>14</v>
      </c>
      <c r="G26" s="113">
        <v>4</v>
      </c>
      <c r="H26" s="106"/>
      <c r="I26" s="106"/>
      <c r="J26" s="304" t="s">
        <v>21</v>
      </c>
      <c r="K26" s="305"/>
      <c r="L26" s="243">
        <v>4</v>
      </c>
      <c r="M26" s="243"/>
      <c r="X26" s="110"/>
    </row>
    <row r="27" spans="2:24" ht="13.5" customHeight="1" x14ac:dyDescent="0.3">
      <c r="B27" s="109"/>
      <c r="E27" s="309"/>
      <c r="F27" s="113" t="s">
        <v>15</v>
      </c>
      <c r="G27" s="113">
        <v>5</v>
      </c>
      <c r="H27" s="106"/>
      <c r="I27" s="106"/>
      <c r="J27" s="304" t="s">
        <v>0</v>
      </c>
      <c r="K27" s="305"/>
      <c r="L27" s="243">
        <v>5</v>
      </c>
      <c r="M27" s="243"/>
      <c r="X27" s="110"/>
    </row>
    <row r="28" spans="2:24" ht="13.5" customHeight="1" x14ac:dyDescent="0.3">
      <c r="B28" s="109"/>
      <c r="D28" s="106"/>
      <c r="E28" s="106"/>
      <c r="F28" s="106"/>
      <c r="G28" s="106"/>
      <c r="H28" s="106"/>
      <c r="I28" s="106"/>
      <c r="J28" s="106"/>
      <c r="K28" s="106"/>
      <c r="L28" s="106"/>
      <c r="M28" s="106"/>
      <c r="X28" s="110"/>
    </row>
    <row r="29" spans="2:24" ht="13.5" customHeight="1" x14ac:dyDescent="0.3">
      <c r="B29" s="109"/>
      <c r="D29" s="301" t="s">
        <v>24</v>
      </c>
      <c r="E29" s="301"/>
      <c r="F29" s="301"/>
      <c r="G29" s="301"/>
      <c r="H29" s="301"/>
      <c r="I29" s="301"/>
      <c r="J29" s="301"/>
      <c r="K29" s="301"/>
      <c r="X29" s="110"/>
    </row>
    <row r="30" spans="2:24" ht="13.5" customHeight="1" x14ac:dyDescent="0.3">
      <c r="B30" s="109"/>
      <c r="D30" s="307" t="s">
        <v>17</v>
      </c>
      <c r="E30" s="307" t="s">
        <v>16</v>
      </c>
      <c r="F30" s="306" t="s">
        <v>19</v>
      </c>
      <c r="G30" s="306"/>
      <c r="H30" s="302" t="s">
        <v>20</v>
      </c>
      <c r="I30" s="303"/>
      <c r="J30" s="117" t="s">
        <v>1</v>
      </c>
      <c r="K30" s="117" t="s">
        <v>21</v>
      </c>
      <c r="L30" s="115" t="s">
        <v>0</v>
      </c>
      <c r="P30" s="301" t="s">
        <v>18</v>
      </c>
      <c r="Q30" s="301"/>
      <c r="R30" s="301"/>
      <c r="S30" s="301"/>
      <c r="T30" s="301"/>
      <c r="X30" s="110"/>
    </row>
    <row r="31" spans="2:24" ht="13.5" customHeight="1" x14ac:dyDescent="0.3">
      <c r="B31" s="109"/>
      <c r="D31" s="307"/>
      <c r="E31" s="307"/>
      <c r="F31" s="308">
        <v>1</v>
      </c>
      <c r="G31" s="308"/>
      <c r="H31" s="317">
        <v>2</v>
      </c>
      <c r="I31" s="318"/>
      <c r="J31" s="118">
        <v>3</v>
      </c>
      <c r="K31" s="118">
        <v>4</v>
      </c>
      <c r="L31" s="118">
        <v>5</v>
      </c>
      <c r="P31" s="306" t="s">
        <v>24</v>
      </c>
      <c r="Q31" s="306"/>
      <c r="R31" s="306"/>
      <c r="S31" s="306" t="s">
        <v>25</v>
      </c>
      <c r="T31" s="306"/>
      <c r="X31" s="110"/>
    </row>
    <row r="32" spans="2:24" ht="13.5" customHeight="1" x14ac:dyDescent="0.25">
      <c r="B32" s="109"/>
      <c r="D32" s="113" t="s">
        <v>11</v>
      </c>
      <c r="E32" s="116">
        <v>1</v>
      </c>
      <c r="F32" s="311">
        <v>2</v>
      </c>
      <c r="G32" s="311"/>
      <c r="H32" s="322">
        <v>3</v>
      </c>
      <c r="I32" s="323"/>
      <c r="J32" s="119">
        <v>4</v>
      </c>
      <c r="K32" s="120">
        <v>5</v>
      </c>
      <c r="L32" s="121">
        <v>6</v>
      </c>
      <c r="P32" s="312" t="s">
        <v>26</v>
      </c>
      <c r="Q32" s="312"/>
      <c r="R32" s="312"/>
      <c r="S32" s="310" t="s">
        <v>27</v>
      </c>
      <c r="T32" s="310"/>
      <c r="X32" s="110"/>
    </row>
    <row r="33" spans="2:24" ht="13.5" customHeight="1" x14ac:dyDescent="0.25">
      <c r="B33" s="109"/>
      <c r="D33" s="113" t="s">
        <v>12</v>
      </c>
      <c r="E33" s="116">
        <v>2</v>
      </c>
      <c r="F33" s="311">
        <v>3</v>
      </c>
      <c r="G33" s="311"/>
      <c r="H33" s="322">
        <v>4</v>
      </c>
      <c r="I33" s="323"/>
      <c r="J33" s="120">
        <v>5</v>
      </c>
      <c r="K33" s="121">
        <v>6</v>
      </c>
      <c r="L33" s="121">
        <v>7</v>
      </c>
      <c r="P33" s="319" t="s">
        <v>28</v>
      </c>
      <c r="Q33" s="319"/>
      <c r="R33" s="319"/>
      <c r="S33" s="310" t="s">
        <v>29</v>
      </c>
      <c r="T33" s="310"/>
      <c r="X33" s="110"/>
    </row>
    <row r="34" spans="2:24" ht="13.5" customHeight="1" x14ac:dyDescent="0.25">
      <c r="B34" s="109"/>
      <c r="D34" s="113" t="s">
        <v>13</v>
      </c>
      <c r="E34" s="116">
        <v>3</v>
      </c>
      <c r="F34" s="311">
        <v>4</v>
      </c>
      <c r="G34" s="311"/>
      <c r="H34" s="313">
        <v>5</v>
      </c>
      <c r="I34" s="314"/>
      <c r="J34" s="121">
        <v>6</v>
      </c>
      <c r="K34" s="121">
        <v>7</v>
      </c>
      <c r="L34" s="122">
        <v>8</v>
      </c>
      <c r="P34" s="324">
        <v>5</v>
      </c>
      <c r="Q34" s="324"/>
      <c r="R34" s="324"/>
      <c r="S34" s="310" t="s">
        <v>30</v>
      </c>
      <c r="T34" s="310"/>
      <c r="X34" s="110"/>
    </row>
    <row r="35" spans="2:24" ht="13.5" customHeight="1" x14ac:dyDescent="0.25">
      <c r="B35" s="109"/>
      <c r="D35" s="113" t="s">
        <v>14</v>
      </c>
      <c r="E35" s="116">
        <v>4</v>
      </c>
      <c r="F35" s="324">
        <v>5</v>
      </c>
      <c r="G35" s="324"/>
      <c r="H35" s="320">
        <v>6</v>
      </c>
      <c r="I35" s="321"/>
      <c r="J35" s="121">
        <v>7</v>
      </c>
      <c r="K35" s="122">
        <v>8</v>
      </c>
      <c r="L35" s="122">
        <v>9</v>
      </c>
      <c r="P35" s="311" t="s">
        <v>31</v>
      </c>
      <c r="Q35" s="311"/>
      <c r="R35" s="311"/>
      <c r="S35" s="310" t="s">
        <v>32</v>
      </c>
      <c r="T35" s="310"/>
      <c r="X35" s="110"/>
    </row>
    <row r="36" spans="2:24" ht="13.5" customHeight="1" x14ac:dyDescent="0.25">
      <c r="B36" s="109"/>
      <c r="D36" s="113" t="s">
        <v>15</v>
      </c>
      <c r="E36" s="116">
        <v>5</v>
      </c>
      <c r="F36" s="319">
        <v>6</v>
      </c>
      <c r="G36" s="319"/>
      <c r="H36" s="320">
        <v>7</v>
      </c>
      <c r="I36" s="321"/>
      <c r="J36" s="122">
        <v>8</v>
      </c>
      <c r="K36" s="122">
        <v>9</v>
      </c>
      <c r="L36" s="122">
        <v>10</v>
      </c>
      <c r="X36" s="110"/>
    </row>
    <row r="37" spans="2:24" ht="13.5" customHeight="1" thickBot="1" x14ac:dyDescent="0.35">
      <c r="B37" s="123"/>
      <c r="C37" s="124"/>
      <c r="D37" s="125"/>
      <c r="E37" s="125"/>
      <c r="F37" s="125"/>
      <c r="G37" s="125"/>
      <c r="H37" s="125"/>
      <c r="I37" s="125"/>
      <c r="J37" s="125"/>
      <c r="K37" s="125"/>
      <c r="L37" s="125"/>
      <c r="M37" s="125"/>
      <c r="N37" s="124"/>
      <c r="O37" s="124"/>
      <c r="P37" s="124"/>
      <c r="Q37" s="124"/>
      <c r="R37" s="124"/>
      <c r="S37" s="124"/>
      <c r="T37" s="124"/>
      <c r="U37" s="124"/>
      <c r="V37" s="124"/>
      <c r="W37" s="124"/>
      <c r="X37" s="126"/>
    </row>
    <row r="38" spans="2:24" ht="16.5" customHeight="1" x14ac:dyDescent="0.3">
      <c r="D38" s="106"/>
      <c r="F38" s="106"/>
      <c r="G38" s="106"/>
      <c r="H38" s="106"/>
      <c r="I38" s="106"/>
      <c r="J38" s="106"/>
      <c r="K38" s="106"/>
      <c r="L38" s="106"/>
      <c r="M38" s="106"/>
      <c r="N38" s="106"/>
      <c r="O38" s="106"/>
      <c r="P38" s="106"/>
      <c r="Q38" s="106"/>
      <c r="R38" s="106"/>
    </row>
    <row r="39" spans="2:24" ht="16.5" customHeight="1" x14ac:dyDescent="0.3">
      <c r="D39" s="106"/>
      <c r="F39" s="106"/>
      <c r="G39" s="106"/>
      <c r="H39" s="106"/>
      <c r="I39" s="106"/>
      <c r="J39" s="106"/>
      <c r="K39" s="106"/>
      <c r="L39" s="106"/>
      <c r="M39" s="106"/>
      <c r="N39" s="106"/>
      <c r="O39" s="106"/>
      <c r="P39" s="106"/>
      <c r="Q39" s="106"/>
      <c r="R39" s="106"/>
    </row>
    <row r="40" spans="2:24" ht="12.75" customHeight="1" x14ac:dyDescent="0.3">
      <c r="D40" s="106"/>
      <c r="F40" s="106"/>
      <c r="G40" s="106"/>
      <c r="H40" s="106"/>
      <c r="I40" s="106"/>
      <c r="J40" s="106"/>
      <c r="K40" s="106"/>
      <c r="L40" s="106"/>
      <c r="M40" s="106"/>
      <c r="N40" s="106"/>
      <c r="O40" s="106"/>
      <c r="P40" s="106"/>
      <c r="Q40" s="106"/>
      <c r="R40" s="106"/>
    </row>
    <row r="41" spans="2:24" hidden="1" x14ac:dyDescent="0.3">
      <c r="B41" s="108" t="s">
        <v>6</v>
      </c>
      <c r="D41" s="106"/>
      <c r="F41" s="106"/>
      <c r="G41" s="106"/>
      <c r="H41" s="106"/>
      <c r="I41" s="106"/>
      <c r="J41" s="106"/>
      <c r="K41" s="106"/>
      <c r="L41" s="106"/>
      <c r="M41" s="106"/>
      <c r="N41" s="106"/>
      <c r="O41" s="106"/>
      <c r="P41" s="106"/>
      <c r="Q41" s="106"/>
      <c r="R41" s="106"/>
    </row>
    <row r="42" spans="2:24" hidden="1" x14ac:dyDescent="0.3">
      <c r="B42" s="108" t="s">
        <v>150</v>
      </c>
      <c r="D42" s="127"/>
      <c r="F42" s="106"/>
      <c r="G42" s="127"/>
      <c r="H42" s="127"/>
      <c r="I42" s="127"/>
      <c r="J42" s="127"/>
      <c r="K42" s="127"/>
      <c r="L42" s="127"/>
      <c r="M42" s="127"/>
      <c r="N42" s="127"/>
      <c r="O42" s="127"/>
      <c r="P42" s="127"/>
      <c r="Q42" s="127"/>
      <c r="R42" s="127"/>
    </row>
    <row r="43" spans="2:24" x14ac:dyDescent="0.3">
      <c r="D43" s="106"/>
      <c r="F43" s="106"/>
      <c r="G43" s="106"/>
      <c r="H43" s="106"/>
      <c r="I43" s="106"/>
      <c r="J43" s="106"/>
      <c r="K43" s="106"/>
      <c r="L43" s="106"/>
      <c r="M43" s="106"/>
      <c r="N43" s="106"/>
      <c r="O43" s="106"/>
      <c r="P43" s="106"/>
      <c r="Q43" s="106"/>
      <c r="R43" s="106"/>
    </row>
    <row r="44" spans="2:24" x14ac:dyDescent="0.3">
      <c r="D44" s="106"/>
      <c r="F44" s="106"/>
      <c r="G44" s="106"/>
      <c r="H44" s="106"/>
      <c r="I44" s="106"/>
      <c r="J44" s="106"/>
      <c r="K44" s="106"/>
      <c r="L44" s="106"/>
      <c r="M44" s="106"/>
      <c r="N44" s="106"/>
      <c r="O44" s="106"/>
      <c r="P44" s="106"/>
      <c r="Q44" s="106"/>
      <c r="R44" s="106"/>
    </row>
    <row r="45" spans="2:24" x14ac:dyDescent="0.3">
      <c r="D45" s="106"/>
      <c r="F45" s="106"/>
      <c r="G45" s="106"/>
      <c r="H45" s="106"/>
      <c r="I45" s="106"/>
      <c r="J45" s="106"/>
      <c r="K45" s="106"/>
      <c r="L45" s="106"/>
      <c r="M45" s="106"/>
      <c r="N45" s="106"/>
      <c r="O45" s="106"/>
      <c r="P45" s="106"/>
      <c r="Q45" s="106"/>
      <c r="R45" s="106"/>
    </row>
    <row r="46" spans="2:24" x14ac:dyDescent="0.3">
      <c r="D46" s="106"/>
      <c r="F46" s="106"/>
      <c r="G46" s="106"/>
      <c r="H46" s="106"/>
      <c r="I46" s="106"/>
      <c r="J46" s="106"/>
      <c r="K46" s="106"/>
      <c r="L46" s="106"/>
      <c r="M46" s="106"/>
      <c r="N46" s="106"/>
      <c r="O46" s="106"/>
      <c r="P46" s="106"/>
      <c r="Q46" s="106"/>
      <c r="R46" s="106"/>
    </row>
    <row r="47" spans="2:24" ht="12.75" customHeight="1" x14ac:dyDescent="0.3">
      <c r="D47" s="106"/>
    </row>
    <row r="48" spans="2:24" x14ac:dyDescent="0.3">
      <c r="D48" s="106"/>
    </row>
  </sheetData>
  <mergeCells count="52">
    <mergeCell ref="F36:G36"/>
    <mergeCell ref="H36:I36"/>
    <mergeCell ref="P31:R31"/>
    <mergeCell ref="H33:I33"/>
    <mergeCell ref="H32:I32"/>
    <mergeCell ref="F34:G34"/>
    <mergeCell ref="F35:G35"/>
    <mergeCell ref="P34:R34"/>
    <mergeCell ref="H35:I35"/>
    <mergeCell ref="P33:R33"/>
    <mergeCell ref="F33:G33"/>
    <mergeCell ref="L22:M22"/>
    <mergeCell ref="J22:K22"/>
    <mergeCell ref="H31:I31"/>
    <mergeCell ref="J25:K25"/>
    <mergeCell ref="S31:T31"/>
    <mergeCell ref="J26:K26"/>
    <mergeCell ref="P30:T30"/>
    <mergeCell ref="S35:T35"/>
    <mergeCell ref="P35:R35"/>
    <mergeCell ref="P32:R32"/>
    <mergeCell ref="E30:E31"/>
    <mergeCell ref="S32:T32"/>
    <mergeCell ref="F32:G32"/>
    <mergeCell ref="S33:T33"/>
    <mergeCell ref="S34:T34"/>
    <mergeCell ref="H34:I34"/>
    <mergeCell ref="F21:G21"/>
    <mergeCell ref="J21:M21"/>
    <mergeCell ref="H30:I30"/>
    <mergeCell ref="J23:K23"/>
    <mergeCell ref="J24:K24"/>
    <mergeCell ref="L25:M25"/>
    <mergeCell ref="L26:M26"/>
    <mergeCell ref="D29:K29"/>
    <mergeCell ref="F30:G30"/>
    <mergeCell ref="L23:M23"/>
    <mergeCell ref="L24:M24"/>
    <mergeCell ref="D30:D31"/>
    <mergeCell ref="F31:G31"/>
    <mergeCell ref="E22:E27"/>
    <mergeCell ref="J27:K27"/>
    <mergeCell ref="L27:M27"/>
    <mergeCell ref="B9:R9"/>
    <mergeCell ref="B6:X6"/>
    <mergeCell ref="B7:X7"/>
    <mergeCell ref="B8:X8"/>
    <mergeCell ref="B2:B4"/>
    <mergeCell ref="C2:X2"/>
    <mergeCell ref="L3:X3"/>
    <mergeCell ref="C3:K3"/>
    <mergeCell ref="C4:X4"/>
  </mergeCells>
  <phoneticPr fontId="1" type="noConversion"/>
  <conditionalFormatting sqref="K11:K19">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19">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19" xr:uid="{00000000-0002-0000-0400-000000000000}">
      <formula1>$B$41:$B$42</formula1>
    </dataValidation>
  </dataValidations>
  <printOptions horizontalCentered="1" verticalCentered="1"/>
  <pageMargins left="0.23622047244094491" right="0.23622047244094491" top="0.74803149606299213" bottom="0.74803149606299213" header="0.31496062992125984" footer="0.31496062992125984"/>
  <pageSetup scale="45" orientation="landscape" verticalDpi="4294967295" r:id="rId1"/>
  <headerFooter alignWithMargins="0">
    <oddFooter xml:space="preserve">&amp;LAvenida Calle 26 No. 57-83 Torre 8, Piso 8 CEMSA - C.P. 111321 PBX:(+57) 601-3779555 - Información: Línea 195 
Sede Operativa - Atención al Ciudadano: Calle 22D No. 120-40 www.umv.gov.co&amp;C
</oddFooter>
  </headerFooter>
  <rowBreaks count="1" manualBreakCount="1">
    <brk id="17" min="1" max="2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10</vt:i4>
      </vt:variant>
    </vt:vector>
  </HeadingPairs>
  <TitlesOfParts>
    <vt:vector size="15"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planeación</vt:lpstr>
      <vt:lpstr>selección</vt:lpstr>
      <vt:lpstr>'ASIGNACION Y TRATAMIENTO'!Títulos_a_imprimir</vt:lpstr>
    </vt:vector>
  </TitlesOfParts>
  <Company>Workgroup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Beatriz Elena Quintero Ocampo</cp:lastModifiedBy>
  <cp:lastPrinted>2021-11-11T02:19:01Z</cp:lastPrinted>
  <dcterms:created xsi:type="dcterms:W3CDTF">2007-06-14T01:55:06Z</dcterms:created>
  <dcterms:modified xsi:type="dcterms:W3CDTF">2023-04-18T17:22:25Z</dcterms:modified>
</cp:coreProperties>
</file>