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5. MUNICIPIO DE SINCELEJO\2. AÑO 2023\5. CONCURSO DE MERITOS\1. CM-001-2023 INTER. TAPAHUECOS 1\6. EVALUACION\EVALUACION DEFINITIVA\"/>
    </mc:Choice>
  </mc:AlternateContent>
  <xr:revisionPtr revIDLastSave="0" documentId="13_ncr:1_{56A82936-8B29-46F3-B7AB-E8807653EC5F}" xr6:coauthVersionLast="47" xr6:coauthVersionMax="47" xr10:uidLastSave="{00000000-0000-0000-0000-000000000000}"/>
  <bookViews>
    <workbookView xWindow="-108" yWindow="-108" windowWidth="23256" windowHeight="12456" xr2:uid="{704E21A6-CB86-49FB-A43E-EFD762DCBB67}"/>
  </bookViews>
  <sheets>
    <sheet name="FINAL " sheetId="3" r:id="rId1"/>
  </sheets>
  <definedNames>
    <definedName name="_Hlk126674121" localSheetId="0">'FINAL '!#REF!</definedName>
    <definedName name="_Hlk126674337" localSheetId="0">'FINAL '!#REF!</definedName>
    <definedName name="_Hlk127108591" localSheetId="0">'FINAL '!$C$16</definedName>
    <definedName name="_xlnm.Print_Area" localSheetId="0">'FINAL '!$A$1:$Q$21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2" i="3" l="1"/>
  <c r="N16" i="3"/>
  <c r="A4" i="3"/>
  <c r="L16" i="3"/>
  <c r="O16" i="3" l="1"/>
  <c r="O17" i="3"/>
  <c r="M16" i="3"/>
  <c r="P16" i="3" l="1"/>
</calcChain>
</file>

<file path=xl/sharedStrings.xml><?xml version="1.0" encoding="utf-8"?>
<sst xmlns="http://schemas.openxmlformats.org/spreadsheetml/2006/main" count="28" uniqueCount="25">
  <si>
    <t>N°</t>
  </si>
  <si>
    <t>PROPONENTE</t>
  </si>
  <si>
    <t>PRESUPUESTO OFICIAL</t>
  </si>
  <si>
    <t xml:space="preserve">Objeto: </t>
  </si>
  <si>
    <t>PONDERACION DE OFERTAS</t>
  </si>
  <si>
    <t>P6</t>
  </si>
  <si>
    <t>VALOR DE SMMLV DE CONTRATOS VÁLIDOS</t>
  </si>
  <si>
    <t>CONTRATO 1</t>
  </si>
  <si>
    <t>CONTRATO 2</t>
  </si>
  <si>
    <t>CONTRATO 3</t>
  </si>
  <si>
    <t>CONTRATO 4</t>
  </si>
  <si>
    <t>CONTRATO 5</t>
  </si>
  <si>
    <t>CONTRATO 6</t>
  </si>
  <si>
    <t>CONTRATO 7</t>
  </si>
  <si>
    <t>--</t>
  </si>
  <si>
    <t>SUMATORIA DE SMMLV</t>
  </si>
  <si>
    <t>PROMEDIO DE SMMLV</t>
  </si>
  <si>
    <t>SMMLV</t>
  </si>
  <si>
    <t>% CON RESPECTO AL P.O</t>
  </si>
  <si>
    <t>PUNTAJE</t>
  </si>
  <si>
    <t>2. MEDIA GEOMETRICA</t>
  </si>
  <si>
    <t>INTERVENTORIA TECNICA, ADMINISTRATIVA, FINANCIERA Y AMBIENTAL AL PROYECTO DE REHABILITACION DE LA MALLA VIAL EN DISTINTAS ZONAS DEL AREA URBANA EN EL MUNICIPIO DE SINCELEJO</t>
  </si>
  <si>
    <t>MG =</t>
  </si>
  <si>
    <t>MAGIER ALDAIR DUPPERLEY MEDINA</t>
  </si>
  <si>
    <t>DIFERENCIA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</si>
</sst>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0.0000000"/>
    <numFmt numFmtId="165" formatCode="_(&quot;$&quot;* #,##0.00_);_(&quot;$&quot;* \(#,##0.00\);_(&quot;$&quot;* &quot;-&quot;??_);_(@_)"/>
    <numFmt numFmtId="166" formatCode="0.0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entury Gothic"/>
      <family val="2"/>
    </font>
    <font>
      <b/>
      <sz val="8"/>
      <name val="Century Gothic"/>
      <family val="2"/>
    </font>
    <font>
      <sz val="8"/>
      <color theme="1"/>
      <name val="Century Gothic"/>
      <family val="2"/>
    </font>
    <font>
      <sz val="8"/>
      <name val="Century Gothic"/>
      <family val="2"/>
    </font>
    <font>
      <b/>
      <sz val="8"/>
      <color theme="1"/>
      <name val="Century Gothic"/>
      <family val="2"/>
    </font>
    <font>
      <b/>
      <sz val="12"/>
      <color theme="1"/>
      <name val="Century Gothic"/>
      <family val="2"/>
    </font>
    <font>
      <sz val="8"/>
      <name val="Calibri"/>
      <family val="2"/>
      <scheme val="minor"/>
    </font>
    <font>
      <sz val="7"/>
      <color rgb="FF000000"/>
      <name val="Century Gothic"/>
      <family val="2"/>
    </font>
    <font>
      <sz val="10"/>
      <color theme="1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b/>
      <sz val="10"/>
      <color rgb="FF385623"/>
      <name val="Century Gothic"/>
      <family val="2"/>
    </font>
    <font>
      <sz val="11"/>
      <name val="Century Gothic"/>
      <family val="2"/>
    </font>
    <font>
      <b/>
      <sz val="16"/>
      <name val="Century Gothic"/>
      <family val="2"/>
    </font>
    <font>
      <sz val="8"/>
      <color theme="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2" tint="-0.74999237037263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2" tint="-0.749992370372631"/>
      </top>
      <bottom style="thin">
        <color theme="2" tint="-0.74999237037263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2" tint="-0.749992370372631"/>
      </top>
      <bottom style="medium">
        <color indexed="64"/>
      </bottom>
      <diagonal/>
    </border>
    <border>
      <left/>
      <right style="thin">
        <color theme="2" tint="-0.749992370372631"/>
      </right>
      <top style="thin">
        <color theme="2" tint="-0.74999237037263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theme="2" tint="-0.749992370372631"/>
      </bottom>
      <diagonal/>
    </border>
    <border>
      <left/>
      <right/>
      <top style="thin">
        <color theme="2" tint="-0.749992370372631"/>
      </top>
      <bottom style="thin">
        <color theme="2" tint="-0.74999237037263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theme="2" tint="-0.749992370372631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42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5" fillId="0" borderId="0" xfId="0" applyFont="1"/>
    <xf numFmtId="0" fontId="4" fillId="0" borderId="0" xfId="1" applyFont="1" applyAlignment="1">
      <alignment horizontal="center" vertical="center" wrapText="1"/>
    </xf>
    <xf numFmtId="4" fontId="4" fillId="0" borderId="0" xfId="1" applyNumberFormat="1" applyFont="1" applyAlignment="1">
      <alignment horizontal="center" vertical="center" wrapText="1"/>
    </xf>
    <xf numFmtId="0" fontId="5" fillId="0" borderId="13" xfId="0" applyFont="1" applyBorder="1"/>
    <xf numFmtId="4" fontId="4" fillId="0" borderId="4" xfId="1" applyNumberFormat="1" applyFont="1" applyBorder="1" applyAlignment="1">
      <alignment horizontal="center" vertical="center" wrapText="1"/>
    </xf>
    <xf numFmtId="4" fontId="6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/>
    <xf numFmtId="0" fontId="10" fillId="0" borderId="0" xfId="0" applyFont="1" applyAlignment="1">
      <alignment horizontal="center" vertical="center"/>
    </xf>
    <xf numFmtId="164" fontId="5" fillId="0" borderId="0" xfId="0" applyNumberFormat="1" applyFont="1"/>
    <xf numFmtId="2" fontId="5" fillId="0" borderId="0" xfId="0" applyNumberFormat="1" applyFont="1"/>
    <xf numFmtId="0" fontId="7" fillId="0" borderId="0" xfId="0" applyFont="1"/>
    <xf numFmtId="2" fontId="11" fillId="0" borderId="1" xfId="0" applyNumberFormat="1" applyFont="1" applyBorder="1"/>
    <xf numFmtId="0" fontId="11" fillId="0" borderId="13" xfId="0" applyFont="1" applyBorder="1"/>
    <xf numFmtId="0" fontId="11" fillId="0" borderId="7" xfId="0" applyFont="1" applyBorder="1"/>
    <xf numFmtId="0" fontId="11" fillId="0" borderId="1" xfId="0" applyFont="1" applyBorder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/>
    </xf>
    <xf numFmtId="0" fontId="13" fillId="2" borderId="29" xfId="0" quotePrefix="1" applyFont="1" applyFill="1" applyBorder="1" applyAlignment="1">
      <alignment vertical="center" wrapText="1"/>
    </xf>
    <xf numFmtId="4" fontId="13" fillId="2" borderId="29" xfId="0" quotePrefix="1" applyNumberFormat="1" applyFont="1" applyFill="1" applyBorder="1" applyAlignment="1">
      <alignment vertical="center" wrapText="1"/>
    </xf>
    <xf numFmtId="2" fontId="13" fillId="2" borderId="30" xfId="0" applyNumberFormat="1" applyFont="1" applyFill="1" applyBorder="1" applyAlignment="1">
      <alignment horizontal="center" vertical="center" wrapText="1"/>
    </xf>
    <xf numFmtId="10" fontId="13" fillId="2" borderId="30" xfId="5" applyNumberFormat="1" applyFont="1" applyFill="1" applyBorder="1" applyAlignment="1">
      <alignment horizontal="center" vertical="center" wrapText="1"/>
    </xf>
    <xf numFmtId="166" fontId="14" fillId="0" borderId="31" xfId="0" applyNumberFormat="1" applyFont="1" applyBorder="1" applyAlignment="1">
      <alignment horizontal="center" vertical="center"/>
    </xf>
    <xf numFmtId="2" fontId="17" fillId="0" borderId="0" xfId="0" applyNumberFormat="1" applyFont="1"/>
    <xf numFmtId="2" fontId="13" fillId="2" borderId="28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3" fillId="2" borderId="28" xfId="0" applyFont="1" applyFill="1" applyBorder="1" applyAlignment="1">
      <alignment vertical="center" wrapText="1"/>
    </xf>
    <xf numFmtId="0" fontId="13" fillId="2" borderId="29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" fontId="4" fillId="0" borderId="3" xfId="1" applyNumberFormat="1" applyFont="1" applyBorder="1" applyAlignment="1">
      <alignment horizontal="center" vertical="center" wrapText="1"/>
    </xf>
    <xf numFmtId="4" fontId="4" fillId="0" borderId="10" xfId="1" applyNumberFormat="1" applyFont="1" applyBorder="1" applyAlignment="1">
      <alignment horizontal="center" vertical="center" wrapText="1"/>
    </xf>
    <xf numFmtId="4" fontId="4" fillId="0" borderId="6" xfId="1" applyNumberFormat="1" applyFont="1" applyBorder="1" applyAlignment="1">
      <alignment horizontal="center" vertical="center" wrapText="1"/>
    </xf>
    <xf numFmtId="4" fontId="4" fillId="0" borderId="11" xfId="1" applyNumberFormat="1" applyFont="1" applyBorder="1" applyAlignment="1">
      <alignment horizontal="center" vertical="center" wrapText="1"/>
    </xf>
    <xf numFmtId="4" fontId="15" fillId="0" borderId="8" xfId="1" applyNumberFormat="1" applyFont="1" applyBorder="1" applyAlignment="1">
      <alignment horizontal="center" vertical="center"/>
    </xf>
    <xf numFmtId="4" fontId="15" fillId="0" borderId="9" xfId="1" applyNumberFormat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4" fontId="16" fillId="0" borderId="18" xfId="1" applyNumberFormat="1" applyFont="1" applyBorder="1" applyAlignment="1">
      <alignment horizontal="center" vertical="center" wrapText="1"/>
    </xf>
    <xf numFmtId="4" fontId="16" fillId="0" borderId="19" xfId="1" applyNumberFormat="1" applyFont="1" applyBorder="1" applyAlignment="1">
      <alignment horizontal="center" vertical="center" wrapText="1"/>
    </xf>
    <xf numFmtId="4" fontId="16" fillId="0" borderId="20" xfId="1" applyNumberFormat="1" applyFont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</cellXfs>
  <cellStyles count="6">
    <cellStyle name="Moneda [0] 2 2" xfId="2" xr:uid="{9DDB8712-0C5A-4B82-A728-4FD2670A6F88}"/>
    <cellStyle name="Moneda 2" xfId="3" xr:uid="{B4182BF0-78E6-4322-B516-537F74B88336}"/>
    <cellStyle name="Normal" xfId="0" builtinId="0"/>
    <cellStyle name="Normal 2" xfId="4" xr:uid="{0241E704-31B7-4367-B3C4-61A64456C946}"/>
    <cellStyle name="Normal 3" xfId="1" xr:uid="{80DA7F93-166D-47FB-83AA-7752C7B0D7C8}"/>
    <cellStyle name="Porcentaje" xfId="5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98611</xdr:colOff>
      <xdr:row>4</xdr:row>
      <xdr:rowOff>89648</xdr:rowOff>
    </xdr:from>
    <xdr:to>
      <xdr:col>6</xdr:col>
      <xdr:colOff>600634</xdr:colOff>
      <xdr:row>8</xdr:row>
      <xdr:rowOff>129585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1B12746-7B93-F09D-E7EF-57AE616144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565" t="27278" r="57637" b="57272"/>
        <a:stretch/>
      </xdr:blipFill>
      <xdr:spPr bwMode="auto">
        <a:xfrm>
          <a:off x="6382870" y="1084730"/>
          <a:ext cx="2886635" cy="97226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26CDC-DF3F-4A70-98E4-B99BB88ABDD4}">
  <dimension ref="A1:AG30"/>
  <sheetViews>
    <sheetView tabSelected="1" view="pageBreakPreview" topLeftCell="A3" zoomScale="85" zoomScaleNormal="85" zoomScaleSheetLayoutView="85" workbookViewId="0">
      <selection activeCell="G11" sqref="G11"/>
    </sheetView>
  </sheetViews>
  <sheetFormatPr baseColWidth="10" defaultColWidth="11.44140625" defaultRowHeight="10.8" x14ac:dyDescent="0.25"/>
  <cols>
    <col min="1" max="1" width="13.6640625" style="1" customWidth="1"/>
    <col min="2" max="2" width="34" style="1" customWidth="1"/>
    <col min="3" max="3" width="23.109375" style="1" customWidth="1"/>
    <col min="4" max="4" width="20.77734375" style="1" customWidth="1"/>
    <col min="5" max="13" width="17.33203125" style="1" customWidth="1"/>
    <col min="14" max="15" width="20.77734375" style="1" customWidth="1"/>
    <col min="16" max="16" width="13.6640625" style="1" customWidth="1"/>
    <col min="17" max="17" width="11.44140625" style="1" customWidth="1"/>
    <col min="18" max="18" width="13.6640625" style="1" customWidth="1"/>
    <col min="19" max="19" width="16.44140625" style="1" customWidth="1"/>
    <col min="20" max="20" width="17.109375" style="1" customWidth="1"/>
    <col min="21" max="22" width="14" style="1" bestFit="1" customWidth="1"/>
    <col min="23" max="24" width="11.44140625" style="1"/>
    <col min="25" max="25" width="15.77734375" style="1" customWidth="1"/>
    <col min="26" max="26" width="11.44140625" style="1"/>
    <col min="27" max="27" width="19.109375" style="1" customWidth="1"/>
    <col min="28" max="28" width="13.44140625" style="1" customWidth="1"/>
    <col min="29" max="29" width="11.44140625" style="1"/>
    <col min="30" max="30" width="12.44140625" style="1" bestFit="1" customWidth="1"/>
    <col min="31" max="31" width="17.77734375" style="1" customWidth="1"/>
    <col min="32" max="32" width="18.109375" style="1" customWidth="1"/>
    <col min="33" max="33" width="14.6640625" style="1" customWidth="1"/>
    <col min="34" max="16384" width="11.44140625" style="1"/>
  </cols>
  <sheetData>
    <row r="1" spans="1:33" ht="15.6" thickBot="1" x14ac:dyDescent="0.3">
      <c r="A1" s="29" t="s">
        <v>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8"/>
      <c r="S1" s="8"/>
      <c r="T1" s="8"/>
      <c r="U1" s="8"/>
      <c r="V1" s="8"/>
      <c r="W1" s="8"/>
      <c r="X1" s="8"/>
      <c r="Y1" s="8"/>
    </row>
    <row r="2" spans="1:33" ht="14.55" customHeight="1" x14ac:dyDescent="0.25">
      <c r="A2" s="33" t="s">
        <v>2</v>
      </c>
      <c r="B2" s="34"/>
      <c r="C2" s="5"/>
      <c r="D2" s="39" t="s">
        <v>3</v>
      </c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1"/>
      <c r="T2" s="2"/>
      <c r="U2" s="5"/>
      <c r="V2" s="5"/>
    </row>
    <row r="3" spans="1:33" x14ac:dyDescent="0.25">
      <c r="A3" s="35" t="s">
        <v>17</v>
      </c>
      <c r="B3" s="36"/>
      <c r="C3" s="3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4"/>
      <c r="T3" s="2"/>
      <c r="U3" s="3"/>
      <c r="V3" s="3"/>
    </row>
    <row r="4" spans="1:33" ht="38.25" customHeight="1" thickBot="1" x14ac:dyDescent="0.3">
      <c r="A4" s="37">
        <f>208696764/1160000</f>
        <v>179.91100344827586</v>
      </c>
      <c r="B4" s="38"/>
      <c r="C4" s="6"/>
      <c r="D4" s="45" t="s">
        <v>21</v>
      </c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  <c r="T4" s="3"/>
      <c r="U4" s="6"/>
      <c r="V4" s="6"/>
    </row>
    <row r="5" spans="1:33" ht="18" customHeight="1" x14ac:dyDescent="0.25"/>
    <row r="6" spans="1:33" ht="18" customHeight="1" x14ac:dyDescent="0.25"/>
    <row r="7" spans="1:33" ht="18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 ht="18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 ht="18" customHeight="1" thickBot="1" x14ac:dyDescent="0.3">
      <c r="A9" s="4"/>
    </row>
    <row r="10" spans="1:33" ht="13.2" x14ac:dyDescent="0.25">
      <c r="B10" s="30" t="s">
        <v>20</v>
      </c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2"/>
    </row>
    <row r="11" spans="1:33" ht="13.2" x14ac:dyDescent="0.25">
      <c r="B11" s="14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15"/>
    </row>
    <row r="12" spans="1:33" ht="13.2" x14ac:dyDescent="0.25">
      <c r="B12" s="14"/>
      <c r="C12" s="16" t="s">
        <v>22</v>
      </c>
      <c r="D12" s="13">
        <f>+GEOMEAN(N16:N16)</f>
        <v>92.083333333333329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15"/>
    </row>
    <row r="13" spans="1:33" ht="13.2" x14ac:dyDescent="0.25">
      <c r="B13" s="14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15"/>
    </row>
    <row r="14" spans="1:33" ht="19.8" customHeight="1" x14ac:dyDescent="0.25">
      <c r="B14" s="57" t="s">
        <v>0</v>
      </c>
      <c r="C14" s="53" t="s">
        <v>1</v>
      </c>
      <c r="D14" s="54"/>
      <c r="E14" s="52" t="s">
        <v>6</v>
      </c>
      <c r="F14" s="52"/>
      <c r="G14" s="52"/>
      <c r="H14" s="52"/>
      <c r="I14" s="52"/>
      <c r="J14" s="52"/>
      <c r="K14" s="52"/>
      <c r="L14" s="48" t="s">
        <v>15</v>
      </c>
      <c r="M14" s="48" t="s">
        <v>18</v>
      </c>
      <c r="N14" s="48" t="s">
        <v>16</v>
      </c>
      <c r="O14" s="48" t="s">
        <v>24</v>
      </c>
      <c r="P14" s="50" t="s">
        <v>19</v>
      </c>
    </row>
    <row r="15" spans="1:33" ht="12.6" x14ac:dyDescent="0.25">
      <c r="B15" s="58"/>
      <c r="C15" s="55"/>
      <c r="D15" s="56"/>
      <c r="E15" s="17" t="s">
        <v>7</v>
      </c>
      <c r="F15" s="17" t="s">
        <v>8</v>
      </c>
      <c r="G15" s="17" t="s">
        <v>9</v>
      </c>
      <c r="H15" s="17" t="s">
        <v>10</v>
      </c>
      <c r="I15" s="17" t="s">
        <v>11</v>
      </c>
      <c r="J15" s="17" t="s">
        <v>12</v>
      </c>
      <c r="K15" s="17" t="s">
        <v>13</v>
      </c>
      <c r="L15" s="49"/>
      <c r="M15" s="49"/>
      <c r="N15" s="49"/>
      <c r="O15" s="49"/>
      <c r="P15" s="51"/>
    </row>
    <row r="16" spans="1:33" ht="24.45" customHeight="1" thickBot="1" x14ac:dyDescent="0.3">
      <c r="B16" s="18" t="s">
        <v>5</v>
      </c>
      <c r="C16" s="27" t="s">
        <v>23</v>
      </c>
      <c r="D16" s="28"/>
      <c r="E16" s="20">
        <v>72.92</v>
      </c>
      <c r="F16" s="20">
        <v>131.37</v>
      </c>
      <c r="G16" s="19">
        <v>71.959999999999994</v>
      </c>
      <c r="H16" s="19" t="s">
        <v>14</v>
      </c>
      <c r="I16" s="19" t="s">
        <v>14</v>
      </c>
      <c r="J16" s="19" t="s">
        <v>14</v>
      </c>
      <c r="K16" s="19" t="s">
        <v>14</v>
      </c>
      <c r="L16" s="21">
        <f t="shared" ref="L16" si="0">+SUM(E16:K16)</f>
        <v>276.25</v>
      </c>
      <c r="M16" s="22">
        <f t="shared" ref="M16" si="1">+L16/$A$4</f>
        <v>1.5354814030561585</v>
      </c>
      <c r="N16" s="21">
        <f t="shared" ref="N16" si="2">+AVERAGE(E16:K16)</f>
        <v>92.083333333333329</v>
      </c>
      <c r="O16" s="25">
        <f t="shared" ref="O16" si="3">+ABS(N16-$D$12)</f>
        <v>0</v>
      </c>
      <c r="P16" s="23">
        <f>IF(O16=$O$17,67.5,(1-((ABS($D$12-N16))/$D$12))*67.5)</f>
        <v>67.5</v>
      </c>
      <c r="Q16" s="11"/>
    </row>
    <row r="17" spans="1:22" x14ac:dyDescent="0.25">
      <c r="A17" s="4"/>
      <c r="O17" s="24">
        <f>+MIN(O16:O16)</f>
        <v>0</v>
      </c>
    </row>
    <row r="18" spans="1:22" x14ac:dyDescent="0.25">
      <c r="B18" s="12"/>
      <c r="N18" s="11"/>
      <c r="O18" s="11"/>
    </row>
    <row r="19" spans="1:22" x14ac:dyDescent="0.25">
      <c r="N19" s="11"/>
      <c r="O19" s="11"/>
    </row>
    <row r="20" spans="1:22" x14ac:dyDescent="0.25">
      <c r="N20" s="11"/>
      <c r="O20" s="11"/>
    </row>
    <row r="22" spans="1:22" ht="11.4" x14ac:dyDescent="0.25">
      <c r="S22" s="9"/>
      <c r="T22" s="9"/>
      <c r="U22" s="9"/>
      <c r="V22" s="10"/>
    </row>
    <row r="23" spans="1:22" ht="11.4" x14ac:dyDescent="0.25">
      <c r="S23" s="9"/>
      <c r="T23" s="9"/>
      <c r="U23" s="9"/>
      <c r="V23" s="10"/>
    </row>
    <row r="24" spans="1:22" ht="11.4" x14ac:dyDescent="0.25">
      <c r="S24" s="9"/>
      <c r="T24" s="9"/>
      <c r="U24" s="9"/>
      <c r="V24" s="10"/>
    </row>
    <row r="25" spans="1:22" ht="11.4" x14ac:dyDescent="0.25">
      <c r="S25" s="9"/>
      <c r="T25" s="9"/>
      <c r="U25" s="9"/>
      <c r="V25" s="10"/>
    </row>
    <row r="26" spans="1:22" ht="11.4" x14ac:dyDescent="0.25">
      <c r="S26" s="9"/>
      <c r="T26" s="9"/>
      <c r="U26" s="9"/>
      <c r="V26" s="10"/>
    </row>
    <row r="27" spans="1:22" ht="11.4" x14ac:dyDescent="0.25">
      <c r="S27" s="9"/>
      <c r="T27" s="9"/>
      <c r="U27" s="9"/>
      <c r="V27" s="10"/>
    </row>
    <row r="28" spans="1:22" ht="11.4" x14ac:dyDescent="0.25">
      <c r="S28" s="9"/>
      <c r="T28" s="9"/>
      <c r="U28" s="9"/>
      <c r="V28" s="10"/>
    </row>
    <row r="29" spans="1:22" ht="11.4" x14ac:dyDescent="0.25">
      <c r="S29" s="9"/>
      <c r="T29" s="9"/>
      <c r="U29" s="9"/>
      <c r="V29" s="10"/>
    </row>
    <row r="30" spans="1:22" ht="11.4" x14ac:dyDescent="0.25">
      <c r="S30" s="9"/>
      <c r="T30" s="9"/>
      <c r="U30" s="9"/>
      <c r="V30" s="10"/>
    </row>
  </sheetData>
  <mergeCells count="16">
    <mergeCell ref="M14:M15"/>
    <mergeCell ref="O14:O15"/>
    <mergeCell ref="C16:D16"/>
    <mergeCell ref="A1:Q1"/>
    <mergeCell ref="B10:P10"/>
    <mergeCell ref="A2:B2"/>
    <mergeCell ref="A3:B3"/>
    <mergeCell ref="A4:B4"/>
    <mergeCell ref="D2:Q3"/>
    <mergeCell ref="D4:Q4"/>
    <mergeCell ref="N14:N15"/>
    <mergeCell ref="P14:P15"/>
    <mergeCell ref="E14:K14"/>
    <mergeCell ref="C14:D15"/>
    <mergeCell ref="B14:B15"/>
    <mergeCell ref="L14:L15"/>
  </mergeCells>
  <phoneticPr fontId="9" type="noConversion"/>
  <conditionalFormatting sqref="O16">
    <cfRule type="cellIs" dxfId="2" priority="21" operator="equal">
      <formula>+MAX($N$16:$N$16)</formula>
    </cfRule>
  </conditionalFormatting>
  <conditionalFormatting sqref="P16">
    <cfRule type="cellIs" dxfId="1" priority="22" operator="equal">
      <formula>+MAX($P$16:$P$16)</formula>
    </cfRule>
    <cfRule type="cellIs" dxfId="0" priority="23" operator="equal">
      <formula>59.5</formula>
    </cfRule>
  </conditionalFormatting>
  <pageMargins left="0.7" right="0.7" top="0.75" bottom="0.75" header="0.3" footer="0.3"/>
  <pageSetup paperSize="9" scale="2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FINAL </vt:lpstr>
      <vt:lpstr>'FINAL '!_Hlk127108591</vt:lpstr>
      <vt:lpstr>'FINAL 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C.E.C</cp:lastModifiedBy>
  <dcterms:created xsi:type="dcterms:W3CDTF">2022-03-31T03:43:46Z</dcterms:created>
  <dcterms:modified xsi:type="dcterms:W3CDTF">2023-04-29T17:27:00Z</dcterms:modified>
</cp:coreProperties>
</file>