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pivotTables/pivotTable1.xml" ContentType="application/vnd.openxmlformats-officedocument.spreadsheetml.pivot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D:\PROCESOS PUBLICOS\RENDICIÓN DE CUENTAS\"/>
    </mc:Choice>
  </mc:AlternateContent>
  <bookViews>
    <workbookView xWindow="-120" yWindow="-120" windowWidth="29040" windowHeight="15840" tabRatio="755"/>
  </bookViews>
  <sheets>
    <sheet name="COTIZACIONES" sheetId="28" r:id="rId1"/>
    <sheet name="Hoja2" sheetId="18" state="hidden" r:id="rId2"/>
  </sheets>
  <calcPr calcId="191028"/>
  <pivotCaches>
    <pivotCache cacheId="0" r:id="rId3"/>
  </pivotCaches>
  <fileRecoveryPr autoRecover="0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T8" i="28" l="1"/>
  <c r="P8" i="28"/>
  <c r="O8" i="28"/>
  <c r="N8" i="28"/>
  <c r="T3" i="28"/>
  <c r="T6" i="28"/>
  <c r="T4" i="28"/>
  <c r="T10" i="28"/>
  <c r="I4" i="28"/>
  <c r="H4" i="28"/>
  <c r="D5" i="18" l="1"/>
</calcChain>
</file>

<file path=xl/sharedStrings.xml><?xml version="1.0" encoding="utf-8"?>
<sst xmlns="http://schemas.openxmlformats.org/spreadsheetml/2006/main" count="53" uniqueCount="49">
  <si>
    <t>ESTUDIO DE MERCADO RENDICIÓN DE CUENTAS</t>
  </si>
  <si>
    <t xml:space="preserve">No item </t>
  </si>
  <si>
    <t>Concepto</t>
  </si>
  <si>
    <t>Descripción</t>
  </si>
  <si>
    <t>Cantidad</t>
  </si>
  <si>
    <t>Tiempo</t>
  </si>
  <si>
    <t>Unidad de Medida</t>
  </si>
  <si>
    <t>Cotizacion 1 Tipografía y Litografía Vargas</t>
  </si>
  <si>
    <t>Cotizacion 2  Desigual Marca Creativa</t>
  </si>
  <si>
    <t>Cotizacion 3
HG Promocionales.com</t>
  </si>
  <si>
    <t>Cotizacion 4
Activisión</t>
  </si>
  <si>
    <t xml:space="preserve">Cotizacion 5
RL Escenarios S.A.S
</t>
  </si>
  <si>
    <t>Cotización 6 Audiovisuales Bogotá</t>
  </si>
  <si>
    <t>Cotización 7 CCU Televisión</t>
  </si>
  <si>
    <t>Cotización 8 Periódico el Callejero</t>
  </si>
  <si>
    <t>Cotización 9
Red Comunicación Comunitaria</t>
  </si>
  <si>
    <t>Cotización 10 Hostinger</t>
  </si>
  <si>
    <t>Cotización 11 
Ilimidatohost</t>
  </si>
  <si>
    <t>Cotización Hostill LImitado</t>
  </si>
  <si>
    <t>Valor de Referencia FDLK 2023</t>
  </si>
  <si>
    <t>Sistemas y comunicaciones</t>
  </si>
  <si>
    <t>SERVICIO  PAGINA  WEB:   Página  web  o  landing  page  para  alojar
información  relevante  de  la  Alcaldía  Local  de  Kennedy,  en  la  que  se puedan  poner  fotografías,  un  video  e  información  genérica  sobre  el proyecto  a  ejecutar.  De  igual  manera,  poner  los  datos  de  contacto.
Incluye la compra del dominio (nombre de la web) y las claves.
Alquiler de un servidor Las características mínimas que deberá contener este alojamiento son: 
Sitios web (minimo 300 sitios)
Almacenamiento minimo de 200 GB 
Bases de datos ilimitadas 
Ancho de banda ilimitada
WordPress acceso 
Dominio Incluido
DNS 
Certificado SSL  
Hosting 
Copias de seguridad periodicas</t>
  </si>
  <si>
    <t>Unidad</t>
  </si>
  <si>
    <t>Material de apoyo</t>
  </si>
  <si>
    <t>Llavero destapador en forma de casco Marca: Una tinta.una cara,</t>
  </si>
  <si>
    <t>Logística</t>
  </si>
  <si>
    <t xml:space="preserve">ALQUILER PANTALLA LED DE 2X 4 MTS INSTALADA EN STAKING por 2 dias </t>
  </si>
  <si>
    <t>Medios comunitarios</t>
  </si>
  <si>
    <t>TRANSMISIÓN  RENDICIÓN DE CUENTAS MEDIO COMUNITARIO DE KENNEDY
Unidad móvil de producción profesional:
• 3 cámaras bmd óptica broadcast
• Cableado sdi
• Monitoreo multiview
• Switcher de video
• Vtr de ayudas audiovisuales
• Consola audio
• Micrófonos de mano
• Enlace con el canal Comunitario (espacio para emisión)
• Transmisión vía streaming por tv cable y redes.
• Personal técnico
• Cantidad de micrófonos: 4
• Equipo técnico: 6 personas
Tiempo de la transmisión: 2 a 3 horas.</t>
  </si>
  <si>
    <t>Jornada</t>
  </si>
  <si>
    <t>Cuenta de DESCRIPCIÓN</t>
  </si>
  <si>
    <t>GRUPO</t>
  </si>
  <si>
    <t>Total</t>
  </si>
  <si>
    <t>BIOSEGURIDAD</t>
  </si>
  <si>
    <t>DEPORTE</t>
  </si>
  <si>
    <t>DOTACIÓN</t>
  </si>
  <si>
    <t>E.P.P -HERRAMIENTAS</t>
  </si>
  <si>
    <t>LOGÍSTICA</t>
  </si>
  <si>
    <t>PAPELERÍA</t>
  </si>
  <si>
    <t>PUBLICIDAD</t>
  </si>
  <si>
    <t>TRANSPORTE</t>
  </si>
  <si>
    <t>Total general</t>
  </si>
  <si>
    <t>EQUIPO</t>
  </si>
  <si>
    <t>BIOSEGURIDAD Y LOGISTICA</t>
  </si>
  <si>
    <t>MILENA</t>
  </si>
  <si>
    <t>DEPORTE, DOTACION, EPP</t>
  </si>
  <si>
    <t>ADRIANA</t>
  </si>
  <si>
    <t>PAPELERIA PUBLICIDAD Y TRANSPORTE</t>
  </si>
  <si>
    <t>JOHN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</si>
</sst>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7">
    <numFmt numFmtId="42" formatCode="_-&quot;$&quot;\ * #,##0_-;\-&quot;$&quot;\ * #,##0_-;_-&quot;$&quot;\ * &quot;-&quot;_-;_-@_-"/>
    <numFmt numFmtId="41" formatCode="_-* #,##0_-;\-* #,##0_-;_-* &quot;-&quot;_-;_-@_-"/>
    <numFmt numFmtId="44" formatCode="_-&quot;$&quot;\ * #,##0.00_-;\-&quot;$&quot;\ * #,##0.00_-;_-&quot;$&quot;\ * &quot;-&quot;??_-;_-@_-"/>
    <numFmt numFmtId="164" formatCode="_(&quot;$&quot;\ * #,##0.00_);_(&quot;$&quot;\ * \(#,##0.00\);_(&quot;$&quot;\ * &quot;-&quot;??_);_(@_)"/>
    <numFmt numFmtId="165" formatCode="#,##0.00&quot; &quot;;&quot;-&quot;#,##0.00&quot; &quot;;&quot;-&quot;#&quot; &quot;;@&quot; &quot;"/>
    <numFmt numFmtId="166" formatCode="[$$-240A]#,##0.00;[Red]&quot;(&quot;[$$-240A]#,##0.00&quot;)&quot;"/>
    <numFmt numFmtId="167" formatCode="[$$-240A]\ #,##0"/>
  </numFmts>
  <fonts count="18" x14ac:knownFonts="1">
    <font>
      <sz val="10"/>
      <name val="Arial"/>
      <family val="2"/>
    </font>
    <font>
      <sz val="10"/>
      <name val="Arial"/>
    </font>
    <font>
      <sz val="10"/>
      <name val="Arial"/>
      <family val="2"/>
    </font>
    <font>
      <sz val="11"/>
      <color indexed="8"/>
      <name val="Calibri"/>
      <family val="2"/>
    </font>
    <font>
      <sz val="12"/>
      <name val="Arial Narrow"/>
      <family val="2"/>
    </font>
    <font>
      <sz val="11"/>
      <color theme="1"/>
      <name val="Calibri"/>
      <family val="2"/>
      <scheme val="minor"/>
    </font>
    <font>
      <sz val="11"/>
      <color theme="1"/>
      <name val="Arial"/>
      <family val="2"/>
    </font>
    <font>
      <b/>
      <i/>
      <sz val="16"/>
      <color theme="1"/>
      <name val="Arial"/>
      <family val="2"/>
    </font>
    <font>
      <b/>
      <i/>
      <u/>
      <sz val="11"/>
      <color theme="1"/>
      <name val="Arial"/>
      <family val="2"/>
    </font>
    <font>
      <sz val="11"/>
      <color theme="1"/>
      <name val="Arial Narrow"/>
      <family val="2"/>
    </font>
    <font>
      <b/>
      <sz val="14"/>
      <color rgb="FF000000"/>
      <name val="Arial Narrow"/>
      <family val="2"/>
    </font>
    <font>
      <sz val="12"/>
      <color rgb="FF000000"/>
      <name val="Arial Narrow"/>
      <family val="2"/>
    </font>
    <font>
      <sz val="12"/>
      <color theme="1"/>
      <name val="Arial Narrow"/>
      <family val="2"/>
    </font>
    <font>
      <b/>
      <sz val="11"/>
      <color theme="1"/>
      <name val="Arial Narrow"/>
      <family val="2"/>
    </font>
    <font>
      <u/>
      <sz val="10"/>
      <color theme="10"/>
      <name val="Arial"/>
      <family val="2"/>
    </font>
    <font>
      <sz val="11"/>
      <color rgb="FF000000"/>
      <name val="Calibri"/>
      <family val="2"/>
      <charset val="1"/>
    </font>
    <font>
      <b/>
      <sz val="11"/>
      <color rgb="FF444444"/>
      <name val="Calibri"/>
      <family val="2"/>
      <charset val="1"/>
    </font>
    <font>
      <b/>
      <sz val="12"/>
      <color rgb="FF000000"/>
      <name val="Arial Narrow"/>
      <family val="2"/>
    </font>
  </fonts>
  <fills count="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249977111117893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ABABAB"/>
      </left>
      <right/>
      <top style="thin">
        <color rgb="FFABABAB"/>
      </top>
      <bottom/>
      <diagonal/>
    </border>
    <border>
      <left style="thin">
        <color rgb="FFABABAB"/>
      </left>
      <right/>
      <top/>
      <bottom/>
      <diagonal/>
    </border>
    <border>
      <left style="thin">
        <color rgb="FFABABAB"/>
      </left>
      <right/>
      <top style="thin">
        <color rgb="FFABABAB"/>
      </top>
      <bottom style="thin">
        <color rgb="FFABABAB"/>
      </bottom>
      <diagonal/>
    </border>
    <border>
      <left style="thin">
        <color rgb="FFABABAB"/>
      </left>
      <right style="thin">
        <color rgb="FFABABAB"/>
      </right>
      <top style="thin">
        <color rgb="FFABABAB"/>
      </top>
      <bottom/>
      <diagonal/>
    </border>
    <border>
      <left style="thin">
        <color rgb="FFABABAB"/>
      </left>
      <right style="thin">
        <color rgb="FFABABAB"/>
      </right>
      <top/>
      <bottom/>
      <diagonal/>
    </border>
    <border>
      <left style="thin">
        <color rgb="FFABABAB"/>
      </left>
      <right style="thin">
        <color rgb="FFABABAB"/>
      </right>
      <top style="thin">
        <color rgb="FFABABAB"/>
      </top>
      <bottom style="thin">
        <color rgb="FFABABAB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</borders>
  <cellStyleXfs count="32">
    <xf numFmtId="0" fontId="0" fillId="0" borderId="0"/>
    <xf numFmtId="165" fontId="6" fillId="0" borderId="0"/>
    <xf numFmtId="0" fontId="7" fillId="0" borderId="0">
      <alignment horizontal="center"/>
    </xf>
    <xf numFmtId="0" fontId="7" fillId="0" borderId="0">
      <alignment horizontal="center" textRotation="90"/>
    </xf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2" fillId="0" borderId="0" applyFill="0" applyBorder="0" applyAlignment="0" applyProtection="0"/>
    <xf numFmtId="41" fontId="2" fillId="0" borderId="0" applyFill="0" applyBorder="0" applyAlignment="0" applyProtection="0"/>
    <xf numFmtId="44" fontId="1" fillId="0" borderId="0" applyFill="0" applyBorder="0" applyAlignment="0" applyProtection="0"/>
    <xf numFmtId="42" fontId="5" fillId="0" borderId="0" applyFont="0" applyFill="0" applyBorder="0" applyAlignment="0" applyProtection="0"/>
    <xf numFmtId="42" fontId="6" fillId="0" borderId="0" applyFont="0" applyFill="0" applyBorder="0" applyAlignment="0" applyProtection="0"/>
    <xf numFmtId="42" fontId="5" fillId="0" borderId="0" applyFont="0" applyFill="0" applyBorder="0" applyAlignment="0" applyProtection="0"/>
    <xf numFmtId="42" fontId="2" fillId="0" borderId="0" applyFill="0" applyBorder="0" applyAlignment="0" applyProtection="0"/>
    <xf numFmtId="42" fontId="2" fillId="0" borderId="0" applyFill="0" applyBorder="0" applyAlignment="0" applyProtection="0"/>
    <xf numFmtId="42" fontId="6" fillId="0" borderId="0" applyFont="0" applyFill="0" applyBorder="0" applyAlignment="0" applyProtection="0"/>
    <xf numFmtId="42" fontId="1" fillId="0" borderId="0" applyFill="0" applyBorder="0" applyAlignment="0" applyProtection="0"/>
    <xf numFmtId="42" fontId="2" fillId="0" borderId="0" applyFill="0" applyBorder="0" applyAlignment="0" applyProtection="0"/>
    <xf numFmtId="164" fontId="5" fillId="0" borderId="0" applyFont="0" applyFill="0" applyBorder="0" applyAlignment="0" applyProtection="0"/>
    <xf numFmtId="44" fontId="1" fillId="0" borderId="0" applyFill="0" applyBorder="0" applyAlignment="0" applyProtection="0"/>
    <xf numFmtId="44" fontId="2" fillId="0" borderId="0" applyFill="0" applyBorder="0" applyAlignment="0" applyProtection="0"/>
    <xf numFmtId="0" fontId="2" fillId="0" borderId="0"/>
    <xf numFmtId="0" fontId="5" fillId="0" borderId="0"/>
    <xf numFmtId="0" fontId="5" fillId="0" borderId="0"/>
    <xf numFmtId="0" fontId="2" fillId="0" borderId="0"/>
    <xf numFmtId="0" fontId="3" fillId="0" borderId="0"/>
    <xf numFmtId="0" fontId="6" fillId="0" borderId="0"/>
    <xf numFmtId="9" fontId="2" fillId="0" borderId="0" applyFill="0" applyBorder="0" applyAlignment="0" applyProtection="0"/>
    <xf numFmtId="0" fontId="8" fillId="0" borderId="0"/>
    <xf numFmtId="166" fontId="8" fillId="0" borderId="0"/>
    <xf numFmtId="0" fontId="14" fillId="0" borderId="0" applyNumberFormat="0" applyFill="0" applyBorder="0" applyAlignment="0" applyProtection="0"/>
  </cellStyleXfs>
  <cellXfs count="46">
    <xf numFmtId="0" fontId="0" fillId="0" borderId="0" xfId="0"/>
    <xf numFmtId="0" fontId="0" fillId="0" borderId="2" xfId="0" applyBorder="1"/>
    <xf numFmtId="0" fontId="0" fillId="0" borderId="2" xfId="0" pivotButton="1" applyBorder="1"/>
    <xf numFmtId="0" fontId="0" fillId="0" borderId="3" xfId="0" applyBorder="1"/>
    <xf numFmtId="0" fontId="0" fillId="0" borderId="4" xfId="0" applyBorder="1"/>
    <xf numFmtId="0" fontId="0" fillId="0" borderId="5" xfId="0" applyBorder="1"/>
    <xf numFmtId="0" fontId="0" fillId="0" borderId="6" xfId="0" applyBorder="1"/>
    <xf numFmtId="0" fontId="0" fillId="0" borderId="7" xfId="0" applyBorder="1"/>
    <xf numFmtId="0" fontId="0" fillId="0" borderId="1" xfId="0" applyBorder="1"/>
    <xf numFmtId="0" fontId="0" fillId="0" borderId="1" xfId="0" applyBorder="1" applyAlignment="1">
      <alignment horizontal="center"/>
    </xf>
    <xf numFmtId="0" fontId="0" fillId="0" borderId="0" xfId="0" applyAlignment="1">
      <alignment horizontal="center"/>
    </xf>
    <xf numFmtId="0" fontId="9" fillId="0" borderId="0" xfId="0" applyFont="1"/>
    <xf numFmtId="0" fontId="9" fillId="0" borderId="0" xfId="0" applyFont="1" applyAlignment="1">
      <alignment horizontal="center" vertical="center"/>
    </xf>
    <xf numFmtId="0" fontId="11" fillId="0" borderId="8" xfId="0" applyFont="1" applyBorder="1" applyAlignment="1">
      <alignment horizontal="center" vertical="center" wrapText="1"/>
    </xf>
    <xf numFmtId="0" fontId="11" fillId="3" borderId="8" xfId="0" applyFont="1" applyFill="1" applyBorder="1" applyAlignment="1">
      <alignment horizontal="center" vertical="center" wrapText="1"/>
    </xf>
    <xf numFmtId="0" fontId="9" fillId="0" borderId="0" xfId="0" applyFont="1" applyAlignment="1">
      <alignment horizontal="left" vertical="center"/>
    </xf>
    <xf numFmtId="0" fontId="9" fillId="0" borderId="8" xfId="0" applyFont="1" applyBorder="1" applyAlignment="1">
      <alignment horizontal="center" vertical="center"/>
    </xf>
    <xf numFmtId="0" fontId="10" fillId="2" borderId="8" xfId="0" applyFont="1" applyFill="1" applyBorder="1" applyAlignment="1">
      <alignment horizontal="center" vertical="center" wrapText="1"/>
    </xf>
    <xf numFmtId="0" fontId="10" fillId="4" borderId="8" xfId="0" applyFont="1" applyFill="1" applyBorder="1" applyAlignment="1">
      <alignment horizontal="center" vertical="center" wrapText="1"/>
    </xf>
    <xf numFmtId="0" fontId="10" fillId="4" borderId="8" xfId="0" applyFont="1" applyFill="1" applyBorder="1" applyAlignment="1">
      <alignment horizontal="left" vertical="center" wrapText="1"/>
    </xf>
    <xf numFmtId="0" fontId="10" fillId="4" borderId="8" xfId="0" applyFont="1" applyFill="1" applyBorder="1" applyAlignment="1">
      <alignment vertical="center" wrapText="1"/>
    </xf>
    <xf numFmtId="0" fontId="12" fillId="0" borderId="8" xfId="0" applyFont="1" applyBorder="1" applyAlignment="1">
      <alignment horizontal="center" vertical="center"/>
    </xf>
    <xf numFmtId="0" fontId="11" fillId="0" borderId="8" xfId="0" applyFont="1" applyBorder="1" applyAlignment="1">
      <alignment horizontal="left" vertical="center" wrapText="1"/>
    </xf>
    <xf numFmtId="0" fontId="9" fillId="0" borderId="0" xfId="0" applyFont="1" applyAlignment="1"/>
    <xf numFmtId="167" fontId="9" fillId="0" borderId="8" xfId="0" applyNumberFormat="1" applyFont="1" applyBorder="1" applyAlignment="1">
      <alignment horizontal="center" vertical="center"/>
    </xf>
    <xf numFmtId="167" fontId="9" fillId="0" borderId="8" xfId="0" applyNumberFormat="1" applyFont="1" applyBorder="1" applyAlignment="1">
      <alignment horizontal="center"/>
    </xf>
    <xf numFmtId="167" fontId="4" fillId="0" borderId="8" xfId="10" applyNumberFormat="1" applyFont="1" applyBorder="1" applyAlignment="1">
      <alignment horizontal="center" vertical="center" wrapText="1" indent="1"/>
    </xf>
    <xf numFmtId="167" fontId="4" fillId="0" borderId="8" xfId="10" applyNumberFormat="1" applyFont="1" applyFill="1" applyBorder="1" applyAlignment="1">
      <alignment horizontal="center" vertical="center" wrapText="1" indent="1"/>
    </xf>
    <xf numFmtId="167" fontId="11" fillId="0" borderId="8" xfId="10" applyNumberFormat="1" applyFont="1" applyFill="1" applyBorder="1" applyAlignment="1">
      <alignment horizontal="center" vertical="center" wrapText="1" indent="1"/>
    </xf>
    <xf numFmtId="167" fontId="4" fillId="0" borderId="8" xfId="10" applyNumberFormat="1" applyFont="1" applyBorder="1" applyAlignment="1">
      <alignment horizontal="center" vertical="center" wrapText="1" indent="1"/>
    </xf>
    <xf numFmtId="167" fontId="11" fillId="0" borderId="9" xfId="10" applyNumberFormat="1" applyFont="1" applyFill="1" applyBorder="1" applyAlignment="1">
      <alignment horizontal="center" vertical="center" wrapText="1" indent="1"/>
    </xf>
    <xf numFmtId="167" fontId="11" fillId="0" borderId="10" xfId="10" applyNumberFormat="1" applyFont="1" applyFill="1" applyBorder="1" applyAlignment="1">
      <alignment horizontal="center" vertical="center" wrapText="1" indent="1"/>
    </xf>
    <xf numFmtId="167" fontId="4" fillId="0" borderId="9" xfId="10" applyNumberFormat="1" applyFont="1" applyBorder="1" applyAlignment="1">
      <alignment horizontal="center" vertical="center" wrapText="1" indent="1"/>
    </xf>
    <xf numFmtId="167" fontId="4" fillId="0" borderId="10" xfId="10" applyNumberFormat="1" applyFont="1" applyBorder="1" applyAlignment="1">
      <alignment horizontal="center" vertical="center" wrapText="1" indent="1"/>
    </xf>
    <xf numFmtId="0" fontId="10" fillId="4" borderId="8" xfId="0" applyFont="1" applyFill="1" applyBorder="1" applyAlignment="1">
      <alignment horizontal="center" vertical="center" wrapText="1"/>
    </xf>
    <xf numFmtId="0" fontId="11" fillId="0" borderId="8" xfId="0" applyFont="1" applyBorder="1" applyAlignment="1">
      <alignment horizontal="left" vertical="center" wrapText="1" indent="1"/>
    </xf>
    <xf numFmtId="167" fontId="9" fillId="0" borderId="8" xfId="0" applyNumberFormat="1" applyFont="1" applyBorder="1" applyAlignment="1">
      <alignment horizontal="center" vertical="center"/>
    </xf>
    <xf numFmtId="0" fontId="12" fillId="0" borderId="8" xfId="0" applyFont="1" applyBorder="1" applyAlignment="1">
      <alignment horizontal="center" vertical="center"/>
    </xf>
    <xf numFmtId="0" fontId="15" fillId="0" borderId="8" xfId="0" applyFont="1" applyBorder="1" applyAlignment="1">
      <alignment horizontal="left" vertical="center" wrapText="1"/>
    </xf>
    <xf numFmtId="0" fontId="11" fillId="0" borderId="8" xfId="0" applyFont="1" applyBorder="1" applyAlignment="1">
      <alignment horizontal="left" vertical="center" wrapText="1"/>
    </xf>
    <xf numFmtId="0" fontId="11" fillId="0" borderId="8" xfId="0" applyFont="1" applyBorder="1" applyAlignment="1">
      <alignment horizontal="center" vertical="center" wrapText="1"/>
    </xf>
    <xf numFmtId="0" fontId="17" fillId="0" borderId="8" xfId="0" applyFont="1" applyBorder="1" applyAlignment="1">
      <alignment horizontal="center" vertical="center" wrapText="1" indent="1"/>
    </xf>
    <xf numFmtId="0" fontId="16" fillId="0" borderId="8" xfId="0" applyFont="1" applyBorder="1" applyAlignment="1">
      <alignment horizontal="center" vertical="center" wrapText="1"/>
    </xf>
    <xf numFmtId="0" fontId="13" fillId="0" borderId="0" xfId="0" applyFont="1" applyAlignment="1">
      <alignment horizontal="center" vertical="center"/>
    </xf>
    <xf numFmtId="167" fontId="4" fillId="0" borderId="9" xfId="10" applyNumberFormat="1" applyFont="1" applyFill="1" applyBorder="1" applyAlignment="1">
      <alignment horizontal="center" vertical="center" wrapText="1" indent="1"/>
    </xf>
    <xf numFmtId="0" fontId="12" fillId="0" borderId="8" xfId="0" applyFont="1" applyBorder="1" applyAlignment="1">
      <alignment horizontal="center" vertical="center" wrapText="1"/>
    </xf>
  </cellXfs>
  <cellStyles count="32">
    <cellStyle name="Excel_BuiltIn_Comma" xfId="1"/>
    <cellStyle name="Heading" xfId="2"/>
    <cellStyle name="Heading1" xfId="3"/>
    <cellStyle name="Hyperlink" xfId="31"/>
    <cellStyle name="Millares [0] 2" xfId="4"/>
    <cellStyle name="Millares [0] 2 2" xfId="5"/>
    <cellStyle name="Millares [0] 2 3" xfId="6"/>
    <cellStyle name="Millares [0] 2 4" xfId="7"/>
    <cellStyle name="Millares [0] 3" xfId="8"/>
    <cellStyle name="Millares [0] 3 2" xfId="9"/>
    <cellStyle name="Moneda" xfId="10" builtinId="4"/>
    <cellStyle name="Moneda [0] 2" xfId="11"/>
    <cellStyle name="Moneda [0] 2 2" xfId="12"/>
    <cellStyle name="Moneda [0] 2 3" xfId="13"/>
    <cellStyle name="Moneda [0] 3" xfId="14"/>
    <cellStyle name="Moneda [0] 4" xfId="15"/>
    <cellStyle name="Moneda [0] 5" xfId="16"/>
    <cellStyle name="Moneda [0] 6" xfId="17"/>
    <cellStyle name="Moneda [0] 7" xfId="18"/>
    <cellStyle name="Moneda 2" xfId="19"/>
    <cellStyle name="Moneda 3" xfId="20"/>
    <cellStyle name="Moneda 4" xfId="21"/>
    <cellStyle name="Normal" xfId="0" builtinId="0"/>
    <cellStyle name="Normal 2" xfId="22"/>
    <cellStyle name="Normal 2 2" xfId="23"/>
    <cellStyle name="Normal 3" xfId="24"/>
    <cellStyle name="Normal 3 2" xfId="25"/>
    <cellStyle name="Normal 4" xfId="26"/>
    <cellStyle name="Normal 5" xfId="27"/>
    <cellStyle name="Porcentaje 2" xfId="28"/>
    <cellStyle name="Result" xfId="29"/>
    <cellStyle name="Result2" xfId="30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FE7F5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1A1A1A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pivotCacheDefinition" Target="pivotCache/pivotCacheDefinition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133350</xdr:colOff>
      <xdr:row>0</xdr:row>
      <xdr:rowOff>247650</xdr:rowOff>
    </xdr:from>
    <xdr:to>
      <xdr:col>2</xdr:col>
      <xdr:colOff>466725</xdr:colOff>
      <xdr:row>0</xdr:row>
      <xdr:rowOff>914400</xdr:rowOff>
    </xdr:to>
    <xdr:pic>
      <xdr:nvPicPr>
        <xdr:cNvPr id="2" name="Imagen 85">
          <a:extLst>
            <a:ext uri="{FF2B5EF4-FFF2-40B4-BE49-F238E27FC236}">
              <a16:creationId xmlns:a16="http://schemas.microsoft.com/office/drawing/2014/main" id="{7DD65497-3764-F2A6-8C74-7DC31108AFC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3350" y="247650"/>
          <a:ext cx="1704975" cy="666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19</xdr:col>
      <xdr:colOff>542925</xdr:colOff>
      <xdr:row>0</xdr:row>
      <xdr:rowOff>238125</xdr:rowOff>
    </xdr:from>
    <xdr:to>
      <xdr:col>19</xdr:col>
      <xdr:colOff>1000125</xdr:colOff>
      <xdr:row>0</xdr:row>
      <xdr:rowOff>895350</xdr:rowOff>
    </xdr:to>
    <xdr:pic>
      <xdr:nvPicPr>
        <xdr:cNvPr id="3" name="Imagen 565">
          <a:extLst>
            <a:ext uri="{FF2B5EF4-FFF2-40B4-BE49-F238E27FC236}">
              <a16:creationId xmlns:a16="http://schemas.microsoft.com/office/drawing/2014/main" id="{31E95AF6-B883-3F16-996C-3D010BD1D82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773900" y="238125"/>
          <a:ext cx="457200" cy="657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externalLinkPath" Target="/TRABAJOS/KENNEDY/FORMULACIONES&#61480;/FORMULACION%202021/LICENCIAS/ANEXO%20%20ESTRUCTURA%20DE%20COSTOS.xls" TargetMode="Externa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invalid="1" refreshedBy="Usuario" refreshedDate="44224.635671296295" createdVersion="1" refreshedVersion="4" recordCount="226">
  <cacheSource type="worksheet">
    <worksheetSource ref="B2:F226" sheet="Estructura Costos " r:id="rId1"/>
  </cacheSource>
  <cacheFields count="5">
    <cacheField name="No." numFmtId="0">
      <sharedItems containsSemiMixedTypes="0" containsString="0" containsNumber="1" containsInteger="1"/>
    </cacheField>
    <cacheField name="GRUPO" numFmtId="0">
      <sharedItems count="8">
        <s v="BIOSEGURIDAD"/>
        <s v="PUBLICIDAD"/>
        <s v="TRANSPORTE"/>
        <s v="DEPORTE"/>
        <s v="PAPELERÍA"/>
        <s v="E.P.P -HERRAMIENTAS"/>
        <s v="LOGÍSTICA"/>
        <s v="DOTACIÓN"/>
      </sharedItems>
    </cacheField>
    <cacheField name="ÍTEM" numFmtId="0">
      <sharedItems containsString="0"/>
    </cacheField>
    <cacheField name="CODIGO UNSPSC" numFmtId="0">
      <sharedItems containsString="0" containsNumber="1" containsInteger="1"/>
    </cacheField>
    <cacheField name="DESCRIPCIÓN" numFmtId="0">
      <sharedItems containsString="0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a dinámica1" cacheId="0" dataOnRows="1" applyNumberFormats="0" applyBorderFormats="0" applyFontFormats="0" applyPatternFormats="0" applyAlignmentFormats="0" applyWidthHeightFormats="1" dataCaption="Datos" updatedVersion="5" showMemberPropertyTips="0" useAutoFormatting="1" itemPrintTitles="1" createdVersion="1" indent="0" compact="0" compactData="0" gridDropZones="1">
  <location ref="A3:B13" firstHeaderRow="2" firstDataRow="2" firstDataCol="1"/>
  <pivotFields count="5">
    <pivotField compact="0" outline="0" subtotalTop="0" showAll="0" includeNewItemsInFilter="1"/>
    <pivotField axis="axisRow" compact="0" outline="0" subtotalTop="0" showAll="0" includeNewItemsInFilter="1">
      <items count="9">
        <item x="0"/>
        <item x="3"/>
        <item x="7"/>
        <item x="5"/>
        <item x="6"/>
        <item x="4"/>
        <item x="1"/>
        <item x="2"/>
        <item t="default"/>
      </items>
    </pivotField>
    <pivotField compact="0" outline="0" subtotalTop="0" showAll="0" includeNewItemsInFilter="1"/>
    <pivotField compact="0" outline="0" subtotalTop="0" showAll="0" includeNewItemsInFilter="1"/>
    <pivotField dataField="1" compact="0" outline="0" subtotalTop="0" showAll="0" includeNewItemsInFilter="1"/>
  </pivotFields>
  <rowFields count="1">
    <field x="1"/>
  </rowFields>
  <rowItems count="9">
    <i>
      <x/>
    </i>
    <i>
      <x v="1"/>
    </i>
    <i>
      <x v="2"/>
    </i>
    <i>
      <x v="3"/>
    </i>
    <i>
      <x v="4"/>
    </i>
    <i>
      <x v="5"/>
    </i>
    <i>
      <x v="6"/>
    </i>
    <i>
      <x v="7"/>
    </i>
    <i t="grand">
      <x/>
    </i>
  </rowItems>
  <colItems count="1">
    <i/>
  </colItems>
  <dataFields count="1">
    <dataField name="Cuenta de DESCRIPCIÓN" fld="4" subtotal="count" baseField="0" baseItem="0"/>
  </dataFields>
  <pivotTableStyleInfo showRowHeaders="1" showColHeaders="1" showRowStripes="0" showColStripes="0" showLastColumn="1"/>
  <extLst>
    <ext xmlns:xpdl="http://schemas.microsoft.com/office/spreadsheetml/2016/pivotdefaultlayout" uri="{747A6164-185A-40DC-8AA5-F01512510D54}">
      <xpdl:pivotTableDefinition16 EnabledSubtotalsDefault="0" SubtotalsOnTopDefault="0"/>
    </ext>
  </extLst>
</pivotTableDefinition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10"/>
  <sheetViews>
    <sheetView tabSelected="1" zoomScale="80" zoomScaleNormal="80" workbookViewId="0">
      <pane ySplit="1" topLeftCell="A2" activePane="bottomLeft" state="frozen"/>
      <selection pane="bottomLeft" activeCell="T14" sqref="T14"/>
    </sheetView>
  </sheetViews>
  <sheetFormatPr baseColWidth="10" defaultColWidth="9.140625" defaultRowHeight="16.5" x14ac:dyDescent="0.3"/>
  <cols>
    <col min="1" max="1" width="11.42578125" style="11" customWidth="1"/>
    <col min="2" max="2" width="8.5703125" style="11" customWidth="1"/>
    <col min="3" max="3" width="26.42578125" style="11" customWidth="1"/>
    <col min="4" max="4" width="66.140625" style="11" customWidth="1"/>
    <col min="5" max="5" width="15.42578125" style="11" customWidth="1"/>
    <col min="6" max="6" width="12.7109375" style="11" customWidth="1"/>
    <col min="7" max="7" width="13.5703125" style="15" customWidth="1"/>
    <col min="8" max="8" width="21.7109375" style="11" customWidth="1"/>
    <col min="9" max="9" width="19.42578125" style="11" customWidth="1"/>
    <col min="10" max="10" width="25" style="11" customWidth="1"/>
    <col min="11" max="19" width="19.42578125" style="11" customWidth="1"/>
    <col min="20" max="20" width="19.42578125" style="23" customWidth="1"/>
    <col min="21" max="251" width="11.42578125" style="11" customWidth="1"/>
    <col min="252" max="16384" width="9.140625" style="11"/>
  </cols>
  <sheetData>
    <row r="1" spans="1:20" ht="114.6" customHeight="1" x14ac:dyDescent="0.3">
      <c r="A1" s="43" t="s">
        <v>0</v>
      </c>
      <c r="B1" s="43"/>
      <c r="C1" s="43"/>
      <c r="D1" s="43"/>
      <c r="E1" s="43"/>
      <c r="F1" s="43"/>
      <c r="G1" s="43"/>
      <c r="H1" s="43"/>
      <c r="I1" s="43"/>
      <c r="J1" s="43"/>
      <c r="K1" s="43"/>
      <c r="L1" s="43"/>
      <c r="M1" s="43"/>
      <c r="N1" s="43"/>
      <c r="O1" s="43"/>
      <c r="P1" s="43"/>
      <c r="Q1" s="43"/>
      <c r="R1" s="43"/>
      <c r="S1" s="43"/>
      <c r="T1" s="43"/>
    </row>
    <row r="2" spans="1:20" s="12" customFormat="1" ht="72" x14ac:dyDescent="0.2">
      <c r="A2" s="17" t="s">
        <v>1</v>
      </c>
      <c r="B2" s="34" t="s">
        <v>2</v>
      </c>
      <c r="C2" s="34"/>
      <c r="D2" s="18" t="s">
        <v>3</v>
      </c>
      <c r="E2" s="18" t="s">
        <v>4</v>
      </c>
      <c r="F2" s="18" t="s">
        <v>5</v>
      </c>
      <c r="G2" s="19" t="s">
        <v>6</v>
      </c>
      <c r="H2" s="18" t="s">
        <v>7</v>
      </c>
      <c r="I2" s="18" t="s">
        <v>8</v>
      </c>
      <c r="J2" s="18" t="s">
        <v>9</v>
      </c>
      <c r="K2" s="18" t="s">
        <v>10</v>
      </c>
      <c r="L2" s="18" t="s">
        <v>11</v>
      </c>
      <c r="M2" s="18" t="s">
        <v>12</v>
      </c>
      <c r="N2" s="18" t="s">
        <v>13</v>
      </c>
      <c r="O2" s="18" t="s">
        <v>14</v>
      </c>
      <c r="P2" s="18" t="s">
        <v>15</v>
      </c>
      <c r="Q2" s="18" t="s">
        <v>16</v>
      </c>
      <c r="R2" s="18" t="s">
        <v>17</v>
      </c>
      <c r="S2" s="18" t="s">
        <v>18</v>
      </c>
      <c r="T2" s="20" t="s">
        <v>19</v>
      </c>
    </row>
    <row r="3" spans="1:20" ht="300.75" customHeight="1" x14ac:dyDescent="0.3">
      <c r="A3" s="21">
        <v>1</v>
      </c>
      <c r="B3" s="42" t="s">
        <v>20</v>
      </c>
      <c r="C3" s="42"/>
      <c r="D3" s="22" t="s">
        <v>21</v>
      </c>
      <c r="E3" s="13">
        <v>1</v>
      </c>
      <c r="F3" s="14">
        <v>1</v>
      </c>
      <c r="G3" s="16" t="s">
        <v>22</v>
      </c>
      <c r="H3" s="24"/>
      <c r="I3" s="24"/>
      <c r="J3" s="24"/>
      <c r="K3" s="26"/>
      <c r="L3" s="26"/>
      <c r="M3" s="26"/>
      <c r="N3" s="24"/>
      <c r="O3" s="24"/>
      <c r="P3" s="24"/>
      <c r="Q3" s="24">
        <v>1915200</v>
      </c>
      <c r="R3" s="24">
        <v>1152660</v>
      </c>
      <c r="S3" s="24">
        <v>1345775.51</v>
      </c>
      <c r="T3" s="24">
        <f>AVERAGE(Q3:S3)</f>
        <v>1471211.8366666667</v>
      </c>
    </row>
    <row r="4" spans="1:20" ht="35.25" customHeight="1" x14ac:dyDescent="0.3">
      <c r="A4" s="37">
        <v>2</v>
      </c>
      <c r="B4" s="41" t="s">
        <v>23</v>
      </c>
      <c r="C4" s="41"/>
      <c r="D4" s="38" t="s">
        <v>24</v>
      </c>
      <c r="E4" s="40">
        <v>300</v>
      </c>
      <c r="F4" s="40">
        <v>1</v>
      </c>
      <c r="G4" s="35" t="s">
        <v>22</v>
      </c>
      <c r="H4" s="36">
        <f>4330*1.19</f>
        <v>5152.7</v>
      </c>
      <c r="I4" s="29">
        <f>5950*1.19</f>
        <v>7080.5</v>
      </c>
      <c r="J4" s="29">
        <v>3808</v>
      </c>
      <c r="K4" s="28"/>
      <c r="L4" s="28"/>
      <c r="M4" s="28"/>
      <c r="N4" s="28"/>
      <c r="O4" s="28"/>
      <c r="P4" s="28"/>
      <c r="Q4" s="30"/>
      <c r="R4" s="30"/>
      <c r="S4" s="30"/>
      <c r="T4" s="27">
        <f>+AVERAGE(H4:H4:I5)*300</f>
        <v>1834980</v>
      </c>
    </row>
    <row r="5" spans="1:20" ht="35.25" customHeight="1" x14ac:dyDescent="0.3">
      <c r="A5" s="37"/>
      <c r="B5" s="41"/>
      <c r="C5" s="41"/>
      <c r="D5" s="39"/>
      <c r="E5" s="40"/>
      <c r="F5" s="40"/>
      <c r="G5" s="35"/>
      <c r="H5" s="36"/>
      <c r="I5" s="29"/>
      <c r="J5" s="29"/>
      <c r="K5" s="28"/>
      <c r="L5" s="28"/>
      <c r="M5" s="28"/>
      <c r="N5" s="28"/>
      <c r="O5" s="28"/>
      <c r="P5" s="28"/>
      <c r="Q5" s="31"/>
      <c r="R5" s="31"/>
      <c r="S5" s="31"/>
      <c r="T5" s="27"/>
    </row>
    <row r="6" spans="1:20" ht="30" customHeight="1" x14ac:dyDescent="0.3">
      <c r="A6" s="37">
        <v>3</v>
      </c>
      <c r="B6" s="41" t="s">
        <v>25</v>
      </c>
      <c r="C6" s="41"/>
      <c r="D6" s="38" t="s">
        <v>26</v>
      </c>
      <c r="E6" s="40">
        <v>1</v>
      </c>
      <c r="F6" s="40">
        <v>1</v>
      </c>
      <c r="G6" s="35" t="s">
        <v>22</v>
      </c>
      <c r="H6" s="28"/>
      <c r="I6" s="28"/>
      <c r="J6" s="28"/>
      <c r="K6" s="29">
        <v>4284000</v>
      </c>
      <c r="L6" s="29">
        <v>8568000</v>
      </c>
      <c r="M6" s="28">
        <v>3000000</v>
      </c>
      <c r="N6" s="28"/>
      <c r="O6" s="28"/>
      <c r="P6" s="28"/>
      <c r="Q6" s="30"/>
      <c r="R6" s="30"/>
      <c r="S6" s="30"/>
      <c r="T6" s="27">
        <f>+AVERAGE(K6:M6)</f>
        <v>5284000</v>
      </c>
    </row>
    <row r="7" spans="1:20" ht="28.5" customHeight="1" x14ac:dyDescent="0.3">
      <c r="A7" s="37"/>
      <c r="B7" s="41"/>
      <c r="C7" s="41"/>
      <c r="D7" s="39"/>
      <c r="E7" s="40"/>
      <c r="F7" s="40"/>
      <c r="G7" s="35"/>
      <c r="H7" s="28"/>
      <c r="I7" s="28"/>
      <c r="J7" s="28"/>
      <c r="K7" s="29"/>
      <c r="L7" s="29"/>
      <c r="M7" s="28"/>
      <c r="N7" s="28"/>
      <c r="O7" s="28"/>
      <c r="P7" s="28"/>
      <c r="Q7" s="31"/>
      <c r="R7" s="31"/>
      <c r="S7" s="31"/>
      <c r="T7" s="27"/>
    </row>
    <row r="8" spans="1:20" ht="226.5" customHeight="1" x14ac:dyDescent="0.3">
      <c r="A8" s="45">
        <v>4</v>
      </c>
      <c r="B8" s="41" t="s">
        <v>27</v>
      </c>
      <c r="C8" s="41"/>
      <c r="D8" s="38" t="s">
        <v>28</v>
      </c>
      <c r="E8" s="40">
        <v>1</v>
      </c>
      <c r="F8" s="40">
        <v>1</v>
      </c>
      <c r="G8" s="35" t="s">
        <v>29</v>
      </c>
      <c r="H8" s="28"/>
      <c r="I8" s="28"/>
      <c r="J8" s="28"/>
      <c r="K8" s="28"/>
      <c r="L8" s="28"/>
      <c r="M8" s="28"/>
      <c r="N8" s="29">
        <f>7900000*1.19</f>
        <v>9401000</v>
      </c>
      <c r="O8" s="29">
        <f>7500000*1.19</f>
        <v>8925000</v>
      </c>
      <c r="P8" s="29">
        <f>10000000*1.19</f>
        <v>11900000</v>
      </c>
      <c r="Q8" s="32"/>
      <c r="R8" s="32"/>
      <c r="S8" s="32"/>
      <c r="T8" s="27">
        <f>+AVERAGE(N8:P8)</f>
        <v>10075333.333333334</v>
      </c>
    </row>
    <row r="9" spans="1:20" ht="35.25" customHeight="1" x14ac:dyDescent="0.3">
      <c r="A9" s="45"/>
      <c r="B9" s="41"/>
      <c r="C9" s="41"/>
      <c r="D9" s="39"/>
      <c r="E9" s="40"/>
      <c r="F9" s="40"/>
      <c r="G9" s="35"/>
      <c r="H9" s="28"/>
      <c r="I9" s="28"/>
      <c r="J9" s="28"/>
      <c r="K9" s="28"/>
      <c r="L9" s="28"/>
      <c r="M9" s="28"/>
      <c r="N9" s="29"/>
      <c r="O9" s="29"/>
      <c r="P9" s="29"/>
      <c r="Q9" s="33"/>
      <c r="R9" s="33"/>
      <c r="S9" s="33"/>
      <c r="T9" s="44"/>
    </row>
    <row r="10" spans="1:20" x14ac:dyDescent="0.3">
      <c r="T10" s="25">
        <f>SUM(T3:T9)</f>
        <v>18665525.170000002</v>
      </c>
    </row>
  </sheetData>
  <sheetProtection algorithmName="SHA-512" hashValue="PDyD5LrgrvRZ2H3MSnXlc7xyQymkq43mGsZB1BIM3UcosufNKIddvGzCeBbuiiSVhiG/gkcwMHLJ6jv2qw4dBg==" saltValue="UMK0S8TmCg9FsY7KYfaTDA==" spinCount="100000" sheet="1" formatCells="0" formatColumns="0" formatRows="0" insertColumns="0" insertRows="0" insertHyperlinks="0" deleteColumns="0" deleteRows="0" sort="0" autoFilter="0" pivotTables="0"/>
  <mergeCells count="60">
    <mergeCell ref="K8:K9"/>
    <mergeCell ref="A1:T1"/>
    <mergeCell ref="T4:T5"/>
    <mergeCell ref="T8:T9"/>
    <mergeCell ref="L4:L5"/>
    <mergeCell ref="L6:L7"/>
    <mergeCell ref="L8:L9"/>
    <mergeCell ref="J4:J5"/>
    <mergeCell ref="J6:J7"/>
    <mergeCell ref="J8:J9"/>
    <mergeCell ref="A8:A9"/>
    <mergeCell ref="D8:D9"/>
    <mergeCell ref="G8:G9"/>
    <mergeCell ref="H8:H9"/>
    <mergeCell ref="I8:I9"/>
    <mergeCell ref="H6:H7"/>
    <mergeCell ref="B3:C3"/>
    <mergeCell ref="I6:I7"/>
    <mergeCell ref="A6:A7"/>
    <mergeCell ref="D6:D7"/>
    <mergeCell ref="E6:E7"/>
    <mergeCell ref="E8:E9"/>
    <mergeCell ref="F8:F9"/>
    <mergeCell ref="F6:F7"/>
    <mergeCell ref="G6:G7"/>
    <mergeCell ref="B6:C7"/>
    <mergeCell ref="B8:C9"/>
    <mergeCell ref="A4:A5"/>
    <mergeCell ref="D4:D5"/>
    <mergeCell ref="E4:E5"/>
    <mergeCell ref="F4:F5"/>
    <mergeCell ref="B4:C5"/>
    <mergeCell ref="P6:P7"/>
    <mergeCell ref="B2:C2"/>
    <mergeCell ref="G4:G5"/>
    <mergeCell ref="H4:H5"/>
    <mergeCell ref="I4:I5"/>
    <mergeCell ref="K4:K5"/>
    <mergeCell ref="K6:K7"/>
    <mergeCell ref="N4:N5"/>
    <mergeCell ref="O4:O5"/>
    <mergeCell ref="M6:M7"/>
    <mergeCell ref="N6:N7"/>
    <mergeCell ref="O6:O7"/>
    <mergeCell ref="T6:T7"/>
    <mergeCell ref="M8:M9"/>
    <mergeCell ref="N8:N9"/>
    <mergeCell ref="O8:O9"/>
    <mergeCell ref="Q4:Q5"/>
    <mergeCell ref="R4:R5"/>
    <mergeCell ref="S4:S5"/>
    <mergeCell ref="R6:R7"/>
    <mergeCell ref="S6:S7"/>
    <mergeCell ref="Q6:Q7"/>
    <mergeCell ref="Q8:Q9"/>
    <mergeCell ref="R8:R9"/>
    <mergeCell ref="S8:S9"/>
    <mergeCell ref="P4:P5"/>
    <mergeCell ref="P8:P9"/>
    <mergeCell ref="M4:M5"/>
  </mergeCells>
  <pageMargins left="0.7" right="0.7" top="0.75" bottom="0.75" header="0.3" footer="0.3"/>
  <pageSetup orientation="portrait" horizontalDpi="360" verticalDpi="36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D19"/>
  <sheetViews>
    <sheetView zoomScale="130" zoomScaleNormal="130" workbookViewId="0">
      <selection activeCell="D28" sqref="D28"/>
    </sheetView>
  </sheetViews>
  <sheetFormatPr baseColWidth="10" defaultColWidth="8.85546875" defaultRowHeight="12.75" x14ac:dyDescent="0.2"/>
  <cols>
    <col min="1" max="1" width="38.42578125" bestFit="1" customWidth="1"/>
    <col min="2" max="2" width="11.42578125" customWidth="1"/>
    <col min="3" max="3" width="16.42578125" customWidth="1"/>
    <col min="4" max="256" width="11.42578125" customWidth="1"/>
  </cols>
  <sheetData>
    <row r="3" spans="1:4" x14ac:dyDescent="0.2">
      <c r="A3" s="2" t="s">
        <v>30</v>
      </c>
      <c r="B3" s="5"/>
    </row>
    <row r="4" spans="1:4" x14ac:dyDescent="0.2">
      <c r="A4" s="2" t="s">
        <v>31</v>
      </c>
      <c r="B4" s="5" t="s">
        <v>32</v>
      </c>
      <c r="D4">
        <v>226</v>
      </c>
    </row>
    <row r="5" spans="1:4" x14ac:dyDescent="0.2">
      <c r="A5" s="1" t="s">
        <v>33</v>
      </c>
      <c r="B5" s="5">
        <v>7</v>
      </c>
      <c r="D5">
        <f>D4/3</f>
        <v>75.333333333333329</v>
      </c>
    </row>
    <row r="6" spans="1:4" x14ac:dyDescent="0.2">
      <c r="A6" s="3" t="s">
        <v>34</v>
      </c>
      <c r="B6" s="6">
        <v>43</v>
      </c>
    </row>
    <row r="7" spans="1:4" x14ac:dyDescent="0.2">
      <c r="A7" s="3" t="s">
        <v>35</v>
      </c>
      <c r="B7" s="6">
        <v>14</v>
      </c>
    </row>
    <row r="8" spans="1:4" x14ac:dyDescent="0.2">
      <c r="A8" s="3" t="s">
        <v>36</v>
      </c>
      <c r="B8" s="6">
        <v>21</v>
      </c>
    </row>
    <row r="9" spans="1:4" x14ac:dyDescent="0.2">
      <c r="A9" s="3" t="s">
        <v>37</v>
      </c>
      <c r="B9" s="6">
        <v>68</v>
      </c>
    </row>
    <row r="10" spans="1:4" x14ac:dyDescent="0.2">
      <c r="A10" s="3" t="s">
        <v>38</v>
      </c>
      <c r="B10" s="6">
        <v>14</v>
      </c>
    </row>
    <row r="11" spans="1:4" x14ac:dyDescent="0.2">
      <c r="A11" s="3" t="s">
        <v>39</v>
      </c>
      <c r="B11" s="6">
        <v>52</v>
      </c>
    </row>
    <row r="12" spans="1:4" x14ac:dyDescent="0.2">
      <c r="A12" s="3" t="s">
        <v>40</v>
      </c>
      <c r="B12" s="6">
        <v>7</v>
      </c>
    </row>
    <row r="13" spans="1:4" x14ac:dyDescent="0.2">
      <c r="A13" s="4" t="s">
        <v>41</v>
      </c>
      <c r="B13" s="7">
        <v>226</v>
      </c>
    </row>
    <row r="16" spans="1:4" s="10" customFormat="1" x14ac:dyDescent="0.2">
      <c r="A16" s="9" t="s">
        <v>31</v>
      </c>
      <c r="B16" s="9" t="s">
        <v>32</v>
      </c>
      <c r="C16" s="9" t="s">
        <v>42</v>
      </c>
    </row>
    <row r="17" spans="1:3" x14ac:dyDescent="0.2">
      <c r="A17" s="8" t="s">
        <v>43</v>
      </c>
      <c r="B17" s="9">
        <v>75</v>
      </c>
      <c r="C17" s="8" t="s">
        <v>44</v>
      </c>
    </row>
    <row r="18" spans="1:3" x14ac:dyDescent="0.2">
      <c r="A18" s="8" t="s">
        <v>45</v>
      </c>
      <c r="B18" s="9">
        <v>78</v>
      </c>
      <c r="C18" s="8" t="s">
        <v>46</v>
      </c>
    </row>
    <row r="19" spans="1:3" x14ac:dyDescent="0.2">
      <c r="A19" s="8" t="s">
        <v>47</v>
      </c>
      <c r="B19" s="9">
        <v>73</v>
      </c>
      <c r="C19" s="8" t="s">
        <v>48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COTIZACIONES</vt:lpstr>
      <vt:lpstr>Hoja2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JLGL</dc:creator>
  <cp:keywords/>
  <dc:description/>
  <cp:lastModifiedBy>Natalia Maria Borja Vargas</cp:lastModifiedBy>
  <cp:revision/>
  <dcterms:created xsi:type="dcterms:W3CDTF">2017-08-08T15:17:04Z</dcterms:created>
  <dcterms:modified xsi:type="dcterms:W3CDTF">2023-05-06T00:20:28Z</dcterms:modified>
  <cp:category/>
  <cp:contentStatus/>
</cp:coreProperties>
</file>