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424"/>
  <workbookPr defaultThemeVersion="166925"/>
  <mc:AlternateContent xmlns:mc="http://schemas.openxmlformats.org/markup-compatibility/2006">
    <mc:Choice Requires="x15">
      <x15ac:absPath xmlns:x15ac="http://schemas.microsoft.com/office/spreadsheetml/2010/11/ac" url="https://sena4.sharepoint.com/sites/4-GestinContractual2021/Shared Documents/2023/1.1 Documentos PSP 2023/4. Coord. Académica Regular/4.1. Tit y Complem/Nueva autorización Tit y Complem/"/>
    </mc:Choice>
  </mc:AlternateContent>
  <xr:revisionPtr revIDLastSave="0" documentId="13_ncr:1_{C76DF8E8-F376-4233-B561-FC5E16C2E27F}" xr6:coauthVersionLast="47" xr6:coauthVersionMax="47" xr10:uidLastSave="{00000000-0000-0000-0000-000000000000}"/>
  <bookViews>
    <workbookView xWindow="-120" yWindow="-120" windowWidth="29040" windowHeight="15840" xr2:uid="{8E41EF21-4E92-493E-BB4E-DA4F4F822CAF}"/>
  </bookViews>
  <sheets>
    <sheet name="ANEXO 2 TITULADA 2023" sheetId="1" r:id="rId1"/>
  </sheets>
  <externalReferences>
    <externalReference r:id="rId2"/>
    <externalReference r:id="rId3"/>
  </externalReferences>
  <definedNames>
    <definedName name="_xlnm._FilterDatabase" localSheetId="0" hidden="1">'ANEXO 2 TITULADA 2023'!$A$15:$O$55</definedName>
    <definedName name="A" localSheetId="0">#REF!</definedName>
    <definedName name="A">#REF!</definedName>
    <definedName name="AAAAAA" localSheetId="0">#REF!</definedName>
    <definedName name="AAAAAA">#REF!</definedName>
    <definedName name="ACTUALIZADO" localSheetId="0">#REF!</definedName>
    <definedName name="ACTUALIZADO">#REF!</definedName>
    <definedName name="APRE" localSheetId="0">#REF!</definedName>
    <definedName name="APRE">#REF!</definedName>
    <definedName name="APRENDICES" localSheetId="0">#REF!</definedName>
    <definedName name="APRENDICES">#REF!</definedName>
    <definedName name="aqw" localSheetId="0">#REF!</definedName>
    <definedName name="aqw">#REF!</definedName>
    <definedName name="asd" localSheetId="0">#REF!</definedName>
    <definedName name="asd">#REF!</definedName>
    <definedName name="ASESORIA" localSheetId="0">#REF!</definedName>
    <definedName name="ASESORIA">#REF!</definedName>
    <definedName name="ASIS" localSheetId="0">#REF!</definedName>
    <definedName name="ASIS">#REF!</definedName>
    <definedName name="AUDIOVIDEO" localSheetId="0">#REF!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 localSheetId="0">#REF!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 localSheetId="0">#REF!</definedName>
    <definedName name="DDF">#REF!</definedName>
    <definedName name="DEP" localSheetId="0">#REF!</definedName>
    <definedName name="DEP">#REF!</definedName>
    <definedName name="EDFGSDFG" localSheetId="0">#REF!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 localSheetId="0">#REF!</definedName>
    <definedName name="FFF">#REF!</definedName>
    <definedName name="FFFFFF" localSheetId="0">#REF!</definedName>
    <definedName name="FFFFFF">#REF!</definedName>
    <definedName name="FINANCIERA" localSheetId="0">#REF!</definedName>
    <definedName name="FINANCIERA">#REF!</definedName>
    <definedName name="ggggggggggg" localSheetId="0">#REF!</definedName>
    <definedName name="ggggggggggg">#REF!</definedName>
    <definedName name="GHGH" localSheetId="0">#REF!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 localSheetId="0">#REF!</definedName>
    <definedName name="jjjikiku">#REF!</definedName>
    <definedName name="JJJJ" localSheetId="0">#REF!</definedName>
    <definedName name="JJJJ">#REF!</definedName>
    <definedName name="jjjjjjjgf" localSheetId="0">#REF!</definedName>
    <definedName name="jjjjjjjgf">#REF!</definedName>
    <definedName name="LINDAA" localSheetId="0">#REF!</definedName>
    <definedName name="LINDAA">#REF!</definedName>
    <definedName name="lindaaaaaa" localSheetId="0">#REF!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 localSheetId="0">#REF!</definedName>
    <definedName name="nada">#REF!</definedName>
    <definedName name="ÑÑÑÑ" localSheetId="0">#REF!</definedName>
    <definedName name="ÑÑÑÑ">#REF!</definedName>
    <definedName name="NOMINA" localSheetId="0">#REF!</definedName>
    <definedName name="NOMINA">#REF!</definedName>
    <definedName name="origen">[2]Hoja1!$D$3:$D$6</definedName>
    <definedName name="PECUATRO" localSheetId="0">#REF!</definedName>
    <definedName name="PECUATRO">#REF!</definedName>
    <definedName name="PERICO" localSheetId="0">#REF!</definedName>
    <definedName name="PERICO">#REF!</definedName>
    <definedName name="QWERT" localSheetId="0">#REF!</definedName>
    <definedName name="QWERT">#REF!</definedName>
    <definedName name="RED" localSheetId="0">#REF!</definedName>
    <definedName name="RED">#REF!</definedName>
    <definedName name="REGIONAL" localSheetId="0">#REF!</definedName>
    <definedName name="REGIONAL">#REF!</definedName>
    <definedName name="RESIDUOS" localSheetId="0">#REF!</definedName>
    <definedName name="RESIDUOS">#REF!</definedName>
    <definedName name="rubros">[2]Hoja1!$A$3:$A$15</definedName>
    <definedName name="SC" localSheetId="0">#REF!</definedName>
    <definedName name="SC">#REF!</definedName>
    <definedName name="sssss" localSheetId="0">#REF!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 localSheetId="0">#REF!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0" i="1" l="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l="1"/>
  <c r="K17" i="1"/>
  <c r="K16" i="1"/>
  <c r="K51" i="1" l="1"/>
  <c r="D11" i="1" s="1"/>
  <c r="D12" i="1" l="1"/>
</calcChain>
</file>

<file path=xl/sharedStrings.xml><?xml version="1.0" encoding="utf-8"?>
<sst xmlns="http://schemas.openxmlformats.org/spreadsheetml/2006/main" count="213" uniqueCount="116">
  <si>
    <t>Versión: 01</t>
  </si>
  <si>
    <t>Código: 
GFPI-F-139</t>
  </si>
  <si>
    <t>GESTIÓN DE FORMACIÓN PROFESIONAL INTEGRAL</t>
  </si>
  <si>
    <t>ANEXO 2: PLAN DE CONTRATACIÓN DE INSTRUCTORES  RELACIONADOS CON LA FORMACIÓN PROFESIONAL</t>
  </si>
  <si>
    <t>SEGUNDA OFERTA 2023</t>
  </si>
  <si>
    <t>PERIODO : AÑO 2023</t>
  </si>
  <si>
    <t>TOPE GLOBAL PROGRAMADO</t>
  </si>
  <si>
    <t xml:space="preserve">ELABORADO POR:  </t>
  </si>
  <si>
    <t>SALDO</t>
  </si>
  <si>
    <t>Nombre:</t>
  </si>
  <si>
    <t>DAVID ALFONSO CAPACHO LOZADA</t>
  </si>
  <si>
    <t xml:space="preserve">% UTILIZADO: </t>
  </si>
  <si>
    <t>Teléfono:</t>
  </si>
  <si>
    <t>IP</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</si>
  <si>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</si>
  <si>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</si>
  <si>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</si>
  <si>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</si>
  <si>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</si>
  <si>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</si>
  <si>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</si>
  <si>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</si>
  <si>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</si>
  <si>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</si>
  <si>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</si>
  <si>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</si>
  <si>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</si>
  <si>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</si>
  <si>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</si>
  <si>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</si>
  <si>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</si>
  <si>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</si>
  <si>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ARAUCA</t>
  </si>
  <si>
    <t>TN</t>
  </si>
  <si>
    <t>MANTENIMIENTO DE EQUIPOS DE REFRIGERACION, VENTILACION Y CLIMATIZACION</t>
  </si>
  <si>
    <t>PRESTACION DE SERVICIOS INSTRUCTOR</t>
  </si>
  <si>
    <r>
      <rPr>
        <b/>
        <sz val="10"/>
        <rFont val="Arial"/>
        <family val="2"/>
      </rPr>
      <t xml:space="preserve">REQUISITOS ACADÉMICOS: </t>
    </r>
    <r>
      <rPr>
        <sz val="10"/>
        <rFont val="Arial"/>
        <family val="2"/>
      </rPr>
      <t xml:space="preserve">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t>
    </r>
    <r>
      <rPr>
        <b/>
        <sz val="10"/>
        <rFont val="Arial"/>
        <family val="2"/>
      </rPr>
      <t xml:space="preserve">EXPERIENCIA LABORAL Y/O ESPECIALIZACIÓN: </t>
    </r>
    <r>
      <rPr>
        <sz val="10"/>
        <rFont val="Arial"/>
        <family val="2"/>
      </rPr>
      <t>EXPERIENCIA LABORAL DE 24 MESES EN EL SECTOR RVC</t>
    </r>
  </si>
  <si>
    <t>TG</t>
  </si>
  <si>
    <t>TECNOLOGÍA EN GESTIÓN INTEGRADA DE LA CALIDAD, MEDIO AMBIENTE, SEGURIDAD Y SALUD OCUPACIONAL</t>
  </si>
  <si>
    <r>
      <rPr>
        <b/>
        <sz val="10"/>
        <color theme="1"/>
        <rFont val="Arial"/>
        <family val="2"/>
      </rPr>
      <t xml:space="preserve">REQUISITOS ACADÉMICOS: </t>
    </r>
    <r>
      <rPr>
        <sz val="10"/>
        <color theme="1"/>
        <rFont val="Arial"/>
        <family val="2"/>
      </rPr>
      <t xml:space="preserve">El programa requiere de un equipo de instructores Técnicos, conformado por:
Ingenieros de diferentes áreas de las ciencias. y/o Administrador de empresas.
</t>
    </r>
    <r>
      <rPr>
        <b/>
        <sz val="10"/>
        <color theme="1"/>
        <rFont val="Arial"/>
        <family val="2"/>
      </rPr>
      <t>EXPERIENCIA LABORAL Y/O ESPECIALIZACIÓN:</t>
    </r>
    <r>
      <rPr>
        <sz val="10"/>
        <color theme="1"/>
        <rFont val="Arial"/>
        <family val="2"/>
      </rPr>
      <t xml:space="preserve"> Mínimo 24 meses de vinculación laboral con el área de su profesión
Especialista en Sistemas de Gestión de la Calidad</t>
    </r>
  </si>
  <si>
    <t>EMPRENDIMIENTO Y FOMENTO EMPRESARIAL</t>
  </si>
  <si>
    <r>
      <rPr>
        <b/>
        <sz val="10"/>
        <rFont val="Arial"/>
        <family val="2"/>
      </rPr>
      <t xml:space="preserve">REQUISITOS ACADÉMICOS: </t>
    </r>
    <r>
      <rPr>
        <sz val="10"/>
        <rFont val="Arial"/>
        <family val="2"/>
      </rPr>
      <t xml:space="preserve">ALTERNATIVA 1.
TÍTULO DE TECNÓLOGO EN EL NÚCLEO BÁSICO DE CONOCIMIENTO DE ADMINISTRACIÓN; O CONTADURÍA
PÚBLICA; O ECONOMÍA; O INGENIERÍA ADMINISTRATIVA Y AFINES; O INGENIERÍA INDUSTRIAL Y AFINES; O
NBC SIN CLASIFICAR. VER ANEXOS: (N.B.C.), (TITULOS SENA).
ALTERNATIVA 2.
TÍTULO PROFESIONAL UNIVERSITARIO EN EL NÚCLEO BÁSICO DE CONOCIMIENTO DE: ADMINISTRACIÓN; O
CONTADURÍA PÚBLICA; O ECONOMÍA; O INGENIERÍA ADMINISTRATIVA Y AFINES; O DERECHO Y AFINES; O
INGENIERÍA INDUSTRIAL Y AFINES; O NBC SIN CLASIFICAR. (VER ANEXO N.B.C). TARJETA PROFESIONAL EN
LOS CASOS EXIGIDOS POR LA LEY.
</t>
    </r>
    <r>
      <rPr>
        <b/>
        <sz val="10"/>
        <rFont val="Arial"/>
        <family val="2"/>
      </rPr>
      <t>EXPERIENCIA LABORAL Y/O ESPECIALIZACIÓN:</t>
    </r>
    <r>
      <rPr>
        <sz val="10"/>
        <rFont val="Arial"/>
        <family val="2"/>
      </rPr>
      <t xml:space="preserve"> ALTERNATIVA 1.
DOCE (12) MESES EN DOCENCIA. 
DIECIOCHO (18) MESES DE EXPERIENCIA RELACIONADA CON EL EJERCICIO DE GESTIÓN ADMINISTRATIVA.
ALTERNATIVA 2.
DOCE (12) MESES EN DOCENCIA. 
DOCE (12) MESES DE EXPERIENCIA RELACIONADA CON EL EJERCICIO DE GESTIÓN ADMINISTRATIVA.</t>
    </r>
  </si>
  <si>
    <t>TRANSVERSAL BILINGUISMO</t>
  </si>
  <si>
    <t>INSTITUCIONAL DE LA ENSEÑANZA DE IDIOMAS - INGLES PRESENCIAL</t>
  </si>
  <si>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</si>
  <si>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</si>
  <si>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t>TRANSVERSAL INTERACCIÓN CONSIGO MISMO</t>
  </si>
  <si>
    <t>Institucional de Integralidad de la Formación - Interacción Consigo Mismo, con los demás, con la Naturaleza y con la Trascendencia</t>
  </si>
  <si>
    <r>
      <rPr>
        <b/>
        <sz val="10"/>
        <rFont val="Arial"/>
        <family val="2"/>
      </rPr>
      <t>REQUISITOS ACADEMICOS:</t>
    </r>
    <r>
      <rPr>
        <sz val="10"/>
        <rFont val="Arial"/>
        <family val="2"/>
      </rPr>
      <t xml:space="preserve">
OPCIÓN 1: PROFESIONAL EN CARRERAS DE FORMACIÓN RELACIONADAS CON FILOSOFÍA, O ANTROPOLOGÍA, O PSICOLOGÍA, O TRABAJO SOCIAL, O SOCIOLOGÍA O AFINES.
OPCIÓN 2: PROFESIONAL CON ESTUDIOS RELACIONADOS EN ÉTICA, O BIOÉTICA, O DEONTOLOGÍA O HUMANISMO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 Y/O TRABAJO COMUNITARIO.</t>
    </r>
  </si>
  <si>
    <t>TRANSVERSAL COMUNICACIÓN</t>
  </si>
  <si>
    <t>Institucional de Pedagogía - Comunicación</t>
  </si>
  <si>
    <r>
      <rPr>
        <b/>
        <sz val="10"/>
        <rFont val="Arial"/>
        <family val="2"/>
      </rPr>
      <t xml:space="preserve">REQUISITOS ACADEMICOS: </t>
    </r>
    <r>
      <rPr>
        <sz val="10"/>
        <rFont val="Arial"/>
        <family val="2"/>
      </rPr>
      <t xml:space="preserve">
FORMACIÓN EN CIENCIAS DE LA COMUNICACIÓN, PERIODISMO, LINGÜÍSTICA, FILOLOGÍA, LENGUAS CLÁSICAS O MODERNAS, ESPAÑOL Y LITERATURA.
</t>
    </r>
    <r>
      <rPr>
        <b/>
        <sz val="10"/>
        <rFont val="Arial"/>
        <family val="2"/>
      </rPr>
      <t xml:space="preserve">EXPERIENCIA LABORAL Y/O ESPECIALIZACIÓN:
</t>
    </r>
    <r>
      <rPr>
        <sz val="10"/>
        <rFont val="Arial"/>
        <family val="2"/>
      </rPr>
      <t>UN (1) AÑO DE EXPERIENCIA LABORAL EN EL ÁREA SEIS (6) MESES DE EXPERIENCIA DOCENTE</t>
    </r>
  </si>
  <si>
    <t>TRANSVERSAL ACTIVIDAD FISICA</t>
  </si>
  <si>
    <t>Institucional de Pedagogía - Actividad Física y Hábitos de Vida Saludables</t>
  </si>
  <si>
    <r>
      <rPr>
        <b/>
        <sz val="10"/>
        <rFont val="Arial"/>
        <family val="2"/>
      </rPr>
      <t>REQUISITOS ACADEMICOS:</t>
    </r>
    <r>
      <rPr>
        <sz val="10"/>
        <rFont val="Arial"/>
        <family val="2"/>
      </rPr>
      <t xml:space="preserve">
LICENCIADO EN EDUCACIÓN FÍSICA
PROFESIONAL EN CIENCIAS DEL DEPORTE.
TECNÓLOGO EN ACTIVIDAD FÍSICA O ENTRENAMIENTO DEPORTIVO CON ESPECIALIZACIÓN TECNOLÓGICA RELACIONADA CON EL ÁREA DE CONOCIMIENTO.
</t>
    </r>
    <r>
      <rPr>
        <b/>
        <sz val="10"/>
        <rFont val="Arial"/>
        <family val="2"/>
      </rPr>
      <t>EXPERIENCIA LABORAL Y/O ESPECIALIZACIÓN:</t>
    </r>
    <r>
      <rPr>
        <sz val="10"/>
        <rFont val="Arial"/>
        <family val="2"/>
      </rPr>
      <t xml:space="preserve">
MÍNIMO 12 MESES DE EXPERIENCIA LABORAL EN EL ÁREA OBJETO DEL DESEMPEÑO.
EXPERIENCIA DOCENTE MÍNIMO DE 12 MESES</t>
    </r>
  </si>
  <si>
    <t>COMPLEMENTARIO TRABAJO SEGURO EN ALTURAS</t>
  </si>
  <si>
    <t>TRABAJADOR AUTORIZADO PARA TRABAJO EN ALTURAS</t>
  </si>
  <si>
    <t>30-01-2023</t>
  </si>
  <si>
    <r>
      <rPr>
        <b/>
        <sz val="10"/>
        <rFont val="Arial"/>
        <family val="2"/>
      </rPr>
      <t xml:space="preserve">REQUISITOS ACADÉMICOS:
</t>
    </r>
    <r>
      <rPr>
        <sz val="10"/>
        <rFont val="Arial"/>
        <family val="2"/>
      </rPr>
      <t xml:space="preserve">ALTERNATIVA 1:
PROFESIONAL EN SEGURIDAD Y SALUD EN EL TRABAJO, SALUD OCUPACIONAL O PROFESIONAL CON POSGRADO (ESPECIALIZACIÓN, MAESTRÍA O DOCTORADO) EN SEGURIDAD Y SALUD EN EL TRABAJO, SALUD OCUPACIONAL O ALGUNAS DE SUS ÁREAS AFINES.
ALTERNATIVA 2:
TECNÓLOGO EN SEGURIDAD Y SALUD EN EL TRABAJO, SALUD OCUPACIONAL O ALGUNA DE SUS ÁREAS AFINES.
REQUISITOS ADICIONALES PARA ALTERNATIVAS 1 Y 2:
LICENCIA VIGENTE EN SEGURIDAD Y SALUD EN EL TRABAJO.
CERTIFICADO EN EL NIVEL DE ENTRENADOR DE TRABAJO EN ALTURAS.
CERTIFICADO DE ACTUALIZACIÓN PARA ENTRENADOR DE TRABAJO EN ALTURAS CON INTENSIDAD MÍNIMA DE 32 HORAS
CERTIFICADO EN EL NIVEL DE COORDINADOR DE TRABAJO EN ALTURAS Y SU ACTUALIZACIÓN DE 16 HORAS SEGÚN RESOLUCIÓN 4272 DE 2021.
CERTIFICADO DE FORMACIÓN EN NIVEL AVANZADO O TRABAJADOR AUTORIZADO PARA TRABAJO EN ALTURAS Y REENTRENAMIENTO VIGENTE CUMPLIENDO LA NORMATIVA.
CERTIFICADO DE FORMACIÓN EN PRIMEROS AUXILIOS CON UNA INTENSIDAD MÍNIMA DE VEINTE (20) HORAS DE FORMACIÓN.
CERTIFICADO EN RESCATE INDUSTRIAL EN TRABAJO EN ALTURAS CON UNA INTENSIDAD MÍNIMA DE VEINTE CUATRO (24) HORAS DE FORMACIÓN.
CERTIFICADO DE FORMACIÓN EN ARMADO DE ANDAMIOS, EXPEDIDO POR ENTIDAD RECONOCIDA O FABRICANTE.
CERTIFICADO DEL CURSO DE SISTEMA DE GESTIÓN DE SEGURIDAD Y SALUD EN EL TRABAJO CON INTENSIDAD DE CINCUENTA (50) HORAS Y LA ACTUALIZACIÓN CON INTENSIDAD DE VEINTE (20) HORAS, SI APLICA
</t>
    </r>
    <r>
      <rPr>
        <b/>
        <sz val="10"/>
        <rFont val="Arial"/>
        <family val="2"/>
      </rPr>
      <t xml:space="preserve">EXPERIENCIA LABORAL Y/O ESPECIALIZACIÓN:
</t>
    </r>
    <r>
      <rPr>
        <sz val="10"/>
        <rFont val="Arial"/>
        <family val="2"/>
      </rPr>
      <t xml:space="preserve">ALTERNATIVA 1:
EXPERIENCIA PROFESIONAL CERTIFICADA DE SESENTA (60) MESES DE LOS CUALES:
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ALTERNATIVA 2:
EXPERIENCIA PROFESIONAL CERTIFICADA DE SETENTA Y DOS (72) MESES DE LOS CUALES:
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EN FUNCIONES ESPECÍFICAS Y RELACIONADAS CON TRABAJO EN ALTURAS
VEINTICUATRO (24) MESES DESARROLLANDO PROCESOS CAPACITACIÓN Y ENTRENAMIENTO EN TRABAJO EN ALTURAS, EN OFERENTES DE CAPACITACIÓN Y
</t>
    </r>
  </si>
  <si>
    <t>ARAUQUITA</t>
  </si>
  <si>
    <t>TECNICO</t>
  </si>
  <si>
    <t xml:space="preserve"> PRODUCCION PECUARIA</t>
  </si>
  <si>
    <r>
      <rPr>
        <b/>
        <sz val="10"/>
        <rFont val="Arial"/>
        <family val="2"/>
      </rPr>
      <t>REQUISITOS ACADÉMICOS:</t>
    </r>
    <r>
      <rPr>
        <sz val="1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t>
    </r>
    <r>
      <rPr>
        <b/>
        <sz val="10"/>
        <rFont val="Arial"/>
        <family val="2"/>
      </rPr>
      <t>EXPERIENCIA LABORAL Y/O ESPECIALIZACIÓN:</t>
    </r>
    <r>
      <rPr>
        <sz val="10"/>
        <rFont val="Arial"/>
        <family val="2"/>
      </rPr>
      <t xml:space="preserve"> Mínimo 24 meses de vinculación laboral con el área de su profesión</t>
    </r>
  </si>
  <si>
    <t>MANTENIMIENTO DE EQUIPOS DE COMPUTO</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</si>
  <si>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DIECIOCHO (18) MESES DE EXPERIENCIA: DE LOS CUALES DOCE (12) MESES ESTARÁN RELACIONADOS CON
EL EJERCICIO DE LA PROFESIÓN U OFICIO OBJETO DE LA FORMACIÓN PROFESIONAL Y SEIS (6) MESES EN LABORES DE DOCENCIA</t>
  </si>
  <si>
    <t>ASISTENCIA EN ORGANIZACION DE ARCHIVOS</t>
  </si>
  <si>
    <t>REQUISITOS ACADÉMICOS: LOS PROGRAMAS REQUIEREN DE:ALTERNATIVA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 BIBLIOTECOLOGÍA, DOCUMENTACIÓN Y ARCHIVÍSTICA. PROFESIONAL EN CIENCIA DE LA INFORMACIÓN  BIBLIOTECÓLOGO (A) INGENIERÍA DE SISTEMAS CON CONOCIMIENTOS EN ARCHIVÍSTICACERTIFICACIÓN  DE  FORMACIÓN  EN  IMPLEMENTACIÓN  PROCEDIMIENTOS  DE  DIGITALIZACIÓN  EN  LASUNIDADES  DE  INFORMACIÓN.ALTERNATIVA 2: TITULO DE TECNÓLOGO EN: TECNÓLOGO PROFESIONAL EN COMPUTACIÓN TECNÓLOGO EN SISTEMAS DE INFORMACIÓNCERTIFICACIÓN  DE  FORMACIÓN  EN  IMPLEMENTACIÓN  PROCEDIMIENTOS  DE  DIGITALIZACIÓN  EN  LASUNIDADES  DE  INFORMACIÓN, EXPERIENCIA LABORAL:ALTERNATIVA  1:  VEINTICUATRO  (24)  MESES  DE  EXPERIENCIA:  DE  LOS  CUALES  DIECIOCHO  (18)  MESESESTARÁN  RELACIONADOS  CON  EL  EJERCICIO  DE  LA  PROFESIÓN  U  OFICIO  OBJETO  DE  LA  FORMACIÓNPROFESIONAL  Y  SEIS  (6)  MESES  EN  LABORES  DE  DOCENCIA.ALTERNATIVA  2:  VEINTICUATRO  (24)  MESES  DE  EXPERIENCIA:  DE  LOS  CUALES  DIECIOCHO  (18)  MESESESTARÁN  RELACIONADOS  CON  EL  EJERCICIO  DE  LA  PROFESIÓN  U  OFICIO  OBJETO  DE  LA FORMACIÓNPROFESIONAL  Y  SEIS  (6)  MESES  EN  LABORES  DE  DOCENCIA.</t>
  </si>
  <si>
    <t>AUXILIAR</t>
  </si>
  <si>
    <t>SERVICIO DE ARREGLO DE HABITACIONES</t>
  </si>
  <si>
    <t>EL PROGRAMA REQUIERE DE UN EQUIPO DE INSTRUCTORES CONFORMADO POR: PROFESIONAL Y/O TECNÓLOGO EN ADMINISTRACIÓN HOTELERA Y/O PROFESIONAL Y/O TECNÓLOGO ADMINISTRACIÓN DE EMPRESAS TURÍSTICAS Y HOTELERAS Y/O TÉCNICO EN SERVICIOS DE ALOJAMIENTO Y/O PROFESIONALES Y/O TECNÓLOGOS EN ÁREAS AFINES
PROFESIONAL: DOCE (12) MESES DE EXPERIENCIA: DE LOS CUALES SEIS (06) MESES ESTARÁN RELACIONADOS CON EL EJERCICIO DE LA PROFESIÓN U OFICIO OBJETO DE LA FORMACIÓN PROFESIONAL Y SEIS (6) MESES EN LABORES DE DOCENCIA. TECNÓLOGO: VEINTICUATRO (24) MESES DE EXPERIENCIA: DE LOS CUALES DIECIOCHO (18) MESES ESTARÁN RELACIONADOS CON EL EJERCICIO DE LA PROFESIÓN U OFICIO OBJETO DE LA FORMACIÓN PROFESIONAL Y SEIS (6) MESES EN LABORES DE DOCENCIA. TÉCNICO: TREINTA Y SEIS (36) MESES DE EXPERIENCIA: DE LOS CUALES TREINTA (30) MESES ESTARÁN RELACIONADOS CON EL EJERCICIO DE LA PROFESIÓN U OFICIO OBJETO DE LA FORMACIÓN PROFESIONAL Y SEIS (6) MESES EN LABORES DE DOCENCIA.</t>
  </si>
  <si>
    <t>PATRONAJE INDUSTRIAL DE PRENDAS DE VESTIR</t>
  </si>
  <si>
    <t>ALTERNATIVA 1:
TÍTULO DE TECNÓLOGO EN EL NÚCLEO BÁSICO DE CONOCIMIENTO DE: DISEÑO (VER ANEXO N.B.C)
ALTERNATIVA 2:
TÍTULO PROFESIONAL UNIVERSITARIO EN EL NÚCLEO BÁSICO DE CONOCIMIENTO DE: DISEÑO. (VER ANEXO
N.B.C) ALTERNATIVA 1:
TREINTA (30) MESES DE EXPERIENCIA RELACIONADA DISTRIBUIDA ASÍ: DIECIOCHO (18) MESES DE EXPERIENCIA RELACIONADA CON EL EJERCICIO DEL PATRONAJE PARA LA CONFECCIÓN Y DOCE (12) MESES ALTERNATIVA 2:
VEINTICUATRO (24) MESES DE EXPERIENCIA RELACIONADA DISTRIBUIDA ASÍ: DOCE (12) MESES DE EXPERIENCIA RELACIONADA CON EL EJERCICIO DEL PATRONAJE PARA LA CONFECCIÓN Y DOCE (12) MESES</t>
  </si>
  <si>
    <t>TECNOLOGO</t>
  </si>
  <si>
    <t>DESARROLLO DE PROCESOS DE MERCADEO</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</si>
  <si>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INGENIERO DE MERCADOS, INGENIERO FINANCIERO, INGENIERO INDUSTRIAL, ADMINISTRACIÓN DE EMPRESAS, ECONOMISTA, MERCADÓLOGO, PROFESIONAL EN MERCADEO Y PUBLICIDAD, PROFESIONAL EN ADMINISTRACIÓN. VEINTICUATRO (24) MESES DE EXPERIENCIA: DE LOS CUALES DOCE (12) MESES ESTARÁN RELACIONADOS CON EL ÁREA DE MERCADEO, VENTAS Y COMERCIALIZACIÓN, EN DESARROLLO DEL OBJETO DE LA FORMACIÓN PROFESIONAL A LA QUE SE DEDICA EL CARGO Y DOCE (12) MESES EN LABORES DE DOCENCIA.</t>
  </si>
  <si>
    <t>MANTENIMIENTO E INSTALACION DE SISTEMAS SOLARES FOTOVOLTAICOS</t>
  </si>
  <si>
    <r>
      <rPr>
        <b/>
        <sz val="10"/>
        <rFont val="Arial"/>
        <family val="2"/>
      </rPr>
      <t>REQUISITOS ACADÉMICOS:</t>
    </r>
    <r>
      <rPr>
        <sz val="10"/>
        <rFont val="Arial"/>
        <family val="2"/>
      </rPr>
      <t xml:space="preserve"> 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t>
    </r>
    <r>
      <rPr>
        <b/>
        <sz val="10"/>
        <rFont val="Arial"/>
        <family val="2"/>
      </rPr>
      <t xml:space="preserve">EXPERIENCIA LABORAL Y/O ESPECIALIZACIÓN: </t>
    </r>
    <r>
      <rPr>
        <sz val="10"/>
        <rFont val="Arial"/>
        <family val="2"/>
      </rPr>
      <t>TENER EXPERIENCIA DE DOS AÑOS EN LAS ÁREAS DE: MONTAJE, MANTENIMIENTO, INTERVENTORÍA, DISEÑO
Y SUPERVISIÓN DE PROYECTOS ELÉCTRICOS.
POSEER EXPERIENCIA EN FORMACIÓN DE PERSONAL EN EL ÁREA TÉCNICA Y/O A NIVEL DOCENTE EN EL SECTOR FORMAL DE LA EDUCACIÓN NO INFERIOR A DOS AÑOS.</t>
    </r>
  </si>
  <si>
    <t>CONTABILIZACION DE OPERACIONES COMERCIALES Y FINANCIERAS</t>
  </si>
  <si>
    <t xml:space="preserve">
"REQUISITOS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
</t>
  </si>
  <si>
    <t>SARAVENA</t>
  </si>
  <si>
    <t>TENCION INTEGRAL PRIMERA INFANCIA</t>
  </si>
  <si>
    <r>
      <rPr>
        <b/>
        <sz val="10"/>
        <rFont val="Arial"/>
        <family val="2"/>
      </rPr>
      <t xml:space="preserve">REQUISITOS ACADÉMICOS: </t>
    </r>
    <r>
      <rPr>
        <sz val="10"/>
        <rFont val="Arial"/>
        <family val="2"/>
      </rPr>
      <t xml:space="preserve">PROFESIONAL EN ENFERMERÍA
</t>
    </r>
    <r>
      <rPr>
        <b/>
        <sz val="10"/>
        <rFont val="Arial"/>
        <family val="2"/>
      </rPr>
      <t xml:space="preserve">EXPERIENCIA LABORAL Y/O ESPECIALIZACIÓN: </t>
    </r>
    <r>
      <rPr>
        <sz val="10"/>
        <rFont val="Arial"/>
        <family val="2"/>
      </rPr>
      <t>MÍNIMO 12 MESES DE EXPERIENCIA PROFESIONAL EN SERVICIOS DE PEDIATRÍA, CONSULTA EXTERNA INFANTIL O PROGRAMAS DE PROMOCIÓN Y PREVENCIÓN RELACIONADA CON POBLACIÓN INFANTIL MÍNIMO 12 MESES DE EXPERIENCIA DOCENTE</t>
    </r>
  </si>
  <si>
    <r>
      <rPr>
        <b/>
        <sz val="10"/>
        <rFont val="Arial"/>
        <family val="2"/>
      </rPr>
      <t>REQUISITOS ACADÉMICOS:</t>
    </r>
    <r>
      <rPr>
        <sz val="10"/>
        <rFont val="Arial"/>
        <family val="2"/>
      </rPr>
      <t xml:space="preserve">
PROFESIONAL CON TÍTULO EN LICENCIATURA EN IDIOMAS O PROFESIONAL EN CUALQUIER ÁREA DE CONOCIMIENTO.
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PREFERIBLEMENTE: ESTAR CERTIFICADO EN EL CURSO DE INSTRUCTOR VIRTUAL VIGENTE, ESTABLECIDO
POR LA DIRECCIÓN DE FORMACIÓN PROFESIONAL DEL SENA Y/O CERTIFICADO RELACIONADO CON TUTORÍA
VIRTUAL EXPEDIDO EN LOS TRES ÚLTIMOS AÑOS.
</t>
    </r>
    <r>
      <rPr>
        <b/>
        <sz val="10"/>
        <rFont val="Arial"/>
        <family val="2"/>
      </rPr>
      <t xml:space="preserve">EXPERIENCIA LABORAL Y/O ESPECIALIZACIÓN: </t>
    </r>
    <r>
      <rPr>
        <sz val="10"/>
        <rFont val="Arial"/>
        <family val="2"/>
      </rPr>
      <t xml:space="preserve">
MÍNIMO 12 MESES EN LA ORIENTACIÓN DE PROCESOS DE CAPACITACIÓN O FORMACIÓN EN LA LENGUA EXTRANJERA EN MODALIDAD PRESENCIAL.
PREFERIBLEMENTE: CONOCIMIENTO DE LA METODOLOGÍA DE FORMACIÓN DEL SENA.</t>
    </r>
  </si>
  <si>
    <t>ARAUQUITA - SARAVENA - TAME-FORTUL</t>
  </si>
  <si>
    <t>TRANSVERSAL DERECHOS HUMANOS</t>
  </si>
  <si>
    <t>Institucional de Integralidad de la Formación - Derechos Humanos y Fundamentales en el Trabajo</t>
  </si>
  <si>
    <r>
      <rPr>
        <b/>
        <sz val="10"/>
        <rFont val="Arial"/>
        <family val="2"/>
      </rPr>
      <t xml:space="preserve">REQUISITOS ACADEMICOS: </t>
    </r>
    <r>
      <rPr>
        <sz val="10"/>
        <rFont val="Arial"/>
        <family val="2"/>
      </rPr>
      <t xml:space="preserve">
Certificado de Aptitud Profesional SENA, o certificado por autoridad competente en cualquiera de las nueve áreas de desempeño de la CNO y en el nivel ocupacional 2,3 o 4 (Ver anexo C. N.O)
Alternativa 1.
Certificado de técnico, o certificado por autoridad competente en cualquiera de las nueve áreas de desempeño de la CNO y en el nivel ocupacional 3 o 4 (Ver anexo C. N.O)
Alternativa 2
Título de Técnico Profesional en cualquiera de los 55 núcleos básicos de conocimiento, o en NULL o Sin clasificar. Ver anexos: (N.B.C.), (TITULOS SENA).
Alternativa 3
Título de Tecnólogo en cualquiera de los 55 núcleos básicos de conocimiento, o en NULL o Sin clasificar. Ver anexos: (N.B.C.), (TITULOS SENA)
Alternativa 4
Título Profesional universitario en cualquiera de los 55 núcleos básicos de conocimiento, o en NULL o Sin clasificar. (Ver anexo N.B.C) Tarjeta profesional en los casos exigidos por la Ley
</t>
    </r>
    <r>
      <rPr>
        <b/>
        <sz val="10"/>
        <rFont val="Arial"/>
        <family val="2"/>
      </rPr>
      <t>EXPERIENCIA LABORAL Y/O ESPECIALIZACIÓN:</t>
    </r>
    <r>
      <rPr>
        <sz val="10"/>
        <rFont val="Arial"/>
        <family val="2"/>
      </rPr>
      <t xml:space="preserve">
Cuarenta y ocho (48) meses de experiencia relacionada distribuida así:
Treinta y seis (36) meses de experiencia relacionada con el ejercicio de los derechos humanos y fundamentales del trabajo y doce (12) meses en docencia o instrucción certificada por entidad legalmente reconocida.
Alternativa 1.
Cuarenta y dos (42) meses de experiencia relacionada distribuida así:
Treinta (30) meses de experiencia relacionada con el ejercicio de los derechos humanos y fundamentales del trabajo y Doce (12) meses en docencia o instrucción certificada por entidad legalmente reconocida.
Alternativa 2
Treinta y seis (36) meses de experiencia relacionada distribuida así:
Veinticuatro (24) meses de experiencia relacionada con el ejercicio de los derechos humanos y fundamentales del trabajo y doce (12) meses en docencia o instrucción certificada por entidad legalmente reconocida
Alternativa 3
Treinta (30) meses de experiencia relacionada distribuida así:
Dieciocho (18) meses de experiencia relacionada con el ejercicio de los derechos humanos y fundamentales del trabajo y doce (12) meses en docencia o instrucción certificada por entidad legalmente reconocida
Alternativa 4
Veinticuatro (24) meses de experiencia relacionada distribuida así:
Doce (12) meses de experiencia relacionada con el ejercicio de los derechos</t>
    </r>
  </si>
  <si>
    <t>TRANSVERSAL PROTECCIÓN AMBIENTAL</t>
  </si>
  <si>
    <t>Institucional de Pedagogía - Protección Ambiental, Seguridad y Salud en el Trabajo</t>
  </si>
  <si>
    <r>
      <rPr>
        <b/>
        <sz val="10"/>
        <rFont val="Arial"/>
        <family val="2"/>
      </rPr>
      <t>REQUISITOS ACADEMICOS:</t>
    </r>
    <r>
      <rPr>
        <sz val="10"/>
        <rFont val="Arial"/>
        <family val="2"/>
      </rPr>
      <t xml:space="preserve">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ENSALUD OCUPACIONAL O SEGURIDAD Y SALUD EN EL TRABAJO CONFORMACIÓN EN GESTIÓN AMBIENTAL.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t>
    </r>
  </si>
  <si>
    <t>COCINA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</si>
  <si>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 ADICIONALMENTE, PARA TODAS LAS OPCIONES, CERTIFICAR CURSOS DE FORMACIÓN EN PEDAGOGÍA DE MÍNIMO 40 HORAS O CERTIFICACIÓN DE COMPETENCIA LABORAL VIGENTE EN ORIENTACIÓN DE PROCESOS FORMATIVOS PRESENCIALES"</t>
  </si>
  <si>
    <t>TAME</t>
  </si>
  <si>
    <t>SISTEMAS INTEGRADOS DE GESTIÓN</t>
  </si>
  <si>
    <r>
      <rPr>
        <b/>
        <sz val="10"/>
        <rFont val="Arial"/>
        <family val="2"/>
      </rPr>
      <t>REQUISITOS ACADEMICOS:</t>
    </r>
    <r>
      <rPr>
        <sz val="10"/>
        <rFont val="Arial"/>
        <family val="2"/>
      </rPr>
      <t xml:space="preserve">
OPCIÓN 1: PROFESIONAL EN CARRERAS DE FORMACIÓN RELACIONADAS CON FILOSOFÍA, O ANTROPOLOGÍA,
O PSICOLOGÍA, O TRABAJO SOCIAL, O SOCIOLOGÍA O AFINES.
OPCIÓN 2: PROFESIONAL CON ESTUDIOS RELACIONADOS EN ÉTICA, O BIOÉTICA, O DEONTOLOGÍA O HUMANISMO
</t>
    </r>
    <r>
      <rPr>
        <b/>
        <sz val="10"/>
        <rFont val="Arial"/>
        <family val="2"/>
      </rPr>
      <t>EXPERIENCIA LABORAL Y/O ESPECIALIZACIÓN:</t>
    </r>
    <r>
      <rPr>
        <sz val="10"/>
        <rFont val="Arial"/>
        <family val="2"/>
      </rPr>
      <t xml:space="preserve">
VEINTICUATRO (24) MESES DE EXPERIENCIA: DE LOS CUALES DIECIOCHO (18) MESES ESTARÁN
RELACIONADOS CON EL EJERCICIO DE LA PROFESIÓN U OFICIO OBJETO DE LA FORMACIÓN PROFESIONAL Y SEIS (6) MESES EN LABORES DE DOCENCIA Y/O TRABAJO COMUNITARIO.</t>
    </r>
  </si>
  <si>
    <t>GESTIÓN ADMINISTRATIVA</t>
  </si>
  <si>
    <r>
      <rPr>
        <b/>
        <sz val="10"/>
        <rFont val="Arial"/>
        <family val="2"/>
      </rPr>
      <t>REQUISITOS ACADÉMICOS:</t>
    </r>
    <r>
      <rPr>
        <sz val="10"/>
        <rFont val="Arial"/>
        <family val="2"/>
      </rPr>
      <t xml:space="preserve"> El programa requiere de un equipo de instructores técnicos, conformado por Profesionales formados en alguna de las siguientes áreas:
- Ciencias de la Información, la Documentación o Archivística
- Administración o Contaduría
- Ingeniería Industrial
- Estadística
- 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
</t>
    </r>
    <r>
      <rPr>
        <b/>
        <sz val="10"/>
        <rFont val="Arial"/>
        <family val="2"/>
      </rPr>
      <t>EXPERIENCIA LABORAL Y/O ESPECIALIZACIÓN:</t>
    </r>
    <r>
      <rPr>
        <sz val="10"/>
        <rFont val="Arial"/>
        <family val="2"/>
      </rPr>
      <t xml:space="preserve"> 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r>
  </si>
  <si>
    <t>DEPARTAMENTO</t>
  </si>
  <si>
    <t xml:space="preserve">COMPLEMENTARIO </t>
  </si>
  <si>
    <t>AULA MOVIL SOLDADURA</t>
  </si>
  <si>
    <r>
      <rPr>
        <b/>
        <sz val="10"/>
        <rFont val="Arial"/>
        <family val="2"/>
      </rPr>
      <t xml:space="preserve">REQUISITOS ACADEMICOS: </t>
    </r>
    <r>
      <rPr>
        <sz val="10"/>
        <rFont val="Arial"/>
        <family val="2"/>
      </rPr>
      <t xml:space="preserve">INGENIERO O TECNÓLOGO EN SOLDADURA CON CONOCIMIENTOS TEÓRICO PRÁCTICO EN SOLDADURA
</t>
    </r>
    <r>
      <rPr>
        <b/>
        <sz val="10"/>
        <rFont val="Arial"/>
        <family val="2"/>
      </rPr>
      <t xml:space="preserve">EXPERIENCIA LABORAL Y/O ESPECIALIZACIÓN: </t>
    </r>
    <r>
      <rPr>
        <sz val="10"/>
        <rFont val="Arial"/>
        <family val="2"/>
      </rPr>
      <t>INGENIERO O TECNÓLOGO EN SOLDADURA CON CONOCIMIENTOS TEÓRICO PRÁCTICO EN SOLDADURA QUE DEMUESTRE VEINTICUATRO (24) MESES DE EXPERIENCIA: DE LOS CUALES DIECIOCHO (18) MESES ESTARÁN RELACIONADOS CON EL EJERCICIO DE LA PROFESIÓN U OFICIO OBJETO DE LA FORMACIÓN PROFESIONAL SOLDADURA GMAW</t>
    </r>
  </si>
  <si>
    <t>AULA MOVIL PECUARIA</t>
  </si>
  <si>
    <r>
      <t xml:space="preserve">REQUISITOS ACADEMICOS: </t>
    </r>
    <r>
      <rPr>
        <sz val="10"/>
        <rFont val="Arial"/>
        <family val="2"/>
      </rPr>
      <t xml:space="preserve">TÍTULO PROFESIONAL EN DISCIPLINA ACADÉMICA DEL NÚCLEO BÁSICO DE CONOCIMIENTO EN: AGRONOMÍA, O MEDICINA VETERINARIA, O ZOOTECNIA.
</t>
    </r>
    <r>
      <rPr>
        <b/>
        <sz val="10"/>
        <rFont val="Arial"/>
        <family val="2"/>
      </rPr>
      <t xml:space="preserve">EXPERIENCIA LABORAL Y/O ESPECIALIZACIÓN: </t>
    </r>
    <r>
      <rPr>
        <sz val="10"/>
        <rFont val="Arial"/>
        <family val="2"/>
      </rPr>
      <t>VEINTICUATRO (24) MESES DE EXPERIENCIA: DE LOS CUALES DOCE (12) MESES ESTARÁN RELACIONADOS CON EL EJERCICIO DE LA PROFESIÓN U OFICIO OBJETO DE LA FORMACIÓN PROFESIONAL Y DOCE (12) MESES EN LABORES DE DOCENCIA.</t>
    </r>
  </si>
  <si>
    <t>AULA MOVIL GASTRONOMIA</t>
  </si>
  <si>
    <r>
      <t xml:space="preserve">REQUISITOS ACADEMICOS: </t>
    </r>
    <r>
      <rPr>
        <sz val="10"/>
        <rFont val="Arial"/>
        <family val="2"/>
      </rPr>
      <t xml:space="preserve">TÉCNICO PROFESIONAL EN COCINA, TECNÓLOGO EN COCINA, TECNÓLOGO EN GASTRONOMÍA, PROFESIONAL EN COCINA.
</t>
    </r>
    <r>
      <rPr>
        <b/>
        <sz val="10"/>
        <rFont val="Arial"/>
        <family val="2"/>
      </rPr>
      <t xml:space="preserve">EXPERIENCIA LABORAL Y/O ESPECIALIZACION: </t>
    </r>
    <r>
      <rPr>
        <sz val="10"/>
        <rFont val="Arial"/>
        <family val="2"/>
      </rPr>
      <t>1 AÑO EN EL ÁREA TÉCNICA.
6 MESES EN EL ÁREA PEDAGÓGICA.</t>
    </r>
  </si>
  <si>
    <t>COVENIO AGROSAVIA  MANEJO INTEGRADO DE PLAGAS
BUENAS PRACTICAS AGRICOLAS
MUESTREO DE SUELOS AGRICOLAS</t>
  </si>
  <si>
    <r>
      <t xml:space="preserve">REQUISITOS ACADEMICOS: </t>
    </r>
    <r>
      <rPr>
        <sz val="10"/>
        <color theme="1"/>
        <rFont val="Arial"/>
        <family val="2"/>
      </rPr>
      <t xml:space="preserve">ADMINISTRADOR DE EMPRESAS ÉNFASIS AGROPECUARIO Y/O AGRÍCOLA; INGENIEROS AGRÍCOLAS O INGENIEROS AMBIENTALES; INGENIEROS AGRÓNOMOS.
</t>
    </r>
    <r>
      <rPr>
        <b/>
        <sz val="10"/>
        <color theme="1"/>
        <rFont val="Arial"/>
        <family val="2"/>
      </rPr>
      <t xml:space="preserve">EXPERIENCIA LABORAL Y/O ESPECIALIZACION: </t>
    </r>
    <r>
      <rPr>
        <sz val="10"/>
        <color theme="1"/>
        <rFont val="Arial"/>
        <family val="2"/>
      </rPr>
      <t>6 MESES EN EL ÁREA TÉCNICA; 6 MESES EN EL ÁREA VIRTUAL; 6 MESES EN EL ÁREA PEDAGÓGICA.</t>
    </r>
  </si>
  <si>
    <t>VIRTUAL</t>
  </si>
  <si>
    <t>COMPLEMENTARIO</t>
  </si>
  <si>
    <t>CONTABILIZACION EN LAS ORGANIZACIONES  - CONTABILIDAD VIRTUAL</t>
  </si>
  <si>
    <r>
      <rPr>
        <b/>
        <sz val="10"/>
        <rFont val="Arial"/>
        <family val="2"/>
      </rPr>
      <t xml:space="preserve">REQUISITOS ACADEMICOS: </t>
    </r>
    <r>
      <rPr>
        <sz val="10"/>
        <rFont val="Arial"/>
        <family val="2"/>
      </rPr>
      <t xml:space="preserve">PROFESIONAL Y/O TECNÓLOGO EN MERCADEO, CONTABILIDAD Y/O ADMINISTRADOR DE
EMPRESAS.
</t>
    </r>
    <r>
      <rPr>
        <b/>
        <sz val="10"/>
        <rFont val="Arial"/>
        <family val="2"/>
      </rPr>
      <t xml:space="preserve">EXPERIENCIA LABORAL Y/O ESPECIALIZACIÓN: </t>
    </r>
    <r>
      <rPr>
        <sz val="10"/>
        <rFont val="Arial"/>
        <family val="2"/>
      </rPr>
      <t>MÍNIMA DE DOCE MESES EN EL ÁREA TÉCNICA, SEIS MESES EN EL ÁREA PEDAGÓGICA Y EXPERIENCIA DE SEIS MESES COMO INSTRUCTOR VIRTUAL.</t>
    </r>
  </si>
  <si>
    <t>CONTROL DE LA CALIDAD DE PRODUCTOS CARNICOS</t>
  </si>
  <si>
    <r>
      <t xml:space="preserve">REQUISITOS ACADEMICOS: </t>
    </r>
    <r>
      <rPr>
        <sz val="10"/>
        <rFont val="Arial"/>
        <family val="2"/>
      </rPr>
      <t xml:space="preserve">- Ingeniero de Alimentos ó Ingeniero Agroindustrial
- Tecnólogo en Procesamiento de Alimentos
</t>
    </r>
    <r>
      <rPr>
        <b/>
        <sz val="10"/>
        <rFont val="Arial"/>
        <family val="2"/>
      </rPr>
      <t xml:space="preserve">EXPERIENCIA LABORAL Y/O ESPECIALIZACION: </t>
    </r>
    <r>
      <rPr>
        <sz val="10"/>
        <rFont val="Arial"/>
        <family val="2"/>
      </rPr>
      <t>Mínimo 24 meses de vinculación laboral con el área de su profesión</t>
    </r>
  </si>
  <si>
    <t>TOTALES</t>
  </si>
  <si>
    <t>EDDIE YOVANNY MILLAN</t>
  </si>
  <si>
    <t>Subdirector del Centro de Gestión y Desarrollo Agroindusrial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</si>
</sst>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_-* #,##0_-;\-* #,##0_-;_-* &quot;-&quot;_-;_-@_-"/>
    <numFmt numFmtId="165" formatCode="_-* #,##0.00_-;\-* #,##0.00_-;_-* &quot;-&quot;??_-;_-@_-"/>
    <numFmt numFmtId="166" formatCode="_-&quot;$&quot;\ * #,##0.00_-;\-&quot;$&quot;\ * #,##0.00_-;_-&quot;$&quot;\ * &quot;-&quot;??_-;_-@_-"/>
    <numFmt numFmtId="167" formatCode="_(* #,##0_);_(* \(#,##0\);_(* &quot;-&quot;??_);_(@_)"/>
    <numFmt numFmtId="168" formatCode="d/mm/yyyy;@"/>
  </numFmts>
  <fonts count="8">
    <font>
      <sz val="11"/>
      <color theme="1"/>
      <name val="Calibri"/>
      <family val="2"/>
      <scheme val="minor"/>
    </font>
    <font>
      <sz val="11"/>
      <color theme="1"/>
      <name val="Calibri"/>
      <family val="2"/>
      <scheme val="minor"/>
    </font>
    <font>
      <sz val="10"/>
      <color theme="1"/>
      <name val="Arial"/>
      <family val="2"/>
    </font>
    <font>
      <sz val="10"/>
      <name val="Arial"/>
      <family val="2"/>
    </font>
    <font>
      <b/>
      <sz val="10"/>
      <color theme="1"/>
      <name val="Arial"/>
      <family val="2"/>
    </font>
    <font>
      <b/>
      <sz val="10"/>
      <name val="Arial"/>
      <family val="2"/>
    </font>
    <font>
      <b/>
      <sz val="10"/>
      <color indexed="8"/>
      <name val="Arial"/>
      <family val="2"/>
    </font>
    <font>
      <sz val="10"/>
      <color rgb="FF00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0" fontId="1" fillId="0" borderId="0"/>
    <xf numFmtId="0" fontId="3" fillId="0" borderId="0"/>
    <xf numFmtId="166" fontId="1"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44" fontId="3" fillId="0" borderId="0" applyFont="0" applyFill="0" applyBorder="0" applyAlignment="0" applyProtection="0"/>
    <xf numFmtId="0" fontId="1" fillId="0" borderId="0"/>
  </cellStyleXfs>
  <cellXfs count="102">
    <xf numFmtId="0" fontId="0" fillId="0" borderId="0" xfId="0"/>
    <xf numFmtId="166" fontId="3" fillId="0" borderId="1" xfId="3" applyFont="1" applyFill="1" applyBorder="1" applyAlignment="1">
      <alignment horizontal="left" vertical="center"/>
    </xf>
    <xf numFmtId="0" fontId="2" fillId="0" borderId="0" xfId="1" applyFont="1"/>
    <xf numFmtId="0" fontId="5" fillId="0" borderId="1" xfId="2" applyFont="1" applyBorder="1" applyAlignment="1">
      <alignment horizontal="left"/>
    </xf>
    <xf numFmtId="0" fontId="5" fillId="0" borderId="0" xfId="2" applyFont="1" applyAlignment="1">
      <alignment horizontal="left"/>
    </xf>
    <xf numFmtId="0" fontId="3" fillId="0" borderId="1" xfId="2" applyBorder="1" applyAlignment="1">
      <alignment horizontal="center" vertical="center"/>
    </xf>
    <xf numFmtId="167" fontId="5" fillId="0" borderId="1" xfId="4" applyNumberFormat="1" applyFont="1" applyFill="1" applyBorder="1" applyAlignment="1">
      <alignment horizontal="center" vertical="center" wrapText="1"/>
    </xf>
    <xf numFmtId="167" fontId="5" fillId="0" borderId="4" xfId="4" applyNumberFormat="1" applyFont="1" applyFill="1" applyBorder="1" applyAlignment="1">
      <alignment horizontal="center" vertical="center" wrapText="1"/>
    </xf>
    <xf numFmtId="167" fontId="5" fillId="0" borderId="0" xfId="4" applyNumberFormat="1" applyFont="1" applyFill="1" applyBorder="1" applyAlignment="1">
      <alignment horizontal="center" vertical="center" wrapText="1"/>
    </xf>
    <xf numFmtId="0" fontId="3" fillId="0" borderId="1" xfId="2" applyBorder="1" applyAlignment="1">
      <alignment horizontal="left" vertical="center" wrapText="1"/>
    </xf>
    <xf numFmtId="3" fontId="5" fillId="0" borderId="1" xfId="2" applyNumberFormat="1" applyFont="1" applyBorder="1" applyAlignment="1">
      <alignment horizontal="center" vertical="center" wrapText="1"/>
    </xf>
    <xf numFmtId="167" fontId="5" fillId="0" borderId="3" xfId="4" applyNumberFormat="1" applyFont="1" applyFill="1" applyBorder="1" applyAlignment="1">
      <alignment horizontal="center" vertical="center" wrapText="1"/>
    </xf>
    <xf numFmtId="167" fontId="5" fillId="0" borderId="1" xfId="4" applyNumberFormat="1" applyFont="1" applyFill="1" applyBorder="1" applyAlignment="1">
      <alignment horizontal="left" vertical="center" wrapText="1"/>
    </xf>
    <xf numFmtId="3" fontId="3" fillId="0" borderId="1" xfId="2" applyNumberFormat="1" applyBorder="1" applyAlignment="1">
      <alignment horizontal="center" vertical="center" wrapText="1"/>
    </xf>
    <xf numFmtId="9" fontId="5" fillId="0" borderId="1" xfId="2" applyNumberFormat="1" applyFont="1" applyBorder="1" applyAlignment="1">
      <alignment horizontal="center" vertical="center" wrapText="1"/>
    </xf>
    <xf numFmtId="0" fontId="5" fillId="0" borderId="1" xfId="4" applyNumberFormat="1" applyFont="1" applyFill="1" applyBorder="1" applyAlignment="1">
      <alignment horizontal="center" vertical="center" wrapText="1"/>
    </xf>
    <xf numFmtId="0" fontId="5" fillId="0" borderId="1" xfId="4" applyNumberFormat="1" applyFont="1" applyFill="1" applyBorder="1" applyAlignment="1">
      <alignment horizontal="right" vertical="center" wrapText="1"/>
    </xf>
    <xf numFmtId="0" fontId="2" fillId="0" borderId="1" xfId="1" applyFont="1" applyBorder="1"/>
    <xf numFmtId="3" fontId="5" fillId="2" borderId="3" xfId="2" applyNumberFormat="1" applyFont="1" applyFill="1" applyBorder="1" applyAlignment="1">
      <alignment horizontal="center" vertical="center" wrapText="1"/>
    </xf>
    <xf numFmtId="3" fontId="5" fillId="2" borderId="1" xfId="2" applyNumberFormat="1" applyFont="1" applyFill="1" applyBorder="1" applyAlignment="1">
      <alignment horizontal="center" vertical="center" wrapText="1"/>
    </xf>
    <xf numFmtId="0" fontId="3" fillId="3" borderId="1" xfId="2" applyFill="1" applyBorder="1" applyAlignment="1">
      <alignment horizontal="center" vertical="center" wrapText="1"/>
    </xf>
    <xf numFmtId="3" fontId="3" fillId="3" borderId="1" xfId="2" applyNumberFormat="1" applyFill="1" applyBorder="1" applyAlignment="1">
      <alignment horizontal="center" vertical="center" wrapText="1"/>
    </xf>
    <xf numFmtId="0" fontId="3" fillId="4" borderId="1" xfId="1" applyFont="1" applyFill="1" applyBorder="1" applyAlignment="1">
      <alignment horizontal="center" vertical="center" wrapText="1"/>
    </xf>
    <xf numFmtId="0" fontId="3" fillId="4" borderId="1" xfId="2" applyFill="1" applyBorder="1" applyAlignment="1">
      <alignment horizontal="center" vertical="center" wrapText="1"/>
    </xf>
    <xf numFmtId="0" fontId="2" fillId="4" borderId="4" xfId="1" applyFont="1" applyFill="1" applyBorder="1" applyAlignment="1">
      <alignment horizontal="center" vertical="center"/>
    </xf>
    <xf numFmtId="0" fontId="3" fillId="4" borderId="4" xfId="2" applyFill="1" applyBorder="1" applyAlignment="1">
      <alignment horizontal="center" vertical="center" wrapText="1"/>
    </xf>
    <xf numFmtId="14" fontId="7" fillId="4" borderId="9" xfId="7" applyNumberFormat="1" applyFont="1" applyFill="1" applyBorder="1" applyAlignment="1">
      <alignment horizontal="center" vertical="center"/>
    </xf>
    <xf numFmtId="164" fontId="3" fillId="4" borderId="4" xfId="5" applyFont="1" applyFill="1" applyBorder="1" applyAlignment="1">
      <alignment horizontal="center" vertical="center"/>
    </xf>
    <xf numFmtId="3" fontId="3" fillId="4" borderId="1" xfId="2" applyNumberFormat="1" applyFill="1" applyBorder="1" applyAlignment="1">
      <alignment horizontal="center" vertical="center" wrapText="1"/>
    </xf>
    <xf numFmtId="0" fontId="2" fillId="4" borderId="1" xfId="1" applyFont="1" applyFill="1" applyBorder="1" applyAlignment="1">
      <alignment horizontal="center" vertical="center"/>
    </xf>
    <xf numFmtId="14" fontId="7" fillId="4" borderId="1" xfId="7" applyNumberFormat="1" applyFont="1" applyFill="1" applyBorder="1" applyAlignment="1">
      <alignment horizontal="center" vertical="center"/>
    </xf>
    <xf numFmtId="164" fontId="3" fillId="4" borderId="1" xfId="5" applyFont="1" applyFill="1" applyBorder="1" applyAlignment="1">
      <alignment horizontal="center" vertical="center"/>
    </xf>
    <xf numFmtId="168" fontId="3" fillId="4" borderId="4" xfId="1" applyNumberFormat="1" applyFont="1" applyFill="1" applyBorder="1" applyAlignment="1">
      <alignment horizontal="center" vertical="center"/>
    </xf>
    <xf numFmtId="168" fontId="3" fillId="4" borderId="1" xfId="1" applyNumberFormat="1" applyFont="1" applyFill="1" applyBorder="1" applyAlignment="1">
      <alignment horizontal="center" vertical="center"/>
    </xf>
    <xf numFmtId="44" fontId="3" fillId="4" borderId="1" xfId="7" applyFont="1" applyFill="1" applyBorder="1" applyAlignment="1">
      <alignment horizontal="center" vertical="center" wrapText="1"/>
    </xf>
    <xf numFmtId="14" fontId="3" fillId="4" borderId="4" xfId="2" applyNumberFormat="1" applyFill="1" applyBorder="1" applyAlignment="1">
      <alignment horizontal="center" vertical="center" wrapText="1"/>
    </xf>
    <xf numFmtId="14" fontId="3" fillId="4" borderId="4" xfId="8" applyNumberFormat="1" applyFont="1" applyFill="1" applyBorder="1" applyAlignment="1">
      <alignment horizontal="center" vertical="center" wrapText="1"/>
    </xf>
    <xf numFmtId="14" fontId="2" fillId="4" borderId="1" xfId="2" applyNumberFormat="1" applyFont="1" applyFill="1" applyBorder="1" applyAlignment="1">
      <alignment vertical="center"/>
    </xf>
    <xf numFmtId="0" fontId="5" fillId="0" borderId="1" xfId="1" applyFont="1" applyBorder="1" applyAlignment="1">
      <alignment horizontal="center"/>
    </xf>
    <xf numFmtId="0" fontId="3" fillId="0" borderId="1" xfId="1" applyFont="1" applyBorder="1" applyAlignment="1">
      <alignment wrapText="1"/>
    </xf>
    <xf numFmtId="0" fontId="3" fillId="0" borderId="1" xfId="1" applyFont="1" applyBorder="1" applyAlignment="1">
      <alignment horizontal="center"/>
    </xf>
    <xf numFmtId="14" fontId="3" fillId="0" borderId="1" xfId="2" applyNumberFormat="1" applyBorder="1" applyAlignment="1">
      <alignment horizontal="center" vertical="center" wrapText="1"/>
    </xf>
    <xf numFmtId="165" fontId="2" fillId="0" borderId="1" xfId="6" applyFont="1" applyFill="1" applyBorder="1" applyAlignment="1">
      <alignment horizontal="center" vertical="center"/>
    </xf>
    <xf numFmtId="3" fontId="4" fillId="0" borderId="1" xfId="1" applyNumberFormat="1" applyFont="1" applyBorder="1" applyAlignment="1">
      <alignment horizontal="center" vertical="center"/>
    </xf>
    <xf numFmtId="3" fontId="2" fillId="0" borderId="1" xfId="1" applyNumberFormat="1" applyFont="1" applyBorder="1"/>
    <xf numFmtId="0" fontId="2" fillId="0" borderId="0" xfId="1" applyFont="1" applyAlignment="1">
      <alignment horizontal="center"/>
    </xf>
    <xf numFmtId="0" fontId="3" fillId="0" borderId="0" xfId="1" applyFont="1" applyAlignment="1">
      <alignment wrapText="1"/>
    </xf>
    <xf numFmtId="14" fontId="3" fillId="0" borderId="0" xfId="2" applyNumberFormat="1" applyAlignment="1">
      <alignment horizontal="center" vertical="center" wrapText="1"/>
    </xf>
    <xf numFmtId="3" fontId="3" fillId="0" borderId="0" xfId="2" applyNumberFormat="1" applyAlignment="1">
      <alignment horizontal="center" vertical="center" wrapText="1"/>
    </xf>
    <xf numFmtId="3" fontId="5" fillId="0" borderId="0" xfId="2" applyNumberFormat="1" applyFont="1" applyAlignment="1">
      <alignment horizontal="center" vertical="center" wrapText="1"/>
    </xf>
    <xf numFmtId="165" fontId="2" fillId="0" borderId="0" xfId="6" applyFont="1" applyFill="1" applyBorder="1"/>
    <xf numFmtId="3" fontId="2" fillId="0" borderId="0" xfId="1" applyNumberFormat="1" applyFont="1"/>
    <xf numFmtId="165" fontId="2" fillId="0" borderId="0" xfId="1" applyNumberFormat="1" applyFont="1"/>
    <xf numFmtId="0" fontId="2" fillId="0" borderId="0" xfId="1" applyFont="1" applyAlignment="1">
      <alignment vertical="center"/>
    </xf>
    <xf numFmtId="0" fontId="2" fillId="0" borderId="1" xfId="1" applyFont="1" applyBorder="1" applyAlignment="1">
      <alignment vertical="center"/>
    </xf>
    <xf numFmtId="164" fontId="2" fillId="0" borderId="0" xfId="5" applyFont="1" applyFill="1" applyBorder="1" applyAlignment="1">
      <alignment vertical="center"/>
    </xf>
    <xf numFmtId="164" fontId="2" fillId="0" borderId="0" xfId="5" applyFont="1" applyAlignment="1">
      <alignment vertical="center"/>
    </xf>
    <xf numFmtId="0" fontId="3" fillId="0" borderId="1" xfId="1" applyFont="1" applyBorder="1" applyAlignment="1">
      <alignment vertical="center" wrapText="1"/>
    </xf>
    <xf numFmtId="49" fontId="3" fillId="4" borderId="4" xfId="4" applyNumberFormat="1" applyFont="1" applyFill="1" applyBorder="1" applyAlignment="1">
      <alignment vertical="center" wrapText="1"/>
    </xf>
    <xf numFmtId="0" fontId="2" fillId="4" borderId="1" xfId="2" applyFont="1" applyFill="1" applyBorder="1" applyAlignment="1">
      <alignment vertical="center" wrapText="1"/>
    </xf>
    <xf numFmtId="0" fontId="3" fillId="4" borderId="4" xfId="2" applyFill="1" applyBorder="1" applyAlignment="1">
      <alignment vertical="center" wrapText="1"/>
    </xf>
    <xf numFmtId="49" fontId="3" fillId="4" borderId="1" xfId="4" applyNumberFormat="1" applyFont="1" applyFill="1" applyBorder="1" applyAlignment="1">
      <alignment vertical="center" wrapText="1"/>
    </xf>
    <xf numFmtId="0" fontId="3" fillId="4" borderId="0" xfId="2" applyFill="1" applyAlignment="1">
      <alignment vertical="center" wrapText="1"/>
    </xf>
    <xf numFmtId="0" fontId="3" fillId="4" borderId="1" xfId="2" applyFill="1" applyBorder="1" applyAlignment="1">
      <alignment vertical="center" wrapText="1"/>
    </xf>
    <xf numFmtId="0" fontId="3" fillId="4" borderId="1" xfId="1" applyFont="1" applyFill="1" applyBorder="1" applyAlignment="1">
      <alignment vertical="center" wrapText="1"/>
    </xf>
    <xf numFmtId="49" fontId="3" fillId="4" borderId="8" xfId="4" applyNumberFormat="1" applyFont="1" applyFill="1" applyBorder="1" applyAlignment="1">
      <alignment vertical="center" wrapText="1"/>
    </xf>
    <xf numFmtId="0" fontId="2" fillId="4" borderId="4" xfId="2" applyFont="1" applyFill="1" applyBorder="1" applyAlignment="1">
      <alignment vertical="center" wrapText="1"/>
    </xf>
    <xf numFmtId="49" fontId="5" fillId="4" borderId="1" xfId="4" applyNumberFormat="1" applyFont="1" applyFill="1" applyBorder="1" applyAlignment="1">
      <alignment vertical="center" wrapText="1"/>
    </xf>
    <xf numFmtId="0" fontId="4" fillId="4" borderId="1" xfId="2" applyFont="1" applyFill="1" applyBorder="1" applyAlignment="1">
      <alignment vertical="center" wrapText="1"/>
    </xf>
    <xf numFmtId="0" fontId="2" fillId="0" borderId="8" xfId="1" applyFont="1" applyBorder="1" applyAlignment="1">
      <alignment vertical="center" wrapText="1"/>
    </xf>
    <xf numFmtId="0" fontId="4" fillId="0" borderId="0" xfId="1" applyFont="1" applyAlignment="1">
      <alignment horizontal="center"/>
    </xf>
    <xf numFmtId="167" fontId="5" fillId="2" borderId="3" xfId="4" applyNumberFormat="1" applyFont="1" applyFill="1" applyBorder="1" applyAlignment="1">
      <alignment horizontal="center" vertical="center" wrapText="1"/>
    </xf>
    <xf numFmtId="167" fontId="5" fillId="2" borderId="2" xfId="4" applyNumberFormat="1" applyFont="1" applyFill="1" applyBorder="1" applyAlignment="1">
      <alignment horizontal="center" vertical="center" wrapText="1"/>
    </xf>
    <xf numFmtId="3" fontId="5" fillId="2" borderId="4" xfId="2" applyNumberFormat="1" applyFont="1" applyFill="1" applyBorder="1" applyAlignment="1">
      <alignment horizontal="center" vertical="center" wrapText="1"/>
    </xf>
    <xf numFmtId="3" fontId="5" fillId="2" borderId="8" xfId="2" applyNumberFormat="1" applyFont="1" applyFill="1" applyBorder="1" applyAlignment="1">
      <alignment horizontal="center" vertical="center" wrapText="1"/>
    </xf>
    <xf numFmtId="3" fontId="5" fillId="2" borderId="1" xfId="2" applyNumberFormat="1"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8" xfId="2" applyFont="1" applyFill="1" applyBorder="1" applyAlignment="1">
      <alignment horizontal="center" vertical="center" wrapText="1"/>
    </xf>
    <xf numFmtId="3" fontId="5" fillId="3" borderId="3" xfId="2" applyNumberFormat="1" applyFont="1" applyFill="1" applyBorder="1" applyAlignment="1">
      <alignment horizontal="center" vertical="center" wrapText="1"/>
    </xf>
    <xf numFmtId="3" fontId="5" fillId="3" borderId="2" xfId="2" applyNumberFormat="1" applyFont="1" applyFill="1" applyBorder="1" applyAlignment="1">
      <alignment horizontal="center" vertical="center" wrapText="1"/>
    </xf>
    <xf numFmtId="0" fontId="4" fillId="2" borderId="4"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8" xfId="1" applyFont="1" applyFill="1" applyBorder="1" applyAlignment="1">
      <alignment horizontal="center" vertical="center"/>
    </xf>
    <xf numFmtId="0" fontId="5" fillId="2" borderId="9" xfId="2" applyFont="1" applyFill="1" applyBorder="1" applyAlignment="1">
      <alignment horizontal="center" vertical="center" wrapText="1"/>
    </xf>
    <xf numFmtId="0" fontId="5" fillId="0" borderId="1" xfId="2" applyFont="1" applyBorder="1" applyAlignment="1">
      <alignment horizontal="left"/>
    </xf>
    <xf numFmtId="0" fontId="2" fillId="0" borderId="1" xfId="1" applyFont="1" applyBorder="1" applyAlignment="1">
      <alignment horizontal="center"/>
    </xf>
    <xf numFmtId="0" fontId="4" fillId="2" borderId="1" xfId="1" applyFont="1" applyFill="1" applyBorder="1" applyAlignment="1">
      <alignment horizontal="center" vertical="center"/>
    </xf>
    <xf numFmtId="0" fontId="5" fillId="2" borderId="1" xfId="2" applyFont="1" applyFill="1" applyBorder="1" applyAlignment="1">
      <alignment horizontal="center" vertical="center"/>
    </xf>
    <xf numFmtId="0" fontId="5" fillId="0" borderId="2" xfId="2" applyFont="1" applyBorder="1" applyAlignment="1">
      <alignment horizontal="center"/>
    </xf>
    <xf numFmtId="0" fontId="5" fillId="0" borderId="1" xfId="2" applyFont="1" applyBorder="1" applyAlignment="1">
      <alignment horizontal="center"/>
    </xf>
    <xf numFmtId="0" fontId="5" fillId="0" borderId="3" xfId="2" applyFont="1" applyBorder="1" applyAlignment="1">
      <alignment horizontal="center"/>
    </xf>
    <xf numFmtId="0" fontId="6" fillId="0" borderId="1" xfId="1" applyFont="1" applyBorder="1" applyAlignment="1">
      <alignment horizontal="center"/>
    </xf>
    <xf numFmtId="0" fontId="5" fillId="2" borderId="6"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11" xfId="2" applyFont="1" applyFill="1" applyBorder="1" applyAlignment="1">
      <alignment horizontal="center" vertical="center" wrapText="1"/>
    </xf>
    <xf numFmtId="0" fontId="5" fillId="0" borderId="1" xfId="2" applyFont="1" applyBorder="1" applyAlignment="1">
      <alignment horizontal="left" vertical="center"/>
    </xf>
    <xf numFmtId="0" fontId="3" fillId="0" borderId="1" xfId="2" applyBorder="1" applyAlignment="1">
      <alignment horizontal="left" vertical="center" wrapText="1"/>
    </xf>
    <xf numFmtId="167" fontId="5" fillId="0" borderId="3" xfId="4" applyNumberFormat="1" applyFont="1" applyFill="1" applyBorder="1" applyAlignment="1">
      <alignment horizontal="left" vertical="center" wrapText="1"/>
    </xf>
    <xf numFmtId="167" fontId="5" fillId="0" borderId="5" xfId="4" applyNumberFormat="1" applyFont="1" applyFill="1" applyBorder="1" applyAlignment="1">
      <alignment horizontal="left" vertical="center" wrapText="1"/>
    </xf>
    <xf numFmtId="167" fontId="5" fillId="0" borderId="2" xfId="4" applyNumberFormat="1" applyFont="1" applyFill="1" applyBorder="1" applyAlignment="1">
      <alignment horizontal="left" vertical="center" wrapText="1"/>
    </xf>
    <xf numFmtId="0" fontId="5" fillId="0" borderId="1" xfId="2" applyFont="1" applyBorder="1" applyAlignment="1">
      <alignment horizontal="left" vertical="center" wrapText="1"/>
    </xf>
  </cellXfs>
  <cellStyles count="9">
    <cellStyle name="Millares [0] 2" xfId="5" xr:uid="{9D1FFACD-A37B-42DD-8144-A9404DB69656}"/>
    <cellStyle name="Millares 10" xfId="4" xr:uid="{7DD85686-1BC7-468C-936F-9A10B8CF5B87}"/>
    <cellStyle name="Millares 3" xfId="6" xr:uid="{727BEE14-7188-4E8B-8168-DCD64655C8C4}"/>
    <cellStyle name="Moneda 2" xfId="7" xr:uid="{56B2D463-48B9-4203-B603-66B962F46703}"/>
    <cellStyle name="Moneda 3" xfId="3" xr:uid="{E99DD889-EED1-4CD2-AC49-5ED6D253F8D1}"/>
    <cellStyle name="Normal" xfId="0" builtinId="0"/>
    <cellStyle name="Normal 14" xfId="2" xr:uid="{75681677-0CCA-4E2C-862C-D617AD483634}"/>
    <cellStyle name="Normal 8 6 2 2 2 3 2 2" xfId="8" xr:uid="{8CF5AB21-8DFA-418C-9F08-319417D2008D}"/>
    <cellStyle name="Normal 9" xfId="1" xr:uid="{6F0E29BF-F473-4C6C-957A-81FFFB7946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620690</xdr:colOff>
      <xdr:row>3</xdr:row>
      <xdr:rowOff>77863</xdr:rowOff>
    </xdr:to>
    <xdr:pic>
      <xdr:nvPicPr>
        <xdr:cNvPr id="2" name="Imagen 1" descr="Logotipo SENA">
          <a:extLst>
            <a:ext uri="{FF2B5EF4-FFF2-40B4-BE49-F238E27FC236}">
              <a16:creationId xmlns:a16="http://schemas.microsoft.com/office/drawing/2014/main" id="{89C3EC14-05C8-4FCC-ADB8-A7CDE7C80D9B}"/>
            </a:ext>
          </a:extLst>
        </xdr:cNvPr>
        <xdr:cNvPicPr>
          <a:picLocks noChangeAspect="1"/>
        </xdr:cNvPicPr>
      </xdr:nvPicPr>
      <xdr:blipFill>
        <a:blip xmlns:r="http://schemas.openxmlformats.org/officeDocument/2006/relationships" r:embed="rId1"/>
        <a:stretch>
          <a:fillRect/>
        </a:stretch>
      </xdr:blipFill>
      <xdr:spPr>
        <a:xfrm>
          <a:off x="6981413" y="41413"/>
          <a:ext cx="706827" cy="691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 val="Gastos_(3)6"/>
      <sheetName val="Gastos_(3)5"/>
    </sheetNames>
    <sheetDataSet>
      <sheetData sheetId="0"/>
      <sheetData sheetId="1"/>
      <sheetData sheetId="2" refreshError="1"/>
      <sheetData sheetId="3"/>
      <sheetData sheetId="4" refreshError="1"/>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 val="PERFIL_DEL_PF6"/>
      <sheetName val="PERFIL_DEL_PF5"/>
    </sheetNames>
    <sheetDataSet>
      <sheetData sheetId="0"/>
      <sheetData sheetId="1"/>
      <sheetData sheetId="2"/>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41497-5E6D-4E96-B96D-6A6A0806E209}">
  <sheetPr>
    <tabColor rgb="FF00B0F0"/>
  </sheetPr>
  <dimension ref="A1:O61"/>
  <sheetViews>
    <sheetView tabSelected="1" zoomScale="86" zoomScaleNormal="86" workbookViewId="0">
      <selection activeCell="K17" sqref="K17"/>
    </sheetView>
  </sheetViews>
  <sheetFormatPr defaultColWidth="11.42578125" defaultRowHeight="12.75"/>
  <cols>
    <col min="1" max="1" width="16.7109375" style="2" customWidth="1"/>
    <col min="2" max="2" width="19.140625" style="2" customWidth="1"/>
    <col min="3" max="4" width="21.28515625" style="2" customWidth="1"/>
    <col min="5" max="5" width="13.28515625" style="2" customWidth="1"/>
    <col min="6" max="6" width="8.140625" style="2" customWidth="1"/>
    <col min="7" max="7" width="8" style="2" customWidth="1"/>
    <col min="8" max="8" width="11.28515625" style="2" customWidth="1"/>
    <col min="9" max="9" width="12.28515625" style="2" customWidth="1"/>
    <col min="10" max="10" width="12.42578125" style="2" customWidth="1"/>
    <col min="11" max="11" width="21" style="2" customWidth="1"/>
    <col min="12" max="12" width="12.7109375" style="2" customWidth="1"/>
    <col min="13" max="13" width="15" style="2" customWidth="1"/>
    <col min="14" max="14" width="13.7109375" style="2" customWidth="1"/>
    <col min="15" max="15" width="73.28515625" style="53" customWidth="1"/>
    <col min="16" max="16384" width="11.42578125" style="2"/>
  </cols>
  <sheetData>
    <row r="1" spans="1:15">
      <c r="A1" s="85"/>
      <c r="B1" s="85"/>
      <c r="C1" s="85"/>
      <c r="D1" s="85"/>
      <c r="E1" s="85"/>
      <c r="F1" s="85"/>
      <c r="G1" s="85"/>
      <c r="H1" s="85"/>
      <c r="I1" s="85"/>
      <c r="J1" s="85"/>
      <c r="K1" s="85"/>
      <c r="L1" s="85"/>
      <c r="M1" s="85"/>
      <c r="N1" s="85"/>
      <c r="O1" s="54" t="s">
        <v>0</v>
      </c>
    </row>
    <row r="2" spans="1:15" ht="25.5">
      <c r="A2" s="85"/>
      <c r="B2" s="85"/>
      <c r="C2" s="85"/>
      <c r="D2" s="85"/>
      <c r="E2" s="85"/>
      <c r="F2" s="85"/>
      <c r="G2" s="85"/>
      <c r="H2" s="85"/>
      <c r="I2" s="85"/>
      <c r="J2" s="85"/>
      <c r="K2" s="85"/>
      <c r="L2" s="85"/>
      <c r="M2" s="85"/>
      <c r="N2" s="85"/>
      <c r="O2" s="57" t="s">
        <v>1</v>
      </c>
    </row>
    <row r="3" spans="1:15">
      <c r="A3" s="86" t="s">
        <v>2</v>
      </c>
      <c r="B3" s="86"/>
      <c r="C3" s="86"/>
      <c r="D3" s="86"/>
      <c r="E3" s="86"/>
      <c r="F3" s="86"/>
      <c r="G3" s="86"/>
      <c r="H3" s="86"/>
      <c r="I3" s="86"/>
      <c r="J3" s="86"/>
      <c r="K3" s="86"/>
      <c r="L3" s="86"/>
      <c r="M3" s="86"/>
      <c r="N3" s="86"/>
      <c r="O3" s="86"/>
    </row>
    <row r="4" spans="1:15">
      <c r="A4" s="87" t="s">
        <v>3</v>
      </c>
      <c r="B4" s="87"/>
      <c r="C4" s="87"/>
      <c r="D4" s="87"/>
      <c r="E4" s="87"/>
      <c r="F4" s="87"/>
      <c r="G4" s="87"/>
      <c r="H4" s="87"/>
      <c r="I4" s="87"/>
      <c r="J4" s="87"/>
      <c r="K4" s="87"/>
      <c r="L4" s="87"/>
      <c r="M4" s="87"/>
      <c r="N4" s="87"/>
      <c r="O4" s="87"/>
    </row>
    <row r="5" spans="1:15">
      <c r="A5" s="88"/>
      <c r="B5" s="89"/>
      <c r="C5" s="89"/>
      <c r="D5" s="89"/>
      <c r="E5" s="89"/>
      <c r="F5" s="89"/>
      <c r="G5" s="89"/>
      <c r="H5" s="89"/>
      <c r="I5" s="89"/>
      <c r="J5" s="89"/>
      <c r="K5" s="89"/>
      <c r="L5" s="89"/>
      <c r="M5" s="89"/>
      <c r="N5" s="89"/>
      <c r="O5" s="90"/>
    </row>
    <row r="6" spans="1:15">
      <c r="A6" s="91" t="s">
        <v>4</v>
      </c>
      <c r="B6" s="91"/>
      <c r="C6" s="91"/>
      <c r="D6" s="91"/>
      <c r="E6" s="91"/>
      <c r="F6" s="91"/>
      <c r="G6" s="91"/>
      <c r="H6" s="91"/>
      <c r="I6" s="91"/>
      <c r="J6" s="91"/>
      <c r="K6" s="91"/>
      <c r="L6" s="91"/>
      <c r="M6" s="91"/>
      <c r="N6" s="91"/>
      <c r="O6" s="91"/>
    </row>
    <row r="8" spans="1:15">
      <c r="A8" s="84" t="s">
        <v>5</v>
      </c>
      <c r="B8" s="84"/>
      <c r="C8" s="84"/>
      <c r="D8" s="84"/>
      <c r="E8" s="84"/>
      <c r="F8" s="84"/>
      <c r="G8" s="84"/>
      <c r="H8" s="84"/>
      <c r="I8" s="84"/>
      <c r="J8" s="84"/>
      <c r="K8" s="3"/>
      <c r="L8" s="4"/>
      <c r="M8" s="4"/>
      <c r="N8" s="4"/>
    </row>
    <row r="9" spans="1:15">
      <c r="A9" s="96" t="s">
        <v>6</v>
      </c>
      <c r="B9" s="96"/>
      <c r="C9" s="96"/>
      <c r="D9" s="1">
        <v>651340774</v>
      </c>
      <c r="E9" s="5"/>
      <c r="F9" s="6"/>
      <c r="G9" s="6"/>
      <c r="H9" s="6"/>
      <c r="I9" s="6"/>
      <c r="J9" s="7"/>
      <c r="K9" s="7"/>
      <c r="L9" s="8"/>
      <c r="M9" s="8"/>
      <c r="N9" s="8"/>
    </row>
    <row r="10" spans="1:15">
      <c r="A10" s="97"/>
      <c r="B10" s="97"/>
      <c r="C10" s="97"/>
      <c r="D10" s="9"/>
      <c r="E10" s="10"/>
      <c r="F10" s="6"/>
      <c r="G10" s="6"/>
      <c r="H10" s="5"/>
      <c r="I10" s="11"/>
      <c r="J10" s="98" t="s">
        <v>7</v>
      </c>
      <c r="K10" s="99"/>
      <c r="L10" s="99"/>
      <c r="M10" s="99"/>
      <c r="N10" s="99"/>
      <c r="O10" s="100"/>
    </row>
    <row r="11" spans="1:15">
      <c r="A11" s="101" t="s">
        <v>8</v>
      </c>
      <c r="B11" s="97"/>
      <c r="C11" s="97"/>
      <c r="D11" s="1">
        <f>K51</f>
        <v>612563660</v>
      </c>
      <c r="E11" s="10"/>
      <c r="F11" s="6"/>
      <c r="G11" s="6"/>
      <c r="H11" s="6"/>
      <c r="I11" s="11"/>
      <c r="J11" s="12" t="s">
        <v>9</v>
      </c>
      <c r="K11" s="99" t="s">
        <v>10</v>
      </c>
      <c r="L11" s="99"/>
      <c r="M11" s="99"/>
      <c r="N11" s="99"/>
      <c r="O11" s="100"/>
    </row>
    <row r="12" spans="1:15">
      <c r="A12" s="101" t="s">
        <v>11</v>
      </c>
      <c r="B12" s="97"/>
      <c r="C12" s="97"/>
      <c r="D12" s="13">
        <f>D11/D9%</f>
        <v>94.046570466967268</v>
      </c>
      <c r="E12" s="14"/>
      <c r="F12" s="6"/>
      <c r="G12" s="6"/>
      <c r="H12" s="6"/>
      <c r="I12" s="11"/>
      <c r="J12" s="6" t="s">
        <v>12</v>
      </c>
      <c r="K12" s="6" t="s">
        <v>13</v>
      </c>
      <c r="L12" s="15">
        <v>74246</v>
      </c>
      <c r="M12" s="16">
        <v>3106698321</v>
      </c>
      <c r="N12" s="12"/>
      <c r="O12" s="54"/>
    </row>
    <row r="13" spans="1:15" ht="38.25">
      <c r="A13" s="80" t="s">
        <v>14</v>
      </c>
      <c r="B13" s="76" t="s">
        <v>15</v>
      </c>
      <c r="C13" s="76" t="s">
        <v>16</v>
      </c>
      <c r="D13" s="76" t="s">
        <v>17</v>
      </c>
      <c r="E13" s="76" t="s">
        <v>18</v>
      </c>
      <c r="F13" s="92" t="s">
        <v>19</v>
      </c>
      <c r="G13" s="93"/>
      <c r="H13" s="71" t="s">
        <v>20</v>
      </c>
      <c r="I13" s="72"/>
      <c r="J13" s="73" t="s">
        <v>21</v>
      </c>
      <c r="K13" s="73" t="s">
        <v>22</v>
      </c>
      <c r="L13" s="74" t="s">
        <v>21</v>
      </c>
      <c r="M13" s="74" t="s">
        <v>22</v>
      </c>
      <c r="N13" s="18" t="s">
        <v>23</v>
      </c>
      <c r="O13" s="80" t="s">
        <v>24</v>
      </c>
    </row>
    <row r="14" spans="1:15">
      <c r="A14" s="81"/>
      <c r="B14" s="83"/>
      <c r="C14" s="83"/>
      <c r="D14" s="83"/>
      <c r="E14" s="83"/>
      <c r="F14" s="94"/>
      <c r="G14" s="95"/>
      <c r="H14" s="76" t="s">
        <v>25</v>
      </c>
      <c r="I14" s="76" t="s">
        <v>26</v>
      </c>
      <c r="J14" s="74"/>
      <c r="K14" s="74"/>
      <c r="L14" s="75"/>
      <c r="M14" s="75"/>
      <c r="N14" s="19" t="s">
        <v>27</v>
      </c>
      <c r="O14" s="81"/>
    </row>
    <row r="15" spans="1:15">
      <c r="A15" s="82"/>
      <c r="B15" s="77"/>
      <c r="C15" s="77"/>
      <c r="D15" s="77"/>
      <c r="E15" s="77"/>
      <c r="F15" s="20" t="s">
        <v>28</v>
      </c>
      <c r="G15" s="20" t="s">
        <v>29</v>
      </c>
      <c r="H15" s="77"/>
      <c r="I15" s="77"/>
      <c r="J15" s="78" t="s">
        <v>30</v>
      </c>
      <c r="K15" s="79"/>
      <c r="L15" s="78" t="s">
        <v>31</v>
      </c>
      <c r="M15" s="79"/>
      <c r="N15" s="21"/>
      <c r="O15" s="82"/>
    </row>
    <row r="16" spans="1:15" ht="129.75" customHeight="1">
      <c r="A16" s="22" t="s">
        <v>32</v>
      </c>
      <c r="B16" s="22" t="s">
        <v>33</v>
      </c>
      <c r="C16" s="23" t="s">
        <v>34</v>
      </c>
      <c r="D16" s="22" t="s">
        <v>35</v>
      </c>
      <c r="E16" s="24">
        <v>1</v>
      </c>
      <c r="F16" s="25"/>
      <c r="G16" s="25">
        <v>100</v>
      </c>
      <c r="H16" s="26">
        <v>45124</v>
      </c>
      <c r="I16" s="26">
        <v>45272</v>
      </c>
      <c r="J16" s="27">
        <v>39655</v>
      </c>
      <c r="K16" s="28">
        <f>G16*4*J16</f>
        <v>15862000</v>
      </c>
      <c r="L16" s="28"/>
      <c r="M16" s="28"/>
      <c r="N16" s="28">
        <v>15</v>
      </c>
      <c r="O16" s="58" t="s">
        <v>36</v>
      </c>
    </row>
    <row r="17" spans="1:15" ht="99.75" customHeight="1">
      <c r="A17" s="22" t="s">
        <v>32</v>
      </c>
      <c r="B17" s="22" t="s">
        <v>37</v>
      </c>
      <c r="C17" s="23" t="s">
        <v>38</v>
      </c>
      <c r="D17" s="22" t="s">
        <v>35</v>
      </c>
      <c r="E17" s="29">
        <v>1</v>
      </c>
      <c r="F17" s="23"/>
      <c r="G17" s="23">
        <v>100</v>
      </c>
      <c r="H17" s="30">
        <v>45124</v>
      </c>
      <c r="I17" s="30">
        <v>45272</v>
      </c>
      <c r="J17" s="31">
        <v>39655</v>
      </c>
      <c r="K17" s="28">
        <f>G17*4*J17</f>
        <v>15862000</v>
      </c>
      <c r="L17" s="28"/>
      <c r="M17" s="28"/>
      <c r="N17" s="28">
        <v>24</v>
      </c>
      <c r="O17" s="59" t="s">
        <v>39</v>
      </c>
    </row>
    <row r="18" spans="1:15" ht="324" customHeight="1">
      <c r="A18" s="22" t="s">
        <v>32</v>
      </c>
      <c r="B18" s="22" t="s">
        <v>33</v>
      </c>
      <c r="C18" s="23" t="s">
        <v>40</v>
      </c>
      <c r="D18" s="22" t="s">
        <v>35</v>
      </c>
      <c r="E18" s="29">
        <v>1</v>
      </c>
      <c r="F18" s="23"/>
      <c r="G18" s="23">
        <v>49</v>
      </c>
      <c r="H18" s="32">
        <v>45035</v>
      </c>
      <c r="I18" s="32">
        <v>45107</v>
      </c>
      <c r="J18" s="31">
        <v>39655</v>
      </c>
      <c r="K18" s="28">
        <f>J18*G18*4</f>
        <v>7772380</v>
      </c>
      <c r="L18" s="28"/>
      <c r="M18" s="28"/>
      <c r="N18" s="28">
        <v>15</v>
      </c>
      <c r="O18" s="60" t="s">
        <v>41</v>
      </c>
    </row>
    <row r="19" spans="1:15" ht="346.5" customHeight="1">
      <c r="A19" s="22" t="s">
        <v>32</v>
      </c>
      <c r="B19" s="22" t="s">
        <v>42</v>
      </c>
      <c r="C19" s="23" t="s">
        <v>43</v>
      </c>
      <c r="D19" s="22" t="s">
        <v>35</v>
      </c>
      <c r="E19" s="29">
        <v>1</v>
      </c>
      <c r="F19" s="23">
        <v>4.5999999999999996</v>
      </c>
      <c r="G19" s="23"/>
      <c r="H19" s="33">
        <v>45124</v>
      </c>
      <c r="I19" s="33">
        <v>45272</v>
      </c>
      <c r="J19" s="31">
        <v>4635000</v>
      </c>
      <c r="K19" s="28">
        <f>J19*F19</f>
        <v>21321000</v>
      </c>
      <c r="L19" s="28"/>
      <c r="M19" s="28"/>
      <c r="N19" s="28"/>
      <c r="O19" s="61" t="s">
        <v>44</v>
      </c>
    </row>
    <row r="20" spans="1:15" ht="354" customHeight="1">
      <c r="A20" s="22" t="s">
        <v>32</v>
      </c>
      <c r="B20" s="22" t="s">
        <v>42</v>
      </c>
      <c r="C20" s="23" t="s">
        <v>43</v>
      </c>
      <c r="D20" s="22" t="s">
        <v>35</v>
      </c>
      <c r="E20" s="29">
        <v>1</v>
      </c>
      <c r="F20" s="23">
        <v>4.5999999999999996</v>
      </c>
      <c r="G20" s="23"/>
      <c r="H20" s="33">
        <v>45124</v>
      </c>
      <c r="I20" s="33">
        <v>45272</v>
      </c>
      <c r="J20" s="31">
        <v>4635000</v>
      </c>
      <c r="K20" s="28">
        <f>J20*F20</f>
        <v>21321000</v>
      </c>
      <c r="L20" s="28"/>
      <c r="M20" s="28"/>
      <c r="N20" s="28"/>
      <c r="O20" s="61" t="s">
        <v>45</v>
      </c>
    </row>
    <row r="21" spans="1:15" ht="165" customHeight="1">
      <c r="A21" s="22" t="s">
        <v>32</v>
      </c>
      <c r="B21" s="22" t="s">
        <v>46</v>
      </c>
      <c r="C21" s="23" t="s">
        <v>47</v>
      </c>
      <c r="D21" s="22" t="s">
        <v>35</v>
      </c>
      <c r="E21" s="29">
        <v>1</v>
      </c>
      <c r="F21" s="23"/>
      <c r="G21" s="23">
        <v>100</v>
      </c>
      <c r="H21" s="33">
        <v>45124</v>
      </c>
      <c r="I21" s="33">
        <v>45272</v>
      </c>
      <c r="J21" s="31">
        <v>39655</v>
      </c>
      <c r="K21" s="28">
        <f>J21*4*G21</f>
        <v>15862000</v>
      </c>
      <c r="L21" s="28"/>
      <c r="M21" s="28"/>
      <c r="N21" s="28"/>
      <c r="O21" s="61" t="s">
        <v>48</v>
      </c>
    </row>
    <row r="22" spans="1:15" ht="76.5">
      <c r="A22" s="22" t="s">
        <v>32</v>
      </c>
      <c r="B22" s="22" t="s">
        <v>49</v>
      </c>
      <c r="C22" s="23" t="s">
        <v>50</v>
      </c>
      <c r="D22" s="22" t="s">
        <v>35</v>
      </c>
      <c r="E22" s="29">
        <v>1</v>
      </c>
      <c r="F22" s="23"/>
      <c r="G22" s="23">
        <v>141</v>
      </c>
      <c r="H22" s="33">
        <v>45035</v>
      </c>
      <c r="I22" s="33">
        <v>45260</v>
      </c>
      <c r="J22" s="31">
        <v>39655</v>
      </c>
      <c r="K22" s="28">
        <f>J22*4*G22</f>
        <v>22365420</v>
      </c>
      <c r="L22" s="28"/>
      <c r="M22" s="28"/>
      <c r="N22" s="28"/>
      <c r="O22" s="61" t="s">
        <v>51</v>
      </c>
    </row>
    <row r="23" spans="1:15" ht="144" customHeight="1">
      <c r="A23" s="22" t="s">
        <v>32</v>
      </c>
      <c r="B23" s="22" t="s">
        <v>52</v>
      </c>
      <c r="C23" s="23" t="s">
        <v>53</v>
      </c>
      <c r="D23" s="22" t="s">
        <v>35</v>
      </c>
      <c r="E23" s="29">
        <v>1</v>
      </c>
      <c r="F23" s="23"/>
      <c r="G23" s="23">
        <v>100</v>
      </c>
      <c r="H23" s="33">
        <v>45124</v>
      </c>
      <c r="I23" s="33">
        <v>45272</v>
      </c>
      <c r="J23" s="31">
        <v>39655</v>
      </c>
      <c r="K23" s="28">
        <f>J23*G23*4</f>
        <v>15862000</v>
      </c>
      <c r="L23" s="28"/>
      <c r="M23" s="28"/>
      <c r="N23" s="28"/>
      <c r="O23" s="61" t="s">
        <v>54</v>
      </c>
    </row>
    <row r="24" spans="1:15" ht="409.5">
      <c r="A24" s="22" t="s">
        <v>32</v>
      </c>
      <c r="B24" s="22" t="s">
        <v>55</v>
      </c>
      <c r="C24" s="23" t="s">
        <v>56</v>
      </c>
      <c r="D24" s="22" t="s">
        <v>35</v>
      </c>
      <c r="E24" s="29">
        <v>1</v>
      </c>
      <c r="F24" s="23">
        <v>4.5999999999999996</v>
      </c>
      <c r="G24" s="23"/>
      <c r="H24" s="33" t="s">
        <v>57</v>
      </c>
      <c r="I24" s="33">
        <v>45256</v>
      </c>
      <c r="J24" s="31">
        <v>4635000</v>
      </c>
      <c r="K24" s="28">
        <f>J24*F24</f>
        <v>21321000</v>
      </c>
      <c r="L24" s="28"/>
      <c r="M24" s="28"/>
      <c r="N24" s="28"/>
      <c r="O24" s="61" t="s">
        <v>58</v>
      </c>
    </row>
    <row r="25" spans="1:15" ht="163.5" customHeight="1">
      <c r="A25" s="22" t="s">
        <v>59</v>
      </c>
      <c r="B25" s="22" t="s">
        <v>60</v>
      </c>
      <c r="C25" s="23" t="s">
        <v>61</v>
      </c>
      <c r="D25" s="22" t="s">
        <v>35</v>
      </c>
      <c r="E25" s="29">
        <v>1</v>
      </c>
      <c r="F25" s="23"/>
      <c r="G25" s="23">
        <v>98</v>
      </c>
      <c r="H25" s="33">
        <v>45037</v>
      </c>
      <c r="I25" s="33">
        <v>45184</v>
      </c>
      <c r="J25" s="31">
        <v>39655</v>
      </c>
      <c r="K25" s="28">
        <f>J25*4*G25</f>
        <v>15544760</v>
      </c>
      <c r="L25" s="28"/>
      <c r="M25" s="28"/>
      <c r="N25" s="28">
        <v>15</v>
      </c>
      <c r="O25" s="60" t="s">
        <v>62</v>
      </c>
    </row>
    <row r="26" spans="1:15" ht="167.25" customHeight="1">
      <c r="A26" s="22" t="s">
        <v>59</v>
      </c>
      <c r="B26" s="22" t="s">
        <v>60</v>
      </c>
      <c r="C26" s="23" t="s">
        <v>63</v>
      </c>
      <c r="D26" s="22" t="s">
        <v>35</v>
      </c>
      <c r="E26" s="29">
        <v>1</v>
      </c>
      <c r="F26" s="23"/>
      <c r="G26" s="25">
        <v>100</v>
      </c>
      <c r="H26" s="26">
        <v>45124</v>
      </c>
      <c r="I26" s="26">
        <v>45272</v>
      </c>
      <c r="J26" s="27">
        <v>39655</v>
      </c>
      <c r="K26" s="28">
        <f t="shared" ref="K26:K33" si="0">G26*4*J26</f>
        <v>15862000</v>
      </c>
      <c r="L26" s="28"/>
      <c r="M26" s="28"/>
      <c r="N26" s="28">
        <v>15</v>
      </c>
      <c r="O26" s="61" t="s">
        <v>64</v>
      </c>
    </row>
    <row r="27" spans="1:15" ht="306">
      <c r="A27" s="22" t="s">
        <v>59</v>
      </c>
      <c r="B27" s="22" t="s">
        <v>60</v>
      </c>
      <c r="C27" s="23" t="s">
        <v>65</v>
      </c>
      <c r="D27" s="22" t="s">
        <v>35</v>
      </c>
      <c r="E27" s="29">
        <v>1</v>
      </c>
      <c r="F27" s="23"/>
      <c r="G27" s="23">
        <v>155</v>
      </c>
      <c r="H27" s="33">
        <v>45040</v>
      </c>
      <c r="I27" s="33">
        <v>45272</v>
      </c>
      <c r="J27" s="27">
        <v>39655</v>
      </c>
      <c r="K27" s="28">
        <f t="shared" si="0"/>
        <v>24586100</v>
      </c>
      <c r="L27" s="28"/>
      <c r="M27" s="28"/>
      <c r="N27" s="28">
        <v>15</v>
      </c>
      <c r="O27" s="62" t="s">
        <v>66</v>
      </c>
    </row>
    <row r="28" spans="1:15" ht="217.5" customHeight="1">
      <c r="A28" s="22" t="s">
        <v>59</v>
      </c>
      <c r="B28" s="22" t="s">
        <v>67</v>
      </c>
      <c r="C28" s="23" t="s">
        <v>68</v>
      </c>
      <c r="D28" s="22" t="s">
        <v>35</v>
      </c>
      <c r="E28" s="29">
        <v>1</v>
      </c>
      <c r="F28" s="23"/>
      <c r="G28" s="23">
        <v>89</v>
      </c>
      <c r="H28" s="33">
        <v>45124</v>
      </c>
      <c r="I28" s="33">
        <v>45260</v>
      </c>
      <c r="J28" s="27">
        <v>39655</v>
      </c>
      <c r="K28" s="28">
        <f t="shared" si="0"/>
        <v>14117180</v>
      </c>
      <c r="L28" s="28"/>
      <c r="M28" s="28"/>
      <c r="N28" s="28">
        <v>6</v>
      </c>
      <c r="O28" s="63" t="s">
        <v>69</v>
      </c>
    </row>
    <row r="29" spans="1:15" ht="188.25" customHeight="1">
      <c r="A29" s="22" t="s">
        <v>59</v>
      </c>
      <c r="B29" s="22" t="s">
        <v>60</v>
      </c>
      <c r="C29" s="23" t="s">
        <v>70</v>
      </c>
      <c r="D29" s="22" t="s">
        <v>35</v>
      </c>
      <c r="E29" s="29">
        <v>1</v>
      </c>
      <c r="F29" s="23"/>
      <c r="G29" s="25">
        <v>100</v>
      </c>
      <c r="H29" s="26">
        <v>45124</v>
      </c>
      <c r="I29" s="26">
        <v>45272</v>
      </c>
      <c r="J29" s="27">
        <v>39655</v>
      </c>
      <c r="K29" s="28">
        <f t="shared" si="0"/>
        <v>15862000</v>
      </c>
      <c r="L29" s="28"/>
      <c r="M29" s="28"/>
      <c r="N29" s="28">
        <v>15</v>
      </c>
      <c r="O29" s="63" t="s">
        <v>71</v>
      </c>
    </row>
    <row r="30" spans="1:15" ht="201" customHeight="1">
      <c r="A30" s="22" t="s">
        <v>59</v>
      </c>
      <c r="B30" s="22" t="s">
        <v>72</v>
      </c>
      <c r="C30" s="23" t="s">
        <v>73</v>
      </c>
      <c r="D30" s="22" t="s">
        <v>35</v>
      </c>
      <c r="E30" s="29">
        <v>1</v>
      </c>
      <c r="F30" s="23"/>
      <c r="G30" s="23">
        <v>96</v>
      </c>
      <c r="H30" s="33">
        <v>45131</v>
      </c>
      <c r="I30" s="33">
        <v>45272</v>
      </c>
      <c r="J30" s="34">
        <v>39655</v>
      </c>
      <c r="K30" s="28">
        <f t="shared" si="0"/>
        <v>15227520</v>
      </c>
      <c r="L30" s="28"/>
      <c r="M30" s="28"/>
      <c r="N30" s="28">
        <v>24</v>
      </c>
      <c r="O30" s="63" t="s">
        <v>74</v>
      </c>
    </row>
    <row r="31" spans="1:15" ht="255">
      <c r="A31" s="22" t="s">
        <v>59</v>
      </c>
      <c r="B31" s="22" t="s">
        <v>60</v>
      </c>
      <c r="C31" s="23" t="s">
        <v>75</v>
      </c>
      <c r="D31" s="22" t="s">
        <v>35</v>
      </c>
      <c r="E31" s="29">
        <v>1</v>
      </c>
      <c r="F31" s="23"/>
      <c r="G31" s="23">
        <v>49</v>
      </c>
      <c r="H31" s="33">
        <v>45035</v>
      </c>
      <c r="I31" s="33">
        <v>45107</v>
      </c>
      <c r="J31" s="31">
        <v>39655</v>
      </c>
      <c r="K31" s="28">
        <f t="shared" si="0"/>
        <v>7772380</v>
      </c>
      <c r="L31" s="28"/>
      <c r="M31" s="28"/>
      <c r="N31" s="28">
        <v>15</v>
      </c>
      <c r="O31" s="63" t="s">
        <v>76</v>
      </c>
    </row>
    <row r="32" spans="1:15" ht="409.5">
      <c r="A32" s="22" t="s">
        <v>59</v>
      </c>
      <c r="B32" s="22" t="s">
        <v>60</v>
      </c>
      <c r="C32" s="23" t="s">
        <v>77</v>
      </c>
      <c r="D32" s="22" t="s">
        <v>35</v>
      </c>
      <c r="E32" s="29">
        <v>1</v>
      </c>
      <c r="F32" s="23"/>
      <c r="G32" s="23">
        <v>48</v>
      </c>
      <c r="H32" s="33">
        <v>45209</v>
      </c>
      <c r="I32" s="33">
        <v>45272</v>
      </c>
      <c r="J32" s="31">
        <v>39655</v>
      </c>
      <c r="K32" s="28">
        <f t="shared" si="0"/>
        <v>7613760</v>
      </c>
      <c r="L32" s="28"/>
      <c r="M32" s="28"/>
      <c r="N32" s="28">
        <v>15</v>
      </c>
      <c r="O32" s="61" t="s">
        <v>78</v>
      </c>
    </row>
    <row r="33" spans="1:15" ht="76.5">
      <c r="A33" s="22" t="s">
        <v>79</v>
      </c>
      <c r="B33" s="22" t="s">
        <v>60</v>
      </c>
      <c r="C33" s="23" t="s">
        <v>80</v>
      </c>
      <c r="D33" s="22" t="s">
        <v>35</v>
      </c>
      <c r="E33" s="29">
        <v>1</v>
      </c>
      <c r="F33" s="23"/>
      <c r="G33" s="23">
        <v>41</v>
      </c>
      <c r="H33" s="33">
        <v>45048</v>
      </c>
      <c r="I33" s="33">
        <v>45107</v>
      </c>
      <c r="J33" s="31">
        <v>39655</v>
      </c>
      <c r="K33" s="28">
        <f t="shared" si="0"/>
        <v>6503420</v>
      </c>
      <c r="L33" s="28"/>
      <c r="M33" s="28"/>
      <c r="N33" s="28">
        <v>15</v>
      </c>
      <c r="O33" s="64" t="s">
        <v>81</v>
      </c>
    </row>
    <row r="34" spans="1:15" ht="344.25">
      <c r="A34" s="22" t="s">
        <v>79</v>
      </c>
      <c r="B34" s="22" t="s">
        <v>42</v>
      </c>
      <c r="C34" s="23" t="s">
        <v>43</v>
      </c>
      <c r="D34" s="22" t="s">
        <v>35</v>
      </c>
      <c r="E34" s="29">
        <v>1</v>
      </c>
      <c r="F34" s="23">
        <v>4.5999999999999996</v>
      </c>
      <c r="G34" s="23"/>
      <c r="H34" s="33">
        <v>45124</v>
      </c>
      <c r="I34" s="33">
        <v>45272</v>
      </c>
      <c r="J34" s="31">
        <v>4635000</v>
      </c>
      <c r="K34" s="28">
        <f>J34*F34</f>
        <v>21321000</v>
      </c>
      <c r="L34" s="28"/>
      <c r="M34" s="28"/>
      <c r="N34" s="28"/>
      <c r="O34" s="61" t="s">
        <v>82</v>
      </c>
    </row>
    <row r="35" spans="1:15" ht="409.5">
      <c r="A35" s="22" t="s">
        <v>83</v>
      </c>
      <c r="B35" s="22" t="s">
        <v>84</v>
      </c>
      <c r="C35" s="23" t="s">
        <v>85</v>
      </c>
      <c r="D35" s="22" t="s">
        <v>35</v>
      </c>
      <c r="E35" s="29">
        <v>1</v>
      </c>
      <c r="F35" s="23"/>
      <c r="G35" s="23">
        <v>153</v>
      </c>
      <c r="H35" s="33">
        <v>45042</v>
      </c>
      <c r="I35" s="33">
        <v>45272</v>
      </c>
      <c r="J35" s="31">
        <v>39655</v>
      </c>
      <c r="K35" s="28">
        <f>G35*4*J35</f>
        <v>24268860</v>
      </c>
      <c r="L35" s="28"/>
      <c r="M35" s="28"/>
      <c r="N35" s="28"/>
      <c r="O35" s="61" t="s">
        <v>86</v>
      </c>
    </row>
    <row r="36" spans="1:15" ht="127.5">
      <c r="A36" s="22" t="s">
        <v>83</v>
      </c>
      <c r="B36" s="22" t="s">
        <v>52</v>
      </c>
      <c r="C36" s="23" t="s">
        <v>53</v>
      </c>
      <c r="D36" s="22" t="s">
        <v>35</v>
      </c>
      <c r="E36" s="29">
        <v>1</v>
      </c>
      <c r="F36" s="23"/>
      <c r="G36" s="23">
        <v>100</v>
      </c>
      <c r="H36" s="33">
        <v>45124</v>
      </c>
      <c r="I36" s="33">
        <v>45272</v>
      </c>
      <c r="J36" s="31">
        <v>39655</v>
      </c>
      <c r="K36" s="28">
        <f>J36*G36*4</f>
        <v>15862000</v>
      </c>
      <c r="L36" s="28"/>
      <c r="M36" s="28"/>
      <c r="N36" s="28"/>
      <c r="O36" s="61" t="s">
        <v>54</v>
      </c>
    </row>
    <row r="37" spans="1:15" ht="211.5" customHeight="1">
      <c r="A37" s="22" t="s">
        <v>83</v>
      </c>
      <c r="B37" s="22" t="s">
        <v>87</v>
      </c>
      <c r="C37" s="23" t="s">
        <v>88</v>
      </c>
      <c r="D37" s="22" t="s">
        <v>35</v>
      </c>
      <c r="E37" s="29">
        <v>1</v>
      </c>
      <c r="F37" s="23"/>
      <c r="G37" s="23">
        <v>148</v>
      </c>
      <c r="H37" s="33">
        <v>45040</v>
      </c>
      <c r="I37" s="33">
        <v>45260</v>
      </c>
      <c r="J37" s="31">
        <v>39655</v>
      </c>
      <c r="K37" s="28">
        <f>J37*G37*4</f>
        <v>23475760</v>
      </c>
      <c r="L37" s="28"/>
      <c r="M37" s="28"/>
      <c r="N37" s="28"/>
      <c r="O37" s="61" t="s">
        <v>89</v>
      </c>
    </row>
    <row r="38" spans="1:15" ht="153">
      <c r="A38" s="22" t="s">
        <v>79</v>
      </c>
      <c r="B38" s="22" t="s">
        <v>60</v>
      </c>
      <c r="C38" s="22" t="s">
        <v>90</v>
      </c>
      <c r="D38" s="22" t="s">
        <v>35</v>
      </c>
      <c r="E38" s="29">
        <v>1</v>
      </c>
      <c r="F38" s="23"/>
      <c r="G38" s="23">
        <v>96</v>
      </c>
      <c r="H38" s="35">
        <v>45131</v>
      </c>
      <c r="I38" s="36">
        <v>45272</v>
      </c>
      <c r="J38" s="31">
        <v>39655</v>
      </c>
      <c r="K38" s="28">
        <f>J38*G38*4</f>
        <v>15227520</v>
      </c>
      <c r="L38" s="28"/>
      <c r="M38" s="28"/>
      <c r="N38" s="28">
        <v>15</v>
      </c>
      <c r="O38" s="65" t="s">
        <v>91</v>
      </c>
    </row>
    <row r="39" spans="1:15" ht="111" customHeight="1">
      <c r="A39" s="22" t="s">
        <v>92</v>
      </c>
      <c r="B39" s="22" t="s">
        <v>72</v>
      </c>
      <c r="C39" s="23" t="s">
        <v>93</v>
      </c>
      <c r="D39" s="22" t="s">
        <v>35</v>
      </c>
      <c r="E39" s="29">
        <v>1</v>
      </c>
      <c r="F39" s="23"/>
      <c r="G39" s="23">
        <v>96</v>
      </c>
      <c r="H39" s="35">
        <v>45131</v>
      </c>
      <c r="I39" s="36">
        <v>45272</v>
      </c>
      <c r="J39" s="31">
        <v>39655</v>
      </c>
      <c r="K39" s="28">
        <f>J39*G39*4</f>
        <v>15227520</v>
      </c>
      <c r="L39" s="28"/>
      <c r="M39" s="28"/>
      <c r="N39" s="28">
        <v>24</v>
      </c>
      <c r="O39" s="66" t="s">
        <v>39</v>
      </c>
    </row>
    <row r="40" spans="1:15" ht="342" customHeight="1">
      <c r="A40" s="22" t="s">
        <v>92</v>
      </c>
      <c r="B40" s="22" t="s">
        <v>33</v>
      </c>
      <c r="C40" s="23" t="s">
        <v>40</v>
      </c>
      <c r="D40" s="22" t="s">
        <v>35</v>
      </c>
      <c r="E40" s="29">
        <v>1</v>
      </c>
      <c r="F40" s="23"/>
      <c r="G40" s="23">
        <v>158</v>
      </c>
      <c r="H40" s="32">
        <v>45035</v>
      </c>
      <c r="I40" s="32">
        <v>45107</v>
      </c>
      <c r="J40" s="31">
        <v>39655</v>
      </c>
      <c r="K40" s="28">
        <f>J40*G40*4</f>
        <v>25061960</v>
      </c>
      <c r="L40" s="28"/>
      <c r="M40" s="28"/>
      <c r="N40" s="28">
        <v>15</v>
      </c>
      <c r="O40" s="60" t="s">
        <v>41</v>
      </c>
    </row>
    <row r="41" spans="1:15" ht="175.5" customHeight="1">
      <c r="A41" s="22" t="s">
        <v>83</v>
      </c>
      <c r="B41" s="22" t="s">
        <v>46</v>
      </c>
      <c r="C41" s="23" t="s">
        <v>47</v>
      </c>
      <c r="D41" s="22" t="s">
        <v>35</v>
      </c>
      <c r="E41" s="29">
        <v>1</v>
      </c>
      <c r="F41" s="23"/>
      <c r="G41" s="23">
        <v>100</v>
      </c>
      <c r="H41" s="33">
        <v>45124</v>
      </c>
      <c r="I41" s="33">
        <v>45272</v>
      </c>
      <c r="J41" s="31">
        <v>39655</v>
      </c>
      <c r="K41" s="28">
        <f>J41*4*G41</f>
        <v>15862000</v>
      </c>
      <c r="L41" s="28"/>
      <c r="M41" s="28"/>
      <c r="N41" s="28"/>
      <c r="O41" s="61" t="s">
        <v>94</v>
      </c>
    </row>
    <row r="42" spans="1:15" ht="97.5" customHeight="1">
      <c r="A42" s="22" t="s">
        <v>83</v>
      </c>
      <c r="B42" s="22" t="s">
        <v>49</v>
      </c>
      <c r="C42" s="23" t="s">
        <v>50</v>
      </c>
      <c r="D42" s="22" t="s">
        <v>35</v>
      </c>
      <c r="E42" s="29">
        <v>1</v>
      </c>
      <c r="F42" s="23"/>
      <c r="G42" s="23">
        <v>100</v>
      </c>
      <c r="H42" s="33">
        <v>45124</v>
      </c>
      <c r="I42" s="33">
        <v>45260</v>
      </c>
      <c r="J42" s="31">
        <v>39655</v>
      </c>
      <c r="K42" s="28">
        <f>J42*4*G42</f>
        <v>15862000</v>
      </c>
      <c r="L42" s="28"/>
      <c r="M42" s="28"/>
      <c r="N42" s="28"/>
      <c r="O42" s="61" t="s">
        <v>51</v>
      </c>
    </row>
    <row r="43" spans="1:15" ht="409.5">
      <c r="A43" s="22" t="s">
        <v>92</v>
      </c>
      <c r="B43" s="22" t="s">
        <v>55</v>
      </c>
      <c r="C43" s="23" t="s">
        <v>56</v>
      </c>
      <c r="D43" s="22" t="s">
        <v>35</v>
      </c>
      <c r="E43" s="29">
        <v>1</v>
      </c>
      <c r="F43" s="23">
        <v>4.5</v>
      </c>
      <c r="G43" s="23"/>
      <c r="H43" s="33">
        <v>45097</v>
      </c>
      <c r="I43" s="33">
        <v>45229</v>
      </c>
      <c r="J43" s="31">
        <v>4635000</v>
      </c>
      <c r="K43" s="28">
        <f>J43*F43</f>
        <v>20857500</v>
      </c>
      <c r="L43" s="28"/>
      <c r="M43" s="28"/>
      <c r="N43" s="28"/>
      <c r="O43" s="61" t="s">
        <v>58</v>
      </c>
    </row>
    <row r="44" spans="1:15" ht="395.25">
      <c r="A44" s="22" t="s">
        <v>92</v>
      </c>
      <c r="B44" s="22" t="s">
        <v>72</v>
      </c>
      <c r="C44" s="22" t="s">
        <v>95</v>
      </c>
      <c r="D44" s="22" t="s">
        <v>35</v>
      </c>
      <c r="E44" s="29">
        <v>1</v>
      </c>
      <c r="F44" s="23"/>
      <c r="G44" s="23">
        <v>130</v>
      </c>
      <c r="H44" s="32">
        <v>45035</v>
      </c>
      <c r="I44" s="32">
        <v>45107</v>
      </c>
      <c r="J44" s="31">
        <v>39655</v>
      </c>
      <c r="K44" s="28">
        <f>J44*G44*4</f>
        <v>20620600</v>
      </c>
      <c r="L44" s="28"/>
      <c r="M44" s="28"/>
      <c r="N44" s="28">
        <v>24</v>
      </c>
      <c r="O44" s="60" t="s">
        <v>96</v>
      </c>
    </row>
    <row r="45" spans="1:15" ht="102">
      <c r="A45" s="22" t="s">
        <v>97</v>
      </c>
      <c r="B45" s="22" t="s">
        <v>98</v>
      </c>
      <c r="C45" s="23" t="s">
        <v>99</v>
      </c>
      <c r="D45" s="22" t="s">
        <v>35</v>
      </c>
      <c r="E45" s="29">
        <v>1</v>
      </c>
      <c r="F45" s="23"/>
      <c r="G45" s="23">
        <v>148</v>
      </c>
      <c r="H45" s="33">
        <v>45040</v>
      </c>
      <c r="I45" s="33">
        <v>45260</v>
      </c>
      <c r="J45" s="31">
        <v>39655</v>
      </c>
      <c r="K45" s="28">
        <f t="shared" ref="K45:K48" si="1">J45*G45*4</f>
        <v>23475760</v>
      </c>
      <c r="L45" s="28"/>
      <c r="M45" s="28"/>
      <c r="N45" s="28"/>
      <c r="O45" s="61" t="s">
        <v>100</v>
      </c>
    </row>
    <row r="46" spans="1:15" ht="102">
      <c r="A46" s="22" t="s">
        <v>97</v>
      </c>
      <c r="B46" s="22" t="s">
        <v>98</v>
      </c>
      <c r="C46" s="23" t="s">
        <v>101</v>
      </c>
      <c r="D46" s="22" t="s">
        <v>35</v>
      </c>
      <c r="E46" s="29">
        <v>1</v>
      </c>
      <c r="F46" s="23"/>
      <c r="G46" s="23">
        <v>131</v>
      </c>
      <c r="H46" s="33">
        <v>45035</v>
      </c>
      <c r="I46" s="33">
        <v>45260</v>
      </c>
      <c r="J46" s="31">
        <v>39655</v>
      </c>
      <c r="K46" s="28">
        <f t="shared" si="1"/>
        <v>20779220</v>
      </c>
      <c r="L46" s="28"/>
      <c r="M46" s="28"/>
      <c r="N46" s="28"/>
      <c r="O46" s="67" t="s">
        <v>102</v>
      </c>
    </row>
    <row r="47" spans="1:15" ht="63.75">
      <c r="A47" s="22" t="s">
        <v>97</v>
      </c>
      <c r="B47" s="22" t="s">
        <v>98</v>
      </c>
      <c r="C47" s="23" t="s">
        <v>103</v>
      </c>
      <c r="D47" s="22" t="s">
        <v>35</v>
      </c>
      <c r="E47" s="29">
        <v>1</v>
      </c>
      <c r="F47" s="23"/>
      <c r="G47" s="23">
        <v>143</v>
      </c>
      <c r="H47" s="33">
        <v>45048</v>
      </c>
      <c r="I47" s="33">
        <v>45260</v>
      </c>
      <c r="J47" s="31">
        <v>39655</v>
      </c>
      <c r="K47" s="28">
        <f t="shared" si="1"/>
        <v>22682660</v>
      </c>
      <c r="L47" s="28"/>
      <c r="M47" s="28"/>
      <c r="N47" s="28"/>
      <c r="O47" s="67" t="s">
        <v>104</v>
      </c>
    </row>
    <row r="48" spans="1:15" ht="101.25" customHeight="1">
      <c r="A48" s="22" t="s">
        <v>97</v>
      </c>
      <c r="B48" s="22" t="s">
        <v>98</v>
      </c>
      <c r="C48" s="23" t="s">
        <v>105</v>
      </c>
      <c r="D48" s="22" t="s">
        <v>35</v>
      </c>
      <c r="E48" s="29">
        <v>1</v>
      </c>
      <c r="F48" s="23"/>
      <c r="G48" s="23">
        <v>49</v>
      </c>
      <c r="H48" s="37">
        <v>45035</v>
      </c>
      <c r="I48" s="37">
        <v>45107</v>
      </c>
      <c r="J48" s="31">
        <v>39655</v>
      </c>
      <c r="K48" s="28">
        <f t="shared" si="1"/>
        <v>7772380</v>
      </c>
      <c r="L48" s="28"/>
      <c r="M48" s="28"/>
      <c r="N48" s="28"/>
      <c r="O48" s="68" t="s">
        <v>106</v>
      </c>
    </row>
    <row r="49" spans="1:15" ht="86.25" customHeight="1">
      <c r="A49" s="22" t="s">
        <v>107</v>
      </c>
      <c r="B49" s="22" t="s">
        <v>108</v>
      </c>
      <c r="C49" s="23" t="s">
        <v>109</v>
      </c>
      <c r="D49" s="22" t="s">
        <v>35</v>
      </c>
      <c r="E49" s="29">
        <v>1</v>
      </c>
      <c r="F49" s="23">
        <v>4.2</v>
      </c>
      <c r="G49" s="23"/>
      <c r="H49" s="33">
        <v>45108</v>
      </c>
      <c r="I49" s="33">
        <v>45245</v>
      </c>
      <c r="J49" s="31">
        <v>4635000</v>
      </c>
      <c r="K49" s="28">
        <f t="shared" ref="K49:K50" si="2">J49*F49</f>
        <v>19467000</v>
      </c>
      <c r="L49" s="28"/>
      <c r="M49" s="28"/>
      <c r="N49" s="28"/>
      <c r="O49" s="61" t="s">
        <v>110</v>
      </c>
    </row>
    <row r="50" spans="1:15" ht="62.25" customHeight="1">
      <c r="A50" s="22" t="s">
        <v>107</v>
      </c>
      <c r="B50" s="22" t="s">
        <v>108</v>
      </c>
      <c r="C50" s="23" t="s">
        <v>111</v>
      </c>
      <c r="D50" s="22" t="s">
        <v>35</v>
      </c>
      <c r="E50" s="29">
        <v>1</v>
      </c>
      <c r="F50" s="23">
        <v>5.2</v>
      </c>
      <c r="G50" s="23"/>
      <c r="H50" s="33">
        <v>45108</v>
      </c>
      <c r="I50" s="33">
        <v>45272</v>
      </c>
      <c r="J50" s="31">
        <v>4635000</v>
      </c>
      <c r="K50" s="28">
        <f t="shared" si="2"/>
        <v>24102000</v>
      </c>
      <c r="L50" s="28"/>
      <c r="M50" s="28"/>
      <c r="N50" s="28"/>
      <c r="O50" s="67" t="s">
        <v>112</v>
      </c>
    </row>
    <row r="51" spans="1:15">
      <c r="A51" s="38" t="s">
        <v>113</v>
      </c>
      <c r="B51" s="39"/>
      <c r="C51" s="40"/>
      <c r="D51" s="40"/>
      <c r="E51" s="13"/>
      <c r="F51" s="41"/>
      <c r="G51" s="13"/>
      <c r="H51" s="10"/>
      <c r="I51" s="17"/>
      <c r="J51" s="42"/>
      <c r="K51" s="43">
        <f>SUM(K16:K50)</f>
        <v>612563660</v>
      </c>
      <c r="L51" s="44"/>
      <c r="M51" s="44"/>
      <c r="N51" s="17"/>
      <c r="O51" s="69"/>
    </row>
    <row r="52" spans="1:15">
      <c r="A52" s="45"/>
      <c r="B52" s="46"/>
      <c r="C52" s="45"/>
      <c r="D52" s="45"/>
      <c r="E52" s="47"/>
      <c r="F52" s="47"/>
      <c r="G52" s="48"/>
      <c r="H52" s="49"/>
      <c r="J52" s="50"/>
      <c r="K52" s="51"/>
      <c r="O52" s="55"/>
    </row>
    <row r="53" spans="1:15">
      <c r="K53" s="52"/>
      <c r="L53" s="52"/>
      <c r="M53" s="52"/>
      <c r="O53" s="56"/>
    </row>
    <row r="54" spans="1:15">
      <c r="A54" s="70" t="s">
        <v>114</v>
      </c>
      <c r="B54" s="70"/>
      <c r="C54" s="70"/>
      <c r="D54" s="70"/>
      <c r="E54" s="70"/>
      <c r="F54" s="70"/>
      <c r="G54" s="70"/>
      <c r="H54" s="70"/>
      <c r="I54" s="70"/>
      <c r="J54" s="70"/>
      <c r="K54" s="70"/>
      <c r="L54" s="70"/>
      <c r="M54" s="70"/>
      <c r="N54" s="70"/>
      <c r="O54" s="70"/>
    </row>
    <row r="55" spans="1:15">
      <c r="A55" s="70" t="s">
        <v>115</v>
      </c>
      <c r="B55" s="70"/>
      <c r="C55" s="70"/>
      <c r="D55" s="70"/>
      <c r="E55" s="70"/>
      <c r="F55" s="70"/>
      <c r="G55" s="70"/>
      <c r="H55" s="70"/>
      <c r="I55" s="70"/>
      <c r="J55" s="70"/>
      <c r="K55" s="70"/>
      <c r="L55" s="70"/>
      <c r="M55" s="70"/>
      <c r="N55" s="70"/>
      <c r="O55" s="70"/>
    </row>
    <row r="61" spans="1:15">
      <c r="K61" s="51"/>
    </row>
  </sheetData>
  <autoFilter ref="A15:O55" xr:uid="{69213D4E-85A8-491B-AC97-96680BF86C37}">
    <filterColumn colId="9" showButton="0"/>
    <filterColumn colId="11" showButton="0"/>
  </autoFilter>
  <mergeCells count="30">
    <mergeCell ref="A8:J8"/>
    <mergeCell ref="O13:O15"/>
    <mergeCell ref="A1:N2"/>
    <mergeCell ref="A3:O3"/>
    <mergeCell ref="A4:O4"/>
    <mergeCell ref="A5:O5"/>
    <mergeCell ref="A6:O6"/>
    <mergeCell ref="E13:E15"/>
    <mergeCell ref="F13:G14"/>
    <mergeCell ref="A9:C9"/>
    <mergeCell ref="A10:C10"/>
    <mergeCell ref="J10:O10"/>
    <mergeCell ref="A11:C11"/>
    <mergeCell ref="K11:O11"/>
    <mergeCell ref="A12:C12"/>
    <mergeCell ref="A54:O54"/>
    <mergeCell ref="A55:O55"/>
    <mergeCell ref="H13:I13"/>
    <mergeCell ref="J13:J14"/>
    <mergeCell ref="K13:K14"/>
    <mergeCell ref="L13:L14"/>
    <mergeCell ref="M13:M14"/>
    <mergeCell ref="H14:H15"/>
    <mergeCell ref="I14:I15"/>
    <mergeCell ref="J15:K15"/>
    <mergeCell ref="L15:M15"/>
    <mergeCell ref="A13:A15"/>
    <mergeCell ref="B13:B15"/>
    <mergeCell ref="C13:C15"/>
    <mergeCell ref="D13:D15"/>
  </mergeCells>
  <pageMargins left="0.7" right="0.7" top="0.75" bottom="0.75" header="0.3" footer="0.3"/>
  <pageSetup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5" ma:contentTypeDescription="Create a new document." ma:contentTypeScope="" ma:versionID="30f7863e91f96da4bc41019d5c013aa6">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46f3ee0727c04d750b5d67595b9208cc"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9D0808-10C3-4DEA-A97F-EF321B816B90}"/>
</file>

<file path=customXml/itemProps2.xml><?xml version="1.0" encoding="utf-8"?>
<ds:datastoreItem xmlns:ds="http://schemas.openxmlformats.org/officeDocument/2006/customXml" ds:itemID="{80386BB0-468B-4B83-80E7-6EB320D69DF2}"/>
</file>

<file path=customXml/itemProps3.xml><?xml version="1.0" encoding="utf-8"?>
<ds:datastoreItem xmlns:ds="http://schemas.openxmlformats.org/officeDocument/2006/customXml" ds:itemID="{943D3927-7485-4DD2-AA48-4696A02C46C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Lila Sabrina Cabrera Gamez</cp:lastModifiedBy>
  <cp:revision/>
  <dcterms:created xsi:type="dcterms:W3CDTF">2023-03-22T23:19:05Z</dcterms:created>
  <dcterms:modified xsi:type="dcterms:W3CDTF">2023-04-28T13:08:06Z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SIP_Label_1299739c-ad3d-4908-806e-4d91151a6e13_Enabled">
    <vt:lpwstr>true</vt:lpwstr>
  </property>
  <property fmtid="{D5CDD505-2E9C-101B-9397-08002B2CF9AE}" pid="4" name="MSIP_Label_1299739c-ad3d-4908-806e-4d91151a6e13_SetDate">
    <vt:lpwstr>2023-03-29T22:47:53Z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4ebfadb8-95d7-4f78-b854-89603ba92ce2</vt:lpwstr>
  </property>
  <property fmtid="{D5CDD505-2E9C-101B-9397-08002B2CF9AE}" pid="9" name="MSIP_Label_1299739c-ad3d-4908-806e-4d91151a6e13_ContentBits">
    <vt:lpwstr>0</vt:lpwstr>
  </property>
  <property fmtid="{D5CDD505-2E9C-101B-9397-08002B2CF9AE}" pid="10" name="MediaServiceImageTags">
    <vt:lpwstr/>
  </property>
</Properties>
</file>