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GIRARDOT 2023\INTERVENTORIAS VIAS\OBSERVACIONES PREPLIEGOS\Nueva carpeta\"/>
    </mc:Choice>
  </mc:AlternateContent>
  <xr:revisionPtr revIDLastSave="0" documentId="13_ncr:1_{074DCC00-DE2B-44BC-9F47-3DA6D033F4C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1 - DETALLADO" sheetId="4" r:id="rId1"/>
    <sheet name="FORMULARIO 1 - " sheetId="7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[4]G.G!#REF!</definedName>
    <definedName name="__123Graph_Acaja" hidden="1">[5]EVA!$D$39:$AD$39</definedName>
    <definedName name="__123Graph_ACart_AnticAdic" hidden="1">[5]EVA!$F$95:$I$95</definedName>
    <definedName name="__123Graph_AFACTURAC" hidden="1">[5]Program!$B$120:$Y$120</definedName>
    <definedName name="__123Graph_AGraph2" hidden="1">[4]G.G!#REF!</definedName>
    <definedName name="__123Graph_Bcaja" hidden="1">[5]EVA!$D$56:$AD$56</definedName>
    <definedName name="__123Graph_BCart_AnticAdic" hidden="1">[5]EVA!$F$96:$I$96</definedName>
    <definedName name="__123Graph_Ccaja" hidden="1">[5]EVA!$D$58:$AD$58</definedName>
    <definedName name="__123Graph_CCart_AnticAdic" hidden="1">[5]EVA!$F$97:$I$97</definedName>
    <definedName name="__123Graph_Dcaja" hidden="1">[5]EVA!$D$61:$AD$61</definedName>
    <definedName name="__123Graph_DCart_AnticAdic" hidden="1">[5]EVA!$F$99:$I$99</definedName>
    <definedName name="__123Graph_ECart_AnticAdic" hidden="1">[5]EVA!$F$99:$I$99</definedName>
    <definedName name="__123Graph_LBL_ACart_AnticAdic" hidden="1">[5]EVA!$J$95:$K$95</definedName>
    <definedName name="__123Graph_LBL_Ccaja" hidden="1">[5]EVA!$D$58:$AD$58</definedName>
    <definedName name="__123Graph_LBL_DCart_AnticAdic" hidden="1">[5]EVA!$F$98:$I$98</definedName>
    <definedName name="__123Graph_X" hidden="1">[4]G.G!#REF!</definedName>
    <definedName name="__123Graph_Xcaja" hidden="1">[5]EVA!$D$6:$AD$6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[6]PESOS!#REF!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IF([7]!Loan_Amount*[7]!Interest_Rate*[7]!Loan_Years*[7]!Loan_Start&gt;0,1,0)</definedName>
    <definedName name="__nO">IF([7]!Loan_Amount*[7]!Interest_Rate*[7]!Loan_Years*[7]!Loan_Start&gt;0,1,0)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[8]EST2!#REF!</definedName>
    <definedName name="_02_DER_K15_700_–_K16_100">[8]EST2!#REF!</definedName>
    <definedName name="_03_K15_140_–_K20_540">[8]EST2!#REF!</definedName>
    <definedName name="_04">[8]EST2!#REF!</definedName>
    <definedName name="_05_DER_K35_250_–_K35_605.41">[8]EST2!#REF!</definedName>
    <definedName name="_05_IZQ_K25_695_–_K35_327.62">[8]EST2!#REF!</definedName>
    <definedName name="_05_IZQ_K35_420_–_K36_462.29">[8]EST2!#REF!</definedName>
    <definedName name="_06_K41_785.67_–_K48_083.55">[8]EST2!#REF!</definedName>
    <definedName name="_07_DER_K48_000_–_K49_563.19">[8]EST2!#REF!</definedName>
    <definedName name="_07_IZQ_K49_320_–_K52_112.74">[8]EST2!#REF!</definedName>
    <definedName name="_08_DER_K57_040_–_K61_476.50">[8]EST2!#REF!</definedName>
    <definedName name="_08_IZQ_K52_300_–_K57_577.97">[8]EST2!#REF!</definedName>
    <definedName name="_08_K24_723__A_K55_717.28">[8]EST2!#REF!</definedName>
    <definedName name="_09_K61_520_A_K61_144">[8]EST2!#REF!</definedName>
    <definedName name="_1__123Graph_ACart_Utilidad" hidden="1">[5]EVA!$F$104:$I$104</definedName>
    <definedName name="_10_PR64_500_–_PR_69_541.49">[8]EST2!#REF!</definedName>
    <definedName name="_123" hidden="1">[4]G.G!#REF!</definedName>
    <definedName name="_2__123Graph_BCart_Utilidad" hidden="1">[5]EVA!$F$105:$I$105</definedName>
    <definedName name="_3" hidden="1">[4]G.G!#REF!</definedName>
    <definedName name="_3__123Graph_CCart_Utilidad" hidden="1">[5]EVA!$F$106:$I$106</definedName>
    <definedName name="_4__123Graph_LBL_ACart_Utilidad" hidden="1">[5]EVA!$F$109:$I$109</definedName>
    <definedName name="_5__123Graph_LBL_BCart_Utilidad" hidden="1">[5]EVA!$F$110:$I$110</definedName>
    <definedName name="_6__123Graph_LBL_CCart_Utilidad" hidden="1">[5]EVA!$F$111:$I$111</definedName>
    <definedName name="_7__123Graph_XCart_Utilidad" hidden="1">[5]EVA!$F$103:$I$103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[9]Datos!$B$2</definedName>
    <definedName name="_adi2">[9]Datos!$B$3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asd" hidden="1">'[10]46W9'!#REF!</definedName>
    <definedName name="_dhc1">[11]Dimensiones!$B$13</definedName>
    <definedName name="_dhc2">[11]Dimensiones!$B$17</definedName>
    <definedName name="_dhc3">[11]Dimensiones!$B$21</definedName>
    <definedName name="_dhc4">[11]Dimensiones!$B$25</definedName>
    <definedName name="_dhc5">[11]Dimensiones!$B$29</definedName>
    <definedName name="_dvc1">[11]Dimensiones!$B$12</definedName>
    <definedName name="_dvc2">[11]Dimensiones!$B$16</definedName>
    <definedName name="_dvc3">[11]Dimensiones!$B$20</definedName>
    <definedName name="_dvc4">[11]Dimensiones!$B$24</definedName>
    <definedName name="_dvc5">[11]Dimensiones!$B$28</definedName>
    <definedName name="_eac1">[11]Dimensiones!$F$10</definedName>
    <definedName name="_eac2">[11]Dimensiones!$F$13</definedName>
    <definedName name="_eac3">[11]Dimensiones!$F$16</definedName>
    <definedName name="_eac4">[11]Dimensiones!$F$19</definedName>
    <definedName name="_eac5">[11]Dimensiones!$F$22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[11]Dimensiones!$B$9</definedName>
    <definedName name="_Fill" hidden="1">#REF!</definedName>
    <definedName name="_xlnm._FilterDatabase" localSheetId="1" hidden="1">'FORMULARIO 1 - '!$C$10:$J$71</definedName>
    <definedName name="_xlnm._FilterDatabase" localSheetId="0" hidden="1">'FORMULARIO 1 - DETALLADO'!$C$10:$J$71</definedName>
    <definedName name="_xlnm._FilterDatabase" hidden="1">'[10]46W9'!#REF!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[11]Dimensiones!$F$8</definedName>
    <definedName name="_hac2">[11]Dimensiones!$F$11</definedName>
    <definedName name="_hac3">[11]Dimensiones!$F$14</definedName>
    <definedName name="_hac4">[11]Dimensiones!$F$17</definedName>
    <definedName name="_hac5">[11]Dimensiones!$F$20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[11]Dimensiones!$F$9</definedName>
    <definedName name="_lac2">[11]Dimensiones!$F$12</definedName>
    <definedName name="_lac3">[11]Dimensiones!$F$15</definedName>
    <definedName name="_lac4">[11]Dimensiones!$F$18</definedName>
    <definedName name="_lac5">[11]Dimensiones!$F$21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[6]PESOS!#REF!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'[12]CANT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[13]Otros!$D$14</definedName>
    <definedName name="_OCT2">#REF!</definedName>
    <definedName name="_OF">[13]Otros!$D$15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[13]Otros!$D$17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[13]Otros!$D$18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[14]!absc</definedName>
    <definedName name="A000" localSheetId="0">[14]!absc</definedName>
    <definedName name="A000">[14]!absc</definedName>
    <definedName name="a2a" hidden="1">{"TAB1",#N/A,TRUE,"GENERAL";"TAB2",#N/A,TRUE,"GENERAL";"TAB3",#N/A,TRUE,"GENERAL";"TAB4",#N/A,TRUE,"GENERAL";"TAB5",#N/A,TRUE,"GENERAL"}</definedName>
    <definedName name="AA" localSheetId="1">[15]!absc</definedName>
    <definedName name="AA">[15]!absc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[16]General!#REF!</definedName>
    <definedName name="absc" localSheetId="1">[17]!absc</definedName>
    <definedName name="absc" localSheetId="0">[17]!absc</definedName>
    <definedName name="absc">[18]!absc</definedName>
    <definedName name="absc_" localSheetId="1">[17]!absc</definedName>
    <definedName name="absc_" localSheetId="0">[17]!absc</definedName>
    <definedName name="absc_">[19]!absc</definedName>
    <definedName name="absc_1" localSheetId="1">[17]!absc</definedName>
    <definedName name="absc_1" localSheetId="0">[17]!absc</definedName>
    <definedName name="absc_1">[19]!absc</definedName>
    <definedName name="absc1" localSheetId="1">#N/A</definedName>
    <definedName name="absc1" localSheetId="0">#N/A</definedName>
    <definedName name="absc1">[20]!absc</definedName>
    <definedName name="ac">[11]Dimensiones!$B$8</definedName>
    <definedName name="Acarreo">[21]General!$N$12:$N$1485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[22]Informacion!$B$15</definedName>
    <definedName name="ADMINISTRADOR_VIAL__ARMANDO_SANCHEZ_SANCHEZ">[23]INDICMICROEMP!$A$20</definedName>
    <definedName name="ADMON">'[24]Formulario N° 4'!$F$129</definedName>
    <definedName name="adoc1" localSheetId="1">#N/A</definedName>
    <definedName name="adoc1" localSheetId="0">#N/A</definedName>
    <definedName name="adoc1">[20]!absc</definedName>
    <definedName name="ADOC125" localSheetId="1">[20]!absc</definedName>
    <definedName name="ADOC125">[20]!absc</definedName>
    <definedName name="adoq" localSheetId="1">#N/A</definedName>
    <definedName name="adoq" localSheetId="0">#N/A</definedName>
    <definedName name="adoq">[14]!absc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[25]!absc</definedName>
    <definedName name="alc" localSheetId="0">[25]!absc</definedName>
    <definedName name="alc">[26]!absc</definedName>
    <definedName name="ANCLAJE">'[27]MC SF GAVIONES'!#REF!</definedName>
    <definedName name="ANE">'[28]ANEXO 7'!#REF!</definedName>
    <definedName name="anscount" hidden="1">1</definedName>
    <definedName name="Antic">[29]BASES!$B$33</definedName>
    <definedName name="ANTICIPO">[30]BASES!$B$33</definedName>
    <definedName name="AÑO">[31]PRESUPUESTO!$D$13</definedName>
    <definedName name="AÑOWUIE">'[32]Res-Accide-10'!$R$2:$R$7</definedName>
    <definedName name="ao">#REF!</definedName>
    <definedName name="APU" localSheetId="1">#N/A</definedName>
    <definedName name="APU" localSheetId="0">#N/A</definedName>
    <definedName name="APU">[33]!absc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[11]Dimensiones!$B$36</definedName>
    <definedName name="_xlnm.Extract">'[34]AC2-AG96'!#REF!</definedName>
    <definedName name="_xlnm.Print_Area" localSheetId="1">'FORMULARIO 1 - '!$A$1:$K$82</definedName>
    <definedName name="_xlnm.Print_Area" localSheetId="0">'FORMULARIO 1 - DETALLADO'!$A$1:$K$82</definedName>
    <definedName name="_xlnm.Print_Area" localSheetId="2">'FORMULARIO1 - GLOBAL'!$A$1:$I$41</definedName>
    <definedName name="_xlnm.Print_Area">#N/A</definedName>
    <definedName name="ARENA">[24]MATERIALES!$D$2</definedName>
    <definedName name="Arenag">#REF!</definedName>
    <definedName name="armuve">[0]!err</definedName>
    <definedName name="ARP">#REF!</definedName>
    <definedName name="articulos">[35]articulos!$A$2:$E$65536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'[36]5.2'!$D$21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[11]Dimensiones!$D$10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[16]General!#REF!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'[37]ESTADO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'[38]ESTADO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[24]EQUIPO!$D$10</definedName>
    <definedName name="CARGO">#REF!</definedName>
    <definedName name="CARLOS">[39]General!$N$12:$N$1485</definedName>
    <definedName name="CARRETERA">#REF!</definedName>
    <definedName name="CARRO">#REF!</definedName>
    <definedName name="CASA">[40]General!#REF!</definedName>
    <definedName name="CASITA">[16]General!#REF!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'[41]A. P. U.'!#REF!</definedName>
    <definedName name="CCCCCC" localSheetId="0">'[41]A. P. U.'!#REF!</definedName>
    <definedName name="CCCCCC">'[42]A. P. U.'!#REF!</definedName>
    <definedName name="ccto210" localSheetId="1">#REF!</definedName>
    <definedName name="ccto210" localSheetId="0">#REF!</definedName>
    <definedName name="ccto210">#REF!</definedName>
    <definedName name="cd">[43]Hoja1!$C$81</definedName>
    <definedName name="cdcdc" hidden="1">{"via1",#N/A,TRUE,"general";"via2",#N/A,TRUE,"general";"via3",#N/A,TRUE,"general"}</definedName>
    <definedName name="CDctrl">[29]CDItem!$G$8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MENTO">[44]Insum!$A$3:$H$63</definedName>
    <definedName name="cesped">#REF!</definedName>
    <definedName name="CIRCUITOS">[45]Circuitos!$C$2:$C$891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[24]EQUIPO!$D$5</definedName>
    <definedName name="COMPROBANTE_DE_PAGO">#REF!</definedName>
    <definedName name="concreto">#REF!</definedName>
    <definedName name="Concreto1_m">[11]Dimensiones!$F$36</definedName>
    <definedName name="Concreto2_m">[11]Dimensiones!$F$38</definedName>
    <definedName name="Concreto3_m">[11]Dimensiones!$F$40</definedName>
    <definedName name="Concreto4_m">[11]Dimensiones!$F$42</definedName>
    <definedName name="Concreto5_m">[11]Dimensiones!$F$44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[46]Transp.!$B$5:$E$19</definedName>
    <definedName name="COSTODIRECTO">#REF!</definedName>
    <definedName name="COSTOS">[47]TARIFAS!$A$1:$F$52</definedName>
    <definedName name="cp">#REF!</definedName>
    <definedName name="_xlnm.Criteria">'[34]AC2-AG96'!#REF!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[48]Hoja1!$A$1:$IV$65536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[49]Sanitario!$AC$9:$AD$9</definedName>
    <definedName name="dario">'[50]GPI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[51]CONT_ADI!#REF!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[31]PRESUPUESTO!$B$13</definedName>
    <definedName name="diego">#REF!</definedName>
    <definedName name="diego1">#REF!</definedName>
    <definedName name="DistanciasPRS7801">[52]Hoja1!$K$3:$L$55</definedName>
    <definedName name="DistanciasPRS9003">[52]Hoja1!$A$3:$B$52</definedName>
    <definedName name="DistanciasPRS9004">[52]Hoja1!$F$3:$G$33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[49]Sanitario!$AC$8:$AD$8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[49]Sanitario!$AC$7:$AD$7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[11]Dimensiones!$B$11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[31]PRESUPUESTO!$E$7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[53]General!#REF!</definedName>
    <definedName name="ENEROA">[54]General!#REF!</definedName>
    <definedName name="ENTRADASP">#REF!</definedName>
    <definedName name="EPS">#REF!</definedName>
    <definedName name="EQUI">[17]EQUIPOS!$1:$1048576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[55]TARIF2002!#REF!</definedName>
    <definedName name="ERROR5">[55]TARIF2002!#REF!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'[56]220.1'!$H$52</definedName>
    <definedName name="ESP320.1">'[57]320.1'!$H$52</definedName>
    <definedName name="ESP330.1">'[56]330.1'!$H$52</definedName>
    <definedName name="ESP330.2">'[57]330.2'!$H$52</definedName>
    <definedName name="ESP640.1.2">'[56]640.1.2'!$H$50</definedName>
    <definedName name="ESP673.1">'[56]673.1'!$H$49</definedName>
    <definedName name="ESP673.2">'[56]673.2'!$H$53</definedName>
    <definedName name="ESP700.1">'[57]700.1'!$H$52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[11]Dimensiones!$D$11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[50]SKJ452!#REF!</definedName>
    <definedName name="Excel_BuiltIn_Print_Titles_10_51">#REF!</definedName>
    <definedName name="Excel_BuiltIn_Print_Titles_11">[50]ITA878!#REF!</definedName>
    <definedName name="Excel_BuiltIn_Print_Titles_11_51">#REF!</definedName>
    <definedName name="Excel_BuiltIn_Print_Titles_12">'[50]AEA-944'!#REF!</definedName>
    <definedName name="Excel_BuiltIn_Print_Titles_12_51">#REF!</definedName>
    <definedName name="Excel_BuiltIn_Print_Titles_13">'[50]DUB-823'!#REF!</definedName>
    <definedName name="Excel_BuiltIn_Print_Titles_13_51">#REF!</definedName>
    <definedName name="Excel_BuiltIn_Print_Titles_14">'[50]GPI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[50]XXJ617!#REF!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[50]SNG_855!#REF!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'[50]VEA 374'!#REF!</definedName>
    <definedName name="Excel_BuiltIn_Print_Titles_5_51">#REF!</definedName>
    <definedName name="Excel_BuiltIn_Print_Titles_5_XX">'[50]VEA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[50]HFB024!#REF!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[50]PAJ825!#REF!</definedName>
    <definedName name="Excel_BuiltIn_Print_Titles_9_51">#REF!</definedName>
    <definedName name="EXCROC">'[58]Análisis de precios'!$H$52</definedName>
    <definedName name="Extra_Pay">#REF!</definedName>
    <definedName name="fa">#REF!</definedName>
    <definedName name="FAC" hidden="1">#REF!</definedName>
    <definedName name="FACIL">[59]General!#REF!</definedName>
    <definedName name="FACTURADO">'[60]Itemes Renovación'!#REF!</definedName>
    <definedName name="fb">#REF!</definedName>
    <definedName name="fd" localSheetId="1">'[41]A. P. U.'!#REF!</definedName>
    <definedName name="fd" localSheetId="0">'[41]A. P. U.'!#REF!</definedName>
    <definedName name="fd">'[42]A.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[16]General!#REF!</definedName>
    <definedName name="FECHA">#REF!</definedName>
    <definedName name="FENREO">[61]General!#REF!</definedName>
    <definedName name="fer">'[32]Res-Accide-10'!#REF!</definedName>
    <definedName name="ferfer" hidden="1">{"via1",#N/A,TRUE,"general";"via2",#N/A,TRUE,"general";"via3",#N/A,TRUE,"general"}</definedName>
    <definedName name="FERNANDO">[16]General!#REF!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+[62]Formular!$B$7:$G$71</definedName>
    <definedName name="FOTO">#REF!</definedName>
    <definedName name="FOTOS" localSheetId="1">[63]!absc</definedName>
    <definedName name="FOTOS">[63]!absc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[11]Dimensiones!$D$12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[64]General!#REF!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[24]MATERIALES!$D$3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[65]BASE!$C$4:$H$255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[49]Sanitario!$AC$6:$AD$6</definedName>
    <definedName name="hbfdhrw" hidden="1">{"TAB1",#N/A,TRUE,"GENERAL";"TAB2",#N/A,TRUE,"GENERAL";"TAB3",#N/A,TRUE,"GENERAL";"TAB4",#N/A,TRUE,"GENERAL";"TAB5",#N/A,TRUE,"GENERAL"}</definedName>
    <definedName name="hc">[11]Dimensiones!$B$10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[11]Dimensiones!$D$9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[11]Dimensiones!$D$8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'[66]Itemes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'[67]Itemes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'[42]A. P. U.'!#REF!</definedName>
    <definedName name="IF" localSheetId="0">'[42]A. P. U.'!#REF!</definedName>
    <definedName name="IF">'[42]A.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'[24]Formulario N° 4'!$F$130</definedName>
    <definedName name="INDI">#N/A</definedName>
    <definedName name="INDICE">'[17]INDICE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[29]BASES!$E$26</definedName>
    <definedName name="Insumos_auxiliares">[68]Insumos!#REF!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'[69]PR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[70]INDICE!$A$3:$F$400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[71]General!#REF!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[72]OCTUBRE!#REF!</definedName>
    <definedName name="KKK">[73]General!#REF!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[74]items!$C$4:$J$247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[15]!absc</definedName>
    <definedName name="La">[15]!absc</definedName>
    <definedName name="Last_Row">#N/A</definedName>
    <definedName name="LE">'[75]Listado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[39]General!$N$12:$N$1485</definedName>
    <definedName name="linc1">[11]Dimensiones!$B$15</definedName>
    <definedName name="linc2">[11]Dimensiones!$B$19</definedName>
    <definedName name="linc3">[11]Dimensiones!$B$23</definedName>
    <definedName name="linc4">[11]Dimensiones!$B$27</definedName>
    <definedName name="linc5">[11]Dimensiones!$B$31</definedName>
    <definedName name="LINEA">[76]CONT_ADI!#REF!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[71]General!#REF!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'[75]Listado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[77]INDICE!#REF!</definedName>
    <definedName name="LOCA" localSheetId="1">#N/A</definedName>
    <definedName name="LOCA" localSheetId="0">#N/A</definedName>
    <definedName name="LOCA">[33]!absc</definedName>
    <definedName name="LOCA1" localSheetId="1">#N/A</definedName>
    <definedName name="LOCA1" localSheetId="0">#N/A</definedName>
    <definedName name="LOCA1">[33]!absc</definedName>
    <definedName name="LOCA2" localSheetId="1">[78]!absc</definedName>
    <definedName name="LOCA2">[78]!absc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[79]INDICE!#REF!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'[75]Listado de transportes'!$A$6:$A$10</definedName>
    <definedName name="lucy" hidden="1">{"TAB1",#N/A,TRUE,"GENERAL";"TAB2",#N/A,TRUE,"GENERAL";"TAB3",#N/A,TRUE,"GENERAL";"TAB4",#N/A,TRUE,"GENERAL";"TAB5",#N/A,TRUE,"GENERAL"}</definedName>
    <definedName name="lun">'[32]Res-Accide-10'!#REF!</definedName>
    <definedName name="LUNA">[16]General!#REF!</definedName>
    <definedName name="m">#REF!</definedName>
    <definedName name="MA">'[32]Res-Accide-10'!#REF!</definedName>
    <definedName name="maestro">#REF!</definedName>
    <definedName name="mafdsf" hidden="1">{"via1",#N/A,TRUE,"general";"via2",#N/A,TRUE,"general";"via3",#N/A,TRUE,"general"}</definedName>
    <definedName name="MAL">'[80]Estado Resumen'!#REF!&lt;2.5</definedName>
    <definedName name="MALO">'[81]ESTADO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[44]Insum!$A$68:$H$98</definedName>
    <definedName name="Maquinaria">#N/A</definedName>
    <definedName name="mar">'[32]Res-Accide-10'!#REF!</definedName>
    <definedName name="MARAVILLA" hidden="1">{"PRES REHAB ARM-PER POR ITEMS  KM A KM",#N/A,TRUE,"Rehabilitacion Arm-Per"}</definedName>
    <definedName name="marcela">[82]General!#REF!</definedName>
    <definedName name="maria">[82]General!#REF!</definedName>
    <definedName name="MARILUZ">[54]General!#REF!</definedName>
    <definedName name="MARINAS">[83]General!#REF!</definedName>
    <definedName name="martillo">#REF!</definedName>
    <definedName name="MARY">[82]General!#REF!</definedName>
    <definedName name="MARYLUZ" hidden="1">{"PRES REHAB ARM-PER POR ITEMS  KM A KM",#N/A,TRUE,"Rehabilitacion Arm-Per"}</definedName>
    <definedName name="marzito">[84]General!#REF!</definedName>
    <definedName name="MARZO">[16]General!#REF!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[17]MATERIALES!$1:$1048576</definedName>
    <definedName name="MATERIAL">#REF!</definedName>
    <definedName name="materiales">[85]materiales!$A$7:$A$1317</definedName>
    <definedName name="matriz">#REF!,#REF!</definedName>
    <definedName name="MATRIZRICS">'[86]RICS NUEVA HOJA DIARIA'!$A$1:$AB$42</definedName>
    <definedName name="MAX">[87]INDICE!$1:$1048576</definedName>
    <definedName name="MAYO">[16]General!#REF!</definedName>
    <definedName name="mdd" hidden="1">{"via1",#N/A,TRUE,"general";"via2",#N/A,TRUE,"general";"via3",#N/A,TRUE,"general"}</definedName>
    <definedName name="MEDARDO">[82]General!#REF!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[88]INDICE!$1:$1048576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'[75]Calculo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[11]Dimensiones!$D$36</definedName>
    <definedName name="NOMBRE" localSheetId="1">#REF!</definedName>
    <definedName name="NOMBRE" localSheetId="0">#REF!</definedName>
    <definedName name="NOMBRE">#REF!</definedName>
    <definedName name="NOVIEMBRE" localSheetId="1">MATCH(0.01,[7]!End_Bal,-1)+1</definedName>
    <definedName name="NOVIEMBRE">MATCH(0.01,[7]!End_Bal,-1)+1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[89]OCTUBRE!#REF!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[90]Otros!#REF!</definedName>
    <definedName name="OTRO">[17]OTROS!$1:$1048576</definedName>
    <definedName name="otros">[85]otros!$A$6:$A$1235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ndiente" hidden="1">[89]OCTUBRE!#REF!</definedName>
    <definedName name="PEPE">[0]!err</definedName>
    <definedName name="PERIODO">[91]CUMPLIMIENTO!$M$5</definedName>
    <definedName name="PERRD">#REF!</definedName>
    <definedName name="PERRITO">[16]General!#REF!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[30]BASES!$E$26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[92]PRECIOS!$A$5:$M$161</definedName>
    <definedName name="precios">#REF!</definedName>
    <definedName name="PREST">#REF!</definedName>
    <definedName name="PRESTACIONES">[77]Otros!$D$5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[29]BASES!$B$31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[17]!absc</definedName>
    <definedName name="PRUEBA" localSheetId="0">[17]!absc</definedName>
    <definedName name="PRUEBA">[93]!absc</definedName>
    <definedName name="prueba1" localSheetId="1">[17]!absc</definedName>
    <definedName name="prueba1" localSheetId="0">[17]!absc</definedName>
    <definedName name="prueba1">[94]!absc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[55]TARIF2002!#REF!</definedName>
    <definedName name="QE_TE">[55]TARIF2002!#REF!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[55]TARIF2002!#REF!</definedName>
    <definedName name="QI_TI">[55]TARIF2002!#REF!</definedName>
    <definedName name="QN">[55]TARIF2002!#REF!</definedName>
    <definedName name="QN_QI">[55]TARIF2002!#REF!</definedName>
    <definedName name="QNS">[95]TARIF2002!#REF!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[8]Hoja2!#REF!</definedName>
    <definedName name="rana">#REF!</definedName>
    <definedName name="rds">#REF!</definedName>
    <definedName name="RE">#N/A</definedName>
    <definedName name="recebo">#REF!</definedName>
    <definedName name="RECICLA">[96]EQUIPO!$D$14</definedName>
    <definedName name="RECURSOS">[62]Recursos!$A$6:$D$124</definedName>
    <definedName name="RED">[8]EST2!$AQ$2</definedName>
    <definedName name="REG">'[80]Estado Resumen'!#REF!&gt;2.5</definedName>
    <definedName name="rege" hidden="1">{"TAB1",#N/A,TRUE,"GENERAL";"TAB2",#N/A,TRUE,"GENERAL";"TAB3",#N/A,TRUE,"GENERAL";"TAB4",#N/A,TRUE,"GENERAL";"TAB5",#N/A,TRUE,"GENERAL"}</definedName>
    <definedName name="regional">[37]CARRETERAS!$A$2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'[81]ESTADO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'[37]GENERALIDADES '!$E$9</definedName>
    <definedName name="resul">#REF!</definedName>
    <definedName name="RESUMEN">#REF!</definedName>
    <definedName name="Retenc">[29]BASES!$E$31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[97]items!$C$4:$J$248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[8]Hoja2!#REF!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[29]BASES!$E$41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[8]Hoja2!#REF!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[43]Hoja1!$F$60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[98]TARIFAS!$A$1:$F$52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[55]TARIF2002!#REF!</definedName>
    <definedName name="TER">[0]!err</definedName>
    <definedName name="TERM">[0]!err</definedName>
    <definedName name="TÉRMINOS">[0]!err</definedName>
    <definedName name="TERR">[31]PRESUPUESTO!$I$7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[55]TARIF2002!#REF!</definedName>
    <definedName name="TIEMPO">[30]BASES!$E$27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[8]Hoja2!#REF!</definedName>
    <definedName name="TRAT">[99]desmonte!$E$48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[100]VrEqpBasica!$I$2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[101]Unitarios!$A$3:$D$13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'[24]Formulario N° 4'!$F$131</definedName>
    <definedName name="UTL">[31]otros!$C$4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[40]General!#REF!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[24]EQUIPO!$D$27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[11]Dimensiones!$F$37</definedName>
    <definedName name="Vol_aletas2">[11]Dimensiones!$F$39</definedName>
    <definedName name="Vol_aletas3">[11]Dimensiones!$F$41</definedName>
    <definedName name="Vol_aletas4">[11]Dimensiones!$F$43</definedName>
    <definedName name="Vol_aletas5">[11]Dimensiones!$F$45</definedName>
    <definedName name="Vol_tanques">[11]Dimensiones!$D$37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'[32]Res-Accide-10'!#REF!</definedName>
    <definedName name="we">#REF!</definedName>
    <definedName name="WEFWE">'[32]Res-Accide-10'!#REF!</definedName>
    <definedName name="WER">'[32]Res-Accide-10'!$S$2:$S$7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'[32]Res-Accide-10'!#REF!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procurement." hidden="1">{#N/A,#N/A,FALSE,"sumi ";#N/A,#N/A,FALSE,"RESUMEN"}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[102]INDICE!$1:$1048576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[17]!absc</definedName>
    <definedName name="xxxxx" localSheetId="0">[17]!absc</definedName>
    <definedName name="xxxxx">[103]!absc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[33]!absc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[10]Presentacion!#REF!</definedName>
    <definedName name="Z_D55C8B2E_861A_459E_9D09_3AF38A1DE99E_.wvu.Rows" hidden="1">[10]Presentacion!#REF!</definedName>
    <definedName name="Z_F540D718_D9AA_403F_AE49_60D937FD77E5_.wvu.Rows" hidden="1">[10]Presentacion!#REF!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'[41]A. P. U.'!#REF!</definedName>
    <definedName name="ZZZZZZZZZZZ" localSheetId="0">'[41]A. P. U.'!#REF!</definedName>
    <definedName name="ZZZZZZZZZZZ">'[42]A.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4" l="1"/>
  <c r="H26" i="4"/>
  <c r="H24" i="4"/>
  <c r="H16" i="4"/>
  <c r="H17" i="4"/>
  <c r="H18" i="4"/>
  <c r="H19" i="4"/>
  <c r="H20" i="4"/>
  <c r="H21" i="4"/>
  <c r="H22" i="4"/>
  <c r="H15" i="4"/>
  <c r="H69" i="7"/>
  <c r="H68" i="7"/>
  <c r="H65" i="7"/>
  <c r="H64" i="7"/>
  <c r="H63" i="7"/>
  <c r="H59" i="7"/>
  <c r="H58" i="7"/>
  <c r="H57" i="7"/>
  <c r="H53" i="7"/>
  <c r="H52" i="7"/>
  <c r="H27" i="7"/>
  <c r="H26" i="7"/>
  <c r="H24" i="7"/>
  <c r="H22" i="7"/>
  <c r="H21" i="7"/>
  <c r="H20" i="7"/>
  <c r="H19" i="7"/>
  <c r="H18" i="7"/>
  <c r="H17" i="7"/>
  <c r="H16" i="7"/>
  <c r="H15" i="7"/>
  <c r="H66" i="7" l="1"/>
  <c r="H44" i="7"/>
  <c r="H46" i="7" s="1"/>
  <c r="H67" i="7" l="1"/>
  <c r="H70" i="7" s="1"/>
  <c r="H71" i="7" s="1"/>
  <c r="H64" i="4" l="1"/>
  <c r="H65" i="4"/>
  <c r="H63" i="4"/>
  <c r="H58" i="4"/>
  <c r="H59" i="4"/>
  <c r="H57" i="4"/>
  <c r="H53" i="4"/>
  <c r="H52" i="4"/>
  <c r="G19" i="6"/>
  <c r="H68" i="4"/>
  <c r="H69" i="4"/>
  <c r="H66" i="4" l="1"/>
  <c r="H44" i="4"/>
  <c r="H46" i="4" s="1"/>
  <c r="H67" i="4" l="1"/>
  <c r="H70" i="4" s="1"/>
  <c r="F14" i="6" s="1"/>
  <c r="F13" i="6" l="1"/>
  <c r="F15" i="6" s="1"/>
  <c r="H71" i="4"/>
</calcChain>
</file>

<file path=xl/sharedStrings.xml><?xml version="1.0" encoding="utf-8"?>
<sst xmlns="http://schemas.openxmlformats.org/spreadsheetml/2006/main" count="189" uniqueCount="91">
  <si>
    <t>Código</t>
  </si>
  <si>
    <t>CCE-EICP-FM-70</t>
  </si>
  <si>
    <t>Versión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</si>
  <si>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</si>
  <si>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</si>
  <si>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</si>
  <si>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</si>
  <si>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</si>
  <si>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</si>
  <si>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</si>
  <si>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</si>
  <si>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</si>
  <si>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</si>
  <si>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</si>
  <si>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</si>
  <si>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</si>
  <si>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</si>
  <si>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</si>
  <si>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</si>
  <si>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</si>
  <si>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</si>
  <si>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</si>
  <si>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</si>
  <si>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</si>
  <si>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t xml:space="preserve"> 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</si>
  <si>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</si>
  <si>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</si>
  <si>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</si>
  <si>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</si>
  <si>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</si>
  <si>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</si>
  <si>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</si>
  <si>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</si>
  <si>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>VIÁTICOS</t>
  </si>
  <si>
    <t>COSTOS DE ALQUILER DE EQUIPOS Y OFICINA</t>
  </si>
  <si>
    <t>OTROS COSTOS</t>
  </si>
  <si>
    <t xml:space="preserve">PROVISION FRENTE ADICIONAL = (D) </t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</si>
  <si>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</si>
  <si>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</si>
  <si>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</si>
  <si>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</si>
  <si>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</si>
  <si>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</si>
  <si>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</si>
  <si>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</si>
  <si>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</si>
  <si>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</si>
  <si>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</si>
  <si>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</si>
  <si>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</si>
  <si>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</si>
  <si>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 xml:space="preserve">Versión </t>
  </si>
  <si>
    <t xml:space="preserve">Formulario 1 - Formulario de presupuesto oficial -Interventoría de obra pública de infraestructura de transporte - versión 2 </t>
  </si>
  <si>
    <t>Formulario 1 - Formulario de presupuesto oficial -Interventoría de obra pública de infraestructura de transporte - versión 2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</si>
  <si>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</si>
  <si>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</si>
  <si>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</si>
  <si>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</si>
  <si>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</si>
  <si>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</si>
  <si>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</si>
  <si>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</si>
  <si>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</si>
  <si>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</si>
  <si>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</si>
  <si>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</si>
  <si>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</si>
  <si>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</si>
  <si>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</si>
  <si>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</si>
  <si>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Director de Interventoría</t>
  </si>
  <si>
    <t xml:space="preserve">Ingeniero Residente de Interventoría </t>
  </si>
  <si>
    <t>Abogado</t>
  </si>
  <si>
    <t>Contador publico</t>
  </si>
  <si>
    <t>Especialista en Pavimentos y/o vias</t>
  </si>
  <si>
    <t>Ingeniero Ambiental</t>
  </si>
  <si>
    <t>Profesional en SST</t>
  </si>
  <si>
    <t>Trabajador Social</t>
  </si>
  <si>
    <t xml:space="preserve">Inspector </t>
  </si>
  <si>
    <t>Secretaria</t>
  </si>
  <si>
    <t>conductor</t>
  </si>
  <si>
    <t>Transportes aereos y/o terrestres (incluye peajes y combustible)</t>
  </si>
  <si>
    <t xml:space="preserve">Viaticos Autorizados </t>
  </si>
  <si>
    <t>Comisión topográfica (Incluye Personal, Equipos y Transporte)</t>
  </si>
  <si>
    <t>Campamento (incluye alquiler de oficina, servicios y elementos de oficina con carácter provisional)</t>
  </si>
  <si>
    <t>Camioneta o Campero de más de  2000 c.c.  (1): 4x4  (Incluye peajes, Combustible) El modelo del vehiculo ofrecido  deberá corresponder a modelos 2015 o superior</t>
  </si>
  <si>
    <t xml:space="preserve">Edición de informes, papelería, reproducciòn de documentos,  planos, fotografías, videos, etc. </t>
  </si>
  <si>
    <t>Comunicaciones (telefonía fija y/o celular, fax,correo, internet, etc)</t>
  </si>
  <si>
    <t xml:space="preserve"> Ensayos de Laboratorio </t>
  </si>
  <si>
    <t>MES</t>
  </si>
  <si>
    <t xml:space="preserve">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</si>
</sst>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_-[$$-240A]\ * #,##0_ ;_-[$$-240A]\ * \-#,##0\ ;_-[$$-240A]\ * &quot;-&quot;??_ ;_-@_ "/>
  </numFmts>
  <fonts count="3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</cellStyleXfs>
  <cellXfs count="251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59" xfId="5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3" fillId="2" borderId="56" xfId="5" applyFont="1" applyFill="1" applyBorder="1" applyAlignment="1">
      <alignment horizontal="center"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60" xfId="5" applyFont="1" applyFill="1" applyBorder="1" applyAlignment="1">
      <alignment vertical="center" wrapText="1"/>
    </xf>
    <xf numFmtId="0" fontId="11" fillId="2" borderId="60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7" fillId="0" borderId="29" xfId="5" applyFont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169" fontId="27" fillId="0" borderId="10" xfId="11" applyFont="1" applyFill="1" applyBorder="1" applyAlignment="1">
      <alignment vertical="center"/>
    </xf>
    <xf numFmtId="44" fontId="27" fillId="0" borderId="10" xfId="41" applyFont="1" applyFill="1" applyBorder="1" applyAlignment="1">
      <alignment vertical="center" wrapText="1"/>
    </xf>
    <xf numFmtId="169" fontId="27" fillId="0" borderId="61" xfId="11" applyFont="1" applyFill="1" applyBorder="1" applyAlignment="1">
      <alignment vertical="center"/>
    </xf>
    <xf numFmtId="0" fontId="27" fillId="0" borderId="10" xfId="5" applyFont="1" applyBorder="1" applyAlignment="1">
      <alignment horizontal="left" vertical="center" wrapText="1"/>
    </xf>
    <xf numFmtId="0" fontId="27" fillId="0" borderId="10" xfId="4" applyFont="1" applyBorder="1" applyAlignment="1">
      <alignment horizontal="center" vertical="center"/>
    </xf>
    <xf numFmtId="4" fontId="27" fillId="0" borderId="10" xfId="7" applyNumberFormat="1" applyFont="1" applyFill="1" applyBorder="1" applyAlignment="1">
      <alignment horizontal="center" vertical="center"/>
    </xf>
    <xf numFmtId="44" fontId="27" fillId="0" borderId="10" xfId="41" applyFont="1" applyFill="1" applyBorder="1" applyAlignment="1">
      <alignment horizontal="center" vertical="center"/>
    </xf>
    <xf numFmtId="44" fontId="19" fillId="0" borderId="10" xfId="41" applyFont="1" applyFill="1" applyBorder="1" applyAlignment="1">
      <alignment horizontal="justify" vertical="center" wrapText="1"/>
    </xf>
    <xf numFmtId="0" fontId="19" fillId="0" borderId="10" xfId="37" applyFont="1" applyBorder="1" applyAlignment="1">
      <alignment horizontal="center" vertical="center" wrapText="1"/>
    </xf>
    <xf numFmtId="174" fontId="19" fillId="0" borderId="11" xfId="38" applyNumberFormat="1" applyFont="1" applyFill="1" applyBorder="1" applyAlignment="1">
      <alignment horizontal="left" vertical="center" wrapText="1"/>
    </xf>
    <xf numFmtId="175" fontId="27" fillId="0" borderId="11" xfId="7" applyNumberFormat="1" applyFont="1" applyFill="1" applyBorder="1" applyAlignment="1">
      <alignment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left" vertical="center" wrapText="1"/>
    </xf>
    <xf numFmtId="0" fontId="34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4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1" builtinId="4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5 3" xfId="43" xr:uid="{3FC084CC-D722-4649-AD42-7CD2D6A423D9}"/>
    <cellStyle name="Normal 9 2" xfId="34" xr:uid="{00000000-0005-0000-0000-000023000000}"/>
    <cellStyle name="Normal_ESTABLECIMIENTO Y MANTENIMIENTO" xfId="14" xr:uid="{00000000-0005-0000-0000-000024000000}"/>
    <cellStyle name="Porcentaje 2" xfId="42" xr:uid="{C80DC828-DF15-4B8E-B339-5E017ACDD31A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customXml" Target="../customXml/item2.xml"/><Relationship Id="rId16" Type="http://schemas.openxmlformats.org/officeDocument/2006/relationships/externalLink" Target="externalLinks/externalLink13.xml"/><Relationship Id="rId107" Type="http://schemas.openxmlformats.org/officeDocument/2006/relationships/theme" Target="theme/theme1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customXml" Target="../customXml/item3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styles" Target="styles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sharedStrings" Target="sharedStrings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calcChain" Target="calcChain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bgonzalez\Desktop\Documents%20and%20Settings\crendon.HMV\Local%20Settings\Temporary%20Internet%20Files\OLK3\85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OS\Equipos\COSTO%20DE%20PROPIEDA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09F70A\COSTO%20DE%20PROPIEDA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MDC-1 COLOCACION "/>
      <sheetName val="D-20 COLOCACION "/>
      <sheetName val="TRANSPORTE MEZCLA ASFALTICA"/>
      <sheetName val="Fresado"/>
      <sheetName val="EXT microagomerado"/>
      <sheetName val="Hoja5"/>
      <sheetName val="Accidentalidad"/>
      <sheetName val="Causa Posible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Base de Dato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trimonio neto personal"/>
      <sheetName val="Cálculos"/>
      <sheetName val="BASE DE DATOS DE PRECIOS"/>
      <sheetName val="Paral. 1"/>
      <sheetName val="Paral. 2"/>
      <sheetName val="Paral. 3"/>
      <sheetName val="Paral.4"/>
      <sheetName val="AMOBLAMINETO"/>
      <sheetName val="LISTA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ó&gt;????j0$?#???j_$?#???LÓu????"/>
      <sheetName val="INSUMOS"/>
      <sheetName val="EQUIPOS"/>
      <sheetName val="TRANS"/>
      <sheetName val="CUADRI"/>
      <sheetName val="EQUI"/>
      <sheetName val="resum96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 refreshError="1"/>
      <sheetData sheetId="1037" refreshError="1"/>
      <sheetData sheetId="1038" refreshError="1"/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/>
      <sheetData sheetId="1064">
        <row r="2">
          <cell r="A2">
            <v>0</v>
          </cell>
        </row>
      </sheetData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>
        <row r="2">
          <cell r="A2">
            <v>0</v>
          </cell>
        </row>
      </sheetData>
      <sheetData sheetId="1080"/>
      <sheetData sheetId="1081"/>
      <sheetData sheetId="1082"/>
      <sheetData sheetId="1083">
        <row r="2">
          <cell r="A2">
            <v>0</v>
          </cell>
        </row>
      </sheetData>
      <sheetData sheetId="1084"/>
      <sheetData sheetId="1085"/>
      <sheetData sheetId="1086"/>
      <sheetData sheetId="1087">
        <row r="2">
          <cell r="A2">
            <v>0</v>
          </cell>
        </row>
      </sheetData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>
        <row r="2">
          <cell r="A2">
            <v>0</v>
          </cell>
        </row>
      </sheetData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/>
      <sheetData sheetId="1176">
        <row r="2">
          <cell r="A2">
            <v>0</v>
          </cell>
        </row>
      </sheetData>
      <sheetData sheetId="1177"/>
      <sheetData sheetId="1178"/>
      <sheetData sheetId="1179"/>
      <sheetData sheetId="1180"/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/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/>
      <sheetData sheetId="1206"/>
      <sheetData sheetId="1207"/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5">
          <cell r="B5" t="str">
            <v>T1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/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/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B2">
            <v>100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5">
          <cell r="B5" t="str">
            <v>T1</v>
          </cell>
        </row>
      </sheetData>
      <sheetData sheetId="1308">
        <row r="2">
          <cell r="B2">
            <v>100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/>
      <sheetData sheetId="1314"/>
      <sheetData sheetId="1315">
        <row r="5">
          <cell r="B5" t="str">
            <v>T1</v>
          </cell>
        </row>
      </sheetData>
      <sheetData sheetId="1316">
        <row r="2">
          <cell r="B2">
            <v>100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5">
          <cell r="B5" t="str">
            <v>T1</v>
          </cell>
        </row>
      </sheetData>
      <sheetData sheetId="1320">
        <row r="2">
          <cell r="B2">
            <v>100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/>
      <sheetData sheetId="1324"/>
      <sheetData sheetId="1325"/>
      <sheetData sheetId="1326"/>
      <sheetData sheetId="1327">
        <row r="5">
          <cell r="B5" t="str">
            <v>T1</v>
          </cell>
        </row>
      </sheetData>
      <sheetData sheetId="1328">
        <row r="2">
          <cell r="B2">
            <v>100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/>
      <sheetData sheetId="1408">
        <row r="2">
          <cell r="A2">
            <v>0</v>
          </cell>
        </row>
      </sheetData>
      <sheetData sheetId="1409"/>
      <sheetData sheetId="1410"/>
      <sheetData sheetId="1411"/>
      <sheetData sheetId="1412"/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/>
      <sheetData sheetId="1431"/>
      <sheetData sheetId="1432">
        <row r="2">
          <cell r="A2">
            <v>0</v>
          </cell>
        </row>
      </sheetData>
      <sheetData sheetId="1433"/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/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/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/>
      <sheetData sheetId="1486"/>
      <sheetData sheetId="1487"/>
      <sheetData sheetId="1488"/>
      <sheetData sheetId="1489"/>
      <sheetData sheetId="1490"/>
      <sheetData sheetId="1491"/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/>
      <sheetData sheetId="1511">
        <row r="2">
          <cell r="A2">
            <v>0</v>
          </cell>
        </row>
      </sheetData>
      <sheetData sheetId="1512"/>
      <sheetData sheetId="1513"/>
      <sheetData sheetId="1514"/>
      <sheetData sheetId="1515"/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/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/>
      <sheetData sheetId="1541"/>
      <sheetData sheetId="1542"/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5">
          <cell r="B5" t="str">
            <v>T1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/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/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B2">
            <v>100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5">
          <cell r="B5" t="str">
            <v>T1</v>
          </cell>
        </row>
      </sheetData>
      <sheetData sheetId="1643">
        <row r="2">
          <cell r="B2">
            <v>100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/>
      <sheetData sheetId="1649"/>
      <sheetData sheetId="1650">
        <row r="5">
          <cell r="B5" t="str">
            <v>T1</v>
          </cell>
        </row>
      </sheetData>
      <sheetData sheetId="1651">
        <row r="2">
          <cell r="B2">
            <v>100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5">
          <cell r="B5" t="str">
            <v>T1</v>
          </cell>
        </row>
      </sheetData>
      <sheetData sheetId="1655">
        <row r="2">
          <cell r="B2">
            <v>100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/>
      <sheetData sheetId="1659"/>
      <sheetData sheetId="1660"/>
      <sheetData sheetId="1661"/>
      <sheetData sheetId="1662">
        <row r="5">
          <cell r="B5" t="str">
            <v>T1</v>
          </cell>
        </row>
      </sheetData>
      <sheetData sheetId="1663">
        <row r="2">
          <cell r="B2">
            <v>100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>
        <row r="2">
          <cell r="A2">
            <v>0</v>
          </cell>
        </row>
      </sheetData>
      <sheetData sheetId="1683"/>
      <sheetData sheetId="1684">
        <row r="2">
          <cell r="A2">
            <v>0</v>
          </cell>
        </row>
      </sheetData>
      <sheetData sheetId="1685"/>
      <sheetData sheetId="1686"/>
      <sheetData sheetId="1687"/>
      <sheetData sheetId="1688"/>
      <sheetData sheetId="1689">
        <row r="2">
          <cell r="A2">
            <v>0</v>
          </cell>
        </row>
      </sheetData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>
        <row r="2">
          <cell r="A2">
            <v>0</v>
          </cell>
        </row>
      </sheetData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/>
      <sheetData sheetId="1706">
        <row r="2">
          <cell r="A2">
            <v>0</v>
          </cell>
        </row>
      </sheetData>
      <sheetData sheetId="1707" refreshError="1"/>
      <sheetData sheetId="1708" refreshError="1"/>
      <sheetData sheetId="1709"/>
      <sheetData sheetId="1710" refreshError="1"/>
      <sheetData sheetId="1711">
        <row r="2">
          <cell r="A2">
            <v>0</v>
          </cell>
        </row>
      </sheetData>
      <sheetData sheetId="1712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/>
      <sheetData sheetId="1739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INV"/>
      <sheetName val="AASHTO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PR 1"/>
      <sheetName val="Lista obra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_aCCIDENTES_DE_1995___1996_xl_6"/>
      <sheetName val=" ACTA FINAL + MODIFICATORIA "/>
      <sheetName val="_aCCIDENTES_DE_1995___1996_xl_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8"/>
      <sheetName val="INDICE"/>
      <sheetName val="_aCCIDENTES_DE_1995___1996_x_11"/>
      <sheetName val="_aCCIDENTES_DE_1995___1996_xl_9"/>
      <sheetName val="_aCCIDENTES_DE_1995___1996_x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  <sheetName val="SLIDES"/>
      <sheetName val="Seguim-16"/>
      <sheetName val="Main"/>
      <sheetName val="CorpTax"/>
      <sheetName val="Input"/>
      <sheetName val="EJEC-MES"/>
      <sheetName val="BD"/>
      <sheetName val="TRAYECTO 1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X.Parametros"/>
      <sheetName val="2.PERFILES"/>
      <sheetName val="G_G1"/>
      <sheetName val="G_G2"/>
      <sheetName val="G_TAL_MEN_UF7_F3"/>
      <sheetName val="N_TAL_MEN_UF7_F3"/>
      <sheetName val="EVA"/>
      <sheetName val="Program"/>
      <sheetName val="Umbral Aceptación"/>
      <sheetName val="SEPTIEMBRE"/>
      <sheetName val="FOR-TECGIN-0331_PAG2"/>
      <sheetName val="Item"/>
      <sheetName val="General"/>
      <sheetName val="PALET DEL 21 FEB AL 5 MARZ"/>
      <sheetName val="FT-01"/>
      <sheetName val="FT-01 (1)-+"/>
      <sheetName val="FT-01 (2)+"/>
      <sheetName val="CONTROL PAGO CoCo"/>
      <sheetName val="CORTE 2"/>
      <sheetName val="Liq.-pend "/>
      <sheetName val="G_G3"/>
      <sheetName val="TRAYECTO_11"/>
      <sheetName val="DAT_NUC1"/>
      <sheetName val="Proc_0009h1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PPTO_ADMINISTRATIVO_137"/>
      <sheetName val="MANO_DE_OBRA"/>
      <sheetName val="1_1"/>
      <sheetName val="AIU_y_Prestaciones"/>
      <sheetName val="ANALISIS_SALARIAL"/>
      <sheetName val="Presup_Oficial"/>
      <sheetName val="APU_OFICIAL"/>
      <sheetName val="Flujo_de_caja"/>
      <sheetName val="CORTE_1"/>
      <sheetName val="PROYECCION_OBRAS_POR_TERMINAR"/>
      <sheetName val="PPTO%20ADMINISTRATIVO%20137_xls"/>
      <sheetName val="Umbral_Aceptación"/>
      <sheetName val="X_Parametros"/>
      <sheetName val="2_PERFILES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Hoja6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MATERIALES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Ingresos"/>
      <sheetName val="Datos"/>
      <sheetName val="Res-Accide-10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EQALT"/>
      <sheetName val="ac2-ag96"/>
      <sheetName val="Resultados"/>
      <sheetName val="ITEMS"/>
      <sheetName val="SOPORTE ALC PLUVIAL"/>
      <sheetName val="Quadro-Orç. Resumo"/>
      <sheetName val="SOPORTE "/>
      <sheetName val="ESTRUCTURA"/>
      <sheetName val="ARQUITECTONICO PEAJE"/>
      <sheetName val="inst"/>
      <sheetName val="Datos Graficas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">
          <cell r="M10">
            <v>1302940.7487084535</v>
          </cell>
        </row>
      </sheetData>
      <sheetData sheetId="17">
        <row r="10">
          <cell r="M10">
            <v>1302940.7487084535</v>
          </cell>
        </row>
      </sheetData>
      <sheetData sheetId="18">
        <row r="10">
          <cell r="M10">
            <v>1302940.7487084535</v>
          </cell>
        </row>
      </sheetData>
      <sheetData sheetId="19">
        <row r="10">
          <cell r="M10">
            <v>1302940.7487084535</v>
          </cell>
        </row>
      </sheetData>
      <sheetData sheetId="20">
        <row r="10">
          <cell r="M10">
            <v>1302940.7487084535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>
        <row r="6">
          <cell r="D6" t="str">
            <v>Base tratada con asfalto (BTA)</v>
          </cell>
        </row>
      </sheetData>
      <sheetData sheetId="44">
        <row r="6">
          <cell r="D6" t="str">
            <v>Base tratada con asfalto (BTA)</v>
          </cell>
        </row>
      </sheetData>
      <sheetData sheetId="45">
        <row r="10">
          <cell r="M10">
            <v>1302940.7487084535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6">
          <cell r="D6">
            <v>0</v>
          </cell>
        </row>
      </sheetData>
      <sheetData sheetId="51">
        <row r="10">
          <cell r="M10">
            <v>1302940.7487084535</v>
          </cell>
        </row>
      </sheetData>
      <sheetData sheetId="52">
        <row r="10">
          <cell r="M10">
            <v>1302940.7487084535</v>
          </cell>
        </row>
      </sheetData>
      <sheetData sheetId="53"/>
      <sheetData sheetId="54">
        <row r="10">
          <cell r="M10">
            <v>1302940.7487084535</v>
          </cell>
        </row>
      </sheetData>
      <sheetData sheetId="55">
        <row r="6">
          <cell r="D6">
            <v>0</v>
          </cell>
        </row>
      </sheetData>
      <sheetData sheetId="56">
        <row r="10">
          <cell r="M10">
            <v>1302940.7487084535</v>
          </cell>
        </row>
      </sheetData>
      <sheetData sheetId="57">
        <row r="10">
          <cell r="M10">
            <v>1302940.7487084535</v>
          </cell>
        </row>
      </sheetData>
      <sheetData sheetId="58">
        <row r="6">
          <cell r="D6">
            <v>43666</v>
          </cell>
        </row>
      </sheetData>
      <sheetData sheetId="59">
        <row r="6">
          <cell r="D6">
            <v>43666</v>
          </cell>
        </row>
      </sheetData>
      <sheetData sheetId="60">
        <row r="6">
          <cell r="D6">
            <v>43666</v>
          </cell>
        </row>
      </sheetData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>
        <row r="6">
          <cell r="D6">
            <v>0</v>
          </cell>
        </row>
      </sheetData>
      <sheetData sheetId="68">
        <row r="10">
          <cell r="M10">
            <v>1302940.7487084535</v>
          </cell>
        </row>
      </sheetData>
      <sheetData sheetId="69">
        <row r="10">
          <cell r="M10">
            <v>1302940.7487084535</v>
          </cell>
        </row>
      </sheetData>
      <sheetData sheetId="70"/>
      <sheetData sheetId="71"/>
      <sheetData sheetId="72">
        <row r="6">
          <cell r="D6">
            <v>43666</v>
          </cell>
        </row>
      </sheetData>
      <sheetData sheetId="73">
        <row r="6">
          <cell r="D6">
            <v>43666</v>
          </cell>
        </row>
      </sheetData>
      <sheetData sheetId="74"/>
      <sheetData sheetId="75">
        <row r="6">
          <cell r="D6">
            <v>43666</v>
          </cell>
        </row>
      </sheetData>
      <sheetData sheetId="76"/>
      <sheetData sheetId="77"/>
      <sheetData sheetId="78"/>
      <sheetData sheetId="79"/>
      <sheetData sheetId="80"/>
      <sheetData sheetId="81"/>
      <sheetData sheetId="82">
        <row r="6">
          <cell r="D6">
            <v>0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6">
          <cell r="D6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6">
          <cell r="D6">
            <v>0</v>
          </cell>
        </row>
      </sheetData>
      <sheetData sheetId="105"/>
      <sheetData sheetId="106">
        <row r="6">
          <cell r="D6">
            <v>0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6">
          <cell r="D6">
            <v>0</v>
          </cell>
        </row>
      </sheetData>
      <sheetData sheetId="119">
        <row r="6">
          <cell r="D6">
            <v>0</v>
          </cell>
        </row>
      </sheetData>
      <sheetData sheetId="120">
        <row r="6">
          <cell r="D6">
            <v>0</v>
          </cell>
        </row>
      </sheetData>
      <sheetData sheetId="121">
        <row r="6">
          <cell r="D6">
            <v>0</v>
          </cell>
        </row>
      </sheetData>
      <sheetData sheetId="122"/>
      <sheetData sheetId="123"/>
      <sheetData sheetId="124">
        <row r="6">
          <cell r="D6">
            <v>0</v>
          </cell>
        </row>
      </sheetData>
      <sheetData sheetId="125"/>
      <sheetData sheetId="126">
        <row r="6">
          <cell r="D6">
            <v>43666</v>
          </cell>
        </row>
      </sheetData>
      <sheetData sheetId="127">
        <row r="6">
          <cell r="D6">
            <v>0</v>
          </cell>
        </row>
      </sheetData>
      <sheetData sheetId="128"/>
      <sheetData sheetId="129"/>
      <sheetData sheetId="130"/>
      <sheetData sheetId="131"/>
      <sheetData sheetId="132">
        <row r="6">
          <cell r="D6">
            <v>43666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0</v>
          </cell>
        </row>
      </sheetData>
      <sheetData sheetId="135"/>
      <sheetData sheetId="136">
        <row r="6">
          <cell r="D6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>
        <row r="6">
          <cell r="D6" t="str">
            <v>Base tratada con asfalto (BTA)</v>
          </cell>
        </row>
      </sheetData>
      <sheetData sheetId="144">
        <row r="6">
          <cell r="D6" t="str">
            <v>Base tratada con asfalto (BTA)</v>
          </cell>
        </row>
      </sheetData>
      <sheetData sheetId="145"/>
      <sheetData sheetId="146"/>
      <sheetData sheetId="147">
        <row r="10">
          <cell r="M10">
            <v>1302940.7487084535</v>
          </cell>
        </row>
      </sheetData>
      <sheetData sheetId="148">
        <row r="6">
          <cell r="D6">
            <v>0</v>
          </cell>
        </row>
      </sheetData>
      <sheetData sheetId="149">
        <row r="10">
          <cell r="M10">
            <v>1302940.7487084535</v>
          </cell>
        </row>
      </sheetData>
      <sheetData sheetId="150">
        <row r="6">
          <cell r="D6">
            <v>43666</v>
          </cell>
        </row>
      </sheetData>
      <sheetData sheetId="151"/>
      <sheetData sheetId="152" refreshError="1"/>
      <sheetData sheetId="153" refreshError="1"/>
      <sheetData sheetId="154">
        <row r="10">
          <cell r="M10">
            <v>1302940.7487084535</v>
          </cell>
        </row>
      </sheetData>
      <sheetData sheetId="155">
        <row r="10">
          <cell r="M10">
            <v>1302940.7487084535</v>
          </cell>
        </row>
      </sheetData>
      <sheetData sheetId="156">
        <row r="10">
          <cell r="M10">
            <v>1302940.7487084535</v>
          </cell>
        </row>
      </sheetData>
      <sheetData sheetId="157">
        <row r="10">
          <cell r="M10">
            <v>1302940.7487084535</v>
          </cell>
        </row>
      </sheetData>
      <sheetData sheetId="158">
        <row r="10">
          <cell r="M10">
            <v>1302940.7487084535</v>
          </cell>
        </row>
      </sheetData>
      <sheetData sheetId="159">
        <row r="6">
          <cell r="D6">
            <v>0</v>
          </cell>
        </row>
      </sheetData>
      <sheetData sheetId="160">
        <row r="10">
          <cell r="M10">
            <v>1302940.7487084535</v>
          </cell>
        </row>
      </sheetData>
      <sheetData sheetId="161">
        <row r="10">
          <cell r="M10">
            <v>1302940.7487084535</v>
          </cell>
        </row>
      </sheetData>
      <sheetData sheetId="162">
        <row r="10">
          <cell r="M10">
            <v>1302940.7487084535</v>
          </cell>
        </row>
      </sheetData>
      <sheetData sheetId="163">
        <row r="10">
          <cell r="M10">
            <v>1302940.7487084535</v>
          </cell>
        </row>
      </sheetData>
      <sheetData sheetId="164">
        <row r="6">
          <cell r="D6">
            <v>0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/>
      <sheetData sheetId="168">
        <row r="6">
          <cell r="D6">
            <v>0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10">
          <cell r="M10">
            <v>1302940.7487084535</v>
          </cell>
        </row>
      </sheetData>
      <sheetData sheetId="172">
        <row r="6">
          <cell r="D6">
            <v>0</v>
          </cell>
        </row>
      </sheetData>
      <sheetData sheetId="173">
        <row r="10">
          <cell r="M10">
            <v>1302940.7487084535</v>
          </cell>
        </row>
      </sheetData>
      <sheetData sheetId="174">
        <row r="6">
          <cell r="D6">
            <v>0</v>
          </cell>
        </row>
      </sheetData>
      <sheetData sheetId="175">
        <row r="10">
          <cell r="M10">
            <v>1302940.7487084535</v>
          </cell>
        </row>
      </sheetData>
      <sheetData sheetId="176">
        <row r="6">
          <cell r="D6">
            <v>0</v>
          </cell>
        </row>
      </sheetData>
      <sheetData sheetId="177"/>
      <sheetData sheetId="178">
        <row r="6">
          <cell r="D6">
            <v>0</v>
          </cell>
        </row>
      </sheetData>
      <sheetData sheetId="179">
        <row r="10">
          <cell r="M10">
            <v>1302940.7487084535</v>
          </cell>
        </row>
      </sheetData>
      <sheetData sheetId="180">
        <row r="10">
          <cell r="M10">
            <v>1302940.7487084535</v>
          </cell>
        </row>
      </sheetData>
      <sheetData sheetId="181">
        <row r="10">
          <cell r="M10">
            <v>1302940.7487084535</v>
          </cell>
        </row>
      </sheetData>
      <sheetData sheetId="182">
        <row r="6">
          <cell r="D6">
            <v>0</v>
          </cell>
        </row>
      </sheetData>
      <sheetData sheetId="183">
        <row r="6">
          <cell r="D6">
            <v>0</v>
          </cell>
        </row>
      </sheetData>
      <sheetData sheetId="184">
        <row r="10">
          <cell r="M10">
            <v>1302940.7487084535</v>
          </cell>
        </row>
      </sheetData>
      <sheetData sheetId="185">
        <row r="10">
          <cell r="M10">
            <v>1302940.7487084535</v>
          </cell>
        </row>
      </sheetData>
      <sheetData sheetId="186"/>
      <sheetData sheetId="187">
        <row r="6">
          <cell r="D6">
            <v>0</v>
          </cell>
        </row>
      </sheetData>
      <sheetData sheetId="188"/>
      <sheetData sheetId="189"/>
      <sheetData sheetId="190"/>
      <sheetData sheetId="191">
        <row r="6">
          <cell r="D6">
            <v>0</v>
          </cell>
        </row>
      </sheetData>
      <sheetData sheetId="192">
        <row r="10">
          <cell r="M10">
            <v>1302940.7487084535</v>
          </cell>
        </row>
      </sheetData>
      <sheetData sheetId="193"/>
      <sheetData sheetId="194"/>
      <sheetData sheetId="195">
        <row r="6">
          <cell r="D6">
            <v>0</v>
          </cell>
        </row>
      </sheetData>
      <sheetData sheetId="196"/>
      <sheetData sheetId="197"/>
      <sheetData sheetId="198"/>
      <sheetData sheetId="199">
        <row r="6">
          <cell r="D6">
            <v>0</v>
          </cell>
        </row>
      </sheetData>
      <sheetData sheetId="200"/>
      <sheetData sheetId="201"/>
      <sheetData sheetId="202">
        <row r="6">
          <cell r="D6">
            <v>0</v>
          </cell>
        </row>
      </sheetData>
      <sheetData sheetId="203">
        <row r="6">
          <cell r="D6">
            <v>0</v>
          </cell>
        </row>
      </sheetData>
      <sheetData sheetId="204">
        <row r="10">
          <cell r="M10">
            <v>1302940.7487084535</v>
          </cell>
        </row>
      </sheetData>
      <sheetData sheetId="205"/>
      <sheetData sheetId="206">
        <row r="6">
          <cell r="D6">
            <v>0</v>
          </cell>
        </row>
      </sheetData>
      <sheetData sheetId="207"/>
      <sheetData sheetId="208"/>
      <sheetData sheetId="209"/>
      <sheetData sheetId="210">
        <row r="6">
          <cell r="D6">
            <v>0</v>
          </cell>
        </row>
      </sheetData>
      <sheetData sheetId="211"/>
      <sheetData sheetId="212"/>
      <sheetData sheetId="213"/>
      <sheetData sheetId="214">
        <row r="6">
          <cell r="D6">
            <v>0</v>
          </cell>
        </row>
      </sheetData>
      <sheetData sheetId="215"/>
      <sheetData sheetId="216"/>
      <sheetData sheetId="217">
        <row r="10">
          <cell r="M10">
            <v>1302940.7487084535</v>
          </cell>
        </row>
      </sheetData>
      <sheetData sheetId="218">
        <row r="6">
          <cell r="D6">
            <v>0</v>
          </cell>
        </row>
      </sheetData>
      <sheetData sheetId="219"/>
      <sheetData sheetId="220"/>
      <sheetData sheetId="221"/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/>
      <sheetData sheetId="226">
        <row r="6">
          <cell r="D6">
            <v>0</v>
          </cell>
        </row>
      </sheetData>
      <sheetData sheetId="227">
        <row r="10">
          <cell r="M10">
            <v>1302940.7487084535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10">
          <cell r="M10">
            <v>1302940.7487084535</v>
          </cell>
        </row>
      </sheetData>
      <sheetData sheetId="231">
        <row r="6">
          <cell r="D6">
            <v>43666</v>
          </cell>
        </row>
      </sheetData>
      <sheetData sheetId="232">
        <row r="6">
          <cell r="D6">
            <v>0</v>
          </cell>
        </row>
      </sheetData>
      <sheetData sheetId="233">
        <row r="6">
          <cell r="D6">
            <v>0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/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 refreshError="1"/>
      <sheetData sheetId="240"/>
      <sheetData sheetId="241"/>
      <sheetData sheetId="242"/>
      <sheetData sheetId="243"/>
      <sheetData sheetId="244">
        <row r="6">
          <cell r="D6">
            <v>0</v>
          </cell>
        </row>
      </sheetData>
      <sheetData sheetId="245">
        <row r="10">
          <cell r="M10">
            <v>1302940.7487084535</v>
          </cell>
        </row>
      </sheetData>
      <sheetData sheetId="246">
        <row r="10">
          <cell r="M10">
            <v>1302940.7487084535</v>
          </cell>
        </row>
      </sheetData>
      <sheetData sheetId="247"/>
      <sheetData sheetId="248"/>
      <sheetData sheetId="249">
        <row r="6">
          <cell r="D6" t="str">
            <v>UND</v>
          </cell>
        </row>
      </sheetData>
      <sheetData sheetId="250"/>
      <sheetData sheetId="251"/>
      <sheetData sheetId="252"/>
      <sheetData sheetId="253">
        <row r="6">
          <cell r="D6" t="str">
            <v>Base tratada con asfalto (BTA)</v>
          </cell>
        </row>
      </sheetData>
      <sheetData sheetId="254">
        <row r="6">
          <cell r="D6" t="str">
            <v>Base tratada con asfalto (BTA)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>
        <row r="6">
          <cell r="D6">
            <v>0</v>
          </cell>
        </row>
      </sheetData>
      <sheetData sheetId="262">
        <row r="10">
          <cell r="M10">
            <v>1302940.7487084535</v>
          </cell>
        </row>
      </sheetData>
      <sheetData sheetId="263"/>
      <sheetData sheetId="264">
        <row r="6">
          <cell r="D6">
            <v>43666</v>
          </cell>
        </row>
      </sheetData>
      <sheetData sheetId="265">
        <row r="6">
          <cell r="D6">
            <v>43666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>
        <row r="10">
          <cell r="M10">
            <v>1302940.7487084535</v>
          </cell>
        </row>
      </sheetData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10">
          <cell r="M10">
            <v>1302940.7487084535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6">
          <cell r="D6">
            <v>0</v>
          </cell>
        </row>
      </sheetData>
      <sheetData sheetId="293">
        <row r="6">
          <cell r="D6">
            <v>0</v>
          </cell>
        </row>
      </sheetData>
      <sheetData sheetId="294">
        <row r="6">
          <cell r="D6">
            <v>0</v>
          </cell>
        </row>
      </sheetData>
      <sheetData sheetId="295">
        <row r="6">
          <cell r="D6">
            <v>0</v>
          </cell>
        </row>
      </sheetData>
      <sheetData sheetId="296">
        <row r="6">
          <cell r="D6">
            <v>0</v>
          </cell>
        </row>
      </sheetData>
      <sheetData sheetId="297"/>
      <sheetData sheetId="298"/>
      <sheetData sheetId="299">
        <row r="6">
          <cell r="D6">
            <v>43666</v>
          </cell>
        </row>
      </sheetData>
      <sheetData sheetId="300">
        <row r="6">
          <cell r="D6">
            <v>43666</v>
          </cell>
        </row>
      </sheetData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6">
          <cell r="D6">
            <v>0</v>
          </cell>
        </row>
      </sheetData>
      <sheetData sheetId="315"/>
      <sheetData sheetId="316"/>
      <sheetData sheetId="317"/>
      <sheetData sheetId="318"/>
      <sheetData sheetId="319"/>
      <sheetData sheetId="320">
        <row r="6">
          <cell r="D6">
            <v>0</v>
          </cell>
        </row>
      </sheetData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10">
          <cell r="M10">
            <v>1302940.7487084535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 t="str">
            <v>UND</v>
          </cell>
        </row>
      </sheetData>
      <sheetData sheetId="341"/>
      <sheetData sheetId="342">
        <row r="10">
          <cell r="M10">
            <v>1302940.7487084535</v>
          </cell>
        </row>
      </sheetData>
      <sheetData sheetId="343">
        <row r="10">
          <cell r="M10">
            <v>1302940.7487084535</v>
          </cell>
        </row>
      </sheetData>
      <sheetData sheetId="344">
        <row r="6">
          <cell r="D6" t="str">
            <v>Base tratada con asfalto (BTA)</v>
          </cell>
        </row>
      </sheetData>
      <sheetData sheetId="345">
        <row r="6">
          <cell r="D6" t="str">
            <v>Base tratada con asfalto (BTA)</v>
          </cell>
        </row>
      </sheetData>
      <sheetData sheetId="346"/>
      <sheetData sheetId="347"/>
      <sheetData sheetId="348"/>
      <sheetData sheetId="349"/>
      <sheetData sheetId="350">
        <row r="10">
          <cell r="M10">
            <v>1302940.7487084535</v>
          </cell>
        </row>
      </sheetData>
      <sheetData sheetId="351">
        <row r="10">
          <cell r="M10">
            <v>1302940.7487084535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>
        <row r="10">
          <cell r="M10">
            <v>1302940.7487084535</v>
          </cell>
        </row>
      </sheetData>
      <sheetData sheetId="359">
        <row r="10">
          <cell r="M10">
            <v>1302940.7487084535</v>
          </cell>
        </row>
      </sheetData>
      <sheetData sheetId="360">
        <row r="10">
          <cell r="M10">
            <v>1302940.7487084535</v>
          </cell>
        </row>
      </sheetData>
      <sheetData sheetId="361">
        <row r="10">
          <cell r="M10">
            <v>1302940.7487084535</v>
          </cell>
        </row>
      </sheetData>
      <sheetData sheetId="362">
        <row r="10">
          <cell r="M10">
            <v>1302940.7487084535</v>
          </cell>
        </row>
      </sheetData>
      <sheetData sheetId="363">
        <row r="10">
          <cell r="M10">
            <v>1302940.7487084535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10">
          <cell r="M10">
            <v>1302940.7487084535</v>
          </cell>
        </row>
      </sheetData>
      <sheetData sheetId="376">
        <row r="10">
          <cell r="M10">
            <v>1302940.7487084535</v>
          </cell>
        </row>
      </sheetData>
      <sheetData sheetId="377"/>
      <sheetData sheetId="378"/>
      <sheetData sheetId="379"/>
      <sheetData sheetId="380"/>
      <sheetData sheetId="381"/>
      <sheetData sheetId="382">
        <row r="6">
          <cell r="D6">
            <v>0</v>
          </cell>
        </row>
      </sheetData>
      <sheetData sheetId="383"/>
      <sheetData sheetId="384"/>
      <sheetData sheetId="385"/>
      <sheetData sheetId="386"/>
      <sheetData sheetId="387"/>
      <sheetData sheetId="388">
        <row r="10">
          <cell r="M10">
            <v>1302940.7487084535</v>
          </cell>
        </row>
      </sheetData>
      <sheetData sheetId="389">
        <row r="10">
          <cell r="M10">
            <v>1302940.7487084535</v>
          </cell>
        </row>
      </sheetData>
      <sheetData sheetId="390"/>
      <sheetData sheetId="391"/>
      <sheetData sheetId="392"/>
      <sheetData sheetId="393"/>
      <sheetData sheetId="394"/>
      <sheetData sheetId="395"/>
      <sheetData sheetId="396">
        <row r="6">
          <cell r="D6">
            <v>5433063.0008333344</v>
          </cell>
        </row>
      </sheetData>
      <sheetData sheetId="397">
        <row r="6">
          <cell r="D6">
            <v>5433063.0008333344</v>
          </cell>
        </row>
      </sheetData>
      <sheetData sheetId="398"/>
      <sheetData sheetId="399"/>
      <sheetData sheetId="400">
        <row r="6">
          <cell r="D6">
            <v>5433063.0008333344</v>
          </cell>
        </row>
      </sheetData>
      <sheetData sheetId="401">
        <row r="6">
          <cell r="D6">
            <v>5433063.0008333344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6">
          <cell r="D6" t="str">
            <v>CONSORCIO CONSTRUCTOR PACIFICO 3</v>
          </cell>
        </row>
      </sheetData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>
        <row r="6">
          <cell r="D6">
            <v>5433063.0008333344</v>
          </cell>
        </row>
      </sheetData>
      <sheetData sheetId="428"/>
      <sheetData sheetId="429"/>
      <sheetData sheetId="430"/>
      <sheetData sheetId="431">
        <row r="6">
          <cell r="D6">
            <v>5433063.0008333344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6">
          <cell r="D6">
            <v>0</v>
          </cell>
        </row>
      </sheetData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8599"/>
      <sheetName val="VCA"/>
      <sheetName val="Graphdata"/>
      <sheetName val="Hoja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  <sheetName val="\a  aaInformación GRUPO 4\A MI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aactividad"/>
      <sheetName val="[aCCIDENTES DE 1995 - 1996.xls]"/>
      <sheetName val="Base Muestras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CUADRILLA"/>
    </sheetNames>
    <definedNames>
      <definedName name="absc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>
        <row r="1">
          <cell r="A1" t="str">
            <v>ITEM</v>
          </cell>
        </row>
      </sheetData>
      <sheetData sheetId="238">
        <row r="1">
          <cell r="A1" t="str">
            <v>EQUIPO</v>
          </cell>
        </row>
      </sheetData>
      <sheetData sheetId="239">
        <row r="1">
          <cell r="A1" t="str">
            <v>ADMINISTRACION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/>
      <sheetData sheetId="873" refreshError="1"/>
      <sheetData sheetId="874" refreshError="1"/>
      <sheetData sheetId="875"/>
      <sheetData sheetId="876" refreshError="1"/>
      <sheetData sheetId="877"/>
      <sheetData sheetId="878"/>
      <sheetData sheetId="879" refreshError="1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  <sheetData sheetId="283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__cceficien_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4"/>
      <sheetName val="M.O."/>
      <sheetName val="[a  aaInformación]__cceficie_11"/>
      <sheetName val="[a  aaInformación]__cceficien_5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AiuApoSaraBrut2000.xl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cc Ago-Sep.xl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Análisis de precios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ManoDeObra"/>
    </sheetNames>
    <sheetDataSet>
      <sheetData sheetId="0"/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ACTA DE OBRA"/>
    </sheetNames>
    <sheetDataSet>
      <sheetData sheetId="0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adores de Producto"/>
      <sheetName val="PR 1"/>
      <sheetName val="INDICE"/>
      <sheetName val="ESTADO RED"/>
      <sheetName val="CARRETERAS"/>
      <sheetName val="GENERALIDADES 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Itemes Renovación"/>
      <sheetName val="CONT_ADI"/>
      <sheetName val="OCTUBRE"/>
      <sheetName val="BASE"/>
      <sheetName val="PRECIOS"/>
      <sheetName val="EQUIPO"/>
      <sheetName val="MATERIALES"/>
      <sheetName val="MANO DE OBRA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320.1"/>
      <sheetName val="330.2"/>
      <sheetName val="700.1"/>
    </sheetNames>
    <sheetDataSet>
      <sheetData sheetId="0">
        <row r="4">
          <cell r="C4">
            <v>200.1</v>
          </cell>
        </row>
      </sheetData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DATOS"/>
      <sheetName val="ACARREO"/>
      <sheetName val="CRA.MODI"/>
      <sheetName val="RICS NUEVA HOJA DIARIA"/>
      <sheetName val="PR 1"/>
      <sheetName val="FORMULA"/>
      <sheetName val="Gen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Summary"/>
      <sheetName val="CODCONST"/>
      <sheetName val="CLASIFICACION"/>
      <sheetName val="Equipo"/>
      <sheetName val="TRANSPORTE"/>
      <sheetName val="Excavación Mat. Común Estacione"/>
      <sheetName val="Demolición Pavimento"/>
      <sheetName val="PUNITARIOS%20PARA%20241201%202S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 Liquidacion de Obra por Tramos"/>
      <sheetName val="REC-COD,"/>
      <sheetName val="Lp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90"/>
  <sheetViews>
    <sheetView showGridLines="0" tabSelected="1" view="pageBreakPreview" topLeftCell="A55" zoomScale="80" zoomScaleNormal="70" zoomScaleSheetLayoutView="80" workbookViewId="0">
      <selection activeCell="O65" sqref="O65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6.5703125" style="13" customWidth="1"/>
    <col min="4" max="4" width="67.7109375" style="15" bestFit="1" customWidth="1"/>
    <col min="5" max="5" width="17.42578125" style="15" bestFit="1" customWidth="1"/>
    <col min="6" max="6" width="17.710937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4" width="5.28515625" style="1" customWidth="1"/>
    <col min="15" max="15" width="8.7109375" style="1" bestFit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3"/>
      <c r="B1" s="104"/>
      <c r="C1" s="105"/>
      <c r="D1" s="106"/>
      <c r="E1" s="106"/>
      <c r="F1" s="107"/>
      <c r="G1" s="108"/>
      <c r="H1" s="108"/>
      <c r="I1" s="109"/>
      <c r="J1" s="108"/>
      <c r="K1" s="110"/>
    </row>
    <row r="2" spans="1:197" ht="23.25" customHeight="1" x14ac:dyDescent="0.3">
      <c r="A2" s="111"/>
      <c r="B2" s="191" t="s">
        <v>52</v>
      </c>
      <c r="C2" s="192"/>
      <c r="D2" s="192"/>
      <c r="E2" s="192"/>
      <c r="F2" s="193"/>
      <c r="K2" s="112"/>
    </row>
    <row r="3" spans="1:197" ht="18" customHeight="1" x14ac:dyDescent="0.3">
      <c r="A3" s="111"/>
      <c r="B3" s="50" t="s">
        <v>0</v>
      </c>
      <c r="C3" s="194" t="s">
        <v>1</v>
      </c>
      <c r="D3" s="195"/>
      <c r="E3" s="51" t="s">
        <v>2</v>
      </c>
      <c r="F3" s="52">
        <v>2</v>
      </c>
      <c r="K3" s="112"/>
    </row>
    <row r="4" spans="1:197" ht="17.25" thickBot="1" x14ac:dyDescent="0.35">
      <c r="A4" s="111"/>
      <c r="B4" s="138"/>
      <c r="C4" s="138"/>
      <c r="D4" s="139"/>
      <c r="G4" s="119"/>
      <c r="H4" s="119"/>
      <c r="I4" s="140"/>
      <c r="J4" s="119"/>
      <c r="K4" s="112"/>
    </row>
    <row r="5" spans="1:197" x14ac:dyDescent="0.3">
      <c r="A5" s="111"/>
      <c r="B5" s="103"/>
      <c r="C5" s="2"/>
      <c r="E5" s="106"/>
      <c r="F5" s="107"/>
      <c r="K5" s="141"/>
    </row>
    <row r="6" spans="1:197" ht="17.25" thickBot="1" x14ac:dyDescent="0.35">
      <c r="A6" s="111"/>
      <c r="B6" s="111"/>
      <c r="K6" s="141"/>
    </row>
    <row r="7" spans="1:197" ht="16.5" customHeight="1" thickBot="1" x14ac:dyDescent="0.35">
      <c r="A7" s="111"/>
      <c r="B7" s="146"/>
      <c r="C7" s="202" t="s">
        <v>3</v>
      </c>
      <c r="D7" s="203"/>
      <c r="E7" s="203"/>
      <c r="F7" s="203"/>
      <c r="G7" s="203"/>
      <c r="H7" s="204"/>
      <c r="I7" s="19"/>
      <c r="K7" s="141"/>
    </row>
    <row r="8" spans="1:197" ht="24.75" customHeight="1" x14ac:dyDescent="0.3">
      <c r="A8" s="111"/>
      <c r="B8" s="146"/>
      <c r="C8" s="196" t="s">
        <v>58</v>
      </c>
      <c r="D8" s="197"/>
      <c r="E8" s="197"/>
      <c r="F8" s="197"/>
      <c r="G8" s="197"/>
      <c r="H8" s="198"/>
      <c r="I8" s="20"/>
      <c r="K8" s="141"/>
    </row>
    <row r="9" spans="1:197" ht="26.25" customHeight="1" thickBot="1" x14ac:dyDescent="0.35">
      <c r="A9" s="111"/>
      <c r="B9" s="146"/>
      <c r="C9" s="199"/>
      <c r="D9" s="200"/>
      <c r="E9" s="200"/>
      <c r="F9" s="200"/>
      <c r="G9" s="200"/>
      <c r="H9" s="201"/>
      <c r="I9" s="20"/>
      <c r="K9" s="141"/>
    </row>
    <row r="10" spans="1:197" s="3" customFormat="1" x14ac:dyDescent="0.3">
      <c r="A10" s="113"/>
      <c r="B10" s="148"/>
      <c r="C10" s="205" t="s">
        <v>4</v>
      </c>
      <c r="D10" s="206" t="s">
        <v>5</v>
      </c>
      <c r="E10" s="131" t="s">
        <v>6</v>
      </c>
      <c r="F10" s="131" t="s">
        <v>7</v>
      </c>
      <c r="G10" s="131" t="s">
        <v>8</v>
      </c>
      <c r="H10" s="133" t="s">
        <v>9</v>
      </c>
      <c r="I10" s="1"/>
      <c r="J10" s="1"/>
      <c r="K10" s="14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3"/>
      <c r="B11" s="148"/>
      <c r="C11" s="188"/>
      <c r="D11" s="207"/>
      <c r="E11" s="132" t="s">
        <v>10</v>
      </c>
      <c r="F11" s="132" t="s">
        <v>11</v>
      </c>
      <c r="G11" s="132" t="s">
        <v>12</v>
      </c>
      <c r="H11" s="134" t="s">
        <v>13</v>
      </c>
      <c r="I11" s="1"/>
      <c r="J11" s="1"/>
      <c r="K11" s="14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3"/>
      <c r="B12" s="148"/>
      <c r="C12" s="73" t="s">
        <v>14</v>
      </c>
      <c r="D12" s="208"/>
      <c r="E12" s="74" t="s">
        <v>15</v>
      </c>
      <c r="F12" s="74" t="s">
        <v>16</v>
      </c>
      <c r="G12" s="74" t="s">
        <v>17</v>
      </c>
      <c r="H12" s="135" t="s">
        <v>59</v>
      </c>
      <c r="I12" s="1"/>
      <c r="J12" s="1"/>
      <c r="K12" s="14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3"/>
      <c r="B13" s="148"/>
      <c r="C13" s="174" t="s">
        <v>18</v>
      </c>
      <c r="D13" s="175"/>
      <c r="E13" s="175"/>
      <c r="F13" s="175"/>
      <c r="G13" s="175"/>
      <c r="H13" s="176"/>
      <c r="I13" s="1"/>
      <c r="J13" s="1"/>
      <c r="K13" s="14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3"/>
      <c r="B14" s="148"/>
      <c r="C14" s="177" t="s">
        <v>19</v>
      </c>
      <c r="D14" s="178"/>
      <c r="E14" s="178"/>
      <c r="F14" s="178"/>
      <c r="G14" s="178"/>
      <c r="H14" s="179"/>
      <c r="I14" s="1"/>
      <c r="J14" s="1"/>
      <c r="K14" s="141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3"/>
      <c r="B15" s="148"/>
      <c r="C15" s="75">
        <v>1</v>
      </c>
      <c r="D15" s="76" t="s">
        <v>70</v>
      </c>
      <c r="E15" s="154">
        <v>7000000</v>
      </c>
      <c r="F15" s="55"/>
      <c r="G15" s="56">
        <v>4.5000000000000009</v>
      </c>
      <c r="H15" s="77">
        <f>+((C15)*(E15)+(F15))*(G15)</f>
        <v>31500000.000000007</v>
      </c>
      <c r="I15" s="1"/>
      <c r="J15" s="1"/>
      <c r="K15" s="14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3"/>
      <c r="B16" s="148"/>
      <c r="C16" s="75">
        <v>2</v>
      </c>
      <c r="D16" s="81" t="s">
        <v>71</v>
      </c>
      <c r="E16" s="154">
        <v>5000000</v>
      </c>
      <c r="F16" s="55"/>
      <c r="G16" s="56">
        <v>9</v>
      </c>
      <c r="H16" s="77">
        <f t="shared" ref="H16:H22" si="0">+((C16)*(E16)+(F16))*(G16)</f>
        <v>90000000</v>
      </c>
      <c r="I16" s="1"/>
      <c r="J16" s="1"/>
      <c r="K16" s="14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3"/>
      <c r="B17" s="148"/>
      <c r="C17" s="75">
        <v>1</v>
      </c>
      <c r="D17" s="81" t="s">
        <v>74</v>
      </c>
      <c r="E17" s="153">
        <v>6000000</v>
      </c>
      <c r="F17" s="55"/>
      <c r="G17" s="56">
        <v>2.7</v>
      </c>
      <c r="H17" s="77">
        <f t="shared" si="0"/>
        <v>16200000.000000002</v>
      </c>
      <c r="I17" s="1"/>
      <c r="J17" s="1"/>
      <c r="K17" s="14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3"/>
      <c r="B18" s="148"/>
      <c r="C18" s="75">
        <v>1</v>
      </c>
      <c r="D18" s="81" t="s">
        <v>75</v>
      </c>
      <c r="E18" s="153">
        <v>4500000</v>
      </c>
      <c r="F18" s="55"/>
      <c r="G18" s="56">
        <v>2.7</v>
      </c>
      <c r="H18" s="77">
        <f t="shared" si="0"/>
        <v>12150000</v>
      </c>
      <c r="I18" s="1"/>
      <c r="J18" s="1"/>
      <c r="K18" s="14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3"/>
      <c r="B19" s="148"/>
      <c r="C19" s="75">
        <v>1</v>
      </c>
      <c r="D19" s="76" t="s">
        <v>76</v>
      </c>
      <c r="E19" s="153">
        <v>3500000</v>
      </c>
      <c r="F19" s="55"/>
      <c r="G19" s="56">
        <v>9</v>
      </c>
      <c r="H19" s="77">
        <f t="shared" si="0"/>
        <v>31500000</v>
      </c>
      <c r="I19" s="1"/>
      <c r="J19" s="1"/>
      <c r="K19" s="14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3"/>
      <c r="B20" s="148"/>
      <c r="C20" s="75">
        <v>1</v>
      </c>
      <c r="D20" s="81" t="s">
        <v>77</v>
      </c>
      <c r="E20" s="155">
        <v>2500000</v>
      </c>
      <c r="F20" s="55"/>
      <c r="G20" s="56">
        <v>4.5</v>
      </c>
      <c r="H20" s="77">
        <f t="shared" si="0"/>
        <v>11250000</v>
      </c>
      <c r="I20" s="1"/>
      <c r="J20" s="1"/>
      <c r="K20" s="14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3"/>
      <c r="B21" s="148"/>
      <c r="C21" s="75">
        <v>1</v>
      </c>
      <c r="D21" s="81" t="s">
        <v>72</v>
      </c>
      <c r="E21" s="153">
        <v>4500000</v>
      </c>
      <c r="F21" s="55"/>
      <c r="G21" s="56">
        <v>4.5</v>
      </c>
      <c r="H21" s="77">
        <f t="shared" si="0"/>
        <v>20250000</v>
      </c>
      <c r="I21" s="1"/>
      <c r="J21" s="1"/>
      <c r="K21" s="14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3"/>
      <c r="B22" s="148"/>
      <c r="C22" s="75">
        <v>1</v>
      </c>
      <c r="D22" s="81" t="s">
        <v>73</v>
      </c>
      <c r="E22" s="153">
        <v>4500000</v>
      </c>
      <c r="F22" s="55"/>
      <c r="G22" s="56">
        <v>4.5</v>
      </c>
      <c r="H22" s="77">
        <f t="shared" si="0"/>
        <v>20250000</v>
      </c>
      <c r="I22" s="1"/>
      <c r="J22" s="1"/>
      <c r="K22" s="14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3"/>
      <c r="B23" s="148"/>
      <c r="C23" s="177" t="s">
        <v>20</v>
      </c>
      <c r="D23" s="178"/>
      <c r="E23" s="178"/>
      <c r="F23" s="178"/>
      <c r="G23" s="178"/>
      <c r="H23" s="179"/>
      <c r="I23" s="1"/>
      <c r="J23" s="1"/>
      <c r="K23" s="14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2">
      <c r="A24" s="113"/>
      <c r="B24" s="148"/>
      <c r="C24" s="75">
        <v>3</v>
      </c>
      <c r="D24" s="79" t="s">
        <v>78</v>
      </c>
      <c r="E24" s="155">
        <v>1600000</v>
      </c>
      <c r="F24" s="55"/>
      <c r="G24" s="56">
        <v>9</v>
      </c>
      <c r="H24" s="77">
        <f>+((C24)*(E24)+(F24))*(G24)</f>
        <v>43200000</v>
      </c>
      <c r="I24" s="1"/>
      <c r="J24" s="1"/>
      <c r="K24" s="141"/>
      <c r="L24" s="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3"/>
      <c r="B25" s="148"/>
      <c r="C25" s="177" t="s">
        <v>21</v>
      </c>
      <c r="D25" s="178"/>
      <c r="E25" s="178"/>
      <c r="F25" s="178"/>
      <c r="G25" s="178"/>
      <c r="H25" s="179"/>
      <c r="I25" s="1"/>
      <c r="J25" s="112"/>
      <c r="K25" s="11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3"/>
      <c r="B26" s="148"/>
      <c r="C26" s="75">
        <v>1</v>
      </c>
      <c r="D26" s="81" t="s">
        <v>79</v>
      </c>
      <c r="E26" s="155">
        <v>1600000</v>
      </c>
      <c r="F26" s="55"/>
      <c r="G26" s="56">
        <v>9</v>
      </c>
      <c r="H26" s="77">
        <f>+((C26)*(E26)+(F26))*(G26)</f>
        <v>14400000</v>
      </c>
      <c r="I26" s="1"/>
      <c r="J26" s="112"/>
      <c r="K26" s="11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3"/>
      <c r="B27" s="148"/>
      <c r="C27" s="75">
        <v>1</v>
      </c>
      <c r="D27" s="81" t="s">
        <v>80</v>
      </c>
      <c r="E27" s="155">
        <v>1600000</v>
      </c>
      <c r="F27" s="55"/>
      <c r="G27" s="56">
        <v>8.9999999999999982</v>
      </c>
      <c r="H27" s="77">
        <f>+((C27)*(E27)+(F27))*(G27)</f>
        <v>14399999.999999996</v>
      </c>
      <c r="I27" s="1"/>
      <c r="J27" s="1"/>
      <c r="K27" s="14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3"/>
      <c r="B28" s="148"/>
      <c r="C28" s="75"/>
      <c r="D28" s="76"/>
      <c r="E28" s="55"/>
      <c r="F28" s="55"/>
      <c r="G28" s="56"/>
      <c r="H28" s="77"/>
      <c r="I28" s="1"/>
      <c r="J28" s="1"/>
      <c r="K28" s="14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3"/>
      <c r="B29" s="148"/>
      <c r="C29" s="75"/>
      <c r="D29" s="81"/>
      <c r="E29" s="80"/>
      <c r="F29" s="55"/>
      <c r="G29" s="56"/>
      <c r="H29" s="77"/>
      <c r="I29" s="1"/>
      <c r="J29" s="1"/>
      <c r="K29" s="14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3"/>
      <c r="B30" s="148"/>
      <c r="C30" s="177" t="s">
        <v>22</v>
      </c>
      <c r="D30" s="178"/>
      <c r="E30" s="178"/>
      <c r="F30" s="178"/>
      <c r="G30" s="178"/>
      <c r="H30" s="179"/>
      <c r="I30" s="1"/>
      <c r="J30" s="1"/>
      <c r="K30" s="14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3"/>
      <c r="B31" s="148"/>
      <c r="C31" s="75"/>
      <c r="D31" s="81"/>
      <c r="E31" s="80"/>
      <c r="F31" s="55"/>
      <c r="G31" s="56"/>
      <c r="H31" s="77"/>
      <c r="I31" s="1"/>
      <c r="J31" s="1"/>
      <c r="K31" s="1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3"/>
      <c r="B32" s="148"/>
      <c r="C32" s="75"/>
      <c r="D32" s="81"/>
      <c r="E32" s="80"/>
      <c r="F32" s="55"/>
      <c r="G32" s="56"/>
      <c r="H32" s="77"/>
      <c r="I32" s="1"/>
      <c r="J32" s="1"/>
      <c r="K32" s="14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3"/>
      <c r="B33" s="148"/>
      <c r="C33" s="75"/>
      <c r="D33" s="76"/>
      <c r="E33" s="55"/>
      <c r="F33" s="55"/>
      <c r="G33" s="56"/>
      <c r="H33" s="77"/>
      <c r="I33" s="1"/>
      <c r="J33" s="1"/>
      <c r="K33" s="1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3"/>
      <c r="B34" s="148"/>
      <c r="C34" s="75"/>
      <c r="D34" s="81"/>
      <c r="E34" s="80"/>
      <c r="F34" s="55"/>
      <c r="G34" s="56"/>
      <c r="H34" s="77"/>
      <c r="I34" s="1"/>
      <c r="J34" s="1"/>
      <c r="K34" s="14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48"/>
      <c r="C35" s="177" t="s">
        <v>23</v>
      </c>
      <c r="D35" s="178"/>
      <c r="E35" s="178"/>
      <c r="F35" s="178"/>
      <c r="G35" s="178"/>
      <c r="H35" s="179"/>
      <c r="I35" s="1"/>
      <c r="J35" s="1"/>
      <c r="K35" s="1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13"/>
      <c r="B36" s="113"/>
      <c r="C36" s="75"/>
      <c r="D36" s="81"/>
      <c r="E36" s="81"/>
      <c r="F36" s="55"/>
      <c r="G36" s="56"/>
      <c r="H36" s="57"/>
      <c r="I36" s="1"/>
      <c r="J36" s="1"/>
      <c r="K36" s="1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3"/>
      <c r="B37" s="113"/>
      <c r="C37" s="53"/>
      <c r="D37" s="81"/>
      <c r="E37" s="81"/>
      <c r="F37" s="55"/>
      <c r="G37" s="56"/>
      <c r="H37" s="77"/>
      <c r="I37" s="1"/>
      <c r="J37" s="1"/>
      <c r="K37" s="1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3"/>
      <c r="B38" s="113"/>
      <c r="C38" s="75"/>
      <c r="E38" s="55"/>
      <c r="F38" s="55"/>
      <c r="G38" s="56"/>
      <c r="H38" s="77"/>
      <c r="I38" s="1"/>
      <c r="J38" s="1"/>
      <c r="K38" s="1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3"/>
      <c r="B39" s="113"/>
      <c r="C39" s="75"/>
      <c r="D39" s="55"/>
      <c r="E39" s="80"/>
      <c r="F39" s="55"/>
      <c r="G39" s="56"/>
      <c r="H39" s="77"/>
      <c r="I39" s="1"/>
      <c r="J39" s="1"/>
      <c r="K39" s="1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25">
      <c r="A40" s="113"/>
      <c r="B40" s="148"/>
      <c r="C40" s="53"/>
      <c r="D40" s="80"/>
      <c r="E40" s="55"/>
      <c r="F40" s="55"/>
      <c r="G40" s="56"/>
      <c r="H40" s="57"/>
      <c r="I40" s="18"/>
      <c r="J40" s="1"/>
      <c r="K40" s="1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48"/>
      <c r="C41" s="75"/>
      <c r="D41" s="156"/>
      <c r="E41" s="80"/>
      <c r="F41" s="55"/>
      <c r="G41" s="56"/>
      <c r="H41" s="77"/>
      <c r="I41" s="1"/>
      <c r="J41" s="112"/>
      <c r="K41" s="11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48"/>
      <c r="C42" s="75"/>
      <c r="D42" s="76"/>
      <c r="E42" s="55"/>
      <c r="F42" s="55"/>
      <c r="G42" s="56"/>
      <c r="H42" s="77"/>
      <c r="I42" s="1"/>
      <c r="J42" s="1"/>
      <c r="K42" s="1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3"/>
      <c r="B43" s="148"/>
      <c r="C43" s="75"/>
      <c r="D43" s="81"/>
      <c r="E43" s="80"/>
      <c r="F43" s="55"/>
      <c r="G43" s="56"/>
      <c r="H43" s="77"/>
      <c r="I43" s="1"/>
      <c r="J43" s="1"/>
      <c r="K43" s="14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113"/>
      <c r="B44" s="148"/>
      <c r="C44" s="164" t="s">
        <v>60</v>
      </c>
      <c r="D44" s="165"/>
      <c r="E44" s="165"/>
      <c r="F44" s="165"/>
      <c r="G44" s="166"/>
      <c r="H44" s="78">
        <f>SUM(H15:H43)</f>
        <v>305100000</v>
      </c>
      <c r="I44" s="6"/>
      <c r="J44" s="1"/>
      <c r="K44" s="1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 x14ac:dyDescent="0.3">
      <c r="A45" s="148"/>
      <c r="C45" s="164" t="s">
        <v>61</v>
      </c>
      <c r="D45" s="165"/>
      <c r="E45" s="165"/>
      <c r="F45" s="165"/>
      <c r="G45" s="166"/>
      <c r="H45" s="82">
        <v>2.2000000000000002</v>
      </c>
      <c r="I45" s="142" t="s">
        <v>24</v>
      </c>
      <c r="J45" s="143"/>
      <c r="K45" s="14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customHeight="1" thickBot="1" x14ac:dyDescent="0.35">
      <c r="A46" s="113"/>
      <c r="B46" s="148"/>
      <c r="C46" s="171" t="s">
        <v>62</v>
      </c>
      <c r="D46" s="172"/>
      <c r="E46" s="172"/>
      <c r="F46" s="172"/>
      <c r="G46" s="173"/>
      <c r="H46" s="83">
        <f>+H44*H45</f>
        <v>671220000</v>
      </c>
      <c r="I46" s="20"/>
      <c r="J46" s="112"/>
      <c r="K46" s="11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13"/>
      <c r="B47" s="148"/>
      <c r="C47" s="187" t="s">
        <v>4</v>
      </c>
      <c r="D47" s="189" t="s">
        <v>25</v>
      </c>
      <c r="E47" s="207" t="s">
        <v>26</v>
      </c>
      <c r="F47" s="136" t="s">
        <v>27</v>
      </c>
      <c r="G47" s="167" t="s">
        <v>63</v>
      </c>
      <c r="H47" s="137" t="s">
        <v>9</v>
      </c>
      <c r="I47" s="1"/>
      <c r="J47" s="112"/>
      <c r="K47" s="11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13"/>
      <c r="B48" s="148"/>
      <c r="C48" s="188"/>
      <c r="D48" s="189"/>
      <c r="E48" s="207"/>
      <c r="F48" s="71" t="s">
        <v>28</v>
      </c>
      <c r="G48" s="168"/>
      <c r="H48" s="72" t="s">
        <v>13</v>
      </c>
      <c r="I48" s="1"/>
      <c r="J48" s="1"/>
      <c r="K48" s="14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7.25" thickBot="1" x14ac:dyDescent="0.35">
      <c r="A49" s="113"/>
      <c r="B49" s="148"/>
      <c r="C49" s="73" t="s">
        <v>29</v>
      </c>
      <c r="D49" s="190"/>
      <c r="E49" s="208"/>
      <c r="F49" s="74" t="s">
        <v>30</v>
      </c>
      <c r="G49" s="74" t="s">
        <v>31</v>
      </c>
      <c r="H49" s="135" t="s">
        <v>64</v>
      </c>
      <c r="I49" s="1"/>
      <c r="J49" s="1"/>
      <c r="K49" s="14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30" customHeight="1" x14ac:dyDescent="0.3">
      <c r="A50" s="113"/>
      <c r="B50" s="148"/>
      <c r="C50" s="174" t="s">
        <v>32</v>
      </c>
      <c r="D50" s="175"/>
      <c r="E50" s="175"/>
      <c r="F50" s="175"/>
      <c r="G50" s="175"/>
      <c r="H50" s="176"/>
      <c r="I50" s="1"/>
      <c r="J50" s="1"/>
      <c r="K50" s="14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13"/>
      <c r="B51" s="148"/>
      <c r="C51" s="177" t="s">
        <v>33</v>
      </c>
      <c r="D51" s="178"/>
      <c r="E51" s="178"/>
      <c r="F51" s="178"/>
      <c r="G51" s="178"/>
      <c r="H51" s="179"/>
      <c r="I51" s="1"/>
      <c r="J51" s="1"/>
      <c r="K51" s="14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3"/>
      <c r="B52" s="148"/>
      <c r="C52" s="75">
        <v>1</v>
      </c>
      <c r="D52" s="81" t="s">
        <v>81</v>
      </c>
      <c r="E52" s="157" t="s">
        <v>89</v>
      </c>
      <c r="F52" s="159">
        <v>1800000</v>
      </c>
      <c r="G52" s="85">
        <v>9</v>
      </c>
      <c r="H52" s="77">
        <f>+F52*G52*C52</f>
        <v>16200000</v>
      </c>
      <c r="I52" s="1"/>
      <c r="J52" s="5"/>
      <c r="K52" s="14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13"/>
      <c r="B53" s="148"/>
      <c r="C53" s="75">
        <v>5</v>
      </c>
      <c r="D53" s="81" t="s">
        <v>82</v>
      </c>
      <c r="E53" s="157" t="s">
        <v>89</v>
      </c>
      <c r="F53" s="159">
        <v>300000</v>
      </c>
      <c r="G53" s="85">
        <v>9</v>
      </c>
      <c r="H53" s="77">
        <f>+F53*G53*C53</f>
        <v>13500000</v>
      </c>
      <c r="I53" s="1"/>
      <c r="J53" s="144"/>
      <c r="K53" s="11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13"/>
      <c r="B54" s="148"/>
      <c r="C54" s="75"/>
      <c r="D54" s="54"/>
      <c r="E54" s="84"/>
      <c r="F54" s="80"/>
      <c r="G54" s="85"/>
      <c r="H54" s="77"/>
      <c r="I54" s="1"/>
      <c r="J54" s="5"/>
      <c r="K54" s="14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13"/>
      <c r="B55" s="148"/>
      <c r="C55" s="75"/>
      <c r="D55" s="54"/>
      <c r="E55" s="84"/>
      <c r="F55" s="80"/>
      <c r="G55" s="85"/>
      <c r="H55" s="77"/>
      <c r="I55" s="1"/>
      <c r="J55" s="5"/>
      <c r="K55" s="14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13"/>
      <c r="B56" s="148"/>
      <c r="C56" s="177" t="s">
        <v>34</v>
      </c>
      <c r="D56" s="178"/>
      <c r="E56" s="178"/>
      <c r="F56" s="178"/>
      <c r="G56" s="178"/>
      <c r="H56" s="179"/>
      <c r="I56" s="1"/>
      <c r="J56" s="1"/>
      <c r="K56" s="14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3">
      <c r="A57" s="113"/>
      <c r="B57" s="148"/>
      <c r="C57" s="75">
        <v>1</v>
      </c>
      <c r="D57" s="54" t="s">
        <v>83</v>
      </c>
      <c r="E57" s="157" t="s">
        <v>89</v>
      </c>
      <c r="F57" s="158">
        <v>9000000</v>
      </c>
      <c r="G57" s="85">
        <v>9</v>
      </c>
      <c r="H57" s="77">
        <f>+F57*G57*C57</f>
        <v>81000000</v>
      </c>
      <c r="I57" s="1"/>
      <c r="J57" s="1"/>
      <c r="K57" s="14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28.5" x14ac:dyDescent="0.3">
      <c r="A58" s="113"/>
      <c r="B58" s="148"/>
      <c r="C58" s="75">
        <v>1</v>
      </c>
      <c r="D58" s="54" t="s">
        <v>84</v>
      </c>
      <c r="E58" s="157" t="s">
        <v>89</v>
      </c>
      <c r="F58" s="158">
        <v>1800000</v>
      </c>
      <c r="G58" s="85">
        <v>9</v>
      </c>
      <c r="H58" s="77">
        <f t="shared" ref="H58:H59" si="1">+F58*G58*C58</f>
        <v>16200000</v>
      </c>
      <c r="I58" s="1"/>
      <c r="J58" s="1"/>
      <c r="K58" s="14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42.75" x14ac:dyDescent="0.3">
      <c r="A59" s="113"/>
      <c r="B59" s="148"/>
      <c r="C59" s="75">
        <v>1</v>
      </c>
      <c r="D59" s="54" t="s">
        <v>85</v>
      </c>
      <c r="E59" s="157" t="s">
        <v>89</v>
      </c>
      <c r="F59" s="158">
        <v>6464390</v>
      </c>
      <c r="G59" s="85">
        <v>9</v>
      </c>
      <c r="H59" s="77">
        <f t="shared" si="1"/>
        <v>58179510</v>
      </c>
      <c r="I59" s="1"/>
      <c r="J59" s="5"/>
      <c r="K59" s="14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3">
      <c r="A60" s="113"/>
      <c r="B60" s="148"/>
      <c r="C60" s="75"/>
      <c r="D60" s="54"/>
      <c r="E60" s="84"/>
      <c r="F60" s="80"/>
      <c r="G60" s="85"/>
      <c r="H60" s="77"/>
      <c r="I60" s="1"/>
      <c r="J60" s="5"/>
      <c r="K60" s="14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13"/>
      <c r="B61" s="148"/>
      <c r="C61" s="75"/>
      <c r="D61" s="54"/>
      <c r="E61" s="84"/>
      <c r="F61" s="80"/>
      <c r="G61" s="85"/>
      <c r="H61" s="77"/>
      <c r="I61" s="1"/>
      <c r="J61" s="112"/>
      <c r="K61" s="1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48"/>
      <c r="C62" s="177" t="s">
        <v>35</v>
      </c>
      <c r="D62" s="178"/>
      <c r="E62" s="178"/>
      <c r="F62" s="178"/>
      <c r="G62" s="178"/>
      <c r="H62" s="179"/>
      <c r="I62" s="1"/>
      <c r="J62" s="112"/>
      <c r="K62" s="112"/>
      <c r="L62" s="1"/>
      <c r="M62" s="1"/>
      <c r="N62" s="1"/>
      <c r="O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x14ac:dyDescent="0.3">
      <c r="A63" s="148"/>
      <c r="C63" s="75">
        <v>1</v>
      </c>
      <c r="D63" s="81" t="s">
        <v>87</v>
      </c>
      <c r="E63" s="157" t="s">
        <v>90</v>
      </c>
      <c r="F63" s="158">
        <v>850000</v>
      </c>
      <c r="G63" s="85">
        <v>9</v>
      </c>
      <c r="H63" s="77">
        <f>+F63*G63*C63</f>
        <v>7650000</v>
      </c>
      <c r="I63" s="1"/>
      <c r="J63" s="112"/>
      <c r="K63" s="112"/>
      <c r="L63" s="1"/>
      <c r="M63" s="1"/>
      <c r="N63" s="1"/>
      <c r="O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x14ac:dyDescent="0.3">
      <c r="A64" s="148"/>
      <c r="C64" s="75">
        <v>1</v>
      </c>
      <c r="D64" s="81" t="s">
        <v>88</v>
      </c>
      <c r="E64" s="157" t="s">
        <v>90</v>
      </c>
      <c r="F64" s="158">
        <v>900000</v>
      </c>
      <c r="G64" s="85">
        <v>8</v>
      </c>
      <c r="H64" s="77">
        <f t="shared" ref="H64:H65" si="2">+F64*G64*C64</f>
        <v>7200000</v>
      </c>
      <c r="I64" s="1"/>
      <c r="J64" s="112"/>
      <c r="K64" s="112"/>
      <c r="L64" s="1"/>
      <c r="M64" s="1"/>
      <c r="N64" s="1"/>
      <c r="O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29.25" thickBot="1" x14ac:dyDescent="0.35">
      <c r="A65" s="148"/>
      <c r="C65" s="75">
        <v>1</v>
      </c>
      <c r="D65" s="86" t="s">
        <v>86</v>
      </c>
      <c r="E65" s="157" t="s">
        <v>90</v>
      </c>
      <c r="F65" s="158">
        <v>980000</v>
      </c>
      <c r="G65" s="85">
        <v>9</v>
      </c>
      <c r="H65" s="77">
        <f t="shared" si="2"/>
        <v>8820000</v>
      </c>
      <c r="I65" s="1"/>
      <c r="J65" s="112"/>
      <c r="K65" s="11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6.5" customHeight="1" x14ac:dyDescent="0.3">
      <c r="A66" s="113"/>
      <c r="B66" s="148"/>
      <c r="C66" s="180" t="s">
        <v>65</v>
      </c>
      <c r="D66" s="181"/>
      <c r="E66" s="181"/>
      <c r="F66" s="181"/>
      <c r="G66" s="182"/>
      <c r="H66" s="77">
        <f>SUM(H52:H65)</f>
        <v>208749510</v>
      </c>
      <c r="I66" s="7"/>
      <c r="J66" s="1"/>
      <c r="K66" s="14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6.5" customHeight="1" x14ac:dyDescent="0.25">
      <c r="A67" s="113"/>
      <c r="B67" s="148"/>
      <c r="C67" s="164" t="s">
        <v>66</v>
      </c>
      <c r="D67" s="165"/>
      <c r="E67" s="165"/>
      <c r="F67" s="165"/>
      <c r="G67" s="166"/>
      <c r="H67" s="77">
        <f>+H46+H66</f>
        <v>879969510</v>
      </c>
      <c r="I67" s="8"/>
      <c r="J67" s="9"/>
      <c r="K67" s="141"/>
      <c r="L67" s="1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x14ac:dyDescent="0.25">
      <c r="A68" s="113"/>
      <c r="B68" s="148"/>
      <c r="C68" s="164" t="s">
        <v>36</v>
      </c>
      <c r="D68" s="165"/>
      <c r="E68" s="165"/>
      <c r="F68" s="165"/>
      <c r="G68" s="166"/>
      <c r="H68" s="77">
        <f t="shared" ref="H68:H69" si="3">+F68*G68</f>
        <v>0</v>
      </c>
      <c r="I68" s="18"/>
      <c r="J68" s="9"/>
      <c r="K68" s="141"/>
      <c r="L68" s="10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x14ac:dyDescent="0.25">
      <c r="A69" s="113"/>
      <c r="B69" s="148"/>
      <c r="C69" s="164" t="s">
        <v>67</v>
      </c>
      <c r="D69" s="165"/>
      <c r="E69" s="165"/>
      <c r="F69" s="165"/>
      <c r="G69" s="166"/>
      <c r="H69" s="77">
        <f t="shared" si="3"/>
        <v>0</v>
      </c>
      <c r="I69" s="8"/>
      <c r="J69" s="9"/>
      <c r="K69" s="141"/>
      <c r="L69" s="10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s="3" customFormat="1" x14ac:dyDescent="0.3">
      <c r="A70" s="148"/>
      <c r="C70" s="164" t="s">
        <v>68</v>
      </c>
      <c r="D70" s="165"/>
      <c r="E70" s="165"/>
      <c r="F70" s="165"/>
      <c r="G70" s="166"/>
      <c r="H70" s="77">
        <f>+H67*0.19</f>
        <v>167194206.90000001</v>
      </c>
      <c r="I70" s="5"/>
      <c r="J70" s="1"/>
      <c r="K70" s="14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</row>
    <row r="71" spans="1:197" s="3" customFormat="1" ht="17.25" thickBot="1" x14ac:dyDescent="0.35">
      <c r="A71" s="113"/>
      <c r="B71" s="148"/>
      <c r="C71" s="171" t="s">
        <v>37</v>
      </c>
      <c r="D71" s="172"/>
      <c r="E71" s="172"/>
      <c r="F71" s="172"/>
      <c r="G71" s="173"/>
      <c r="H71" s="163">
        <f>+H67+H70</f>
        <v>1047163716.9</v>
      </c>
      <c r="I71" s="11"/>
      <c r="J71" s="144"/>
      <c r="K71" s="112"/>
      <c r="L71" s="1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</row>
    <row r="72" spans="1:197" x14ac:dyDescent="0.3">
      <c r="A72" s="111"/>
      <c r="B72" s="148"/>
      <c r="C72" s="87"/>
      <c r="D72" s="88"/>
      <c r="E72" s="88"/>
      <c r="F72" s="88"/>
      <c r="G72" s="88"/>
      <c r="H72" s="89"/>
      <c r="I72" s="1"/>
      <c r="K72" s="141"/>
    </row>
    <row r="73" spans="1:197" ht="28.5" x14ac:dyDescent="0.3">
      <c r="A73" s="146"/>
      <c r="C73" s="90" t="s">
        <v>38</v>
      </c>
      <c r="D73" s="91"/>
      <c r="E73" s="91"/>
      <c r="F73" s="92"/>
      <c r="G73" s="93"/>
      <c r="H73" s="94"/>
      <c r="I73" s="1"/>
      <c r="J73" s="14"/>
      <c r="K73" s="145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</row>
    <row r="74" spans="1:197" x14ac:dyDescent="0.3">
      <c r="A74" s="146"/>
      <c r="C74" s="58"/>
      <c r="D74" s="59"/>
      <c r="E74" s="59"/>
      <c r="F74" s="60"/>
      <c r="G74" s="61"/>
      <c r="H74" s="62"/>
      <c r="I74" s="1"/>
      <c r="J74" s="14"/>
      <c r="K74" s="145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</row>
    <row r="75" spans="1:197" x14ac:dyDescent="0.3">
      <c r="A75" s="111"/>
      <c r="B75" s="146"/>
      <c r="C75" s="58"/>
      <c r="D75" s="59"/>
      <c r="E75" s="59"/>
      <c r="F75" s="60"/>
      <c r="G75" s="61"/>
      <c r="H75" s="62"/>
      <c r="I75" s="1"/>
      <c r="J75" s="14"/>
      <c r="K75" s="14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</row>
    <row r="76" spans="1:197" x14ac:dyDescent="0.3">
      <c r="A76" s="111"/>
      <c r="B76" s="146"/>
      <c r="C76" s="58"/>
      <c r="D76" s="59"/>
      <c r="E76" s="59"/>
      <c r="F76" s="60"/>
      <c r="G76" s="61"/>
      <c r="H76" s="62"/>
      <c r="I76" s="1"/>
      <c r="J76" s="14"/>
      <c r="K76" s="145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</row>
    <row r="77" spans="1:197" x14ac:dyDescent="0.3">
      <c r="A77" s="111"/>
      <c r="B77" s="146"/>
      <c r="C77" s="63"/>
      <c r="D77" s="64"/>
      <c r="E77" s="59"/>
      <c r="F77" s="65"/>
      <c r="G77" s="66"/>
      <c r="H77" s="67"/>
      <c r="I77" s="1"/>
      <c r="J77" s="14"/>
      <c r="K77" s="145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</row>
    <row r="78" spans="1:197" ht="26.25" customHeight="1" x14ac:dyDescent="0.3">
      <c r="A78" s="111"/>
      <c r="B78" s="146"/>
      <c r="C78" s="183" t="s">
        <v>39</v>
      </c>
      <c r="D78" s="184"/>
      <c r="E78" s="184"/>
      <c r="F78" s="169" t="s">
        <v>40</v>
      </c>
      <c r="G78" s="169"/>
      <c r="H78" s="170"/>
      <c r="I78" s="1"/>
      <c r="J78" s="14"/>
      <c r="K78" s="145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</row>
    <row r="79" spans="1:197" ht="17.25" thickBot="1" x14ac:dyDescent="0.35">
      <c r="A79" s="111"/>
      <c r="B79" s="146"/>
      <c r="C79" s="185"/>
      <c r="D79" s="186"/>
      <c r="E79" s="186"/>
      <c r="F79" s="68"/>
      <c r="G79" s="69"/>
      <c r="H79" s="70"/>
      <c r="I79" s="1"/>
      <c r="K79" s="141"/>
    </row>
    <row r="80" spans="1:197" ht="17.25" thickBot="1" x14ac:dyDescent="0.35">
      <c r="A80" s="111"/>
      <c r="B80" s="111"/>
      <c r="C80" s="2"/>
      <c r="D80" s="147"/>
      <c r="E80" s="147"/>
      <c r="F80" s="2"/>
      <c r="G80" s="147"/>
      <c r="H80" s="147"/>
      <c r="I80" s="119"/>
      <c r="J80" s="2"/>
      <c r="K80" s="14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</row>
    <row r="81" spans="1:197" ht="16.5" customHeight="1" x14ac:dyDescent="0.3">
      <c r="A81" s="111"/>
      <c r="B81" s="104"/>
      <c r="C81" s="104"/>
      <c r="D81" s="2"/>
      <c r="E81" s="2"/>
      <c r="F81" s="104"/>
      <c r="G81" s="2"/>
      <c r="H81" s="2"/>
      <c r="I81" s="1"/>
      <c r="J81" s="104"/>
      <c r="K81" s="4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</row>
    <row r="82" spans="1:197" ht="17.25" thickBot="1" x14ac:dyDescent="0.35">
      <c r="A82" s="114"/>
      <c r="B82" s="115"/>
      <c r="C82" s="116"/>
      <c r="D82" s="117"/>
      <c r="E82" s="117"/>
      <c r="F82" s="118"/>
      <c r="G82" s="119"/>
      <c r="H82" s="119"/>
      <c r="I82" s="119"/>
      <c r="J82" s="119"/>
      <c r="K82" s="120"/>
    </row>
    <row r="83" spans="1:197" x14ac:dyDescent="0.3">
      <c r="I83" s="1"/>
    </row>
    <row r="84" spans="1:197" x14ac:dyDescent="0.3">
      <c r="I84" s="1"/>
    </row>
    <row r="85" spans="1:197" x14ac:dyDescent="0.3">
      <c r="I85" s="1"/>
    </row>
    <row r="86" spans="1:197" x14ac:dyDescent="0.3">
      <c r="I86" s="1"/>
    </row>
    <row r="87" spans="1:197" x14ac:dyDescent="0.3">
      <c r="I87" s="1"/>
    </row>
    <row r="88" spans="1:197" x14ac:dyDescent="0.3">
      <c r="I88" s="1"/>
    </row>
    <row r="89" spans="1:197" x14ac:dyDescent="0.3">
      <c r="I89" s="1"/>
    </row>
    <row r="90" spans="1:197" x14ac:dyDescent="0.3">
      <c r="I90" s="1"/>
    </row>
    <row r="91" spans="1:197" x14ac:dyDescent="0.3">
      <c r="I91" s="1"/>
    </row>
    <row r="92" spans="1:197" s="1" customFormat="1" x14ac:dyDescent="0.3">
      <c r="B92" s="2"/>
      <c r="C92" s="13"/>
      <c r="D92" s="15"/>
      <c r="E92" s="15"/>
      <c r="F92" s="16"/>
    </row>
    <row r="93" spans="1:197" s="1" customFormat="1" x14ac:dyDescent="0.3">
      <c r="C93" s="13"/>
      <c r="D93" s="15"/>
      <c r="E93" s="15"/>
      <c r="F93" s="16"/>
    </row>
    <row r="94" spans="1:197" s="1" customFormat="1" x14ac:dyDescent="0.3">
      <c r="C94" s="13"/>
      <c r="D94" s="15"/>
      <c r="E94" s="15"/>
      <c r="F94" s="16"/>
    </row>
    <row r="95" spans="1:197" s="1" customFormat="1" x14ac:dyDescent="0.3">
      <c r="C95" s="13"/>
      <c r="D95" s="15"/>
      <c r="E95" s="15"/>
      <c r="F95" s="16"/>
    </row>
    <row r="96" spans="1:197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3:6" s="1" customFormat="1" x14ac:dyDescent="0.3">
      <c r="C369" s="13"/>
      <c r="D369" s="15"/>
      <c r="E369" s="15"/>
      <c r="F369" s="16"/>
    </row>
    <row r="370" spans="3:6" s="1" customFormat="1" x14ac:dyDescent="0.3">
      <c r="C370" s="13"/>
      <c r="D370" s="15"/>
      <c r="E370" s="15"/>
      <c r="F370" s="16"/>
    </row>
    <row r="371" spans="3:6" s="1" customFormat="1" x14ac:dyDescent="0.3">
      <c r="C371" s="13"/>
      <c r="D371" s="15"/>
      <c r="E371" s="15"/>
      <c r="F371" s="16"/>
    </row>
    <row r="372" spans="3:6" s="1" customFormat="1" x14ac:dyDescent="0.3">
      <c r="C372" s="13"/>
      <c r="D372" s="15"/>
      <c r="E372" s="15"/>
      <c r="F372" s="16"/>
    </row>
    <row r="373" spans="3:6" s="1" customFormat="1" x14ac:dyDescent="0.3">
      <c r="C373" s="13"/>
      <c r="D373" s="15"/>
      <c r="E373" s="15"/>
      <c r="F373" s="16"/>
    </row>
    <row r="374" spans="3:6" s="1" customFormat="1" x14ac:dyDescent="0.3">
      <c r="C374" s="13"/>
      <c r="D374" s="15"/>
      <c r="E374" s="15"/>
      <c r="F374" s="16"/>
    </row>
    <row r="375" spans="3:6" s="1" customFormat="1" x14ac:dyDescent="0.3">
      <c r="C375" s="13"/>
      <c r="D375" s="15"/>
      <c r="E375" s="15"/>
      <c r="F375" s="16"/>
    </row>
    <row r="376" spans="3:6" s="1" customFormat="1" x14ac:dyDescent="0.3">
      <c r="C376" s="13"/>
      <c r="D376" s="15"/>
      <c r="E376" s="15"/>
      <c r="F376" s="16"/>
    </row>
    <row r="377" spans="3:6" s="1" customFormat="1" x14ac:dyDescent="0.3">
      <c r="C377" s="13"/>
      <c r="D377" s="15"/>
      <c r="E377" s="15"/>
      <c r="F377" s="16"/>
    </row>
    <row r="378" spans="3:6" s="1" customFormat="1" x14ac:dyDescent="0.3">
      <c r="C378" s="13"/>
      <c r="D378" s="15"/>
      <c r="E378" s="15"/>
      <c r="F378" s="16"/>
    </row>
    <row r="379" spans="3:6" s="1" customFormat="1" x14ac:dyDescent="0.3">
      <c r="C379" s="13"/>
      <c r="D379" s="15"/>
      <c r="E379" s="15"/>
      <c r="F379" s="16"/>
    </row>
    <row r="380" spans="3:6" s="1" customFormat="1" x14ac:dyDescent="0.3">
      <c r="C380" s="13"/>
      <c r="D380" s="15"/>
      <c r="E380" s="15"/>
      <c r="F380" s="16"/>
    </row>
    <row r="381" spans="3:6" s="1" customFormat="1" x14ac:dyDescent="0.3">
      <c r="C381" s="13"/>
      <c r="D381" s="15"/>
      <c r="E381" s="15"/>
      <c r="F381" s="16"/>
    </row>
    <row r="382" spans="3:6" s="1" customFormat="1" x14ac:dyDescent="0.3">
      <c r="C382" s="13"/>
      <c r="D382" s="15"/>
      <c r="E382" s="15"/>
      <c r="F382" s="16"/>
    </row>
    <row r="383" spans="3:6" s="1" customFormat="1" x14ac:dyDescent="0.3">
      <c r="C383" s="13"/>
      <c r="D383" s="15"/>
      <c r="E383" s="15"/>
      <c r="F383" s="16"/>
    </row>
    <row r="384" spans="3:6" s="1" customFormat="1" x14ac:dyDescent="0.3">
      <c r="C384" s="13"/>
      <c r="D384" s="15"/>
      <c r="E384" s="15"/>
      <c r="F384" s="16"/>
    </row>
    <row r="385" spans="2:6" s="1" customFormat="1" x14ac:dyDescent="0.3">
      <c r="C385" s="13"/>
      <c r="D385" s="15"/>
      <c r="E385" s="15"/>
      <c r="F385" s="16"/>
    </row>
    <row r="386" spans="2:6" s="1" customFormat="1" x14ac:dyDescent="0.3">
      <c r="C386" s="13"/>
      <c r="D386" s="15"/>
      <c r="E386" s="15"/>
      <c r="F386" s="16"/>
    </row>
    <row r="387" spans="2:6" s="1" customFormat="1" x14ac:dyDescent="0.3">
      <c r="C387" s="13"/>
      <c r="D387" s="15"/>
      <c r="E387" s="15"/>
      <c r="F387" s="16"/>
    </row>
    <row r="388" spans="2:6" s="1" customFormat="1" x14ac:dyDescent="0.3">
      <c r="C388" s="13"/>
      <c r="D388" s="15"/>
      <c r="E388" s="15"/>
      <c r="F388" s="16"/>
    </row>
    <row r="389" spans="2:6" s="1" customFormat="1" x14ac:dyDescent="0.3">
      <c r="C389" s="13"/>
      <c r="D389" s="15"/>
      <c r="E389" s="15"/>
      <c r="F389" s="16"/>
    </row>
    <row r="390" spans="2:6" x14ac:dyDescent="0.3">
      <c r="B390" s="1"/>
    </row>
  </sheetData>
  <mergeCells count="31">
    <mergeCell ref="C47:C48"/>
    <mergeCell ref="D47:D49"/>
    <mergeCell ref="B2:F2"/>
    <mergeCell ref="C3:D3"/>
    <mergeCell ref="C25:H25"/>
    <mergeCell ref="C30:H30"/>
    <mergeCell ref="C35:H35"/>
    <mergeCell ref="C8:H9"/>
    <mergeCell ref="C7:H7"/>
    <mergeCell ref="C13:H13"/>
    <mergeCell ref="C14:H14"/>
    <mergeCell ref="C23:H23"/>
    <mergeCell ref="C10:C11"/>
    <mergeCell ref="D10:D12"/>
    <mergeCell ref="E47:E49"/>
    <mergeCell ref="C44:G44"/>
    <mergeCell ref="C45:G45"/>
    <mergeCell ref="G47:G48"/>
    <mergeCell ref="F78:H78"/>
    <mergeCell ref="C46:G46"/>
    <mergeCell ref="C50:H50"/>
    <mergeCell ref="C51:H51"/>
    <mergeCell ref="C69:G69"/>
    <mergeCell ref="C70:G70"/>
    <mergeCell ref="C71:G71"/>
    <mergeCell ref="C56:H56"/>
    <mergeCell ref="C62:H62"/>
    <mergeCell ref="C66:G66"/>
    <mergeCell ref="C67:G67"/>
    <mergeCell ref="C68:G68"/>
    <mergeCell ref="C78:E7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F9F19-E9F5-4D55-B6B3-E0F7D353F675}">
  <sheetPr>
    <tabColor rgb="FF00B050"/>
  </sheetPr>
  <dimension ref="A1:GO390"/>
  <sheetViews>
    <sheetView showGridLines="0" view="pageBreakPreview" topLeftCell="A55" zoomScale="80" zoomScaleNormal="70" zoomScaleSheetLayoutView="80" workbookViewId="0">
      <selection activeCell="H15" sqref="H15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6.5703125" style="13" customWidth="1"/>
    <col min="4" max="4" width="67.7109375" style="15" bestFit="1" customWidth="1"/>
    <col min="5" max="5" width="17.42578125" style="15" bestFit="1" customWidth="1"/>
    <col min="6" max="6" width="17.710937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4" width="5.28515625" style="1" customWidth="1"/>
    <col min="15" max="15" width="8.7109375" style="1" bestFit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3"/>
      <c r="B1" s="104"/>
      <c r="C1" s="105"/>
      <c r="D1" s="106"/>
      <c r="E1" s="106"/>
      <c r="F1" s="107"/>
      <c r="G1" s="108"/>
      <c r="H1" s="108"/>
      <c r="I1" s="109"/>
      <c r="J1" s="108"/>
      <c r="K1" s="110"/>
    </row>
    <row r="2" spans="1:197" ht="23.25" customHeight="1" x14ac:dyDescent="0.3">
      <c r="A2" s="111"/>
      <c r="B2" s="191" t="s">
        <v>52</v>
      </c>
      <c r="C2" s="192"/>
      <c r="D2" s="192"/>
      <c r="E2" s="192"/>
      <c r="F2" s="193"/>
      <c r="K2" s="112"/>
    </row>
    <row r="3" spans="1:197" ht="18" customHeight="1" x14ac:dyDescent="0.3">
      <c r="A3" s="111"/>
      <c r="B3" s="50" t="s">
        <v>0</v>
      </c>
      <c r="C3" s="194" t="s">
        <v>1</v>
      </c>
      <c r="D3" s="195"/>
      <c r="E3" s="51" t="s">
        <v>2</v>
      </c>
      <c r="F3" s="151">
        <v>2</v>
      </c>
      <c r="K3" s="112"/>
    </row>
    <row r="4" spans="1:197" ht="17.25" thickBot="1" x14ac:dyDescent="0.35">
      <c r="A4" s="111"/>
      <c r="B4" s="138"/>
      <c r="C4" s="138"/>
      <c r="D4" s="139"/>
      <c r="G4" s="119"/>
      <c r="H4" s="119"/>
      <c r="I4" s="140"/>
      <c r="J4" s="119"/>
      <c r="K4" s="112"/>
    </row>
    <row r="5" spans="1:197" x14ac:dyDescent="0.3">
      <c r="A5" s="111"/>
      <c r="B5" s="103"/>
      <c r="C5" s="2"/>
      <c r="E5" s="106"/>
      <c r="F5" s="107"/>
      <c r="K5" s="141"/>
    </row>
    <row r="6" spans="1:197" ht="17.25" thickBot="1" x14ac:dyDescent="0.35">
      <c r="A6" s="111"/>
      <c r="B6" s="111"/>
      <c r="K6" s="141"/>
    </row>
    <row r="7" spans="1:197" ht="16.5" customHeight="1" thickBot="1" x14ac:dyDescent="0.35">
      <c r="A7" s="111"/>
      <c r="B7" s="146"/>
      <c r="C7" s="202" t="s">
        <v>3</v>
      </c>
      <c r="D7" s="203"/>
      <c r="E7" s="203"/>
      <c r="F7" s="203"/>
      <c r="G7" s="203"/>
      <c r="H7" s="204"/>
      <c r="I7" s="19"/>
      <c r="K7" s="141"/>
    </row>
    <row r="8" spans="1:197" ht="24.75" customHeight="1" x14ac:dyDescent="0.3">
      <c r="A8" s="111"/>
      <c r="B8" s="146"/>
      <c r="C8" s="196" t="s">
        <v>58</v>
      </c>
      <c r="D8" s="197"/>
      <c r="E8" s="197"/>
      <c r="F8" s="197"/>
      <c r="G8" s="197"/>
      <c r="H8" s="198"/>
      <c r="I8" s="20"/>
      <c r="K8" s="141"/>
    </row>
    <row r="9" spans="1:197" ht="26.25" customHeight="1" thickBot="1" x14ac:dyDescent="0.35">
      <c r="A9" s="111"/>
      <c r="B9" s="146"/>
      <c r="C9" s="199"/>
      <c r="D9" s="200"/>
      <c r="E9" s="200"/>
      <c r="F9" s="200"/>
      <c r="G9" s="200"/>
      <c r="H9" s="201"/>
      <c r="I9" s="20"/>
      <c r="K9" s="141"/>
    </row>
    <row r="10" spans="1:197" s="3" customFormat="1" x14ac:dyDescent="0.3">
      <c r="A10" s="113"/>
      <c r="B10" s="148"/>
      <c r="C10" s="205" t="s">
        <v>4</v>
      </c>
      <c r="D10" s="206" t="s">
        <v>5</v>
      </c>
      <c r="E10" s="152" t="s">
        <v>6</v>
      </c>
      <c r="F10" s="152" t="s">
        <v>7</v>
      </c>
      <c r="G10" s="152" t="s">
        <v>8</v>
      </c>
      <c r="H10" s="133" t="s">
        <v>9</v>
      </c>
      <c r="I10" s="1"/>
      <c r="J10" s="1"/>
      <c r="K10" s="14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3"/>
      <c r="B11" s="148"/>
      <c r="C11" s="188"/>
      <c r="D11" s="207"/>
      <c r="E11" s="132" t="s">
        <v>10</v>
      </c>
      <c r="F11" s="132" t="s">
        <v>11</v>
      </c>
      <c r="G11" s="132" t="s">
        <v>12</v>
      </c>
      <c r="H11" s="134" t="s">
        <v>13</v>
      </c>
      <c r="I11" s="1"/>
      <c r="J11" s="1"/>
      <c r="K11" s="14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3"/>
      <c r="B12" s="148"/>
      <c r="C12" s="73" t="s">
        <v>14</v>
      </c>
      <c r="D12" s="208"/>
      <c r="E12" s="74" t="s">
        <v>15</v>
      </c>
      <c r="F12" s="74" t="s">
        <v>16</v>
      </c>
      <c r="G12" s="74" t="s">
        <v>17</v>
      </c>
      <c r="H12" s="135" t="s">
        <v>59</v>
      </c>
      <c r="I12" s="1"/>
      <c r="J12" s="1"/>
      <c r="K12" s="14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3"/>
      <c r="B13" s="148"/>
      <c r="C13" s="174" t="s">
        <v>18</v>
      </c>
      <c r="D13" s="175"/>
      <c r="E13" s="175"/>
      <c r="F13" s="175"/>
      <c r="G13" s="175"/>
      <c r="H13" s="176"/>
      <c r="I13" s="1"/>
      <c r="J13" s="1"/>
      <c r="K13" s="14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3"/>
      <c r="B14" s="148"/>
      <c r="C14" s="177" t="s">
        <v>19</v>
      </c>
      <c r="D14" s="178"/>
      <c r="E14" s="178"/>
      <c r="F14" s="178"/>
      <c r="G14" s="178"/>
      <c r="H14" s="179"/>
      <c r="I14" s="1"/>
      <c r="J14" s="1"/>
      <c r="K14" s="141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3"/>
      <c r="B15" s="148"/>
      <c r="C15" s="75">
        <v>1</v>
      </c>
      <c r="D15" s="76" t="s">
        <v>70</v>
      </c>
      <c r="E15" s="154"/>
      <c r="F15" s="55"/>
      <c r="G15" s="56">
        <v>4.5000000000000009</v>
      </c>
      <c r="H15" s="77">
        <f>+E15*G15</f>
        <v>0</v>
      </c>
      <c r="I15" s="1"/>
      <c r="J15" s="1"/>
      <c r="K15" s="14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3"/>
      <c r="B16" s="148"/>
      <c r="C16" s="75">
        <v>2</v>
      </c>
      <c r="D16" s="81" t="s">
        <v>71</v>
      </c>
      <c r="E16" s="154"/>
      <c r="F16" s="55"/>
      <c r="G16" s="56">
        <v>9</v>
      </c>
      <c r="H16" s="77">
        <f t="shared" ref="H16:H22" si="0">+E16*G16</f>
        <v>0</v>
      </c>
      <c r="I16" s="1"/>
      <c r="J16" s="1"/>
      <c r="K16" s="14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3"/>
      <c r="B17" s="148"/>
      <c r="C17" s="75">
        <v>1</v>
      </c>
      <c r="D17" s="81" t="s">
        <v>74</v>
      </c>
      <c r="E17" s="153"/>
      <c r="F17" s="55"/>
      <c r="G17" s="56">
        <v>2.7</v>
      </c>
      <c r="H17" s="77">
        <f t="shared" si="0"/>
        <v>0</v>
      </c>
      <c r="I17" s="1"/>
      <c r="J17" s="1"/>
      <c r="K17" s="14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3"/>
      <c r="B18" s="148"/>
      <c r="C18" s="75">
        <v>1</v>
      </c>
      <c r="D18" s="81" t="s">
        <v>75</v>
      </c>
      <c r="E18" s="153"/>
      <c r="F18" s="55"/>
      <c r="G18" s="56">
        <v>2.7</v>
      </c>
      <c r="H18" s="77">
        <f t="shared" si="0"/>
        <v>0</v>
      </c>
      <c r="I18" s="1"/>
      <c r="J18" s="1"/>
      <c r="K18" s="14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3"/>
      <c r="B19" s="148"/>
      <c r="C19" s="75">
        <v>1</v>
      </c>
      <c r="D19" s="76" t="s">
        <v>76</v>
      </c>
      <c r="E19" s="153"/>
      <c r="F19" s="55"/>
      <c r="G19" s="56">
        <v>9</v>
      </c>
      <c r="H19" s="77">
        <f t="shared" si="0"/>
        <v>0</v>
      </c>
      <c r="I19" s="1"/>
      <c r="J19" s="1"/>
      <c r="K19" s="14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3"/>
      <c r="B20" s="148"/>
      <c r="C20" s="75">
        <v>1</v>
      </c>
      <c r="D20" s="81" t="s">
        <v>77</v>
      </c>
      <c r="E20" s="155"/>
      <c r="F20" s="55"/>
      <c r="G20" s="56">
        <v>4.5</v>
      </c>
      <c r="H20" s="77">
        <f t="shared" si="0"/>
        <v>0</v>
      </c>
      <c r="I20" s="1"/>
      <c r="J20" s="1"/>
      <c r="K20" s="14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3"/>
      <c r="B21" s="148"/>
      <c r="C21" s="75">
        <v>1</v>
      </c>
      <c r="D21" s="81" t="s">
        <v>72</v>
      </c>
      <c r="E21" s="153"/>
      <c r="F21" s="55"/>
      <c r="G21" s="56">
        <v>4.5</v>
      </c>
      <c r="H21" s="77">
        <f t="shared" si="0"/>
        <v>0</v>
      </c>
      <c r="I21" s="1"/>
      <c r="J21" s="1"/>
      <c r="K21" s="14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3"/>
      <c r="B22" s="148"/>
      <c r="C22" s="75">
        <v>1</v>
      </c>
      <c r="D22" s="81" t="s">
        <v>73</v>
      </c>
      <c r="E22" s="153"/>
      <c r="F22" s="55"/>
      <c r="G22" s="56">
        <v>4.5</v>
      </c>
      <c r="H22" s="77">
        <f t="shared" si="0"/>
        <v>0</v>
      </c>
      <c r="I22" s="1"/>
      <c r="J22" s="1"/>
      <c r="K22" s="14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3"/>
      <c r="B23" s="148"/>
      <c r="C23" s="177" t="s">
        <v>20</v>
      </c>
      <c r="D23" s="178"/>
      <c r="E23" s="178"/>
      <c r="F23" s="178"/>
      <c r="G23" s="178"/>
      <c r="H23" s="179"/>
      <c r="I23" s="1"/>
      <c r="J23" s="1"/>
      <c r="K23" s="14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2">
      <c r="A24" s="113"/>
      <c r="B24" s="148"/>
      <c r="C24" s="75">
        <v>3</v>
      </c>
      <c r="D24" s="79" t="s">
        <v>78</v>
      </c>
      <c r="E24" s="155"/>
      <c r="F24" s="55"/>
      <c r="G24" s="56">
        <v>9</v>
      </c>
      <c r="H24" s="77">
        <f>+E24*G24</f>
        <v>0</v>
      </c>
      <c r="I24" s="1"/>
      <c r="J24" s="1"/>
      <c r="K24" s="141"/>
      <c r="L24" s="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3"/>
      <c r="B25" s="148"/>
      <c r="C25" s="177" t="s">
        <v>21</v>
      </c>
      <c r="D25" s="178"/>
      <c r="E25" s="178"/>
      <c r="F25" s="178"/>
      <c r="G25" s="178"/>
      <c r="H25" s="179"/>
      <c r="I25" s="1"/>
      <c r="J25" s="112"/>
      <c r="K25" s="11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3"/>
      <c r="B26" s="148"/>
      <c r="C26" s="75">
        <v>1</v>
      </c>
      <c r="D26" s="81" t="s">
        <v>79</v>
      </c>
      <c r="E26" s="155"/>
      <c r="F26" s="55"/>
      <c r="G26" s="56">
        <v>9</v>
      </c>
      <c r="H26" s="77">
        <f>+E26*G26</f>
        <v>0</v>
      </c>
      <c r="I26" s="1"/>
      <c r="J26" s="112"/>
      <c r="K26" s="11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3"/>
      <c r="B27" s="148"/>
      <c r="C27" s="75">
        <v>1</v>
      </c>
      <c r="D27" s="81" t="s">
        <v>80</v>
      </c>
      <c r="E27" s="155"/>
      <c r="F27" s="55"/>
      <c r="G27" s="56">
        <v>8.9999999999999982</v>
      </c>
      <c r="H27" s="77">
        <f>+E27*G27</f>
        <v>0</v>
      </c>
      <c r="I27" s="1"/>
      <c r="J27" s="1"/>
      <c r="K27" s="14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3"/>
      <c r="B28" s="148"/>
      <c r="C28" s="75"/>
      <c r="D28" s="76"/>
      <c r="E28" s="55"/>
      <c r="F28" s="55"/>
      <c r="G28" s="56"/>
      <c r="H28" s="77"/>
      <c r="I28" s="1"/>
      <c r="J28" s="1"/>
      <c r="K28" s="14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3"/>
      <c r="B29" s="148"/>
      <c r="C29" s="75"/>
      <c r="D29" s="81"/>
      <c r="E29" s="80"/>
      <c r="F29" s="55"/>
      <c r="G29" s="56"/>
      <c r="H29" s="77"/>
      <c r="I29" s="1"/>
      <c r="J29" s="1"/>
      <c r="K29" s="14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3"/>
      <c r="B30" s="148"/>
      <c r="C30" s="177" t="s">
        <v>22</v>
      </c>
      <c r="D30" s="178"/>
      <c r="E30" s="178"/>
      <c r="F30" s="178"/>
      <c r="G30" s="178"/>
      <c r="H30" s="179"/>
      <c r="I30" s="1"/>
      <c r="J30" s="1"/>
      <c r="K30" s="14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3"/>
      <c r="B31" s="148"/>
      <c r="C31" s="75"/>
      <c r="D31" s="81"/>
      <c r="E31" s="80"/>
      <c r="F31" s="55"/>
      <c r="G31" s="56"/>
      <c r="H31" s="77"/>
      <c r="I31" s="1"/>
      <c r="J31" s="1"/>
      <c r="K31" s="1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3"/>
      <c r="B32" s="148"/>
      <c r="C32" s="75"/>
      <c r="D32" s="81"/>
      <c r="E32" s="80"/>
      <c r="F32" s="55"/>
      <c r="G32" s="56"/>
      <c r="H32" s="77"/>
      <c r="I32" s="1"/>
      <c r="J32" s="1"/>
      <c r="K32" s="14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3"/>
      <c r="B33" s="148"/>
      <c r="C33" s="75"/>
      <c r="D33" s="76"/>
      <c r="E33" s="55"/>
      <c r="F33" s="55"/>
      <c r="G33" s="56"/>
      <c r="H33" s="77"/>
      <c r="I33" s="1"/>
      <c r="J33" s="1"/>
      <c r="K33" s="1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3"/>
      <c r="B34" s="148"/>
      <c r="C34" s="75"/>
      <c r="D34" s="81"/>
      <c r="E34" s="80"/>
      <c r="F34" s="55"/>
      <c r="G34" s="56"/>
      <c r="H34" s="77"/>
      <c r="I34" s="1"/>
      <c r="J34" s="1"/>
      <c r="K34" s="14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48"/>
      <c r="C35" s="177" t="s">
        <v>23</v>
      </c>
      <c r="D35" s="178"/>
      <c r="E35" s="178"/>
      <c r="F35" s="178"/>
      <c r="G35" s="178"/>
      <c r="H35" s="179"/>
      <c r="I35" s="1"/>
      <c r="J35" s="1"/>
      <c r="K35" s="1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13"/>
      <c r="B36" s="113"/>
      <c r="C36" s="75"/>
      <c r="D36" s="81"/>
      <c r="E36" s="81"/>
      <c r="F36" s="55"/>
      <c r="G36" s="56"/>
      <c r="H36" s="57"/>
      <c r="I36" s="1"/>
      <c r="J36" s="1"/>
      <c r="K36" s="1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3"/>
      <c r="B37" s="113"/>
      <c r="C37" s="53"/>
      <c r="D37" s="81"/>
      <c r="E37" s="81"/>
      <c r="F37" s="55"/>
      <c r="G37" s="56"/>
      <c r="H37" s="77"/>
      <c r="I37" s="1"/>
      <c r="J37" s="1"/>
      <c r="K37" s="1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3"/>
      <c r="B38" s="113"/>
      <c r="C38" s="75"/>
      <c r="E38" s="55"/>
      <c r="F38" s="55"/>
      <c r="G38" s="56"/>
      <c r="H38" s="77"/>
      <c r="I38" s="1"/>
      <c r="J38" s="1"/>
      <c r="K38" s="1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3"/>
      <c r="B39" s="113"/>
      <c r="C39" s="75"/>
      <c r="D39" s="55"/>
      <c r="E39" s="80"/>
      <c r="F39" s="55"/>
      <c r="G39" s="56"/>
      <c r="H39" s="77"/>
      <c r="I39" s="1"/>
      <c r="J39" s="1"/>
      <c r="K39" s="1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25">
      <c r="A40" s="113"/>
      <c r="B40" s="148"/>
      <c r="C40" s="53"/>
      <c r="D40" s="80"/>
      <c r="E40" s="55"/>
      <c r="F40" s="55"/>
      <c r="G40" s="56"/>
      <c r="H40" s="57"/>
      <c r="I40" s="18"/>
      <c r="J40" s="1"/>
      <c r="K40" s="1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48"/>
      <c r="C41" s="75"/>
      <c r="D41" s="156"/>
      <c r="E41" s="80"/>
      <c r="F41" s="55"/>
      <c r="G41" s="56"/>
      <c r="H41" s="77"/>
      <c r="I41" s="1"/>
      <c r="J41" s="112"/>
      <c r="K41" s="11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48"/>
      <c r="C42" s="75"/>
      <c r="D42" s="76"/>
      <c r="E42" s="55"/>
      <c r="F42" s="55"/>
      <c r="G42" s="56"/>
      <c r="H42" s="77"/>
      <c r="I42" s="1"/>
      <c r="J42" s="1"/>
      <c r="K42" s="1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3"/>
      <c r="B43" s="148"/>
      <c r="C43" s="75"/>
      <c r="D43" s="81"/>
      <c r="E43" s="80"/>
      <c r="F43" s="55"/>
      <c r="G43" s="56"/>
      <c r="H43" s="77"/>
      <c r="I43" s="1"/>
      <c r="J43" s="1"/>
      <c r="K43" s="14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113"/>
      <c r="B44" s="148"/>
      <c r="C44" s="164" t="s">
        <v>60</v>
      </c>
      <c r="D44" s="165"/>
      <c r="E44" s="165"/>
      <c r="F44" s="165"/>
      <c r="G44" s="166"/>
      <c r="H44" s="78">
        <f>SUM(H15:H43)</f>
        <v>0</v>
      </c>
      <c r="I44" s="6"/>
      <c r="J44" s="1"/>
      <c r="K44" s="1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 x14ac:dyDescent="0.3">
      <c r="A45" s="148"/>
      <c r="C45" s="164" t="s">
        <v>61</v>
      </c>
      <c r="D45" s="165"/>
      <c r="E45" s="165"/>
      <c r="F45" s="165"/>
      <c r="G45" s="166"/>
      <c r="H45" s="82">
        <v>2.2000000000000002</v>
      </c>
      <c r="I45" s="142" t="s">
        <v>24</v>
      </c>
      <c r="J45" s="143"/>
      <c r="K45" s="14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customHeight="1" thickBot="1" x14ac:dyDescent="0.35">
      <c r="A46" s="113"/>
      <c r="B46" s="148"/>
      <c r="C46" s="171" t="s">
        <v>62</v>
      </c>
      <c r="D46" s="172"/>
      <c r="E46" s="172"/>
      <c r="F46" s="172"/>
      <c r="G46" s="173"/>
      <c r="H46" s="83">
        <f>+H44*H45</f>
        <v>0</v>
      </c>
      <c r="I46" s="20"/>
      <c r="J46" s="112"/>
      <c r="K46" s="11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13"/>
      <c r="B47" s="148"/>
      <c r="C47" s="187" t="s">
        <v>4</v>
      </c>
      <c r="D47" s="189" t="s">
        <v>25</v>
      </c>
      <c r="E47" s="207" t="s">
        <v>26</v>
      </c>
      <c r="F47" s="150" t="s">
        <v>27</v>
      </c>
      <c r="G47" s="167" t="s">
        <v>63</v>
      </c>
      <c r="H47" s="137" t="s">
        <v>9</v>
      </c>
      <c r="I47" s="1"/>
      <c r="J47" s="112"/>
      <c r="K47" s="11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13"/>
      <c r="B48" s="148"/>
      <c r="C48" s="188"/>
      <c r="D48" s="189"/>
      <c r="E48" s="207"/>
      <c r="F48" s="71" t="s">
        <v>28</v>
      </c>
      <c r="G48" s="168"/>
      <c r="H48" s="72" t="s">
        <v>13</v>
      </c>
      <c r="I48" s="1"/>
      <c r="J48" s="1"/>
      <c r="K48" s="14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7.25" thickBot="1" x14ac:dyDescent="0.35">
      <c r="A49" s="113"/>
      <c r="B49" s="148"/>
      <c r="C49" s="73" t="s">
        <v>29</v>
      </c>
      <c r="D49" s="190"/>
      <c r="E49" s="208"/>
      <c r="F49" s="74" t="s">
        <v>30</v>
      </c>
      <c r="G49" s="74" t="s">
        <v>31</v>
      </c>
      <c r="H49" s="135" t="s">
        <v>64</v>
      </c>
      <c r="I49" s="1"/>
      <c r="J49" s="1"/>
      <c r="K49" s="14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30" customHeight="1" x14ac:dyDescent="0.3">
      <c r="A50" s="113"/>
      <c r="B50" s="148"/>
      <c r="C50" s="174" t="s">
        <v>32</v>
      </c>
      <c r="D50" s="175"/>
      <c r="E50" s="175"/>
      <c r="F50" s="175"/>
      <c r="G50" s="175"/>
      <c r="H50" s="176"/>
      <c r="I50" s="1"/>
      <c r="J50" s="1"/>
      <c r="K50" s="14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13"/>
      <c r="B51" s="148"/>
      <c r="C51" s="177" t="s">
        <v>33</v>
      </c>
      <c r="D51" s="178"/>
      <c r="E51" s="178"/>
      <c r="F51" s="178"/>
      <c r="G51" s="178"/>
      <c r="H51" s="179"/>
      <c r="I51" s="1"/>
      <c r="J51" s="1"/>
      <c r="K51" s="14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3"/>
      <c r="B52" s="148"/>
      <c r="C52" s="75">
        <v>1</v>
      </c>
      <c r="D52" s="81" t="s">
        <v>81</v>
      </c>
      <c r="E52" s="157" t="s">
        <v>89</v>
      </c>
      <c r="F52" s="159"/>
      <c r="G52" s="85">
        <v>9</v>
      </c>
      <c r="H52" s="77">
        <f>+F52*G52*C52</f>
        <v>0</v>
      </c>
      <c r="I52" s="1"/>
      <c r="J52" s="5"/>
      <c r="K52" s="14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13"/>
      <c r="B53" s="148"/>
      <c r="C53" s="75">
        <v>5</v>
      </c>
      <c r="D53" s="81" t="s">
        <v>82</v>
      </c>
      <c r="E53" s="157" t="s">
        <v>89</v>
      </c>
      <c r="F53" s="159"/>
      <c r="G53" s="85">
        <v>9</v>
      </c>
      <c r="H53" s="77">
        <f>+F53*G53*C53</f>
        <v>0</v>
      </c>
      <c r="I53" s="1"/>
      <c r="J53" s="144"/>
      <c r="K53" s="11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13"/>
      <c r="B54" s="148"/>
      <c r="C54" s="75"/>
      <c r="D54" s="54"/>
      <c r="E54" s="84"/>
      <c r="F54" s="80"/>
      <c r="G54" s="85"/>
      <c r="H54" s="77"/>
      <c r="I54" s="1"/>
      <c r="J54" s="5"/>
      <c r="K54" s="14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13"/>
      <c r="B55" s="148"/>
      <c r="C55" s="75"/>
      <c r="D55" s="54"/>
      <c r="E55" s="84"/>
      <c r="F55" s="80"/>
      <c r="G55" s="85"/>
      <c r="H55" s="77"/>
      <c r="I55" s="1"/>
      <c r="J55" s="5"/>
      <c r="K55" s="14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13"/>
      <c r="B56" s="148"/>
      <c r="C56" s="177" t="s">
        <v>34</v>
      </c>
      <c r="D56" s="178"/>
      <c r="E56" s="178"/>
      <c r="F56" s="178"/>
      <c r="G56" s="178"/>
      <c r="H56" s="179"/>
      <c r="I56" s="1"/>
      <c r="J56" s="1"/>
      <c r="K56" s="14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3">
      <c r="A57" s="113"/>
      <c r="B57" s="148"/>
      <c r="C57" s="75">
        <v>1</v>
      </c>
      <c r="D57" s="54" t="s">
        <v>83</v>
      </c>
      <c r="E57" s="157" t="s">
        <v>89</v>
      </c>
      <c r="F57" s="158"/>
      <c r="G57" s="85">
        <v>9</v>
      </c>
      <c r="H57" s="77">
        <f>+F57*G57*C57</f>
        <v>0</v>
      </c>
      <c r="I57" s="1"/>
      <c r="J57" s="1"/>
      <c r="K57" s="14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28.5" x14ac:dyDescent="0.3">
      <c r="A58" s="113"/>
      <c r="B58" s="148"/>
      <c r="C58" s="75">
        <v>1</v>
      </c>
      <c r="D58" s="54" t="s">
        <v>84</v>
      </c>
      <c r="E58" s="157" t="s">
        <v>89</v>
      </c>
      <c r="F58" s="158"/>
      <c r="G58" s="85">
        <v>9</v>
      </c>
      <c r="H58" s="77">
        <f t="shared" ref="H58:H59" si="1">+F58*G58*C58</f>
        <v>0</v>
      </c>
      <c r="I58" s="1"/>
      <c r="J58" s="1"/>
      <c r="K58" s="14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42.75" x14ac:dyDescent="0.3">
      <c r="A59" s="113"/>
      <c r="B59" s="148"/>
      <c r="C59" s="75">
        <v>1</v>
      </c>
      <c r="D59" s="54" t="s">
        <v>85</v>
      </c>
      <c r="E59" s="157" t="s">
        <v>89</v>
      </c>
      <c r="F59" s="158"/>
      <c r="G59" s="85">
        <v>9</v>
      </c>
      <c r="H59" s="77">
        <f t="shared" si="1"/>
        <v>0</v>
      </c>
      <c r="I59" s="1"/>
      <c r="J59" s="5"/>
      <c r="K59" s="14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3">
      <c r="A60" s="113"/>
      <c r="B60" s="148"/>
      <c r="C60" s="75"/>
      <c r="D60" s="54"/>
      <c r="E60" s="84"/>
      <c r="F60" s="80"/>
      <c r="G60" s="85"/>
      <c r="H60" s="77"/>
      <c r="I60" s="1"/>
      <c r="J60" s="5"/>
      <c r="K60" s="14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13"/>
      <c r="B61" s="148"/>
      <c r="C61" s="75"/>
      <c r="D61" s="54"/>
      <c r="E61" s="84"/>
      <c r="F61" s="80"/>
      <c r="G61" s="85"/>
      <c r="H61" s="77"/>
      <c r="I61" s="1"/>
      <c r="J61" s="112"/>
      <c r="K61" s="1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48"/>
      <c r="C62" s="177" t="s">
        <v>35</v>
      </c>
      <c r="D62" s="178"/>
      <c r="E62" s="178"/>
      <c r="F62" s="178"/>
      <c r="G62" s="178"/>
      <c r="H62" s="179"/>
      <c r="I62" s="1"/>
      <c r="J62" s="112"/>
      <c r="K62" s="112"/>
      <c r="L62" s="1"/>
      <c r="M62" s="1"/>
      <c r="N62" s="1"/>
      <c r="O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x14ac:dyDescent="0.3">
      <c r="A63" s="148"/>
      <c r="C63" s="75">
        <v>1</v>
      </c>
      <c r="D63" s="81" t="s">
        <v>87</v>
      </c>
      <c r="E63" s="157" t="s">
        <v>90</v>
      </c>
      <c r="F63" s="158"/>
      <c r="G63" s="85">
        <v>9</v>
      </c>
      <c r="H63" s="77">
        <f>+F63*G63*C63</f>
        <v>0</v>
      </c>
      <c r="I63" s="1"/>
      <c r="J63" s="112"/>
      <c r="K63" s="112"/>
      <c r="L63" s="1"/>
      <c r="M63" s="1"/>
      <c r="N63" s="1"/>
      <c r="O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x14ac:dyDescent="0.3">
      <c r="A64" s="148"/>
      <c r="C64" s="75">
        <v>1</v>
      </c>
      <c r="D64" s="81" t="s">
        <v>88</v>
      </c>
      <c r="E64" s="157" t="s">
        <v>90</v>
      </c>
      <c r="F64" s="158"/>
      <c r="G64" s="85">
        <v>8</v>
      </c>
      <c r="H64" s="77">
        <f t="shared" ref="H64:H65" si="2">+F64*G64*C64</f>
        <v>0</v>
      </c>
      <c r="I64" s="1"/>
      <c r="J64" s="112"/>
      <c r="K64" s="112"/>
      <c r="L64" s="1"/>
      <c r="M64" s="1"/>
      <c r="N64" s="1"/>
      <c r="O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29.25" thickBot="1" x14ac:dyDescent="0.35">
      <c r="A65" s="148"/>
      <c r="C65" s="75">
        <v>1</v>
      </c>
      <c r="D65" s="86" t="s">
        <v>86</v>
      </c>
      <c r="E65" s="157" t="s">
        <v>90</v>
      </c>
      <c r="F65" s="158"/>
      <c r="G65" s="85">
        <v>9</v>
      </c>
      <c r="H65" s="77">
        <f t="shared" si="2"/>
        <v>0</v>
      </c>
      <c r="I65" s="1"/>
      <c r="J65" s="112"/>
      <c r="K65" s="112"/>
      <c r="L65" s="1"/>
      <c r="M65" s="1"/>
      <c r="N65" s="1"/>
      <c r="O65" s="1">
        <v>8820000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6.5" customHeight="1" x14ac:dyDescent="0.3">
      <c r="A66" s="113"/>
      <c r="B66" s="148"/>
      <c r="C66" s="180" t="s">
        <v>65</v>
      </c>
      <c r="D66" s="181"/>
      <c r="E66" s="181"/>
      <c r="F66" s="181"/>
      <c r="G66" s="182"/>
      <c r="H66" s="77">
        <f>SUM(H52:H65)</f>
        <v>0</v>
      </c>
      <c r="I66" s="7"/>
      <c r="J66" s="1"/>
      <c r="K66" s="14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6.5" customHeight="1" x14ac:dyDescent="0.25">
      <c r="A67" s="113"/>
      <c r="B67" s="148"/>
      <c r="C67" s="164" t="s">
        <v>66</v>
      </c>
      <c r="D67" s="165"/>
      <c r="E67" s="165"/>
      <c r="F67" s="165"/>
      <c r="G67" s="166"/>
      <c r="H67" s="77">
        <f>+H46+H66</f>
        <v>0</v>
      </c>
      <c r="I67" s="8"/>
      <c r="J67" s="9"/>
      <c r="K67" s="141"/>
      <c r="L67" s="1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x14ac:dyDescent="0.25">
      <c r="A68" s="113"/>
      <c r="B68" s="148"/>
      <c r="C68" s="164" t="s">
        <v>36</v>
      </c>
      <c r="D68" s="165"/>
      <c r="E68" s="165"/>
      <c r="F68" s="165"/>
      <c r="G68" s="166"/>
      <c r="H68" s="77">
        <f t="shared" ref="H68:H69" si="3">+F68*G68</f>
        <v>0</v>
      </c>
      <c r="I68" s="18"/>
      <c r="J68" s="9"/>
      <c r="K68" s="141"/>
      <c r="L68" s="10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x14ac:dyDescent="0.25">
      <c r="A69" s="113"/>
      <c r="B69" s="148"/>
      <c r="C69" s="164" t="s">
        <v>67</v>
      </c>
      <c r="D69" s="165"/>
      <c r="E69" s="165"/>
      <c r="F69" s="165"/>
      <c r="G69" s="166"/>
      <c r="H69" s="77">
        <f t="shared" si="3"/>
        <v>0</v>
      </c>
      <c r="I69" s="8"/>
      <c r="J69" s="9"/>
      <c r="K69" s="141"/>
      <c r="L69" s="10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s="3" customFormat="1" x14ac:dyDescent="0.3">
      <c r="A70" s="148"/>
      <c r="C70" s="164" t="s">
        <v>68</v>
      </c>
      <c r="D70" s="165"/>
      <c r="E70" s="165"/>
      <c r="F70" s="165"/>
      <c r="G70" s="166"/>
      <c r="H70" s="77">
        <f>+H67*0.19</f>
        <v>0</v>
      </c>
      <c r="I70" s="5"/>
      <c r="J70" s="1"/>
      <c r="K70" s="14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</row>
    <row r="71" spans="1:197" s="3" customFormat="1" ht="17.25" thickBot="1" x14ac:dyDescent="0.35">
      <c r="A71" s="113"/>
      <c r="B71" s="148"/>
      <c r="C71" s="171" t="s">
        <v>37</v>
      </c>
      <c r="D71" s="172"/>
      <c r="E71" s="172"/>
      <c r="F71" s="172"/>
      <c r="G71" s="173"/>
      <c r="H71" s="163">
        <f>+H67+H70</f>
        <v>0</v>
      </c>
      <c r="I71" s="11"/>
      <c r="J71" s="144"/>
      <c r="K71" s="112"/>
      <c r="L71" s="1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</row>
    <row r="72" spans="1:197" x14ac:dyDescent="0.3">
      <c r="A72" s="111"/>
      <c r="B72" s="148"/>
      <c r="C72" s="87"/>
      <c r="D72" s="88"/>
      <c r="E72" s="88"/>
      <c r="F72" s="88"/>
      <c r="G72" s="88"/>
      <c r="H72" s="89"/>
      <c r="I72" s="1"/>
      <c r="K72" s="141"/>
    </row>
    <row r="73" spans="1:197" ht="28.5" x14ac:dyDescent="0.3">
      <c r="A73" s="146"/>
      <c r="C73" s="90" t="s">
        <v>38</v>
      </c>
      <c r="D73" s="91"/>
      <c r="E73" s="91"/>
      <c r="F73" s="92"/>
      <c r="G73" s="93"/>
      <c r="H73" s="94"/>
      <c r="I73" s="1"/>
      <c r="J73" s="14"/>
      <c r="K73" s="145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</row>
    <row r="74" spans="1:197" x14ac:dyDescent="0.3">
      <c r="A74" s="146"/>
      <c r="C74" s="58"/>
      <c r="D74" s="59"/>
      <c r="E74" s="59"/>
      <c r="F74" s="60"/>
      <c r="G74" s="61"/>
      <c r="H74" s="62"/>
      <c r="I74" s="1"/>
      <c r="J74" s="14"/>
      <c r="K74" s="145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</row>
    <row r="75" spans="1:197" x14ac:dyDescent="0.3">
      <c r="A75" s="111"/>
      <c r="B75" s="146"/>
      <c r="C75" s="58"/>
      <c r="D75" s="59"/>
      <c r="E75" s="59"/>
      <c r="F75" s="60"/>
      <c r="G75" s="61"/>
      <c r="H75" s="62"/>
      <c r="I75" s="1"/>
      <c r="J75" s="14"/>
      <c r="K75" s="14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</row>
    <row r="76" spans="1:197" x14ac:dyDescent="0.3">
      <c r="A76" s="111"/>
      <c r="B76" s="146"/>
      <c r="C76" s="58"/>
      <c r="D76" s="59"/>
      <c r="E76" s="59"/>
      <c r="F76" s="60"/>
      <c r="G76" s="61"/>
      <c r="H76" s="62"/>
      <c r="I76" s="1"/>
      <c r="J76" s="14"/>
      <c r="K76" s="145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</row>
    <row r="77" spans="1:197" x14ac:dyDescent="0.3">
      <c r="A77" s="111"/>
      <c r="B77" s="146"/>
      <c r="C77" s="63"/>
      <c r="D77" s="64"/>
      <c r="E77" s="59"/>
      <c r="F77" s="65"/>
      <c r="G77" s="66"/>
      <c r="H77" s="67"/>
      <c r="I77" s="1"/>
      <c r="J77" s="14"/>
      <c r="K77" s="145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</row>
    <row r="78" spans="1:197" ht="26.25" customHeight="1" x14ac:dyDescent="0.3">
      <c r="A78" s="111"/>
      <c r="B78" s="146"/>
      <c r="C78" s="183" t="s">
        <v>39</v>
      </c>
      <c r="D78" s="184"/>
      <c r="E78" s="184"/>
      <c r="F78" s="169" t="s">
        <v>40</v>
      </c>
      <c r="G78" s="169"/>
      <c r="H78" s="170"/>
      <c r="I78" s="1"/>
      <c r="J78" s="14"/>
      <c r="K78" s="145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</row>
    <row r="79" spans="1:197" ht="17.25" thickBot="1" x14ac:dyDescent="0.35">
      <c r="A79" s="111"/>
      <c r="B79" s="146"/>
      <c r="C79" s="185"/>
      <c r="D79" s="186"/>
      <c r="E79" s="186"/>
      <c r="F79" s="68"/>
      <c r="G79" s="69"/>
      <c r="H79" s="70"/>
      <c r="I79" s="1"/>
      <c r="K79" s="141"/>
    </row>
    <row r="80" spans="1:197" ht="17.25" thickBot="1" x14ac:dyDescent="0.35">
      <c r="A80" s="111"/>
      <c r="B80" s="111"/>
      <c r="C80" s="2"/>
      <c r="D80" s="147"/>
      <c r="E80" s="147"/>
      <c r="F80" s="2"/>
      <c r="G80" s="147"/>
      <c r="H80" s="147"/>
      <c r="I80" s="119"/>
      <c r="J80" s="2"/>
      <c r="K80" s="14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</row>
    <row r="81" spans="1:197" ht="16.5" customHeight="1" x14ac:dyDescent="0.3">
      <c r="A81" s="111"/>
      <c r="B81" s="104"/>
      <c r="C81" s="104"/>
      <c r="D81" s="2"/>
      <c r="E81" s="2"/>
      <c r="F81" s="104"/>
      <c r="G81" s="2"/>
      <c r="H81" s="2"/>
      <c r="I81" s="1"/>
      <c r="J81" s="104"/>
      <c r="K81" s="4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</row>
    <row r="82" spans="1:197" ht="17.25" thickBot="1" x14ac:dyDescent="0.35">
      <c r="A82" s="114"/>
      <c r="B82" s="115"/>
      <c r="C82" s="116"/>
      <c r="D82" s="117"/>
      <c r="E82" s="117"/>
      <c r="F82" s="118"/>
      <c r="G82" s="119"/>
      <c r="H82" s="119"/>
      <c r="I82" s="119"/>
      <c r="J82" s="119"/>
      <c r="K82" s="120"/>
    </row>
    <row r="83" spans="1:197" x14ac:dyDescent="0.3">
      <c r="I83" s="1"/>
    </row>
    <row r="84" spans="1:197" x14ac:dyDescent="0.3">
      <c r="I84" s="1"/>
    </row>
    <row r="85" spans="1:197" x14ac:dyDescent="0.3">
      <c r="I85" s="1"/>
    </row>
    <row r="86" spans="1:197" x14ac:dyDescent="0.3">
      <c r="I86" s="1"/>
    </row>
    <row r="87" spans="1:197" x14ac:dyDescent="0.3">
      <c r="I87" s="1"/>
    </row>
    <row r="88" spans="1:197" x14ac:dyDescent="0.3">
      <c r="I88" s="1"/>
    </row>
    <row r="89" spans="1:197" x14ac:dyDescent="0.3">
      <c r="I89" s="1"/>
    </row>
    <row r="90" spans="1:197" x14ac:dyDescent="0.3">
      <c r="I90" s="1"/>
    </row>
    <row r="91" spans="1:197" x14ac:dyDescent="0.3">
      <c r="I91" s="1"/>
    </row>
    <row r="92" spans="1:197" s="1" customFormat="1" x14ac:dyDescent="0.3">
      <c r="B92" s="2"/>
      <c r="C92" s="13"/>
      <c r="D92" s="15"/>
      <c r="E92" s="15"/>
      <c r="F92" s="16"/>
    </row>
    <row r="93" spans="1:197" s="1" customFormat="1" x14ac:dyDescent="0.3">
      <c r="C93" s="13"/>
      <c r="D93" s="15"/>
      <c r="E93" s="15"/>
      <c r="F93" s="16"/>
    </row>
    <row r="94" spans="1:197" s="1" customFormat="1" x14ac:dyDescent="0.3">
      <c r="C94" s="13"/>
      <c r="D94" s="15"/>
      <c r="E94" s="15"/>
      <c r="F94" s="16"/>
    </row>
    <row r="95" spans="1:197" s="1" customFormat="1" x14ac:dyDescent="0.3">
      <c r="C95" s="13"/>
      <c r="D95" s="15"/>
      <c r="E95" s="15"/>
      <c r="F95" s="16"/>
    </row>
    <row r="96" spans="1:197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3:6" s="1" customFormat="1" x14ac:dyDescent="0.3">
      <c r="C369" s="13"/>
      <c r="D369" s="15"/>
      <c r="E369" s="15"/>
      <c r="F369" s="16"/>
    </row>
    <row r="370" spans="3:6" s="1" customFormat="1" x14ac:dyDescent="0.3">
      <c r="C370" s="13"/>
      <c r="D370" s="15"/>
      <c r="E370" s="15"/>
      <c r="F370" s="16"/>
    </row>
    <row r="371" spans="3:6" s="1" customFormat="1" x14ac:dyDescent="0.3">
      <c r="C371" s="13"/>
      <c r="D371" s="15"/>
      <c r="E371" s="15"/>
      <c r="F371" s="16"/>
    </row>
    <row r="372" spans="3:6" s="1" customFormat="1" x14ac:dyDescent="0.3">
      <c r="C372" s="13"/>
      <c r="D372" s="15"/>
      <c r="E372" s="15"/>
      <c r="F372" s="16"/>
    </row>
    <row r="373" spans="3:6" s="1" customFormat="1" x14ac:dyDescent="0.3">
      <c r="C373" s="13"/>
      <c r="D373" s="15"/>
      <c r="E373" s="15"/>
      <c r="F373" s="16"/>
    </row>
    <row r="374" spans="3:6" s="1" customFormat="1" x14ac:dyDescent="0.3">
      <c r="C374" s="13"/>
      <c r="D374" s="15"/>
      <c r="E374" s="15"/>
      <c r="F374" s="16"/>
    </row>
    <row r="375" spans="3:6" s="1" customFormat="1" x14ac:dyDescent="0.3">
      <c r="C375" s="13"/>
      <c r="D375" s="15"/>
      <c r="E375" s="15"/>
      <c r="F375" s="16"/>
    </row>
    <row r="376" spans="3:6" s="1" customFormat="1" x14ac:dyDescent="0.3">
      <c r="C376" s="13"/>
      <c r="D376" s="15"/>
      <c r="E376" s="15"/>
      <c r="F376" s="16"/>
    </row>
    <row r="377" spans="3:6" s="1" customFormat="1" x14ac:dyDescent="0.3">
      <c r="C377" s="13"/>
      <c r="D377" s="15"/>
      <c r="E377" s="15"/>
      <c r="F377" s="16"/>
    </row>
    <row r="378" spans="3:6" s="1" customFormat="1" x14ac:dyDescent="0.3">
      <c r="C378" s="13"/>
      <c r="D378" s="15"/>
      <c r="E378" s="15"/>
      <c r="F378" s="16"/>
    </row>
    <row r="379" spans="3:6" s="1" customFormat="1" x14ac:dyDescent="0.3">
      <c r="C379" s="13"/>
      <c r="D379" s="15"/>
      <c r="E379" s="15"/>
      <c r="F379" s="16"/>
    </row>
    <row r="380" spans="3:6" s="1" customFormat="1" x14ac:dyDescent="0.3">
      <c r="C380" s="13"/>
      <c r="D380" s="15"/>
      <c r="E380" s="15"/>
      <c r="F380" s="16"/>
    </row>
    <row r="381" spans="3:6" s="1" customFormat="1" x14ac:dyDescent="0.3">
      <c r="C381" s="13"/>
      <c r="D381" s="15"/>
      <c r="E381" s="15"/>
      <c r="F381" s="16"/>
    </row>
    <row r="382" spans="3:6" s="1" customFormat="1" x14ac:dyDescent="0.3">
      <c r="C382" s="13"/>
      <c r="D382" s="15"/>
      <c r="E382" s="15"/>
      <c r="F382" s="16"/>
    </row>
    <row r="383" spans="3:6" s="1" customFormat="1" x14ac:dyDescent="0.3">
      <c r="C383" s="13"/>
      <c r="D383" s="15"/>
      <c r="E383" s="15"/>
      <c r="F383" s="16"/>
    </row>
    <row r="384" spans="3:6" s="1" customFormat="1" x14ac:dyDescent="0.3">
      <c r="C384" s="13"/>
      <c r="D384" s="15"/>
      <c r="E384" s="15"/>
      <c r="F384" s="16"/>
    </row>
    <row r="385" spans="2:6" s="1" customFormat="1" x14ac:dyDescent="0.3">
      <c r="C385" s="13"/>
      <c r="D385" s="15"/>
      <c r="E385" s="15"/>
      <c r="F385" s="16"/>
    </row>
    <row r="386" spans="2:6" s="1" customFormat="1" x14ac:dyDescent="0.3">
      <c r="C386" s="13"/>
      <c r="D386" s="15"/>
      <c r="E386" s="15"/>
      <c r="F386" s="16"/>
    </row>
    <row r="387" spans="2:6" s="1" customFormat="1" x14ac:dyDescent="0.3">
      <c r="C387" s="13"/>
      <c r="D387" s="15"/>
      <c r="E387" s="15"/>
      <c r="F387" s="16"/>
    </row>
    <row r="388" spans="2:6" s="1" customFormat="1" x14ac:dyDescent="0.3">
      <c r="C388" s="13"/>
      <c r="D388" s="15"/>
      <c r="E388" s="15"/>
      <c r="F388" s="16"/>
    </row>
    <row r="389" spans="2:6" s="1" customFormat="1" x14ac:dyDescent="0.3">
      <c r="C389" s="13"/>
      <c r="D389" s="15"/>
      <c r="E389" s="15"/>
      <c r="F389" s="16"/>
    </row>
    <row r="390" spans="2:6" x14ac:dyDescent="0.3">
      <c r="B390" s="1"/>
    </row>
  </sheetData>
  <mergeCells count="31">
    <mergeCell ref="C35:H35"/>
    <mergeCell ref="B2:F2"/>
    <mergeCell ref="C3:D3"/>
    <mergeCell ref="C7:H7"/>
    <mergeCell ref="C8:H9"/>
    <mergeCell ref="C10:C11"/>
    <mergeCell ref="D10:D12"/>
    <mergeCell ref="C13:H13"/>
    <mergeCell ref="C14:H14"/>
    <mergeCell ref="C23:H23"/>
    <mergeCell ref="C25:H25"/>
    <mergeCell ref="C30:H30"/>
    <mergeCell ref="C67:G67"/>
    <mergeCell ref="C44:G44"/>
    <mergeCell ref="C45:G45"/>
    <mergeCell ref="C46:G46"/>
    <mergeCell ref="C47:C48"/>
    <mergeCell ref="D47:D49"/>
    <mergeCell ref="E47:E49"/>
    <mergeCell ref="G47:G48"/>
    <mergeCell ref="C50:H50"/>
    <mergeCell ref="C51:H51"/>
    <mergeCell ref="C56:H56"/>
    <mergeCell ref="C62:H62"/>
    <mergeCell ref="C66:G66"/>
    <mergeCell ref="C68:G68"/>
    <mergeCell ref="C69:G69"/>
    <mergeCell ref="C70:G70"/>
    <mergeCell ref="C71:G71"/>
    <mergeCell ref="C78:E79"/>
    <mergeCell ref="F78:H78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93" zoomScaleNormal="93" zoomScaleSheetLayoutView="93" workbookViewId="0">
      <selection activeCell="G19" sqref="G1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3"/>
      <c r="B2" s="239" t="s">
        <v>53</v>
      </c>
      <c r="C2" s="240"/>
      <c r="D2" s="240"/>
      <c r="E2" s="241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3"/>
      <c r="B3" s="127" t="s">
        <v>0</v>
      </c>
      <c r="C3" s="125" t="s">
        <v>1</v>
      </c>
      <c r="D3" s="126" t="s">
        <v>51</v>
      </c>
      <c r="E3" s="124">
        <v>2</v>
      </c>
      <c r="F3" s="121"/>
      <c r="G3" s="122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1"/>
      <c r="C6" s="222"/>
      <c r="D6" s="222"/>
      <c r="E6" s="222"/>
      <c r="F6" s="222"/>
      <c r="G6" s="222"/>
      <c r="H6" s="96"/>
    </row>
    <row r="7" spans="1:198" ht="18.75" customHeight="1" thickBot="1" x14ac:dyDescent="0.35">
      <c r="B7" s="42"/>
      <c r="C7" s="47"/>
      <c r="D7" s="47"/>
      <c r="E7" s="47"/>
      <c r="F7" s="47"/>
      <c r="G7" s="48"/>
      <c r="H7" s="97"/>
    </row>
    <row r="8" spans="1:198" ht="17.25" thickBot="1" x14ac:dyDescent="0.35">
      <c r="B8" s="102"/>
      <c r="C8" s="217" t="s">
        <v>41</v>
      </c>
      <c r="D8" s="218"/>
      <c r="E8" s="218"/>
      <c r="F8" s="218"/>
      <c r="G8" s="219"/>
      <c r="H8" s="97"/>
    </row>
    <row r="9" spans="1:198" ht="53.45" customHeight="1" thickBot="1" x14ac:dyDescent="0.35">
      <c r="B9" s="102"/>
      <c r="C9" s="220" t="s">
        <v>57</v>
      </c>
      <c r="D9" s="220"/>
      <c r="E9" s="220"/>
      <c r="F9" s="220"/>
      <c r="G9" s="221"/>
      <c r="H9" s="97"/>
    </row>
    <row r="10" spans="1:198" ht="17.25" customHeight="1" thickBot="1" x14ac:dyDescent="0.35">
      <c r="B10" s="102"/>
      <c r="C10" s="215" t="s">
        <v>42</v>
      </c>
      <c r="D10" s="215"/>
      <c r="E10" s="215"/>
      <c r="F10" s="215"/>
      <c r="G10" s="216"/>
      <c r="H10" s="97"/>
    </row>
    <row r="11" spans="1:198" ht="16.5" customHeight="1" x14ac:dyDescent="0.3">
      <c r="B11" s="102"/>
      <c r="C11" s="128" t="s">
        <v>43</v>
      </c>
      <c r="D11" s="225" t="s">
        <v>44</v>
      </c>
      <c r="E11" s="226"/>
      <c r="F11" s="235" t="s">
        <v>45</v>
      </c>
      <c r="G11" s="236"/>
      <c r="H11" s="97"/>
    </row>
    <row r="12" spans="1:198" x14ac:dyDescent="0.3">
      <c r="B12" s="102"/>
      <c r="C12" s="49"/>
      <c r="D12" s="237"/>
      <c r="E12" s="238"/>
      <c r="F12" s="229"/>
      <c r="G12" s="230"/>
      <c r="H12" s="97"/>
    </row>
    <row r="13" spans="1:198" x14ac:dyDescent="0.3">
      <c r="B13" s="102"/>
      <c r="C13" s="129">
        <v>1</v>
      </c>
      <c r="D13" s="223" t="s">
        <v>46</v>
      </c>
      <c r="E13" s="224"/>
      <c r="F13" s="231">
        <f>+'FORMULARIO 1 - DETALLADO'!H67</f>
        <v>879969510</v>
      </c>
      <c r="G13" s="232"/>
      <c r="H13" s="97"/>
    </row>
    <row r="14" spans="1:198" x14ac:dyDescent="0.3">
      <c r="B14" s="102"/>
      <c r="C14" s="129">
        <v>2</v>
      </c>
      <c r="D14" s="223" t="s">
        <v>47</v>
      </c>
      <c r="E14" s="224"/>
      <c r="F14" s="231">
        <f>+'FORMULARIO 1 - DETALLADO'!H70</f>
        <v>167194206.90000001</v>
      </c>
      <c r="G14" s="232"/>
      <c r="H14" s="97"/>
    </row>
    <row r="15" spans="1:198" ht="16.5" customHeight="1" x14ac:dyDescent="0.3">
      <c r="B15" s="102"/>
      <c r="C15" s="130">
        <v>3</v>
      </c>
      <c r="D15" s="223" t="s">
        <v>54</v>
      </c>
      <c r="E15" s="224"/>
      <c r="F15" s="231">
        <f>SUM(F13:G14)</f>
        <v>1047163716.9</v>
      </c>
      <c r="G15" s="232"/>
      <c r="H15" s="97"/>
    </row>
    <row r="16" spans="1:198" ht="17.25" thickBot="1" x14ac:dyDescent="0.35">
      <c r="B16" s="102"/>
      <c r="C16" s="34"/>
      <c r="D16" s="227"/>
      <c r="E16" s="228"/>
      <c r="F16" s="233"/>
      <c r="G16" s="234"/>
      <c r="H16" s="97"/>
    </row>
    <row r="17" spans="2:8" ht="33.75" customHeight="1" thickBot="1" x14ac:dyDescent="0.35">
      <c r="B17" s="102"/>
      <c r="C17" s="215" t="s">
        <v>48</v>
      </c>
      <c r="D17" s="215"/>
      <c r="E17" s="215"/>
      <c r="F17" s="215"/>
      <c r="G17" s="216"/>
      <c r="H17" s="97"/>
    </row>
    <row r="18" spans="2:8" ht="38.25" x14ac:dyDescent="0.3">
      <c r="B18" s="102"/>
      <c r="C18" s="32" t="s">
        <v>43</v>
      </c>
      <c r="D18" s="21" t="s">
        <v>49</v>
      </c>
      <c r="E18" s="21" t="s">
        <v>26</v>
      </c>
      <c r="F18" s="23" t="s">
        <v>55</v>
      </c>
      <c r="G18" s="26" t="s">
        <v>56</v>
      </c>
      <c r="H18" s="97"/>
    </row>
    <row r="19" spans="2:8" ht="28.5" x14ac:dyDescent="0.3">
      <c r="B19" s="102"/>
      <c r="C19" s="95"/>
      <c r="D19" s="54" t="s">
        <v>88</v>
      </c>
      <c r="E19" s="161">
        <v>1</v>
      </c>
      <c r="F19" s="160">
        <v>8820000</v>
      </c>
      <c r="G19" s="162">
        <f>+F19</f>
        <v>8820000</v>
      </c>
      <c r="H19" s="97"/>
    </row>
    <row r="20" spans="2:8" x14ac:dyDescent="0.3">
      <c r="B20" s="102"/>
      <c r="C20" s="33"/>
      <c r="D20" s="24"/>
      <c r="E20" s="22"/>
      <c r="F20" s="25"/>
      <c r="G20" s="27"/>
      <c r="H20" s="97"/>
    </row>
    <row r="21" spans="2:8" x14ac:dyDescent="0.3">
      <c r="B21" s="102"/>
      <c r="C21" s="33"/>
      <c r="D21" s="24"/>
      <c r="E21" s="22"/>
      <c r="F21" s="25"/>
      <c r="G21" s="27"/>
      <c r="H21" s="97"/>
    </row>
    <row r="22" spans="2:8" x14ac:dyDescent="0.3">
      <c r="B22" s="102"/>
      <c r="C22" s="33"/>
      <c r="D22" s="24"/>
      <c r="E22" s="22"/>
      <c r="F22" s="25"/>
      <c r="G22" s="27"/>
      <c r="H22" s="97"/>
    </row>
    <row r="23" spans="2:8" x14ac:dyDescent="0.3">
      <c r="B23" s="102"/>
      <c r="C23" s="33"/>
      <c r="D23" s="24"/>
      <c r="E23" s="22"/>
      <c r="F23" s="25"/>
      <c r="G23" s="27"/>
      <c r="H23" s="97"/>
    </row>
    <row r="24" spans="2:8" x14ac:dyDescent="0.3">
      <c r="B24" s="102"/>
      <c r="C24" s="33"/>
      <c r="D24" s="24"/>
      <c r="E24" s="22"/>
      <c r="F24" s="25"/>
      <c r="G24" s="27"/>
      <c r="H24" s="97"/>
    </row>
    <row r="25" spans="2:8" x14ac:dyDescent="0.3">
      <c r="B25" s="102"/>
      <c r="C25" s="43"/>
      <c r="D25" s="44"/>
      <c r="E25" s="44"/>
      <c r="F25" s="45"/>
      <c r="G25" s="46"/>
      <c r="H25" s="97"/>
    </row>
    <row r="26" spans="2:8" x14ac:dyDescent="0.3">
      <c r="B26" s="102"/>
      <c r="C26" s="33"/>
      <c r="D26" s="24"/>
      <c r="E26" s="22"/>
      <c r="F26" s="25"/>
      <c r="G26" s="27"/>
      <c r="H26" s="97"/>
    </row>
    <row r="27" spans="2:8" x14ac:dyDescent="0.3">
      <c r="B27" s="102"/>
      <c r="C27" s="33"/>
      <c r="D27" s="24"/>
      <c r="E27" s="22"/>
      <c r="F27" s="25"/>
      <c r="G27" s="27"/>
      <c r="H27" s="97"/>
    </row>
    <row r="28" spans="2:8" x14ac:dyDescent="0.3">
      <c r="B28" s="102"/>
      <c r="C28" s="35"/>
      <c r="D28" s="36"/>
      <c r="E28" s="37"/>
      <c r="F28" s="38"/>
      <c r="G28" s="39"/>
      <c r="H28" s="97"/>
    </row>
    <row r="29" spans="2:8" x14ac:dyDescent="0.3">
      <c r="B29" s="102"/>
      <c r="C29" s="33"/>
      <c r="D29" s="24"/>
      <c r="E29" s="22"/>
      <c r="F29" s="25"/>
      <c r="G29" s="27"/>
      <c r="H29" s="97"/>
    </row>
    <row r="30" spans="2:8" x14ac:dyDescent="0.3">
      <c r="B30" s="102"/>
      <c r="C30" s="33"/>
      <c r="D30" s="24"/>
      <c r="E30" s="22"/>
      <c r="F30" s="25"/>
      <c r="G30" s="27"/>
      <c r="H30" s="97"/>
    </row>
    <row r="31" spans="2:8" ht="17.25" thickBot="1" x14ac:dyDescent="0.35">
      <c r="B31" s="102"/>
      <c r="C31" s="40"/>
      <c r="D31" s="28"/>
      <c r="E31" s="29"/>
      <c r="F31" s="30"/>
      <c r="G31" s="31"/>
      <c r="H31" s="97"/>
    </row>
    <row r="32" spans="2:8" x14ac:dyDescent="0.3">
      <c r="B32" s="42"/>
      <c r="C32" s="242" t="s">
        <v>69</v>
      </c>
      <c r="D32" s="243"/>
      <c r="E32" s="243"/>
      <c r="F32" s="222"/>
      <c r="G32" s="250"/>
      <c r="H32" s="97"/>
    </row>
    <row r="33" spans="2:8" x14ac:dyDescent="0.3">
      <c r="B33" s="42"/>
      <c r="C33" s="244"/>
      <c r="D33" s="245"/>
      <c r="E33" s="245"/>
      <c r="F33" s="210"/>
      <c r="G33" s="211"/>
      <c r="H33" s="97"/>
    </row>
    <row r="34" spans="2:8" x14ac:dyDescent="0.3">
      <c r="B34" s="42"/>
      <c r="C34" s="244"/>
      <c r="D34" s="245"/>
      <c r="E34" s="245"/>
      <c r="F34" s="210"/>
      <c r="G34" s="211"/>
      <c r="H34" s="97"/>
    </row>
    <row r="35" spans="2:8" x14ac:dyDescent="0.3">
      <c r="B35" s="42"/>
      <c r="C35" s="246"/>
      <c r="D35" s="247"/>
      <c r="E35" s="247"/>
      <c r="F35" s="210"/>
      <c r="G35" s="211"/>
      <c r="H35" s="97"/>
    </row>
    <row r="36" spans="2:8" x14ac:dyDescent="0.3">
      <c r="B36" s="42"/>
      <c r="C36" s="248" t="s">
        <v>39</v>
      </c>
      <c r="D36" s="249"/>
      <c r="E36" s="249"/>
      <c r="F36" s="47"/>
      <c r="G36" s="149" t="s">
        <v>50</v>
      </c>
      <c r="H36" s="97"/>
    </row>
    <row r="37" spans="2:8" x14ac:dyDescent="0.3">
      <c r="B37" s="42"/>
      <c r="C37" s="209"/>
      <c r="D37" s="210"/>
      <c r="E37" s="210"/>
      <c r="F37" s="210"/>
      <c r="G37" s="211"/>
      <c r="H37" s="97"/>
    </row>
    <row r="38" spans="2:8" ht="17.25" thickBot="1" x14ac:dyDescent="0.35">
      <c r="B38" s="42"/>
      <c r="C38" s="212"/>
      <c r="D38" s="213"/>
      <c r="E38" s="213"/>
      <c r="F38" s="213"/>
      <c r="G38" s="214"/>
      <c r="H38" s="97"/>
    </row>
    <row r="39" spans="2:8" x14ac:dyDescent="0.3">
      <c r="B39" s="42"/>
      <c r="H39" s="97"/>
    </row>
    <row r="40" spans="2:8" ht="17.25" thickBot="1" x14ac:dyDescent="0.35">
      <c r="B40" s="98"/>
      <c r="C40" s="99"/>
      <c r="D40" s="99"/>
      <c r="E40" s="99"/>
      <c r="F40" s="99"/>
      <c r="G40" s="99"/>
      <c r="H40" s="100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1 - DETALLADO</vt:lpstr>
      <vt:lpstr>FORMULARIO 1 - </vt:lpstr>
      <vt:lpstr>FORMULARIO1 - GLOBAL</vt:lpstr>
      <vt:lpstr>'FORMULARIO 1 - '!Área_de_impresión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USER</cp:lastModifiedBy>
  <cp:revision/>
  <dcterms:created xsi:type="dcterms:W3CDTF">2020-02-18T09:47:52Z</dcterms:created>
  <dcterms:modified xsi:type="dcterms:W3CDTF">2023-05-12T21:28:15Z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