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anderson.castaneda\Desktop\CONTRACTUAL\2023\Procesos\Mantenimiento de Sedes\"/>
    </mc:Choice>
  </mc:AlternateContent>
  <xr:revisionPtr revIDLastSave="0" documentId="11_72A3625F6D547276FA3DE1EFD7217B9D44835B03" xr6:coauthVersionLast="47" xr6:coauthVersionMax="47" xr10:uidLastSave="{00000000-0000-0000-0000-000000000000}"/>
  <bookViews>
    <workbookView xWindow="-15" yWindow="-15" windowWidth="10245" windowHeight="8175" xr2:uid="{00000000-000D-0000-FFFF-FFFF00000000}"/>
  </bookViews>
  <sheets>
    <sheet name="Hoja1" sheetId="6" r:id="rId1"/>
  </sheets>
  <definedNames>
    <definedName name="_xlnm.Print_Area" localSheetId="0">Hoja1!$A$1:$E$309</definedName>
  </definedNames>
  <calcPr calcId="162913"/>
</workbook>
</file>

<file path=xl/calcChain.xml><?xml version="1.0" encoding="utf-8"?>
<calcChain xmlns="http://schemas.openxmlformats.org/spreadsheetml/2006/main">
  <c r="F7" i="6" l="1"/>
  <c r="G72" i="6" l="1"/>
  <c r="D7" i="6"/>
  <c r="G278" i="6"/>
  <c r="G279" i="6"/>
  <c r="G276" i="6" s="1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277" i="6"/>
  <c r="G269" i="6"/>
  <c r="G270" i="6"/>
  <c r="G271" i="6"/>
  <c r="G272" i="6"/>
  <c r="G273" i="6"/>
  <c r="G274" i="6"/>
  <c r="G275" i="6"/>
  <c r="G268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46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21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180" i="6"/>
  <c r="G170" i="6"/>
  <c r="G171" i="6"/>
  <c r="G172" i="6"/>
  <c r="G173" i="6"/>
  <c r="G174" i="6"/>
  <c r="G175" i="6"/>
  <c r="G176" i="6"/>
  <c r="G177" i="6"/>
  <c r="G178" i="6"/>
  <c r="G169" i="6"/>
  <c r="G137" i="6"/>
  <c r="G138" i="6"/>
  <c r="G139" i="6"/>
  <c r="G142" i="6"/>
  <c r="G140" i="6" s="1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41" i="6"/>
  <c r="G116" i="6"/>
  <c r="G117" i="6"/>
  <c r="G118" i="6"/>
  <c r="G119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15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88" i="6"/>
  <c r="G86" i="6"/>
  <c r="G84" i="6"/>
  <c r="G85" i="6"/>
  <c r="G83" i="6"/>
  <c r="G80" i="6"/>
  <c r="G81" i="6"/>
  <c r="G79" i="6"/>
  <c r="G76" i="6"/>
  <c r="G77" i="6"/>
  <c r="G75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3" i="6"/>
  <c r="G8" i="6"/>
  <c r="F276" i="6"/>
  <c r="F267" i="6"/>
  <c r="F245" i="6"/>
  <c r="F220" i="6"/>
  <c r="F179" i="6"/>
  <c r="F168" i="6"/>
  <c r="F140" i="6"/>
  <c r="F114" i="6"/>
  <c r="F87" i="6"/>
  <c r="F82" i="6"/>
  <c r="F78" i="6"/>
  <c r="F74" i="6"/>
  <c r="G267" i="6" l="1"/>
  <c r="G7" i="6"/>
  <c r="F300" i="6"/>
  <c r="G78" i="6"/>
  <c r="G87" i="6"/>
  <c r="G179" i="6"/>
  <c r="G220" i="6"/>
  <c r="G168" i="6"/>
  <c r="G245" i="6"/>
  <c r="G82" i="6"/>
  <c r="G74" i="6"/>
  <c r="F302" i="6" l="1"/>
  <c r="F304" i="6"/>
  <c r="F305" i="6" s="1"/>
  <c r="F303" i="6"/>
  <c r="F306" i="6" l="1"/>
  <c r="F307" i="6" s="1"/>
  <c r="D220" i="6" l="1"/>
  <c r="D276" i="6"/>
  <c r="D267" i="6"/>
  <c r="D245" i="6"/>
  <c r="D168" i="6"/>
  <c r="D140" i="6"/>
  <c r="D87" i="6"/>
  <c r="D82" i="6"/>
  <c r="D74" i="6"/>
  <c r="D114" i="6" l="1"/>
  <c r="G120" i="6"/>
  <c r="G114" i="6" s="1"/>
  <c r="G300" i="6" s="1"/>
  <c r="D179" i="6"/>
  <c r="D78" i="6"/>
  <c r="G302" i="6" l="1"/>
  <c r="G304" i="6"/>
  <c r="G305" i="6" s="1"/>
  <c r="G303" i="6"/>
  <c r="D300" i="6"/>
  <c r="G306" i="6" l="1"/>
  <c r="G307" i="6" s="1"/>
  <c r="E304" i="6"/>
  <c r="E305" i="6" s="1"/>
  <c r="E302" i="6"/>
  <c r="E303" i="6"/>
  <c r="E306" i="6" l="1"/>
  <c r="E307" i="6" s="1"/>
</calcChain>
</file>

<file path=xl/sharedStrings.xml><?xml version="1.0" encoding="utf-8"?>
<sst xmlns="http://schemas.openxmlformats.org/spreadsheetml/2006/main" count="599" uniqueCount="325">
  <si>
    <t>ESTUDIO DE MERCADO - MANTENIMIENTO DE SEDES</t>
  </si>
  <si>
    <t>FORMATO CANTIDADES Y COSTOS DE OBRA</t>
  </si>
  <si>
    <t>LISTADO DE ACTIVIDADES DE MANTENIMIENTOS
Y/O REMODELACIONES (OBRA)</t>
  </si>
  <si>
    <t>MANTENIMIENTO DE SEDES</t>
  </si>
  <si>
    <t>COTIZACIÓN GUILLERMO VEGA</t>
  </si>
  <si>
    <t>COTIZACIÓN ANDRES JAVIER GRANADOS</t>
  </si>
  <si>
    <t>PROMEDIO DE MERCADO</t>
  </si>
  <si>
    <t>ITEM</t>
  </si>
  <si>
    <t>DESCRIPCIÓN</t>
  </si>
  <si>
    <t>UNIDAD</t>
  </si>
  <si>
    <t>CANTIDAD</t>
  </si>
  <si>
    <t>VALOR UNITARIO</t>
  </si>
  <si>
    <t xml:space="preserve">PRELIMINARES </t>
  </si>
  <si>
    <t xml:space="preserve">Demolición de piso existente. </t>
  </si>
  <si>
    <t>M2</t>
  </si>
  <si>
    <t>Demolición de guardaescobas existente</t>
  </si>
  <si>
    <t>ML</t>
  </si>
  <si>
    <t>Desmonte de luminarias</t>
  </si>
  <si>
    <t>UN</t>
  </si>
  <si>
    <t>Demolicion de cieloraso en icopor</t>
  </si>
  <si>
    <t xml:space="preserve">Desmonte de ducto de ventilación </t>
  </si>
  <si>
    <t>Desmonte de cabinas  en madera</t>
  </si>
  <si>
    <t xml:space="preserve">Desmonte de sistema de blancos </t>
  </si>
  <si>
    <t xml:space="preserve">Desmonte de estanteria metálica </t>
  </si>
  <si>
    <t>Desmonte de cobertura con tejas en Barro.</t>
  </si>
  <si>
    <t xml:space="preserve">Desmonte de teja eternit con Fibrocemento </t>
  </si>
  <si>
    <t>Desmonte y retiro de cerramiento en malla eslabonada y tubos intermedios en acero.</t>
  </si>
  <si>
    <t>Demolición de cielo raso en láminas o listones de madera, perfiles y demás accesorios que lo constituyen.</t>
  </si>
  <si>
    <t xml:space="preserve">Demolición de cuneta perimetral </t>
  </si>
  <si>
    <t xml:space="preserve">Desmonte de teja española </t>
  </si>
  <si>
    <t xml:space="preserve">Desmonte de cubierta en domo acrilico </t>
  </si>
  <si>
    <t xml:space="preserve">Demolición de adoquines </t>
  </si>
  <si>
    <t xml:space="preserve">Demolición de mamposteria </t>
  </si>
  <si>
    <t>Demolición de muros en drywall</t>
  </si>
  <si>
    <t xml:space="preserve">Demolicion de Pañetes </t>
  </si>
  <si>
    <t xml:space="preserve">Demolicion de poyo </t>
  </si>
  <si>
    <t xml:space="preserve">Demolición de placa en concreto </t>
  </si>
  <si>
    <t xml:space="preserve">Demolición de ventana existentes </t>
  </si>
  <si>
    <t xml:space="preserve">Desmonte de marcos y puertas </t>
  </si>
  <si>
    <t>un</t>
  </si>
  <si>
    <t>Regata instalación sanitaria</t>
  </si>
  <si>
    <t>Regata tuberia electrica piso</t>
  </si>
  <si>
    <t>Sellamiento punto hidraulico</t>
  </si>
  <si>
    <t>Sellamiento punto sanitario</t>
  </si>
  <si>
    <t>Desmonte de baranda en acero</t>
  </si>
  <si>
    <t>Desmonte de puesto de trabajo</t>
  </si>
  <si>
    <t xml:space="preserve">Desmonte de divisiones de oficina abierta </t>
  </si>
  <si>
    <t>Desmonte de unidades de archivo rodante</t>
  </si>
  <si>
    <t>Montaje de unidades de archivo rodante</t>
  </si>
  <si>
    <t>Desmonte de Sanitario</t>
  </si>
  <si>
    <t>Desmonte de lavamanos</t>
  </si>
  <si>
    <t>Desmonte de orinal</t>
  </si>
  <si>
    <t>Desmonte de divisiones de baño</t>
  </si>
  <si>
    <t>Demolicion de meson</t>
  </si>
  <si>
    <t>Desmonte de parlantes</t>
  </si>
  <si>
    <t>Desmonte de detectores de humo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</si>
  <si>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</si>
  <si>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</si>
  <si>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</si>
  <si>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</si>
  <si>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</si>
  <si>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Desmonte e instalacion de persinas</t>
  </si>
  <si>
    <t>Desmonte de ventaneria en aluminio</t>
  </si>
  <si>
    <t>Desmonte de puertas en vidrio y fijos en vidrio templado</t>
  </si>
  <si>
    <t>Desmonte de secador de manos</t>
  </si>
  <si>
    <t>Retiro de tapete existente</t>
  </si>
  <si>
    <t>localizacion y replanteo</t>
  </si>
  <si>
    <t>Desmonte de bandeja portacable</t>
  </si>
  <si>
    <t>Desmonte de canaleta metalica</t>
  </si>
  <si>
    <t>Retiro de Tablero Electrico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</si>
  <si>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</si>
  <si>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mamposteria reforzada </t>
  </si>
  <si>
    <t xml:space="preserve">ML </t>
  </si>
  <si>
    <t xml:space="preserve">desmonte Sanitarios, orinales, lavaplatos y lavamanos incluye sifones, tapones para tuberia, griferia </t>
  </si>
  <si>
    <t xml:space="preserve">Excavación manual, incluye retiro de escombros y retiro de la zona de trabajo </t>
  </si>
  <si>
    <t>M3</t>
  </si>
  <si>
    <t xml:space="preserve">Demolicion de enchape de pared, incluye retiro de escombros de proyecto </t>
  </si>
  <si>
    <t>Desmonte cámaras sistema de vigilancia</t>
  </si>
  <si>
    <t>Demolición cielos rasos en dry wall o modular de fibra mineral, incluye limpieza.</t>
  </si>
  <si>
    <t>Desmonte persianas y cortinas enrollables</t>
  </si>
  <si>
    <t>Desmonte puertas en madera, aluminio y vidrio o metálicas de 0.60 a 1.00 m x  h=  2.00. inluye marco</t>
  </si>
  <si>
    <t>Retiro de salidas electricas de alumbrado y tomas sobre techo. Incluye el retiro de cableado y resane de puntos</t>
  </si>
  <si>
    <t>Demolición afinado de cubiertas, incluye limpieza y retiro de escombros</t>
  </si>
  <si>
    <t xml:space="preserve">Raspado de pintura, estuco y pañete de ser necesario en sitios afectados por humedad, en muros internos, externos y techos del predio, incluye todo el material y elementos necesarios para su correcto funcionamiento y aplicación. </t>
  </si>
  <si>
    <t>Apertura de vanos en muros, incluye retiro de escombros.</t>
  </si>
  <si>
    <t xml:space="preserve">CONCRETO </t>
  </si>
  <si>
    <t xml:space="preserve">Elaboración de viga en concreto armado </t>
  </si>
  <si>
    <t xml:space="preserve">Elaboración de Columna en concreto armado </t>
  </si>
  <si>
    <t>Dintel en concreto</t>
  </si>
  <si>
    <t>MAMPOSTERIA</t>
  </si>
  <si>
    <t>Elaboracion de muro  en bloque No. 5</t>
  </si>
  <si>
    <t>Elaboración de muro  en bloque No. 4</t>
  </si>
  <si>
    <t xml:space="preserve">Elaboración de muro en ladrillo tolete 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</si>
  <si>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</si>
  <si>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</si>
  <si>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</si>
  <si>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Estuco incluye filos y dilataciones lineales </t>
  </si>
  <si>
    <t xml:space="preserve">Suministro e instalación de relleno en 1:4 </t>
  </si>
  <si>
    <t xml:space="preserve">PISOS </t>
  </si>
  <si>
    <t>Alistado y afinado de piso en mortero 1:3</t>
  </si>
  <si>
    <t>Suministro e instalación de placas en caucho negro de 45x 45 cm, e=1cm</t>
  </si>
  <si>
    <t>Suministro e instalación de cerámica de calidad superior, para piso 60X60 cm.</t>
  </si>
  <si>
    <t>Suministro e instalacion de guardaescoba en ceramica de calidad superior o similar al piso instalado de 10 cms de alto</t>
  </si>
  <si>
    <t>Suministro e instalación de placas de caucho</t>
  </si>
  <si>
    <t>Suministro e instalación de adoquines o piedra natural incluye la limpieza de la zona, de ser necesario la nivelación del terreno , además de todos los materiales y herramientas para su correcto funcionamiento.</t>
  </si>
  <si>
    <t>Ceramica muro de 30 x 60 cm, rectificado</t>
  </si>
  <si>
    <t>Ceramica piso de 50 X 50 cm</t>
  </si>
  <si>
    <t>Resane de piso con granito pulido similar el existente</t>
  </si>
  <si>
    <t>Pulida de piso en granito</t>
  </si>
  <si>
    <t>Guardaescoba en ceramica de .08 m</t>
  </si>
  <si>
    <t>Suministro e instalacion de piso vinilico de trafico alto</t>
  </si>
  <si>
    <t>Suministro e instalacion de guardaescoba en vinilo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</si>
  <si>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</si>
  <si>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</si>
  <si>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</si>
  <si>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</si>
  <si>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</t>
  </si>
  <si>
    <t>Suministro e instalacion de guardaescoba en granito natural de h:10 cms</t>
  </si>
  <si>
    <t>Suministro e instalacion de piso en granito natural</t>
  </si>
  <si>
    <t>Cinta antideslizante y reflectiva</t>
  </si>
  <si>
    <t>Suministro e instalacion de piso tipo deck, trafico alto, incluye estructura</t>
  </si>
  <si>
    <t>Media Caña en granito pulido 0.30 m batería sanitaría bunker (incluye wing en bronce)</t>
  </si>
  <si>
    <t>Suministro e instalacion de guardaescoba en madera forrado en melaminico</t>
  </si>
  <si>
    <t>Suministro e Instalación Piso Laminado revestido en PVC.</t>
  </si>
  <si>
    <t>Suministro e Instalacion de Lamina en Superboard de 10  mm  Sobre estructura Metalica, altura 4 mt , incluye tornilleria y andamios  y todo lo necesario para su correcta Instalacion y  funcionamineto.</t>
  </si>
  <si>
    <t xml:space="preserve">CARPINTERIA METÁLICA Y MADERA </t>
  </si>
  <si>
    <t>Suministro e instalación de  estructura de blancos</t>
  </si>
  <si>
    <t xml:space="preserve">Suministro e instalación de  motor monofasico de techo de 230V, para sistema de blancos. </t>
  </si>
  <si>
    <t>Suministro e instalación de cabinas de tiro en acero inoxidable 306 cal.20, con adecuación para acceso de camilla de emergencia</t>
  </si>
  <si>
    <t>Suministro e instalación de bandejas en acero inoxidable 306 Cal. 20,  para apoyar el arma.</t>
  </si>
  <si>
    <t xml:space="preserve">Suministro e instalacion de rejilla Cárcamo elaborado en angulos, Angulo 1/2 x 3/16 y Angulo 1.1/2 x 1/8. </t>
  </si>
  <si>
    <t>Suministro e instalacion de recubrimiento en madera OSB, e=11mm</t>
  </si>
  <si>
    <t>Suministro e instalación de Estanteria metálica, contruida en angulos , incluye todo el material y elementos pasra su correcta instalación y funcionamiento.</t>
  </si>
  <si>
    <t>Limpieza y Pintura en ángulos y tubos con esmalte y anticorrosivo (dos manos).</t>
  </si>
  <si>
    <t>Suministro e instalación de ventaneria en aluminio para exteriores , incluye todo para su correcto funcionamiento.</t>
  </si>
  <si>
    <t xml:space="preserve">Suministro e instalación de reja metalica con bastidor cuadrado   barrotes verticales de tubo cuadrado incluye todo material para su correcto funcionamiento </t>
  </si>
  <si>
    <t xml:space="preserve">Suministro e instalación de puerta interior sencilla entamborada sencilla , bastidor de madera y panles en tablero contrachapado. Incluye todo el material para su correcto funcionamiento </t>
  </si>
  <si>
    <t xml:space="preserve">Suministro e instalación de puerta metálica , incluye marco , bisagras, pintura con una mano de anticorrosivo y dos manos de pintura de esmalte, ademas de todo el material y elementos para su correcto funcionamiento e instalación. </t>
  </si>
  <si>
    <t xml:space="preserve">Suministro e instalación de rejas en sala de paso varilla de 1" y platina de 1. 1/2" </t>
  </si>
  <si>
    <t xml:space="preserve">Suministro e instalación de puerta tipo corredera  de 1.30 m ancho x 2.15 m de altura, incluye todo el material y elementos para su correcto funcionamiento </t>
  </si>
  <si>
    <t>Suministro e instalación de  alfajia  en CLR CAL. 18, incluye todos los elementos y materiales necesarios para su correcta instalación y funcionamiento</t>
  </si>
  <si>
    <t xml:space="preserve">Suministro e instalación de malla eslabonada  compuesta por tejido de alambre galvanizado, postes in termedios galvanizados de 2m de altura, empotrados en dados de concreto. </t>
  </si>
  <si>
    <t xml:space="preserve">M2 </t>
  </si>
  <si>
    <t>Suministro e instalación de bisagra hidraulica</t>
  </si>
  <si>
    <t>Suministro e instalacion de pelicula samblasting</t>
  </si>
  <si>
    <t>Suministro e instalacion de chapa de seguridad</t>
  </si>
  <si>
    <t>Mueble alto en madera y formica</t>
  </si>
  <si>
    <t>Mueble bajo en madera y formica</t>
  </si>
  <si>
    <t xml:space="preserve">Suministro e instalación de divisiones para baño en acero inoxidable </t>
  </si>
  <si>
    <t>Suministro e instalacion de meson en acero inoxidable</t>
  </si>
  <si>
    <t>Suministro e instalacion de lavaplatos en acero inoxidable</t>
  </si>
  <si>
    <t>Suministro e instalacion de ventana corrediza en aluminio de dos naves empaquetada, con vidrio de 6 mm templado, cada nave y cerradura color blanco mate</t>
  </si>
  <si>
    <t xml:space="preserve">IMPERMEABILIZACIÓN , PINTURA y ACABADOS  </t>
  </si>
  <si>
    <t>Pintura interior sobre muros, incluye resanes, filos y dilataciones. Vinilo tipo 1, dos (2) manos</t>
  </si>
  <si>
    <t>Pintura de esmalte en puertas y marcos  existentes (dos manos)</t>
  </si>
  <si>
    <t>Pintura sobre muros tipo koraza, incluye resanes, filos y dilataciones. Vinilo tipo 1, dos (2) manos</t>
  </si>
  <si>
    <t xml:space="preserve">Pintura bajo placa </t>
  </si>
  <si>
    <t>Pintura anti humedad</t>
  </si>
  <si>
    <t xml:space="preserve">Pintura epoxica </t>
  </si>
  <si>
    <t>Suministro e instalación de aviso en acrilico de 5mm</t>
  </si>
  <si>
    <t xml:space="preserve">Suministro e instalación de cielo raso en dry-wall o  PVC plano </t>
  </si>
  <si>
    <t>Suministro e instalación de cielo raso en láminas y tiras de maderas.</t>
  </si>
  <si>
    <t>Muro en super board dos cara incluye dos manos de pintura, lineales, filos, dilataciones, `perfilerìa, elementos de seguridad.</t>
  </si>
  <si>
    <t xml:space="preserve"> Divisiones en láminas de superboard de 17mm, incluye viguetas, omegas, parales, dilataciones, tornillería y acabados en pintura blanca tipo 2 dos manos y tipo 1 una mano.           </t>
  </si>
  <si>
    <t>Muro en dry wall doble cara de .12 (insonorisado con frescasa), incluye dos manos de pintura,filos, dilataciones, instalaciòn de tapas contra las ventanas, oficinas segundo piso.</t>
  </si>
  <si>
    <t xml:space="preserve">Aplicación de Estuco sobre muros interiores, incluye, resanes, filos y dilataciones, ademas de todo el material y herramienta requerida para su correcta ejecucion y funcionamiento. </t>
  </si>
  <si>
    <t xml:space="preserve">Impermeabilización de zona inferior de muros exteriores con betún, elastomeros o resinas acrilicas  resistentes a la interperie , incluye limpieza de muros y todos los materiales necesarios para su correctora aplicación. </t>
  </si>
  <si>
    <t>Reparación de grietas en fachada en piedra natural, con  inyección de mortero con resina epoxi y arena de sílice, de endurecimiento rápido, incluye la limpieza de la grieta, y todos los materiales y herramientas para su buen funcionamiento.</t>
  </si>
  <si>
    <t xml:space="preserve">Pintura interior sobre muros, incluye, resanes, filos y dilataciones. Vinilo tipo 1, dos (2) manos, ademas de todo el material y herramienta requerida para su correcta ejecucion y funcionamiento. </t>
  </si>
  <si>
    <t>Suministro y aplicación de impermeabilizante en muro interior mediante revestimiento elástico a base de polímeros e imprimación a base de resinas acrílicas incluye limpieza de muro y todos los elementos /materiales necesarios para su correcto funcionamiento y aplicación.</t>
  </si>
  <si>
    <t xml:space="preserve">Dintel en drywall reforzado con madera </t>
  </si>
  <si>
    <t>Suministro e instalacion de cielo raso  en dry wall antihongos</t>
  </si>
  <si>
    <t>Suministro e instalacion de cenefas en dry wall ancho hasta 0,60 m</t>
  </si>
  <si>
    <t>Suministro e instalacion de cielo raso en lamina metalica perforada 60x60</t>
  </si>
  <si>
    <t>Suministro e instalación cortinas enrollables tipo solar screen 10%</t>
  </si>
  <si>
    <t>Papel tapiz texturizado para pared.</t>
  </si>
  <si>
    <t>Suministro e Instalación Cielo Raso en PVC, semi mate</t>
  </si>
  <si>
    <t xml:space="preserve">Suministro e Instalación Media Caña Plástica para remates Cielo Raso en PVC </t>
  </si>
  <si>
    <t>Pintura de Guardaescobas en aceite</t>
  </si>
  <si>
    <t>CUBIERTA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</si>
  <si>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</si>
  <si>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</si>
  <si>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</si>
  <si>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</si>
  <si>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</si>
  <si>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perimetal en piedra natural o adoquin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</si>
  <si>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elastica antigoteras, incluye impermeabilización de fisuras y uniones entre elementos de la cubierta, ademas de todo el material y herramienta para su correcto funcionamiento </t>
  </si>
  <si>
    <t xml:space="preserve">Suministro e instalación de cuneta perimetral triangular de 0,80 (m) de ancho y 0,33(m) de alto, incluye revestimiento en concreto simple f'C: 21MP e impermeabilización, ademas de todo el material y herramienta requerida para su correcta ejecucion y funcionamiento. </t>
  </si>
  <si>
    <t>Suministro e instalación de teja colonial, incluye todo el material para su correcto funcionamiento e instalación.</t>
  </si>
  <si>
    <t xml:space="preserve">Suministro e instalación de domo cupula exterior parabolica en acrilico transparente, incluye desmonte de cupula existente, impermeabilización en juntas, tornilleria , anclajes y todo el material necesario para su correcta instalación y funcionamiento </t>
  </si>
  <si>
    <t xml:space="preserve">INSTALACIONES HIDRAULICAS Y SANITARIAS </t>
  </si>
  <si>
    <t xml:space="preserve">Montaje de aparatos sanitarios incluye instalacion </t>
  </si>
  <si>
    <t>UND</t>
  </si>
  <si>
    <t>Suministro e instalación de tuberia para ventilacion PVC 2"</t>
  </si>
  <si>
    <t>Suministro e instalación Tuberia sanitaria PVC 2"</t>
  </si>
  <si>
    <t>Suministro e instalación Tuberia sanitaria PVC 3"</t>
  </si>
  <si>
    <t>Suministro e instalación de Tuberia sanitaria PVC 4"</t>
  </si>
  <si>
    <t>Suministro e instalacion de tuberia hidraulica pvc de 1"</t>
  </si>
  <si>
    <t>Suministro e instalacion de tuberia hidraulica pvc de 2"</t>
  </si>
  <si>
    <t>Suministro e instalacion de tuberia hidraulica pvc de 1  1/2"</t>
  </si>
  <si>
    <t>Suministro e instalación de Yee Sanitaria PVC 4"</t>
  </si>
  <si>
    <t>Suministro e instalación de Yee  Reduccion Sanitaria PVC 4x2"</t>
  </si>
  <si>
    <t>Suministro e instalación Yee  Reducción Sanitaria PVC 4x3"</t>
  </si>
  <si>
    <t>Suministro e instalación Yee 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</si>
  <si>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</si>
  <si>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</si>
  <si>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</si>
  <si>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</si>
  <si>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</si>
  <si>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hidraulica pvc de 1"</t>
  </si>
  <si>
    <t>Suministro e instalación Tee red hidraulica pvc de 2"</t>
  </si>
  <si>
    <t>Suministro e instalación Codo red hidraulica 1"</t>
  </si>
  <si>
    <t>Suministro e instalación Codo red hidraulica 1 1/2"</t>
  </si>
  <si>
    <t>Suministro e instalación Bujes red hidraulica 2 x 1 1/2"</t>
  </si>
  <si>
    <t xml:space="preserve">Suministro e instalacion sistemas de Válvulas. </t>
  </si>
  <si>
    <t>GL</t>
  </si>
  <si>
    <t>Suministro e instalacion de rejilla con sosco de 3" a 2" metalicas</t>
  </si>
  <si>
    <t>Suministro e instalación de señalización para áreas y evacuación en PVC foto luminiscente de 224x224 mm. Incluye elementos de fijación.</t>
  </si>
  <si>
    <t xml:space="preserve">Desmonte, suministro e instalación de llaves y acoples para lavamanos, incluye, accesorios, tuberia y de ser necesario cambio en la tuberia hidrosanitaria , además, de todo el material  para su correcto funcionamiento e instalación. </t>
  </si>
  <si>
    <t xml:space="preserve">Desmonte, suministro e instalación de  acoples para WC y duchas, incluye, accesorios, tuberia y de ser necesario cambio en la tuberia hidrosanitaria , además, de todo el material  para su correcto funcionamiento e instalación. 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</si>
  <si>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</si>
  <si>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</si>
  <si>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</si>
  <si>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</si>
  <si>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</si>
  <si>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</si>
  <si>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</si>
  <si>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</si>
  <si>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para colocar sobre meson en granito</t>
  </si>
  <si>
    <t>Suministro e instalacion de orinal institucional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</si>
  <si>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</si>
  <si>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</si>
  <si>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</si>
  <si>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ELECTRICO Y CONECTIVIDAD</t>
  </si>
  <si>
    <t>Suministro e instalación de tablero de 6 circuitos monofasico enchufables, incluye breakers, calidad superior y homologada por normativa RETIE.</t>
  </si>
  <si>
    <t>Suministro e instalación de tablero electrico  De  36 circuitos</t>
  </si>
  <si>
    <t>Suministro e instalación de tablero electrico de  24 circuitos</t>
  </si>
  <si>
    <t>Suministro e instalación de tablero electrico de  18 circuitos</t>
  </si>
  <si>
    <t>Suministro e instalación de tablero electrico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</si>
  <si>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</si>
  <si>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metalica galvanizada, cableado en, tubería EMT, resanes, conectores Y todos los elementos para su correcto funcionamiento.</t>
  </si>
  <si>
    <t>Suministro e instalación de Lampara LED . Incluye la perforación del cielo raso, cableado para salida de alumbrado en cable encauchetado #12 AWG hasta el toma de la salida, clavija aérea;  ademas de caja  metalica galvanizada hexagonal; suplemento; tomacorriente doble con polo a tierra, cableado en alambre de cobre THWN #12 AWG, tubo EMT de ø1/2", tornillos, regatas, resanes y lo necesario para su correcto funcionamiento.</t>
  </si>
  <si>
    <t>Tablero CCM, para inversor de marcha, con protección termomagnetica , estación de mando enclavamiento mecánico y eléctrico ensamblado en encerramiento metálico.</t>
  </si>
  <si>
    <t xml:space="preserve">Suministro e instalación de mesón en acero inoxidable con dimensiones de 60cmx50cm para lavaplatos, incluye grifería Mono control, todos los materiales y elementos necesarios para su correcta instalación y funcionamiento </t>
  </si>
  <si>
    <t xml:space="preserve">Suministro e instalación de duchas a muro, incluye grifería Mono control, todos los materiales y elementos necesarios para su correcta instalación y funcionamiento </t>
  </si>
  <si>
    <t xml:space="preserve">Suministro e instalación de accesorios y equipos para desagüe automático. incluyel, todos los materiales y elementos necesarios para su correcta instalación y funcionamiento </t>
  </si>
  <si>
    <t>Interconexión entre la puesta a tierra y el Tablero General de Distribución en cable de CU desnudo #2/0 AWG. Todas las uniones deben hacerse mediante soldadura exotérmica Termoweld x 115 gr.</t>
  </si>
  <si>
    <t>Suministro e instalación de tuberia conduit  de Ø  1/2"</t>
  </si>
  <si>
    <t>Suministro e instalación de tuberia conduit de  Ø 3/4"</t>
  </si>
  <si>
    <t>Suministro e instalación de tuberia conduit de De  Ø  1"</t>
  </si>
  <si>
    <t>Suministro e instalación de tuberia conduit de De  Ø  2"</t>
  </si>
  <si>
    <t>Suministro e instalación de tuberia EMT   De  Ø 1/2"</t>
  </si>
  <si>
    <t>Suministro e instalación de tuberia EMT  De  Ø 3/4"</t>
  </si>
  <si>
    <t>Suministro e instalación de tuberia EMT De  Ø  1"</t>
  </si>
  <si>
    <t>Suministro e instalación de tuberia EMT De  Ø 1 1/2"</t>
  </si>
  <si>
    <t>Suministro e instalación de tuberia EMT De  Ø  2"</t>
  </si>
  <si>
    <t>Suministro e instalación de tuberia EMT De  Ø  3"</t>
  </si>
  <si>
    <t>Suministro e instalación de Panel LED, INCLUYE clavija aérea; tornillos, fijación y resanes.</t>
  </si>
  <si>
    <t xml:space="preserve">VIDRIO </t>
  </si>
  <si>
    <t>Suministro e instalacion de puertas en vidrio templado de 10 mm, incluye samblasting, herrajes y todo lo necesario para su correcto funcionamiento.</t>
  </si>
  <si>
    <t>Suministro e instalacion de divisiones en vidrio templado de 10 mm, incluye samblasting, perfileria en aluminio tipo F, y todo lo necesario para su correcto funcionamiento</t>
  </si>
  <si>
    <t>Suministro e instalacion de puertas en vidrio templado de 10 mm, con perfileria en aluminio proyectante de 1 1/2" * 1 1/2", incluye samblasting y todo lo necesario para su correcto funcionamiento</t>
  </si>
  <si>
    <t>Suministro e instalación de espejos para baños de 6 mm flotado</t>
  </si>
  <si>
    <t>Suministro e instalacion de divisiones en vidrio templado de 10 mm, con perfileria en aluminio proyectante de 1 1/2" * 1 1/2", incluye samblasting y todo lo necesario para su correcto funcionamiento</t>
  </si>
  <si>
    <t>Suministro e Instalacion de Puertas en Vidrio Templado de 8mm, incluye samblasting , herrajes y todo lo necesario para su correcto funcionamineto.</t>
  </si>
  <si>
    <t>PUERTA EN VIDRIO TEMPLADO Y LAMINADO DE 10 MM (5+5), ANCHO
0,80  A  1,00  M  X  H=2,20  A  2,40  M  CON  HERRAJES  EN  ACERO INOXIDABLE Y PELICULA SAND BLASTING (P-1)</t>
  </si>
  <si>
    <t>PUERTA EN VIDRIO TEMPLADO Y LAMINADO DE 10 MM (5+5), ANCHO
1,20  A  1,40  M  X  H=2,20  A  2.40  M  CON  HERRAJES  EN  ACERO INOXIDABLE Y PELICULA SAND BLASTING (P-2)</t>
  </si>
  <si>
    <t>11.09	REINSTALACIÓN PUERTA EN VIDRIO TEMPLADO, ANCHO 1,20 A 1,40 M X H=2,20 A 2.40 M</t>
  </si>
  <si>
    <t xml:space="preserve">DIVISION EN VIDRIO LAMINADO - TEMPLADO DE 10 MM (5+5), INCLUYE PELÍCULA TIPO SANDBLASTING HERRAJES Y TODO LO NECESARIO PARA SU CORRECTO FUNCIONAMIENTO.
</t>
  </si>
  <si>
    <t>VENTANERÍA EN ALUMINIO Y VIDRIO LAMINADO INCOLORO DE 6MM (3+3)</t>
  </si>
  <si>
    <t>CAMBIO VIDRIOS 4-5 MM VENTANERIA EXISTENTE 
          CAMBIO VIDRIOS 6 MM VIDRIO TEMPLADO</t>
  </si>
  <si>
    <t xml:space="preserve">ESPEJOS FLOTADOS 4 MM, BORDES BISELADOS </t>
  </si>
  <si>
    <t>SUMINISTRO E INSTALACIÓN DIVISIONES BAÑOS EN ACERO INOXIDABLE</t>
  </si>
  <si>
    <t xml:space="preserve">PUERTAS METÁLICAS EN LÁMINA CR CAL 18, ANCHO DE 0,60 A 1,00 M X H=2,00 A 2,20 M, INCLUYE MARCO METÁLICO Y BASE EN PINTURA ANTICORROSIVA CON ACABADO EN ESMALTE (P-3)
</t>
  </si>
  <si>
    <t>PUERTAS EN MADERA, ANCHO DE 0,60 A 1,00 M X H=2,00 A 2,20 M, INCLUYE MARCO METÁLICO O EN MADERA Y CERRADURA (P-4)</t>
  </si>
  <si>
    <t>MUEBLE INFERIOR COCINA EN MADERA AGLOMERADA CON ACABADO EN LAMINADO DE ALTA PRESIÓN, INCLUYE MESÓN CON POCETA EN ACERO INOXIDABLE, Y ESTUFA CON DOS HORNILLAS ELÉCTRICAS</t>
  </si>
  <si>
    <t>MUEBLE SUPERIOR COCINA EN MADERA AGLOMERADA CON ACABADO EN LAMINADO DE ALTA PRESIÓN</t>
  </si>
  <si>
    <t>REINSTALACIÓN DE PERSIANAS Y CORTINAS ENROLLABLES TIPO SOLAR SCREEN Y/O BLACK OUT</t>
  </si>
  <si>
    <t>PUERTAS METÁLICAS TIPO CELOSÍA, ANCHO DE 0,60 A 1,00 M X H=2,00 A 2,20 M, INCLUYE MARCO METÁLICO O EN MADERA Y CERRADURA    (P-5)</t>
  </si>
  <si>
    <t>PELÍCULA DE PROTECCIÓN  DE  LUZ  DIRECTA  TIPO DECORATIVA ESMERILADA (SAND BLASTING)</t>
  </si>
  <si>
    <t xml:space="preserve">ALISTAMIENTO EN GENERAL </t>
  </si>
  <si>
    <t>LIMPIEZA MECANICA PARA FACHADAS</t>
  </si>
  <si>
    <t xml:space="preserve">LIMPIEZA DE LADRILLO A LA VISTA </t>
  </si>
  <si>
    <t xml:space="preserve">Aseo y desinfección de muros con revestimiento, usando maquina de presión y ácido muriático en una concentración no mayor al 30%, imprimación y sellado de gritas   y   juntas usando   selladores   de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</si>
  <si>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</si>
  <si>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</si>
  <si>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perimetral, adoquin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</si>
  <si>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Pintura en malla eslabonada, ángulos y tubos con esmalte y anticorrosivo (dos manos).</t>
  </si>
  <si>
    <t>13.0</t>
  </si>
  <si>
    <t>PINTURAS Y MANTENIMIENTO</t>
  </si>
  <si>
    <t>13.01</t>
  </si>
  <si>
    <t>Pintura en esmalte sobre barandas metálicas</t>
  </si>
  <si>
    <t>13.02</t>
  </si>
  <si>
    <t>Pintura en esmalte sobre rejas metálicas dos caras</t>
  </si>
  <si>
    <t>13.03</t>
  </si>
  <si>
    <t>Estuco acrílico exterior sobre muros</t>
  </si>
  <si>
    <t>Instalación de luminaria LED 60x60 de sobreponer, Incluye; tornillos, fijación y resanes, a una altura hasta 6 mt. La luminaria es suministrada en sitio.</t>
  </si>
  <si>
    <t>Instalación de luminaria LED diámetro menor a 60 cm, a una altura hasta 6 mt., Incluye; tornillos, fijación y resanes, La luminaria es suministrada en sitio.</t>
  </si>
  <si>
    <t>Suministro e instalación de toma, incluye retiro de la toma dañada.</t>
  </si>
  <si>
    <t>Pintura de esmalte sobre lamina llena.</t>
  </si>
  <si>
    <t>Aplicación de graniplast sobre muros y placas.</t>
  </si>
  <si>
    <t>Reparación de unidad sanitaria en baños incluye destape, corrección de fugas y todo lo necesario para su perfecto mantenimiento.</t>
  </si>
  <si>
    <t>Suministro e instalación de cerradura de poma en puertas</t>
  </si>
  <si>
    <t>Cambio de guardas a cerraduras de seguridad</t>
  </si>
  <si>
    <t>Suministro e instalación de  flanche de 60 cm de ancho - 19 metros.</t>
  </si>
  <si>
    <t>Suministro e instalación de baranda metalíca en tubo de 2", platina de 1y1/2" x 1/4"  varilla de 11 mm</t>
  </si>
  <si>
    <t xml:space="preserve">Construcción de estructura para cubierta soporte de teja termo acústica </t>
  </si>
  <si>
    <t>Suministro e instalación de teja PVC termo acústica, incluye flanches</t>
  </si>
  <si>
    <t>Pedestales en concreto</t>
  </si>
  <si>
    <t xml:space="preserve">Suministro e Instalación línea cerramiento en alambre de púa </t>
  </si>
  <si>
    <t xml:space="preserve">Instalación tanque de agua potable, incluye refuerzo de placa soporte del tanque y conexiones hidráulicas </t>
  </si>
  <si>
    <t xml:space="preserve">UN </t>
  </si>
  <si>
    <t xml:space="preserve">Mantenimiento y poda de árboles evitando posibles riesgos de accidentes </t>
  </si>
  <si>
    <t xml:space="preserve">Suministro e instalacion de mesón en granito negro San Gabriel </t>
  </si>
  <si>
    <t>Pintura de esmalte sobre lamina llena en gualderas y perfiles menores a los 50 cm.</t>
  </si>
  <si>
    <t>Aseo general del inmueble</t>
  </si>
  <si>
    <t xml:space="preserve">Retiro de escombro </t>
  </si>
  <si>
    <t>TOTAL COSTOS LISTADO DE ACTIVIDADES DE MANTENIMIENTOS
Y/O REMODELACIONES (OBRA)</t>
  </si>
  <si>
    <t>COSTOS INDIRECTOS</t>
  </si>
  <si>
    <t>Administración</t>
  </si>
  <si>
    <t xml:space="preserve">Imprevistos </t>
  </si>
  <si>
    <t>Utilidad</t>
  </si>
  <si>
    <t>IVA Sobre Utilidad</t>
  </si>
  <si>
    <t>TOTAL COSTOS INDIRECTOS (Administración + Imprevistos + Utidad + IVA sobre la utilidad)</t>
  </si>
  <si>
    <t>VALOR TOTAL OBRA (Valor Total Costo Directo + Valor Total Costos Indirectos)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</si>
</sst>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&quot;$&quot;\ * #,##0_-;\-&quot;$&quot;\ * #,##0_-;_-&quot;$&quot;\ * &quot;-&quot;??_-;_-@_-"/>
    <numFmt numFmtId="167" formatCode="_-* #,##0.00\ _€_-;\-* #,##0.00\ _€_-;_-* &quot;-&quot;??\ _€_-;_-@_-"/>
    <numFmt numFmtId="168" formatCode="_(&quot;$&quot;\ * #,##0_);_(&quot;$&quot;\ * \(#,##0\);_(&quot;$&quot;\ * &quot;-&quot;??_);_(@_)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5">
    <xf numFmtId="0" fontId="0" fillId="0" borderId="0" xfId="0"/>
    <xf numFmtId="165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7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 applyProtection="1">
      <alignment horizontal="center" vertical="center" wrapText="1"/>
      <protection locked="0"/>
    </xf>
    <xf numFmtId="2" fontId="8" fillId="0" borderId="9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 applyProtection="1">
      <alignment horizontal="center" vertical="center" wrapText="1"/>
      <protection locked="0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2" fontId="8" fillId="3" borderId="9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justify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167" fontId="5" fillId="0" borderId="1" xfId="3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165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wrapText="1"/>
    </xf>
    <xf numFmtId="2" fontId="9" fillId="0" borderId="9" xfId="0" applyNumberFormat="1" applyFont="1" applyBorder="1" applyAlignment="1" applyProtection="1">
      <alignment horizontal="center" vertical="center" wrapText="1"/>
      <protection locked="0"/>
    </xf>
    <xf numFmtId="2" fontId="5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165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6" fontId="4" fillId="2" borderId="4" xfId="1" applyNumberFormat="1" applyFont="1" applyFill="1" applyBorder="1" applyAlignment="1">
      <alignment vertical="center"/>
    </xf>
    <xf numFmtId="0" fontId="0" fillId="0" borderId="35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2" fillId="0" borderId="32" xfId="0" applyFont="1" applyBorder="1" applyAlignment="1">
      <alignment horizontal="justify" vertical="center"/>
    </xf>
    <xf numFmtId="0" fontId="2" fillId="0" borderId="18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1" fontId="12" fillId="3" borderId="8" xfId="1" applyNumberFormat="1" applyFont="1" applyFill="1" applyBorder="1" applyAlignment="1" applyProtection="1">
      <alignment horizontal="center" vertical="center" wrapText="1"/>
      <protection locked="0"/>
    </xf>
    <xf numFmtId="1" fontId="12" fillId="3" borderId="1" xfId="1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1" applyNumberFormat="1" applyFont="1" applyBorder="1" applyAlignment="1" applyProtection="1">
      <alignment horizontal="center" vertical="center" wrapText="1"/>
      <protection locked="0"/>
    </xf>
    <xf numFmtId="1" fontId="12" fillId="0" borderId="1" xfId="1" applyNumberFormat="1" applyFont="1" applyBorder="1" applyAlignment="1">
      <alignment horizontal="center" wrapText="1"/>
    </xf>
    <xf numFmtId="1" fontId="12" fillId="0" borderId="1" xfId="1" applyNumberFormat="1" applyFont="1" applyBorder="1" applyAlignment="1">
      <alignment horizontal="center" vertical="center" wrapText="1"/>
    </xf>
    <xf numFmtId="1" fontId="13" fillId="0" borderId="1" xfId="1" applyNumberFormat="1" applyFont="1" applyBorder="1" applyAlignment="1" applyProtection="1">
      <alignment horizontal="center" vertical="center" wrapText="1"/>
      <protection locked="0"/>
    </xf>
    <xf numFmtId="166" fontId="14" fillId="2" borderId="19" xfId="1" applyNumberFormat="1" applyFont="1" applyFill="1" applyBorder="1" applyAlignment="1">
      <alignment horizontal="center" vertical="center"/>
    </xf>
    <xf numFmtId="9" fontId="13" fillId="5" borderId="10" xfId="4" applyFont="1" applyFill="1" applyBorder="1" applyAlignment="1">
      <alignment horizontal="center" vertical="center"/>
    </xf>
    <xf numFmtId="9" fontId="13" fillId="5" borderId="9" xfId="4" applyFont="1" applyFill="1" applyBorder="1" applyAlignment="1">
      <alignment horizontal="center" vertical="center"/>
    </xf>
    <xf numFmtId="9" fontId="13" fillId="0" borderId="26" xfId="4" applyFont="1" applyBorder="1" applyAlignment="1">
      <alignment horizontal="center" vertical="center"/>
    </xf>
    <xf numFmtId="166" fontId="14" fillId="2" borderId="28" xfId="1" applyNumberFormat="1" applyFont="1" applyFill="1" applyBorder="1" applyAlignment="1">
      <alignment vertical="center"/>
    </xf>
    <xf numFmtId="166" fontId="12" fillId="0" borderId="34" xfId="1" applyNumberFormat="1" applyFont="1" applyFill="1" applyBorder="1" applyAlignment="1" applyProtection="1">
      <alignment horizontal="right" vertical="center" wrapText="1"/>
      <protection locked="0"/>
    </xf>
    <xf numFmtId="166" fontId="12" fillId="0" borderId="8" xfId="1" applyNumberFormat="1" applyFont="1" applyFill="1" applyBorder="1" applyAlignment="1" applyProtection="1">
      <alignment horizontal="right" vertical="center" wrapText="1"/>
      <protection locked="0"/>
    </xf>
    <xf numFmtId="166" fontId="15" fillId="6" borderId="18" xfId="1" applyNumberFormat="1" applyFont="1" applyFill="1" applyBorder="1" applyAlignment="1" applyProtection="1">
      <alignment horizontal="center" vertical="center" wrapText="1"/>
      <protection locked="0"/>
    </xf>
    <xf numFmtId="166" fontId="15" fillId="6" borderId="29" xfId="1" applyNumberFormat="1" applyFont="1" applyFill="1" applyBorder="1" applyAlignment="1" applyProtection="1">
      <alignment horizontal="center" vertical="center" wrapText="1"/>
      <protection locked="0"/>
    </xf>
    <xf numFmtId="166" fontId="14" fillId="4" borderId="16" xfId="1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vertical="center"/>
    </xf>
    <xf numFmtId="0" fontId="14" fillId="8" borderId="36" xfId="0" applyFont="1" applyFill="1" applyBorder="1" applyAlignment="1">
      <alignment horizontal="center" vertical="center"/>
    </xf>
    <xf numFmtId="166" fontId="14" fillId="8" borderId="36" xfId="1" applyNumberFormat="1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166" fontId="14" fillId="10" borderId="15" xfId="1" applyNumberFormat="1" applyFont="1" applyFill="1" applyBorder="1" applyAlignment="1">
      <alignment horizontal="center" vertical="center" wrapText="1"/>
    </xf>
    <xf numFmtId="168" fontId="13" fillId="10" borderId="22" xfId="1" applyNumberFormat="1" applyFont="1" applyFill="1" applyBorder="1" applyAlignment="1">
      <alignment horizontal="left" vertical="center"/>
    </xf>
    <xf numFmtId="166" fontId="13" fillId="10" borderId="27" xfId="1" applyNumberFormat="1" applyFont="1" applyFill="1" applyBorder="1" applyAlignment="1">
      <alignment horizontal="left" vertical="center"/>
    </xf>
    <xf numFmtId="166" fontId="14" fillId="10" borderId="29" xfId="1" applyNumberFormat="1" applyFont="1" applyFill="1" applyBorder="1" applyAlignment="1">
      <alignment horizontal="left" vertical="center"/>
    </xf>
    <xf numFmtId="166" fontId="14" fillId="10" borderId="4" xfId="1" applyNumberFormat="1" applyFont="1" applyFill="1" applyBorder="1" applyAlignment="1">
      <alignment horizontal="left" vertical="center"/>
    </xf>
    <xf numFmtId="168" fontId="13" fillId="8" borderId="22" xfId="1" applyNumberFormat="1" applyFont="1" applyFill="1" applyBorder="1" applyAlignment="1">
      <alignment horizontal="left" vertical="center"/>
    </xf>
    <xf numFmtId="166" fontId="13" fillId="8" borderId="27" xfId="1" applyNumberFormat="1" applyFont="1" applyFill="1" applyBorder="1" applyAlignment="1">
      <alignment horizontal="left" vertical="center"/>
    </xf>
    <xf numFmtId="166" fontId="14" fillId="8" borderId="29" xfId="1" applyNumberFormat="1" applyFont="1" applyFill="1" applyBorder="1" applyAlignment="1">
      <alignment horizontal="left" vertical="center"/>
    </xf>
    <xf numFmtId="166" fontId="14" fillId="8" borderId="4" xfId="1" applyNumberFormat="1" applyFont="1" applyFill="1" applyBorder="1" applyAlignment="1">
      <alignment horizontal="left" vertical="center"/>
    </xf>
    <xf numFmtId="168" fontId="13" fillId="9" borderId="22" xfId="1" applyNumberFormat="1" applyFont="1" applyFill="1" applyBorder="1" applyAlignment="1">
      <alignment horizontal="left" vertical="center"/>
    </xf>
    <xf numFmtId="166" fontId="14" fillId="9" borderId="29" xfId="1" applyNumberFormat="1" applyFont="1" applyFill="1" applyBorder="1" applyAlignment="1">
      <alignment horizontal="left" vertical="center"/>
    </xf>
    <xf numFmtId="0" fontId="14" fillId="9" borderId="36" xfId="0" applyFont="1" applyFill="1" applyBorder="1" applyAlignment="1">
      <alignment horizontal="center" vertical="center"/>
    </xf>
    <xf numFmtId="166" fontId="14" fillId="9" borderId="36" xfId="1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wrapText="1"/>
    </xf>
    <xf numFmtId="166" fontId="16" fillId="9" borderId="4" xfId="1" applyNumberFormat="1" applyFont="1" applyFill="1" applyBorder="1" applyAlignment="1">
      <alignment horizontal="left" vertical="center"/>
    </xf>
    <xf numFmtId="166" fontId="14" fillId="2" borderId="6" xfId="1" applyNumberFormat="1" applyFont="1" applyFill="1" applyBorder="1" applyAlignment="1">
      <alignment horizontal="center" vertical="center"/>
    </xf>
    <xf numFmtId="0" fontId="18" fillId="10" borderId="6" xfId="0" applyFont="1" applyFill="1" applyBorder="1" applyAlignment="1">
      <alignment horizontal="center" vertical="center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20" fillId="0" borderId="8" xfId="0" applyFont="1" applyBorder="1" applyAlignment="1">
      <alignment horizontal="justify" vertical="center"/>
    </xf>
    <xf numFmtId="0" fontId="20" fillId="3" borderId="1" xfId="2" applyFont="1" applyFill="1" applyBorder="1" applyAlignment="1">
      <alignment horizontal="justify" vertical="center"/>
    </xf>
    <xf numFmtId="0" fontId="20" fillId="0" borderId="1" xfId="0" applyFont="1" applyBorder="1" applyAlignment="1">
      <alignment horizontal="justify" vertical="center"/>
    </xf>
    <xf numFmtId="0" fontId="21" fillId="0" borderId="1" xfId="0" applyFont="1" applyBorder="1" applyAlignment="1">
      <alignment horizontal="justify" vertical="center"/>
    </xf>
    <xf numFmtId="0" fontId="21" fillId="3" borderId="1" xfId="0" applyFont="1" applyFill="1" applyBorder="1" applyAlignment="1">
      <alignment horizontal="justify" vertical="center"/>
    </xf>
    <xf numFmtId="0" fontId="20" fillId="0" borderId="1" xfId="2" applyFont="1" applyBorder="1" applyAlignment="1">
      <alignment horizontal="justify" vertical="center"/>
    </xf>
    <xf numFmtId="0" fontId="21" fillId="0" borderId="1" xfId="0" applyFont="1" applyBorder="1" applyAlignment="1" applyProtection="1">
      <alignment horizontal="justify" vertical="center"/>
      <protection locked="0"/>
    </xf>
    <xf numFmtId="4" fontId="21" fillId="0" borderId="1" xfId="0" applyNumberFormat="1" applyFont="1" applyBorder="1" applyAlignment="1">
      <alignment horizontal="justify" vertical="center"/>
    </xf>
    <xf numFmtId="0" fontId="20" fillId="0" borderId="1" xfId="0" applyFont="1" applyBorder="1" applyAlignment="1">
      <alignment vertical="center"/>
    </xf>
    <xf numFmtId="0" fontId="19" fillId="2" borderId="12" xfId="0" applyFont="1" applyFill="1" applyBorder="1" applyAlignment="1" applyProtection="1">
      <alignment horizontal="center" vertical="center"/>
      <protection locked="0"/>
    </xf>
    <xf numFmtId="0" fontId="21" fillId="0" borderId="18" xfId="0" applyFont="1" applyBorder="1" applyAlignment="1">
      <alignment horizontal="justify" vertical="center"/>
    </xf>
    <xf numFmtId="0" fontId="2" fillId="0" borderId="0" xfId="0" applyFont="1"/>
    <xf numFmtId="166" fontId="15" fillId="6" borderId="17" xfId="1" applyNumberFormat="1" applyFont="1" applyFill="1" applyBorder="1" applyAlignment="1" applyProtection="1">
      <alignment horizontal="center" vertical="center" wrapText="1"/>
      <protection locked="0"/>
    </xf>
    <xf numFmtId="166" fontId="15" fillId="6" borderId="31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166" fontId="15" fillId="6" borderId="33" xfId="1" applyNumberFormat="1" applyFont="1" applyFill="1" applyBorder="1" applyAlignment="1" applyProtection="1">
      <alignment horizontal="center" vertical="center" wrapText="1"/>
      <protection locked="0"/>
    </xf>
    <xf numFmtId="166" fontId="15" fillId="6" borderId="30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2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2" fontId="14" fillId="2" borderId="2" xfId="0" applyNumberFormat="1" applyFont="1" applyFill="1" applyBorder="1" applyAlignment="1">
      <alignment horizontal="center" vertical="center"/>
    </xf>
    <xf numFmtId="2" fontId="14" fillId="2" borderId="3" xfId="0" applyNumberFormat="1" applyFont="1" applyFill="1" applyBorder="1" applyAlignment="1">
      <alignment horizontal="center" vertical="center"/>
    </xf>
    <xf numFmtId="0" fontId="14" fillId="7" borderId="17" xfId="0" applyFont="1" applyFill="1" applyBorder="1" applyAlignment="1">
      <alignment horizontal="center" vertical="center"/>
    </xf>
    <xf numFmtId="0" fontId="14" fillId="7" borderId="23" xfId="0" applyFont="1" applyFill="1" applyBorder="1" applyAlignment="1">
      <alignment horizontal="center" vertical="center"/>
    </xf>
    <xf numFmtId="0" fontId="14" fillId="7" borderId="24" xfId="0" applyFont="1" applyFill="1" applyBorder="1" applyAlignment="1">
      <alignment horizontal="center" vertical="center"/>
    </xf>
    <xf numFmtId="0" fontId="14" fillId="7" borderId="25" xfId="0" applyFont="1" applyFill="1" applyBorder="1" applyAlignment="1">
      <alignment horizontal="center" vertical="center"/>
    </xf>
    <xf numFmtId="166" fontId="14" fillId="2" borderId="6" xfId="1" applyNumberFormat="1" applyFont="1" applyFill="1" applyBorder="1" applyAlignment="1">
      <alignment horizontal="center" vertical="center"/>
    </xf>
    <xf numFmtId="166" fontId="14" fillId="2" borderId="19" xfId="1" applyNumberFormat="1" applyFont="1" applyFill="1" applyBorder="1" applyAlignment="1">
      <alignment horizontal="center" vertical="center"/>
    </xf>
    <xf numFmtId="0" fontId="14" fillId="7" borderId="20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166" fontId="14" fillId="2" borderId="3" xfId="1" applyNumberFormat="1" applyFont="1" applyFill="1" applyBorder="1" applyAlignment="1">
      <alignment horizontal="center" vertical="center" wrapText="1"/>
    </xf>
    <xf numFmtId="166" fontId="14" fillId="2" borderId="4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</cellXfs>
  <cellStyles count="5">
    <cellStyle name="Millares 2" xfId="3" xr:uid="{00000000-0005-0000-0000-000000000000}"/>
    <cellStyle name="Moneda" xfId="1" builtinId="4"/>
    <cellStyle name="Normal" xfId="0" builtinId="0"/>
    <cellStyle name="Normal 2 19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630768</xdr:colOff>
      <xdr:row>3</xdr:row>
      <xdr:rowOff>139196</xdr:rowOff>
    </xdr:from>
    <xdr:to>
      <xdr:col>6</xdr:col>
      <xdr:colOff>2959101</xdr:colOff>
      <xdr:row>3</xdr:row>
      <xdr:rowOff>619125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73D998D-647F-4689-BEDA-D4E46BC4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2518" y="858863"/>
          <a:ext cx="2328333" cy="4799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7"/>
  <sheetViews>
    <sheetView tabSelected="1" zoomScale="90" zoomScaleNormal="90" workbookViewId="0">
      <selection activeCell="B268" sqref="B268"/>
    </sheetView>
  </sheetViews>
  <sheetFormatPr defaultColWidth="11.5703125" defaultRowHeight="15"/>
  <cols>
    <col min="1" max="1" width="11.5703125" style="23"/>
    <col min="2" max="2" width="96.5703125" style="85" customWidth="1"/>
    <col min="3" max="3" width="11.5703125" style="13"/>
    <col min="4" max="4" width="13.28515625" style="13" bestFit="1" customWidth="1"/>
    <col min="5" max="5" width="42.85546875" style="13" customWidth="1"/>
    <col min="6" max="7" width="53.140625" style="13" customWidth="1"/>
    <col min="8" max="8" width="13.42578125" style="13" bestFit="1" customWidth="1"/>
    <col min="9" max="16384" width="11.5703125" style="13"/>
  </cols>
  <sheetData>
    <row r="1" spans="1:7" s="26" customFormat="1">
      <c r="A1" s="94" t="s">
        <v>0</v>
      </c>
      <c r="B1" s="95"/>
      <c r="C1" s="95"/>
      <c r="D1" s="95"/>
      <c r="E1" s="95"/>
      <c r="F1" s="95"/>
      <c r="G1" s="96"/>
    </row>
    <row r="2" spans="1:7" s="26" customFormat="1" ht="21" customHeight="1" thickBot="1">
      <c r="A2" s="97"/>
      <c r="B2" s="98"/>
      <c r="C2" s="98"/>
      <c r="D2" s="98"/>
      <c r="E2" s="98"/>
      <c r="F2" s="98"/>
      <c r="G2" s="99"/>
    </row>
    <row r="3" spans="1:7" s="26" customFormat="1" ht="21" customHeight="1" thickBot="1">
      <c r="A3" s="91" t="s">
        <v>1</v>
      </c>
      <c r="B3" s="92"/>
      <c r="C3" s="92"/>
      <c r="D3" s="92"/>
      <c r="E3" s="92"/>
      <c r="F3" s="92"/>
      <c r="G3" s="93"/>
    </row>
    <row r="4" spans="1:7" s="26" customFormat="1" ht="61.15" customHeight="1" thickBot="1">
      <c r="A4" s="88" t="s">
        <v>2</v>
      </c>
      <c r="B4" s="89"/>
      <c r="C4" s="89"/>
      <c r="D4" s="89"/>
      <c r="E4" s="89"/>
      <c r="F4" s="89"/>
      <c r="G4" s="90"/>
    </row>
    <row r="5" spans="1:7" customFormat="1" ht="15" customHeight="1" thickBot="1">
      <c r="A5" s="100" t="s">
        <v>3</v>
      </c>
      <c r="B5" s="101"/>
      <c r="C5" s="101"/>
      <c r="D5" s="101"/>
      <c r="E5" s="52" t="s">
        <v>4</v>
      </c>
      <c r="F5" s="53" t="s">
        <v>5</v>
      </c>
      <c r="G5" s="67" t="s">
        <v>6</v>
      </c>
    </row>
    <row r="6" spans="1:7" ht="57" thickBot="1">
      <c r="A6" s="55" t="s">
        <v>7</v>
      </c>
      <c r="B6" s="72" t="s">
        <v>8</v>
      </c>
      <c r="C6" s="55" t="s">
        <v>9</v>
      </c>
      <c r="D6" s="56" t="s">
        <v>10</v>
      </c>
      <c r="E6" s="51" t="s">
        <v>11</v>
      </c>
      <c r="F6" s="54" t="s">
        <v>11</v>
      </c>
      <c r="G6" s="68" t="s">
        <v>11</v>
      </c>
    </row>
    <row r="7" spans="1:7" ht="19.5" thickBot="1">
      <c r="A7" s="14">
        <v>1</v>
      </c>
      <c r="B7" s="73" t="s">
        <v>12</v>
      </c>
      <c r="C7" s="27"/>
      <c r="D7" s="102">
        <f>SUM(E8:E73)</f>
        <v>1239401</v>
      </c>
      <c r="E7" s="103"/>
      <c r="F7" s="50">
        <f>SUM(F8:F73)</f>
        <v>1226852</v>
      </c>
      <c r="G7" s="50">
        <f>SUM(G8:G73)</f>
        <v>1233126.5</v>
      </c>
    </row>
    <row r="8" spans="1:7" ht="18.75">
      <c r="A8" s="2">
        <v>1.01</v>
      </c>
      <c r="B8" s="74" t="s">
        <v>13</v>
      </c>
      <c r="C8" s="3" t="s">
        <v>14</v>
      </c>
      <c r="D8" s="36">
        <v>1</v>
      </c>
      <c r="E8" s="47">
        <v>8609</v>
      </c>
      <c r="F8" s="48">
        <v>9469</v>
      </c>
      <c r="G8" s="48">
        <f>AVERAGE(E8:F8)</f>
        <v>9039</v>
      </c>
    </row>
    <row r="9" spans="1:7" ht="18.75">
      <c r="A9" s="4">
        <v>1.02</v>
      </c>
      <c r="B9" s="75" t="s">
        <v>15</v>
      </c>
      <c r="C9" s="5" t="s">
        <v>16</v>
      </c>
      <c r="D9" s="37">
        <v>1</v>
      </c>
      <c r="E9" s="47">
        <v>2825</v>
      </c>
      <c r="F9" s="48">
        <v>3107</v>
      </c>
      <c r="G9" s="48">
        <f t="shared" ref="G9:G71" si="0">AVERAGE(E9:F9)</f>
        <v>2966</v>
      </c>
    </row>
    <row r="10" spans="1:7" ht="18.75">
      <c r="A10" s="4">
        <v>1.03</v>
      </c>
      <c r="B10" s="76" t="s">
        <v>17</v>
      </c>
      <c r="C10" s="5" t="s">
        <v>18</v>
      </c>
      <c r="D10" s="37">
        <v>1</v>
      </c>
      <c r="E10" s="47">
        <v>8000</v>
      </c>
      <c r="F10" s="48">
        <v>8703</v>
      </c>
      <c r="G10" s="48">
        <f t="shared" si="0"/>
        <v>8351.5</v>
      </c>
    </row>
    <row r="11" spans="1:7" ht="18.75">
      <c r="A11" s="4">
        <v>1.04</v>
      </c>
      <c r="B11" s="76" t="s">
        <v>19</v>
      </c>
      <c r="C11" s="5" t="s">
        <v>14</v>
      </c>
      <c r="D11" s="37">
        <v>1</v>
      </c>
      <c r="E11" s="47">
        <v>6787</v>
      </c>
      <c r="F11" s="48">
        <v>7465</v>
      </c>
      <c r="G11" s="48">
        <f t="shared" si="0"/>
        <v>7126</v>
      </c>
    </row>
    <row r="12" spans="1:7" ht="18.75">
      <c r="A12" s="4">
        <v>1.05</v>
      </c>
      <c r="B12" s="76" t="s">
        <v>20</v>
      </c>
      <c r="C12" s="5" t="s">
        <v>16</v>
      </c>
      <c r="D12" s="37">
        <v>1</v>
      </c>
      <c r="E12" s="47">
        <v>11000</v>
      </c>
      <c r="F12" s="48">
        <v>14060</v>
      </c>
      <c r="G12" s="48">
        <f t="shared" si="0"/>
        <v>12530</v>
      </c>
    </row>
    <row r="13" spans="1:7" ht="18.75">
      <c r="A13" s="4">
        <v>1.06</v>
      </c>
      <c r="B13" s="76" t="s">
        <v>21</v>
      </c>
      <c r="C13" s="5" t="s">
        <v>18</v>
      </c>
      <c r="D13" s="37">
        <v>1</v>
      </c>
      <c r="E13" s="47">
        <v>35000</v>
      </c>
      <c r="F13" s="48">
        <v>21204</v>
      </c>
      <c r="G13" s="48">
        <f t="shared" si="0"/>
        <v>28102</v>
      </c>
    </row>
    <row r="14" spans="1:7" ht="18.75">
      <c r="A14" s="4">
        <v>1.07</v>
      </c>
      <c r="B14" s="76" t="s">
        <v>22</v>
      </c>
      <c r="C14" s="5" t="s">
        <v>16</v>
      </c>
      <c r="D14" s="37">
        <v>1</v>
      </c>
      <c r="E14" s="47">
        <v>12000</v>
      </c>
      <c r="F14" s="48">
        <v>15793</v>
      </c>
      <c r="G14" s="48">
        <f t="shared" si="0"/>
        <v>13896.5</v>
      </c>
    </row>
    <row r="15" spans="1:7" ht="18.75">
      <c r="A15" s="4">
        <v>1.08</v>
      </c>
      <c r="B15" s="76" t="s">
        <v>23</v>
      </c>
      <c r="C15" s="5" t="s">
        <v>16</v>
      </c>
      <c r="D15" s="37">
        <v>1</v>
      </c>
      <c r="E15" s="47">
        <v>6500</v>
      </c>
      <c r="F15" s="48">
        <v>8937</v>
      </c>
      <c r="G15" s="48">
        <f t="shared" si="0"/>
        <v>7718.5</v>
      </c>
    </row>
    <row r="16" spans="1:7" ht="18.75">
      <c r="A16" s="4">
        <v>1.0900000000000001</v>
      </c>
      <c r="B16" s="77" t="s">
        <v>24</v>
      </c>
      <c r="C16" s="5" t="s">
        <v>14</v>
      </c>
      <c r="D16" s="37">
        <v>1</v>
      </c>
      <c r="E16" s="47">
        <v>18300</v>
      </c>
      <c r="F16" s="48">
        <v>25123</v>
      </c>
      <c r="G16" s="48">
        <f t="shared" si="0"/>
        <v>21711.5</v>
      </c>
    </row>
    <row r="17" spans="1:7" ht="18.75">
      <c r="A17" s="4">
        <v>1.1000000000000001</v>
      </c>
      <c r="B17" s="77" t="s">
        <v>25</v>
      </c>
      <c r="C17" s="5" t="s">
        <v>14</v>
      </c>
      <c r="D17" s="37">
        <v>1</v>
      </c>
      <c r="E17" s="47">
        <v>7400</v>
      </c>
      <c r="F17" s="48">
        <v>14240</v>
      </c>
      <c r="G17" s="48">
        <f t="shared" si="0"/>
        <v>10820</v>
      </c>
    </row>
    <row r="18" spans="1:7" ht="18.75">
      <c r="A18" s="4">
        <v>1.1100000000000001</v>
      </c>
      <c r="B18" s="77" t="s">
        <v>26</v>
      </c>
      <c r="C18" s="5" t="s">
        <v>16</v>
      </c>
      <c r="D18" s="37">
        <v>1</v>
      </c>
      <c r="E18" s="47">
        <v>6700</v>
      </c>
      <c r="F18" s="48">
        <v>15854</v>
      </c>
      <c r="G18" s="48">
        <f t="shared" si="0"/>
        <v>11277</v>
      </c>
    </row>
    <row r="19" spans="1:7" ht="30">
      <c r="A19" s="4">
        <v>1.1200000000000001</v>
      </c>
      <c r="B19" s="77" t="s">
        <v>27</v>
      </c>
      <c r="C19" s="5" t="s">
        <v>14</v>
      </c>
      <c r="D19" s="38">
        <v>1</v>
      </c>
      <c r="E19" s="47">
        <v>10500</v>
      </c>
      <c r="F19" s="48">
        <v>12586</v>
      </c>
      <c r="G19" s="48">
        <f t="shared" si="0"/>
        <v>11543</v>
      </c>
    </row>
    <row r="20" spans="1:7" ht="18.75">
      <c r="A20" s="4">
        <v>1.1299999999999999</v>
      </c>
      <c r="B20" s="76" t="s">
        <v>28</v>
      </c>
      <c r="C20" s="5" t="s">
        <v>16</v>
      </c>
      <c r="D20" s="38">
        <v>1</v>
      </c>
      <c r="E20" s="47">
        <v>17500</v>
      </c>
      <c r="F20" s="48">
        <v>18922</v>
      </c>
      <c r="G20" s="48">
        <f t="shared" si="0"/>
        <v>18211</v>
      </c>
    </row>
    <row r="21" spans="1:7" ht="18.75">
      <c r="A21" s="4">
        <v>1.1399999999999999</v>
      </c>
      <c r="B21" s="76" t="s">
        <v>29</v>
      </c>
      <c r="C21" s="5" t="s">
        <v>14</v>
      </c>
      <c r="D21" s="38">
        <v>1</v>
      </c>
      <c r="E21" s="47">
        <v>18200</v>
      </c>
      <c r="F21" s="48">
        <v>18949</v>
      </c>
      <c r="G21" s="48">
        <f t="shared" si="0"/>
        <v>18574.5</v>
      </c>
    </row>
    <row r="22" spans="1:7" ht="18.75">
      <c r="A22" s="4">
        <v>1.1499999999999999</v>
      </c>
      <c r="B22" s="76" t="s">
        <v>30</v>
      </c>
      <c r="C22" s="5" t="s">
        <v>14</v>
      </c>
      <c r="D22" s="38">
        <v>1</v>
      </c>
      <c r="E22" s="47">
        <v>19400</v>
      </c>
      <c r="F22" s="48">
        <v>19775</v>
      </c>
      <c r="G22" s="48">
        <f t="shared" si="0"/>
        <v>19587.5</v>
      </c>
    </row>
    <row r="23" spans="1:7" ht="18.75">
      <c r="A23" s="4">
        <v>1.1599999999999999</v>
      </c>
      <c r="B23" s="76" t="s">
        <v>31</v>
      </c>
      <c r="C23" s="5" t="s">
        <v>14</v>
      </c>
      <c r="D23" s="38">
        <v>1</v>
      </c>
      <c r="E23" s="47">
        <v>13200</v>
      </c>
      <c r="F23" s="48">
        <v>14366</v>
      </c>
      <c r="G23" s="48">
        <f t="shared" si="0"/>
        <v>13783</v>
      </c>
    </row>
    <row r="24" spans="1:7" ht="18.75">
      <c r="A24" s="4">
        <v>1.17</v>
      </c>
      <c r="B24" s="76" t="s">
        <v>32</v>
      </c>
      <c r="C24" s="9" t="s">
        <v>14</v>
      </c>
      <c r="D24" s="38">
        <v>1</v>
      </c>
      <c r="E24" s="47">
        <v>15000</v>
      </c>
      <c r="F24" s="48">
        <v>10623</v>
      </c>
      <c r="G24" s="48">
        <f t="shared" si="0"/>
        <v>12811.5</v>
      </c>
    </row>
    <row r="25" spans="1:7" ht="18.75">
      <c r="A25" s="4">
        <v>1.18</v>
      </c>
      <c r="B25" s="76" t="s">
        <v>33</v>
      </c>
      <c r="C25" s="9" t="s">
        <v>14</v>
      </c>
      <c r="D25" s="37">
        <v>1</v>
      </c>
      <c r="E25" s="47">
        <v>12000</v>
      </c>
      <c r="F25" s="48">
        <v>12976</v>
      </c>
      <c r="G25" s="48">
        <f t="shared" si="0"/>
        <v>12488</v>
      </c>
    </row>
    <row r="26" spans="1:7" ht="18.75">
      <c r="A26" s="4">
        <v>1.19</v>
      </c>
      <c r="B26" s="76" t="s">
        <v>34</v>
      </c>
      <c r="C26" s="9" t="s">
        <v>14</v>
      </c>
      <c r="D26" s="37">
        <v>1</v>
      </c>
      <c r="E26" s="47">
        <v>6000</v>
      </c>
      <c r="F26" s="48">
        <v>5270</v>
      </c>
      <c r="G26" s="48">
        <f t="shared" si="0"/>
        <v>5635</v>
      </c>
    </row>
    <row r="27" spans="1:7" ht="18.75">
      <c r="A27" s="4">
        <v>1.2</v>
      </c>
      <c r="B27" s="76" t="s">
        <v>35</v>
      </c>
      <c r="C27" s="9" t="s">
        <v>14</v>
      </c>
      <c r="D27" s="37">
        <v>1</v>
      </c>
      <c r="E27" s="47">
        <v>23000</v>
      </c>
      <c r="F27" s="48">
        <v>22249</v>
      </c>
      <c r="G27" s="48">
        <f t="shared" si="0"/>
        <v>22624.5</v>
      </c>
    </row>
    <row r="28" spans="1:7" ht="18.75">
      <c r="A28" s="4">
        <v>1.21</v>
      </c>
      <c r="B28" s="76" t="s">
        <v>36</v>
      </c>
      <c r="C28" s="9" t="s">
        <v>14</v>
      </c>
      <c r="D28" s="37">
        <v>1</v>
      </c>
      <c r="E28" s="47">
        <v>38000</v>
      </c>
      <c r="F28" s="48">
        <v>40441</v>
      </c>
      <c r="G28" s="48">
        <f t="shared" si="0"/>
        <v>39220.5</v>
      </c>
    </row>
    <row r="29" spans="1:7" ht="18.75">
      <c r="A29" s="4">
        <v>1.22</v>
      </c>
      <c r="B29" s="76" t="s">
        <v>37</v>
      </c>
      <c r="C29" s="9" t="s">
        <v>18</v>
      </c>
      <c r="D29" s="37">
        <v>1</v>
      </c>
      <c r="E29" s="47">
        <v>25000</v>
      </c>
      <c r="F29" s="48">
        <v>25387</v>
      </c>
      <c r="G29" s="48">
        <f t="shared" si="0"/>
        <v>25193.5</v>
      </c>
    </row>
    <row r="30" spans="1:7" ht="18.75">
      <c r="A30" s="4">
        <v>1.23</v>
      </c>
      <c r="B30" s="77" t="s">
        <v>38</v>
      </c>
      <c r="C30" s="9" t="s">
        <v>39</v>
      </c>
      <c r="D30" s="37">
        <v>1</v>
      </c>
      <c r="E30" s="47">
        <v>15000</v>
      </c>
      <c r="F30" s="48">
        <v>15097</v>
      </c>
      <c r="G30" s="48">
        <f t="shared" si="0"/>
        <v>15048.5</v>
      </c>
    </row>
    <row r="31" spans="1:7" ht="18.75">
      <c r="A31" s="4">
        <v>1.24</v>
      </c>
      <c r="B31" s="77" t="s">
        <v>40</v>
      </c>
      <c r="C31" s="9" t="s">
        <v>16</v>
      </c>
      <c r="D31" s="37">
        <v>1</v>
      </c>
      <c r="E31" s="47">
        <v>5400</v>
      </c>
      <c r="F31" s="48">
        <v>6144</v>
      </c>
      <c r="G31" s="48">
        <f t="shared" si="0"/>
        <v>5772</v>
      </c>
    </row>
    <row r="32" spans="1:7" ht="18.75">
      <c r="A32" s="4">
        <v>1.25</v>
      </c>
      <c r="B32" s="77" t="s">
        <v>41</v>
      </c>
      <c r="C32" s="9" t="s">
        <v>16</v>
      </c>
      <c r="D32" s="37">
        <v>1</v>
      </c>
      <c r="E32" s="47">
        <v>14000</v>
      </c>
      <c r="F32" s="48">
        <v>14823</v>
      </c>
      <c r="G32" s="48">
        <f t="shared" si="0"/>
        <v>14411.5</v>
      </c>
    </row>
    <row r="33" spans="1:7" ht="18.75">
      <c r="A33" s="4">
        <v>1.26</v>
      </c>
      <c r="B33" s="77" t="s">
        <v>42</v>
      </c>
      <c r="C33" s="9" t="s">
        <v>18</v>
      </c>
      <c r="D33" s="37">
        <v>1</v>
      </c>
      <c r="E33" s="47">
        <v>20000</v>
      </c>
      <c r="F33" s="48">
        <v>25573</v>
      </c>
      <c r="G33" s="48">
        <f t="shared" si="0"/>
        <v>22786.5</v>
      </c>
    </row>
    <row r="34" spans="1:7" ht="18.75">
      <c r="A34" s="4">
        <v>1.27</v>
      </c>
      <c r="B34" s="77" t="s">
        <v>43</v>
      </c>
      <c r="C34" s="9" t="s">
        <v>18</v>
      </c>
      <c r="D34" s="37">
        <v>1</v>
      </c>
      <c r="E34" s="47">
        <v>30000</v>
      </c>
      <c r="F34" s="48">
        <v>31386</v>
      </c>
      <c r="G34" s="48">
        <f t="shared" si="0"/>
        <v>30693</v>
      </c>
    </row>
    <row r="35" spans="1:7" ht="18.75">
      <c r="A35" s="4">
        <v>1.28</v>
      </c>
      <c r="B35" s="76" t="s">
        <v>44</v>
      </c>
      <c r="C35" s="9" t="s">
        <v>16</v>
      </c>
      <c r="D35" s="37">
        <v>1</v>
      </c>
      <c r="E35" s="47">
        <v>12000</v>
      </c>
      <c r="F35" s="48">
        <v>11130</v>
      </c>
      <c r="G35" s="48">
        <f t="shared" si="0"/>
        <v>11565</v>
      </c>
    </row>
    <row r="36" spans="1:7" ht="18.75">
      <c r="A36" s="4">
        <v>1.29</v>
      </c>
      <c r="B36" s="76" t="s">
        <v>45</v>
      </c>
      <c r="C36" s="9" t="s">
        <v>18</v>
      </c>
      <c r="D36" s="37">
        <v>1</v>
      </c>
      <c r="E36" s="47">
        <v>25000</v>
      </c>
      <c r="F36" s="48">
        <v>29311</v>
      </c>
      <c r="G36" s="48">
        <f t="shared" si="0"/>
        <v>27155.5</v>
      </c>
    </row>
    <row r="37" spans="1:7" ht="18.75">
      <c r="A37" s="4">
        <v>1.3</v>
      </c>
      <c r="B37" s="76" t="s">
        <v>46</v>
      </c>
      <c r="C37" s="9" t="s">
        <v>14</v>
      </c>
      <c r="D37" s="37">
        <v>1</v>
      </c>
      <c r="E37" s="47">
        <v>12000</v>
      </c>
      <c r="F37" s="48">
        <v>10716</v>
      </c>
      <c r="G37" s="48">
        <f t="shared" si="0"/>
        <v>11358</v>
      </c>
    </row>
    <row r="38" spans="1:7" ht="18.75">
      <c r="A38" s="4">
        <v>1.31</v>
      </c>
      <c r="B38" s="76" t="s">
        <v>47</v>
      </c>
      <c r="C38" s="9" t="s">
        <v>18</v>
      </c>
      <c r="D38" s="37">
        <v>1</v>
      </c>
      <c r="E38" s="47">
        <v>80000</v>
      </c>
      <c r="F38" s="48">
        <v>40065</v>
      </c>
      <c r="G38" s="48">
        <f t="shared" si="0"/>
        <v>60032.5</v>
      </c>
    </row>
    <row r="39" spans="1:7" ht="18.75">
      <c r="A39" s="4">
        <v>1.32</v>
      </c>
      <c r="B39" s="76" t="s">
        <v>48</v>
      </c>
      <c r="C39" s="9" t="s">
        <v>18</v>
      </c>
      <c r="D39" s="37">
        <v>1</v>
      </c>
      <c r="E39" s="47">
        <v>140000</v>
      </c>
      <c r="F39" s="48">
        <v>56195</v>
      </c>
      <c r="G39" s="48">
        <f t="shared" si="0"/>
        <v>98097.5</v>
      </c>
    </row>
    <row r="40" spans="1:7" ht="18.75">
      <c r="A40" s="4">
        <v>1.33</v>
      </c>
      <c r="B40" s="76" t="s">
        <v>49</v>
      </c>
      <c r="C40" s="9" t="s">
        <v>18</v>
      </c>
      <c r="D40" s="37">
        <v>1</v>
      </c>
      <c r="E40" s="47">
        <v>30000</v>
      </c>
      <c r="F40" s="48">
        <v>30984</v>
      </c>
      <c r="G40" s="48">
        <f t="shared" si="0"/>
        <v>30492</v>
      </c>
    </row>
    <row r="41" spans="1:7" ht="18.75">
      <c r="A41" s="4">
        <v>1.34</v>
      </c>
      <c r="B41" s="76" t="s">
        <v>50</v>
      </c>
      <c r="C41" s="9" t="s">
        <v>18</v>
      </c>
      <c r="D41" s="37">
        <v>1</v>
      </c>
      <c r="E41" s="47">
        <v>20000</v>
      </c>
      <c r="F41" s="48">
        <v>29909</v>
      </c>
      <c r="G41" s="48">
        <f t="shared" si="0"/>
        <v>24954.5</v>
      </c>
    </row>
    <row r="42" spans="1:7" ht="18.75">
      <c r="A42" s="4">
        <v>1.35</v>
      </c>
      <c r="B42" s="77" t="s">
        <v>51</v>
      </c>
      <c r="C42" s="9" t="s">
        <v>18</v>
      </c>
      <c r="D42" s="37">
        <v>1</v>
      </c>
      <c r="E42" s="47">
        <v>25000</v>
      </c>
      <c r="F42" s="48">
        <v>29909</v>
      </c>
      <c r="G42" s="48">
        <f t="shared" si="0"/>
        <v>27454.5</v>
      </c>
    </row>
    <row r="43" spans="1:7" ht="18.75">
      <c r="A43" s="4">
        <v>1.36</v>
      </c>
      <c r="B43" s="76" t="s">
        <v>52</v>
      </c>
      <c r="C43" s="9" t="s">
        <v>14</v>
      </c>
      <c r="D43" s="37">
        <v>1</v>
      </c>
      <c r="E43" s="47">
        <v>10000</v>
      </c>
      <c r="F43" s="48">
        <v>9992</v>
      </c>
      <c r="G43" s="48">
        <f t="shared" si="0"/>
        <v>9996</v>
      </c>
    </row>
    <row r="44" spans="1:7" ht="18.75">
      <c r="A44" s="4">
        <v>1.37</v>
      </c>
      <c r="B44" s="76" t="s">
        <v>53</v>
      </c>
      <c r="C44" s="9" t="s">
        <v>14</v>
      </c>
      <c r="D44" s="37">
        <v>1</v>
      </c>
      <c r="E44" s="47">
        <v>28000</v>
      </c>
      <c r="F44" s="48">
        <v>33379</v>
      </c>
      <c r="G44" s="48">
        <f t="shared" si="0"/>
        <v>30689.5</v>
      </c>
    </row>
    <row r="45" spans="1:7" ht="18.75">
      <c r="A45" s="4">
        <v>1.38</v>
      </c>
      <c r="B45" s="76" t="s">
        <v>54</v>
      </c>
      <c r="C45" s="9" t="s">
        <v>18</v>
      </c>
      <c r="D45" s="37">
        <v>1</v>
      </c>
      <c r="E45" s="47">
        <v>10000</v>
      </c>
      <c r="F45" s="48">
        <v>7898</v>
      </c>
      <c r="G45" s="48">
        <f t="shared" si="0"/>
        <v>8949</v>
      </c>
    </row>
    <row r="46" spans="1:7" ht="18.75">
      <c r="A46" s="4">
        <v>1.39</v>
      </c>
      <c r="B46" s="76" t="s">
        <v>55</v>
      </c>
      <c r="C46" s="9" t="s">
        <v>18</v>
      </c>
      <c r="D46" s="37">
        <v>1</v>
      </c>
      <c r="E46" s="47">
        <v>8000</v>
      </c>
      <c r="F46" s="48">
        <v>9618</v>
      </c>
      <c r="G46" s="48">
        <f t="shared" si="0"/>
        <v>8809</v>
      </c>
    </row>
    <row r="47" spans="1:7" ht="18.75">
      <c r="A47" s="4">
        <v>1.4</v>
      </c>
      <c r="B47" s="76" t="s">
        <v>56</v>
      </c>
      <c r="C47" s="9" t="s">
        <v>14</v>
      </c>
      <c r="D47" s="37">
        <v>1</v>
      </c>
      <c r="E47" s="47">
        <v>5000</v>
      </c>
      <c r="F47" s="48">
        <v>6047</v>
      </c>
      <c r="G47" s="48">
        <f t="shared" si="0"/>
        <v>5523.5</v>
      </c>
    </row>
    <row r="48" spans="1:7" ht="18.75">
      <c r="A48" s="4">
        <v>1.41</v>
      </c>
      <c r="B48" s="76" t="s">
        <v>57</v>
      </c>
      <c r="C48" s="9" t="s">
        <v>18</v>
      </c>
      <c r="D48" s="37">
        <v>1</v>
      </c>
      <c r="E48" s="47">
        <v>12000</v>
      </c>
      <c r="F48" s="48">
        <v>13283</v>
      </c>
      <c r="G48" s="48">
        <f t="shared" si="0"/>
        <v>12641.5</v>
      </c>
    </row>
    <row r="49" spans="1:7" ht="18.75">
      <c r="A49" s="4">
        <v>1.42</v>
      </c>
      <c r="B49" s="76" t="s">
        <v>58</v>
      </c>
      <c r="C49" s="9" t="s">
        <v>16</v>
      </c>
      <c r="D49" s="37">
        <v>1</v>
      </c>
      <c r="E49" s="47">
        <v>1580</v>
      </c>
      <c r="F49" s="48">
        <v>1811</v>
      </c>
      <c r="G49" s="48">
        <f t="shared" si="0"/>
        <v>1695.5</v>
      </c>
    </row>
    <row r="50" spans="1:7" ht="18.75">
      <c r="A50" s="4">
        <v>1.43</v>
      </c>
      <c r="B50" s="76" t="s">
        <v>59</v>
      </c>
      <c r="C50" s="9" t="s">
        <v>18</v>
      </c>
      <c r="D50" s="37">
        <v>1</v>
      </c>
      <c r="E50" s="47">
        <v>15000</v>
      </c>
      <c r="F50" s="48">
        <v>10219</v>
      </c>
      <c r="G50" s="48">
        <f t="shared" si="0"/>
        <v>12609.5</v>
      </c>
    </row>
    <row r="51" spans="1:7" ht="18.75">
      <c r="A51" s="4">
        <v>1.44</v>
      </c>
      <c r="B51" s="76" t="s">
        <v>60</v>
      </c>
      <c r="C51" s="9" t="s">
        <v>18</v>
      </c>
      <c r="D51" s="37">
        <v>1</v>
      </c>
      <c r="E51" s="47">
        <v>10000</v>
      </c>
      <c r="F51" s="48">
        <v>10219</v>
      </c>
      <c r="G51" s="48">
        <f t="shared" si="0"/>
        <v>10109.5</v>
      </c>
    </row>
    <row r="52" spans="1:7" ht="18.75">
      <c r="A52" s="4">
        <v>1.45</v>
      </c>
      <c r="B52" s="76" t="s">
        <v>61</v>
      </c>
      <c r="C52" s="9" t="s">
        <v>18</v>
      </c>
      <c r="D52" s="37">
        <v>1</v>
      </c>
      <c r="E52" s="47">
        <v>14000</v>
      </c>
      <c r="F52" s="48">
        <v>14350</v>
      </c>
      <c r="G52" s="48">
        <f t="shared" si="0"/>
        <v>14175</v>
      </c>
    </row>
    <row r="53" spans="1:7" ht="18.75">
      <c r="A53" s="4">
        <v>1.46</v>
      </c>
      <c r="B53" s="76" t="s">
        <v>62</v>
      </c>
      <c r="C53" s="9" t="s">
        <v>14</v>
      </c>
      <c r="D53" s="37">
        <v>1</v>
      </c>
      <c r="E53" s="47">
        <v>10100</v>
      </c>
      <c r="F53" s="48">
        <v>11484</v>
      </c>
      <c r="G53" s="48">
        <f t="shared" si="0"/>
        <v>10792</v>
      </c>
    </row>
    <row r="54" spans="1:7" ht="18.75">
      <c r="A54" s="4">
        <v>1.47</v>
      </c>
      <c r="B54" s="76" t="s">
        <v>63</v>
      </c>
      <c r="C54" s="9" t="s">
        <v>14</v>
      </c>
      <c r="D54" s="37">
        <v>1</v>
      </c>
      <c r="E54" s="47">
        <v>20200</v>
      </c>
      <c r="F54" s="48">
        <v>21111</v>
      </c>
      <c r="G54" s="48">
        <f t="shared" si="0"/>
        <v>20655.5</v>
      </c>
    </row>
    <row r="55" spans="1:7" ht="18.75">
      <c r="A55" s="4">
        <v>1.48</v>
      </c>
      <c r="B55" s="76" t="s">
        <v>64</v>
      </c>
      <c r="C55" s="9" t="s">
        <v>18</v>
      </c>
      <c r="D55" s="37">
        <v>1</v>
      </c>
      <c r="E55" s="47">
        <v>15000</v>
      </c>
      <c r="F55" s="48">
        <v>19478</v>
      </c>
      <c r="G55" s="48">
        <f t="shared" si="0"/>
        <v>17239</v>
      </c>
    </row>
    <row r="56" spans="1:7" ht="18.75">
      <c r="A56" s="4">
        <v>1.49</v>
      </c>
      <c r="B56" s="76" t="s">
        <v>65</v>
      </c>
      <c r="C56" s="9" t="s">
        <v>14</v>
      </c>
      <c r="D56" s="37">
        <v>1</v>
      </c>
      <c r="E56" s="47">
        <v>5500</v>
      </c>
      <c r="F56" s="48">
        <v>6585</v>
      </c>
      <c r="G56" s="48">
        <f t="shared" si="0"/>
        <v>6042.5</v>
      </c>
    </row>
    <row r="57" spans="1:7" ht="18.75">
      <c r="A57" s="4">
        <v>1.5</v>
      </c>
      <c r="B57" s="76" t="s">
        <v>66</v>
      </c>
      <c r="C57" s="9" t="s">
        <v>14</v>
      </c>
      <c r="D57" s="37">
        <v>1</v>
      </c>
      <c r="E57" s="47">
        <v>4200</v>
      </c>
      <c r="F57" s="48">
        <v>5526</v>
      </c>
      <c r="G57" s="48">
        <f t="shared" si="0"/>
        <v>4863</v>
      </c>
    </row>
    <row r="58" spans="1:7" ht="18.75">
      <c r="A58" s="4">
        <v>1.51</v>
      </c>
      <c r="B58" s="76" t="s">
        <v>67</v>
      </c>
      <c r="C58" s="9" t="s">
        <v>16</v>
      </c>
      <c r="D58" s="37">
        <v>1</v>
      </c>
      <c r="E58" s="47">
        <v>8500</v>
      </c>
      <c r="F58" s="48">
        <v>10862</v>
      </c>
      <c r="G58" s="48">
        <f t="shared" si="0"/>
        <v>9681</v>
      </c>
    </row>
    <row r="59" spans="1:7" ht="18.75">
      <c r="A59" s="4">
        <v>1.52</v>
      </c>
      <c r="B59" s="76" t="s">
        <v>68</v>
      </c>
      <c r="C59" s="9" t="s">
        <v>16</v>
      </c>
      <c r="D59" s="37">
        <v>1</v>
      </c>
      <c r="E59" s="47">
        <v>4900</v>
      </c>
      <c r="F59" s="48">
        <v>5028</v>
      </c>
      <c r="G59" s="48">
        <f t="shared" si="0"/>
        <v>4964</v>
      </c>
    </row>
    <row r="60" spans="1:7" ht="18.75">
      <c r="A60" s="4">
        <v>1.53</v>
      </c>
      <c r="B60" s="76" t="s">
        <v>69</v>
      </c>
      <c r="C60" s="9" t="s">
        <v>18</v>
      </c>
      <c r="D60" s="37">
        <v>1</v>
      </c>
      <c r="E60" s="47">
        <v>65000</v>
      </c>
      <c r="F60" s="48">
        <v>73851</v>
      </c>
      <c r="G60" s="48">
        <f t="shared" si="0"/>
        <v>69425.5</v>
      </c>
    </row>
    <row r="61" spans="1:7" ht="18.75">
      <c r="A61" s="4">
        <v>1.54</v>
      </c>
      <c r="B61" s="77" t="s">
        <v>70</v>
      </c>
      <c r="C61" s="6" t="s">
        <v>16</v>
      </c>
      <c r="D61" s="37">
        <v>1</v>
      </c>
      <c r="E61" s="47">
        <v>4100</v>
      </c>
      <c r="F61" s="48">
        <v>3885</v>
      </c>
      <c r="G61" s="48">
        <f t="shared" si="0"/>
        <v>3992.5</v>
      </c>
    </row>
    <row r="62" spans="1:7" ht="18.75">
      <c r="A62" s="4">
        <v>1.55</v>
      </c>
      <c r="B62" s="77" t="s">
        <v>71</v>
      </c>
      <c r="C62" s="6" t="s">
        <v>72</v>
      </c>
      <c r="D62" s="37">
        <v>1</v>
      </c>
      <c r="E62" s="47">
        <v>18000</v>
      </c>
      <c r="F62" s="48">
        <v>22077</v>
      </c>
      <c r="G62" s="48">
        <f t="shared" si="0"/>
        <v>20038.5</v>
      </c>
    </row>
    <row r="63" spans="1:7" ht="30">
      <c r="A63" s="4">
        <v>1.56</v>
      </c>
      <c r="B63" s="77" t="s">
        <v>73</v>
      </c>
      <c r="C63" s="6" t="s">
        <v>18</v>
      </c>
      <c r="D63" s="37">
        <v>1</v>
      </c>
      <c r="E63" s="47">
        <v>27000</v>
      </c>
      <c r="F63" s="48">
        <v>30984</v>
      </c>
      <c r="G63" s="48">
        <f t="shared" si="0"/>
        <v>28992</v>
      </c>
    </row>
    <row r="64" spans="1:7" ht="18.75">
      <c r="A64" s="4">
        <v>1.57</v>
      </c>
      <c r="B64" s="77" t="s">
        <v>74</v>
      </c>
      <c r="C64" s="6" t="s">
        <v>75</v>
      </c>
      <c r="D64" s="37">
        <v>1</v>
      </c>
      <c r="E64" s="47">
        <v>67000</v>
      </c>
      <c r="F64" s="48">
        <v>68751</v>
      </c>
      <c r="G64" s="48">
        <f t="shared" si="0"/>
        <v>67875.5</v>
      </c>
    </row>
    <row r="65" spans="1:7" ht="18.75">
      <c r="A65" s="4">
        <v>1.58</v>
      </c>
      <c r="B65" s="77" t="s">
        <v>76</v>
      </c>
      <c r="C65" s="6" t="s">
        <v>14</v>
      </c>
      <c r="D65" s="37">
        <v>1</v>
      </c>
      <c r="E65" s="47">
        <v>9500</v>
      </c>
      <c r="F65" s="48">
        <v>9434</v>
      </c>
      <c r="G65" s="48">
        <f t="shared" si="0"/>
        <v>9467</v>
      </c>
    </row>
    <row r="66" spans="1:7" ht="18.75">
      <c r="A66" s="7">
        <v>1.59</v>
      </c>
      <c r="B66" s="78" t="s">
        <v>77</v>
      </c>
      <c r="C66" s="6" t="s">
        <v>18</v>
      </c>
      <c r="D66" s="37">
        <v>1</v>
      </c>
      <c r="E66" s="47">
        <v>8000</v>
      </c>
      <c r="F66" s="48">
        <v>6804</v>
      </c>
      <c r="G66" s="48">
        <f t="shared" si="0"/>
        <v>7402</v>
      </c>
    </row>
    <row r="67" spans="1:7" ht="18.75">
      <c r="A67" s="7">
        <v>1.6</v>
      </c>
      <c r="B67" s="78" t="s">
        <v>78</v>
      </c>
      <c r="C67" s="6" t="s">
        <v>14</v>
      </c>
      <c r="D67" s="37">
        <v>1</v>
      </c>
      <c r="E67" s="47">
        <v>15500</v>
      </c>
      <c r="F67" s="48">
        <v>17696</v>
      </c>
      <c r="G67" s="48">
        <f t="shared" si="0"/>
        <v>16598</v>
      </c>
    </row>
    <row r="68" spans="1:7" ht="18.75">
      <c r="A68" s="7">
        <v>1.61</v>
      </c>
      <c r="B68" s="78" t="s">
        <v>79</v>
      </c>
      <c r="C68" s="6" t="s">
        <v>18</v>
      </c>
      <c r="D68" s="37">
        <v>1</v>
      </c>
      <c r="E68" s="47">
        <v>8000</v>
      </c>
      <c r="F68" s="48">
        <v>6602</v>
      </c>
      <c r="G68" s="48">
        <f t="shared" si="0"/>
        <v>7301</v>
      </c>
    </row>
    <row r="69" spans="1:7" ht="30">
      <c r="A69" s="7">
        <v>1.62</v>
      </c>
      <c r="B69" s="78" t="s">
        <v>80</v>
      </c>
      <c r="C69" s="6" t="s">
        <v>18</v>
      </c>
      <c r="D69" s="37">
        <v>1</v>
      </c>
      <c r="E69" s="47">
        <v>20000</v>
      </c>
      <c r="F69" s="48">
        <v>21115</v>
      </c>
      <c r="G69" s="48">
        <f t="shared" si="0"/>
        <v>20557.5</v>
      </c>
    </row>
    <row r="70" spans="1:7" ht="30">
      <c r="A70" s="7">
        <v>1.63</v>
      </c>
      <c r="B70" s="78" t="s">
        <v>81</v>
      </c>
      <c r="C70" s="6" t="s">
        <v>18</v>
      </c>
      <c r="D70" s="37">
        <v>1</v>
      </c>
      <c r="E70" s="47">
        <v>8000</v>
      </c>
      <c r="F70" s="48">
        <v>10942</v>
      </c>
      <c r="G70" s="48">
        <f t="shared" si="0"/>
        <v>9471</v>
      </c>
    </row>
    <row r="71" spans="1:7" ht="18.75">
      <c r="A71" s="7">
        <v>1.64</v>
      </c>
      <c r="B71" s="78" t="s">
        <v>82</v>
      </c>
      <c r="C71" s="6" t="s">
        <v>18</v>
      </c>
      <c r="D71" s="37">
        <v>1</v>
      </c>
      <c r="E71" s="47">
        <v>24000</v>
      </c>
      <c r="F71" s="48">
        <v>14444</v>
      </c>
      <c r="G71" s="48">
        <f t="shared" si="0"/>
        <v>19222</v>
      </c>
    </row>
    <row r="72" spans="1:7" ht="45">
      <c r="A72" s="7">
        <v>1.65</v>
      </c>
      <c r="B72" s="78" t="s">
        <v>83</v>
      </c>
      <c r="C72" s="6" t="s">
        <v>14</v>
      </c>
      <c r="D72" s="37">
        <v>1</v>
      </c>
      <c r="E72" s="47">
        <v>9000</v>
      </c>
      <c r="F72" s="48">
        <v>36000</v>
      </c>
      <c r="G72" s="48">
        <f>AVERAGE(E72:F72)</f>
        <v>22500</v>
      </c>
    </row>
    <row r="73" spans="1:7" ht="19.5" thickBot="1">
      <c r="A73" s="7">
        <v>1.66</v>
      </c>
      <c r="B73" s="78" t="s">
        <v>84</v>
      </c>
      <c r="C73" s="6" t="s">
        <v>14</v>
      </c>
      <c r="D73" s="37">
        <v>1</v>
      </c>
      <c r="E73" s="47">
        <v>25000</v>
      </c>
      <c r="F73" s="48">
        <v>30636</v>
      </c>
      <c r="G73" s="48">
        <f t="shared" ref="G73" si="1">AVERAGE(E73:F73)</f>
        <v>27818</v>
      </c>
    </row>
    <row r="74" spans="1:7" ht="19.5" thickBot="1">
      <c r="A74" s="14">
        <v>2</v>
      </c>
      <c r="B74" s="73" t="s">
        <v>85</v>
      </c>
      <c r="C74" s="1"/>
      <c r="D74" s="86">
        <f>SUM(E75:E77)</f>
        <v>2058000</v>
      </c>
      <c r="E74" s="87"/>
      <c r="F74" s="49">
        <f>SUM(F75:F77)</f>
        <v>2110185</v>
      </c>
      <c r="G74" s="49">
        <f>SUM(G75:G77)</f>
        <v>2084092.5</v>
      </c>
    </row>
    <row r="75" spans="1:7" ht="18.75">
      <c r="A75" s="4">
        <v>2.0099999999999998</v>
      </c>
      <c r="B75" s="76" t="s">
        <v>86</v>
      </c>
      <c r="C75" s="5" t="s">
        <v>75</v>
      </c>
      <c r="D75" s="37">
        <v>1</v>
      </c>
      <c r="E75" s="47">
        <v>790000</v>
      </c>
      <c r="F75" s="48">
        <v>823777</v>
      </c>
      <c r="G75" s="48">
        <f>AVERAGE(E75:F75)</f>
        <v>806888.5</v>
      </c>
    </row>
    <row r="76" spans="1:7" ht="18.75">
      <c r="A76" s="4">
        <v>2.02</v>
      </c>
      <c r="B76" s="76" t="s">
        <v>87</v>
      </c>
      <c r="C76" s="5" t="s">
        <v>75</v>
      </c>
      <c r="D76" s="37">
        <v>1</v>
      </c>
      <c r="E76" s="47">
        <v>1230000</v>
      </c>
      <c r="F76" s="48">
        <v>1245242</v>
      </c>
      <c r="G76" s="48">
        <f t="shared" ref="G76:G77" si="2">AVERAGE(E76:F76)</f>
        <v>1237621</v>
      </c>
    </row>
    <row r="77" spans="1:7" ht="19.5" thickBot="1">
      <c r="A77" s="4">
        <v>2.0299999999999998</v>
      </c>
      <c r="B77" s="76" t="s">
        <v>88</v>
      </c>
      <c r="C77" s="5" t="s">
        <v>72</v>
      </c>
      <c r="D77" s="37">
        <v>1</v>
      </c>
      <c r="E77" s="47">
        <v>38000</v>
      </c>
      <c r="F77" s="48">
        <v>41166</v>
      </c>
      <c r="G77" s="48">
        <f t="shared" si="2"/>
        <v>39583</v>
      </c>
    </row>
    <row r="78" spans="1:7" ht="19.5" thickBot="1">
      <c r="A78" s="14">
        <v>3</v>
      </c>
      <c r="B78" s="73" t="s">
        <v>89</v>
      </c>
      <c r="C78" s="1"/>
      <c r="D78" s="86">
        <f>SUM(E79:E81)</f>
        <v>127000</v>
      </c>
      <c r="E78" s="87"/>
      <c r="F78" s="49">
        <f>SUM(F79:F81)</f>
        <v>137971</v>
      </c>
      <c r="G78" s="49">
        <f>SUM(G79:G81)</f>
        <v>132485.5</v>
      </c>
    </row>
    <row r="79" spans="1:7" ht="18.75">
      <c r="A79" s="4">
        <v>3.01</v>
      </c>
      <c r="B79" s="76" t="s">
        <v>90</v>
      </c>
      <c r="C79" s="5" t="s">
        <v>14</v>
      </c>
      <c r="D79" s="37">
        <v>1</v>
      </c>
      <c r="E79" s="47">
        <v>35000</v>
      </c>
      <c r="F79" s="48">
        <v>37407</v>
      </c>
      <c r="G79" s="48">
        <f>AVERAGE(E79:F79)</f>
        <v>36203.5</v>
      </c>
    </row>
    <row r="80" spans="1:7" ht="18.75">
      <c r="A80" s="4">
        <v>3.02</v>
      </c>
      <c r="B80" s="76" t="s">
        <v>91</v>
      </c>
      <c r="C80" s="5" t="s">
        <v>14</v>
      </c>
      <c r="D80" s="37">
        <v>1</v>
      </c>
      <c r="E80" s="47">
        <v>36000</v>
      </c>
      <c r="F80" s="48">
        <v>39090</v>
      </c>
      <c r="G80" s="48">
        <f t="shared" ref="G80:G81" si="3">AVERAGE(E80:F80)</f>
        <v>37545</v>
      </c>
    </row>
    <row r="81" spans="1:7" ht="19.5" thickBot="1">
      <c r="A81" s="4">
        <v>3.03</v>
      </c>
      <c r="B81" s="77" t="s">
        <v>92</v>
      </c>
      <c r="C81" s="5" t="s">
        <v>14</v>
      </c>
      <c r="D81" s="37">
        <v>1</v>
      </c>
      <c r="E81" s="47">
        <v>56000</v>
      </c>
      <c r="F81" s="48">
        <v>61474</v>
      </c>
      <c r="G81" s="48">
        <f t="shared" si="3"/>
        <v>58737</v>
      </c>
    </row>
    <row r="82" spans="1:7" ht="19.5" thickBot="1">
      <c r="A82" s="14">
        <v>4</v>
      </c>
      <c r="B82" s="73" t="s">
        <v>93</v>
      </c>
      <c r="C82" s="1"/>
      <c r="D82" s="86">
        <f>SUM(E83:E86)</f>
        <v>78000</v>
      </c>
      <c r="E82" s="87"/>
      <c r="F82" s="49">
        <f>SUM(F83:F86)</f>
        <v>83136</v>
      </c>
      <c r="G82" s="49">
        <f>SUM(G83:G86)</f>
        <v>80568</v>
      </c>
    </row>
    <row r="83" spans="1:7" ht="18.75">
      <c r="A83" s="29">
        <v>4.01</v>
      </c>
      <c r="B83" s="77" t="s">
        <v>94</v>
      </c>
      <c r="C83" s="5" t="s">
        <v>14</v>
      </c>
      <c r="D83" s="37">
        <v>1</v>
      </c>
      <c r="E83" s="47">
        <v>27000</v>
      </c>
      <c r="F83" s="48">
        <v>30113</v>
      </c>
      <c r="G83" s="48">
        <f>AVERAGE(E83:F83)</f>
        <v>28556.5</v>
      </c>
    </row>
    <row r="84" spans="1:7" ht="18.75">
      <c r="A84" s="4">
        <v>4.0199999999999996</v>
      </c>
      <c r="B84" s="77" t="s">
        <v>95</v>
      </c>
      <c r="C84" s="5" t="s">
        <v>14</v>
      </c>
      <c r="D84" s="37">
        <v>1</v>
      </c>
      <c r="E84" s="47">
        <v>18000</v>
      </c>
      <c r="F84" s="48">
        <v>19674</v>
      </c>
      <c r="G84" s="48">
        <f t="shared" ref="G84:G85" si="4">AVERAGE(E84:F84)</f>
        <v>18837</v>
      </c>
    </row>
    <row r="85" spans="1:7" ht="18.75">
      <c r="A85" s="29">
        <v>4.03</v>
      </c>
      <c r="B85" s="77" t="s">
        <v>96</v>
      </c>
      <c r="C85" s="5" t="s">
        <v>14</v>
      </c>
      <c r="D85" s="37">
        <v>1</v>
      </c>
      <c r="E85" s="47">
        <v>9000</v>
      </c>
      <c r="F85" s="48">
        <v>9311</v>
      </c>
      <c r="G85" s="48">
        <f t="shared" si="4"/>
        <v>9155.5</v>
      </c>
    </row>
    <row r="86" spans="1:7" ht="19.5" thickBot="1">
      <c r="A86" s="4">
        <v>4.04</v>
      </c>
      <c r="B86" s="76" t="s">
        <v>97</v>
      </c>
      <c r="C86" s="5" t="s">
        <v>14</v>
      </c>
      <c r="D86" s="37">
        <v>1</v>
      </c>
      <c r="E86" s="47">
        <v>24000</v>
      </c>
      <c r="F86" s="48">
        <v>24038</v>
      </c>
      <c r="G86" s="48">
        <f>AVERAGE(E86:F86)</f>
        <v>24019</v>
      </c>
    </row>
    <row r="87" spans="1:7" ht="19.5" thickBot="1">
      <c r="A87" s="14">
        <v>5</v>
      </c>
      <c r="B87" s="73" t="s">
        <v>98</v>
      </c>
      <c r="C87" s="1"/>
      <c r="D87" s="86">
        <f>SUM(E88:E113)</f>
        <v>2071000</v>
      </c>
      <c r="E87" s="87"/>
      <c r="F87" s="49">
        <f>SUM(F88:F113)</f>
        <v>2049220</v>
      </c>
      <c r="G87" s="49">
        <f>SUM(G88:G113)</f>
        <v>2060110</v>
      </c>
    </row>
    <row r="88" spans="1:7" ht="18.75">
      <c r="A88" s="4">
        <v>5.01</v>
      </c>
      <c r="B88" s="76" t="s">
        <v>99</v>
      </c>
      <c r="C88" s="5" t="s">
        <v>14</v>
      </c>
      <c r="D88" s="37">
        <v>1</v>
      </c>
      <c r="E88" s="47">
        <v>28000</v>
      </c>
      <c r="F88" s="48">
        <v>29033</v>
      </c>
      <c r="G88" s="48">
        <f>AVERAGE(E88:F88)</f>
        <v>28516.5</v>
      </c>
    </row>
    <row r="89" spans="1:7" ht="18.75">
      <c r="A89" s="4">
        <v>5.0199999999999996</v>
      </c>
      <c r="B89" s="76" t="s">
        <v>100</v>
      </c>
      <c r="C89" s="5" t="s">
        <v>14</v>
      </c>
      <c r="D89" s="37">
        <v>1</v>
      </c>
      <c r="E89" s="47">
        <v>101000</v>
      </c>
      <c r="F89" s="48">
        <v>99721</v>
      </c>
      <c r="G89" s="48">
        <f t="shared" ref="G89:G113" si="5">AVERAGE(E89:F89)</f>
        <v>100360.5</v>
      </c>
    </row>
    <row r="90" spans="1:7" ht="18.75">
      <c r="A90" s="4">
        <v>5.03</v>
      </c>
      <c r="B90" s="76" t="s">
        <v>101</v>
      </c>
      <c r="C90" s="5" t="s">
        <v>14</v>
      </c>
      <c r="D90" s="38">
        <v>1</v>
      </c>
      <c r="E90" s="47">
        <v>65000</v>
      </c>
      <c r="F90" s="48">
        <v>56095</v>
      </c>
      <c r="G90" s="48">
        <f t="shared" si="5"/>
        <v>60547.5</v>
      </c>
    </row>
    <row r="91" spans="1:7" ht="30">
      <c r="A91" s="4">
        <v>5.04</v>
      </c>
      <c r="B91" s="77" t="s">
        <v>102</v>
      </c>
      <c r="C91" s="5" t="s">
        <v>16</v>
      </c>
      <c r="D91" s="38">
        <v>1</v>
      </c>
      <c r="E91" s="47">
        <v>28000</v>
      </c>
      <c r="F91" s="48">
        <v>30049</v>
      </c>
      <c r="G91" s="48">
        <f t="shared" si="5"/>
        <v>29024.5</v>
      </c>
    </row>
    <row r="92" spans="1:7" ht="18.75">
      <c r="A92" s="4">
        <v>5.05</v>
      </c>
      <c r="B92" s="76" t="s">
        <v>103</v>
      </c>
      <c r="C92" s="5" t="s">
        <v>14</v>
      </c>
      <c r="D92" s="38">
        <v>1</v>
      </c>
      <c r="E92" s="47">
        <v>115000</v>
      </c>
      <c r="F92" s="48">
        <v>107121</v>
      </c>
      <c r="G92" s="48">
        <f t="shared" si="5"/>
        <v>111060.5</v>
      </c>
    </row>
    <row r="93" spans="1:7" ht="45">
      <c r="A93" s="4">
        <v>5.0599999999999996</v>
      </c>
      <c r="B93" s="77" t="s">
        <v>104</v>
      </c>
      <c r="C93" s="8" t="s">
        <v>14</v>
      </c>
      <c r="D93" s="38">
        <v>1</v>
      </c>
      <c r="E93" s="47">
        <v>75000</v>
      </c>
      <c r="F93" s="48">
        <v>70076</v>
      </c>
      <c r="G93" s="48">
        <f t="shared" si="5"/>
        <v>72538</v>
      </c>
    </row>
    <row r="94" spans="1:7" ht="18.75">
      <c r="A94" s="4">
        <v>5.07</v>
      </c>
      <c r="B94" s="76" t="s">
        <v>105</v>
      </c>
      <c r="C94" s="9" t="s">
        <v>14</v>
      </c>
      <c r="D94" s="38">
        <v>1</v>
      </c>
      <c r="E94" s="47">
        <v>64000</v>
      </c>
      <c r="F94" s="48">
        <v>65807</v>
      </c>
      <c r="G94" s="48">
        <f t="shared" si="5"/>
        <v>64903.5</v>
      </c>
    </row>
    <row r="95" spans="1:7" ht="18.75">
      <c r="A95" s="29">
        <v>5.08</v>
      </c>
      <c r="B95" s="76" t="s">
        <v>106</v>
      </c>
      <c r="C95" s="9" t="s">
        <v>14</v>
      </c>
      <c r="D95" s="38">
        <v>1</v>
      </c>
      <c r="E95" s="47">
        <v>68000</v>
      </c>
      <c r="F95" s="48">
        <v>73108</v>
      </c>
      <c r="G95" s="48">
        <f t="shared" si="5"/>
        <v>70554</v>
      </c>
    </row>
    <row r="96" spans="1:7" ht="18.75">
      <c r="A96" s="4">
        <v>5.09</v>
      </c>
      <c r="B96" s="76" t="s">
        <v>107</v>
      </c>
      <c r="C96" s="5" t="s">
        <v>16</v>
      </c>
      <c r="D96" s="38">
        <v>1</v>
      </c>
      <c r="E96" s="47">
        <v>95000</v>
      </c>
      <c r="F96" s="48">
        <v>107514</v>
      </c>
      <c r="G96" s="48">
        <f t="shared" si="5"/>
        <v>101257</v>
      </c>
    </row>
    <row r="97" spans="1:7" ht="18.75">
      <c r="A97" s="4">
        <v>5.0999999999999996</v>
      </c>
      <c r="B97" s="76" t="s">
        <v>108</v>
      </c>
      <c r="C97" s="5" t="s">
        <v>14</v>
      </c>
      <c r="D97" s="38">
        <v>1</v>
      </c>
      <c r="E97" s="47">
        <v>37000</v>
      </c>
      <c r="F97" s="48">
        <v>29814</v>
      </c>
      <c r="G97" s="48">
        <f t="shared" si="5"/>
        <v>33407</v>
      </c>
    </row>
    <row r="98" spans="1:7" ht="18.75">
      <c r="A98" s="29">
        <v>5.1100000000000003</v>
      </c>
      <c r="B98" s="76" t="s">
        <v>109</v>
      </c>
      <c r="C98" s="5" t="s">
        <v>16</v>
      </c>
      <c r="D98" s="38">
        <v>1</v>
      </c>
      <c r="E98" s="47">
        <v>31000</v>
      </c>
      <c r="F98" s="48">
        <v>33148</v>
      </c>
      <c r="G98" s="48">
        <f t="shared" si="5"/>
        <v>32074</v>
      </c>
    </row>
    <row r="99" spans="1:7" ht="18.75">
      <c r="A99" s="4">
        <v>5.12</v>
      </c>
      <c r="B99" s="76" t="s">
        <v>110</v>
      </c>
      <c r="C99" s="5" t="s">
        <v>14</v>
      </c>
      <c r="D99" s="38">
        <v>1</v>
      </c>
      <c r="E99" s="47">
        <v>82000</v>
      </c>
      <c r="F99" s="48">
        <v>80933</v>
      </c>
      <c r="G99" s="48">
        <f t="shared" si="5"/>
        <v>81466.5</v>
      </c>
    </row>
    <row r="100" spans="1:7" ht="18.75">
      <c r="A100" s="4">
        <v>5.13</v>
      </c>
      <c r="B100" s="77" t="s">
        <v>111</v>
      </c>
      <c r="C100" s="5" t="s">
        <v>16</v>
      </c>
      <c r="D100" s="38">
        <v>1</v>
      </c>
      <c r="E100" s="47">
        <v>29000</v>
      </c>
      <c r="F100" s="48">
        <v>18790</v>
      </c>
      <c r="G100" s="48">
        <f t="shared" si="5"/>
        <v>23895</v>
      </c>
    </row>
    <row r="101" spans="1:7" ht="18.75">
      <c r="A101" s="4">
        <v>5.14</v>
      </c>
      <c r="B101" s="77" t="s">
        <v>112</v>
      </c>
      <c r="C101" s="5" t="s">
        <v>14</v>
      </c>
      <c r="D101" s="38">
        <v>1</v>
      </c>
      <c r="E101" s="47">
        <v>22000</v>
      </c>
      <c r="F101" s="48">
        <v>23783</v>
      </c>
      <c r="G101" s="48">
        <f t="shared" si="5"/>
        <v>22891.5</v>
      </c>
    </row>
    <row r="102" spans="1:7" ht="30">
      <c r="A102" s="4">
        <v>5.15</v>
      </c>
      <c r="B102" s="78" t="s">
        <v>113</v>
      </c>
      <c r="C102" s="5" t="s">
        <v>16</v>
      </c>
      <c r="D102" s="37">
        <v>1</v>
      </c>
      <c r="E102" s="47">
        <v>36000</v>
      </c>
      <c r="F102" s="48">
        <v>39026</v>
      </c>
      <c r="G102" s="48">
        <f t="shared" si="5"/>
        <v>37513</v>
      </c>
    </row>
    <row r="103" spans="1:7" ht="18.75">
      <c r="A103" s="4">
        <v>5.16</v>
      </c>
      <c r="B103" s="77" t="s">
        <v>114</v>
      </c>
      <c r="C103" s="5" t="s">
        <v>14</v>
      </c>
      <c r="D103" s="37">
        <v>1</v>
      </c>
      <c r="E103" s="47">
        <v>92000</v>
      </c>
      <c r="F103" s="48">
        <v>103846</v>
      </c>
      <c r="G103" s="48">
        <f t="shared" si="5"/>
        <v>97923</v>
      </c>
    </row>
    <row r="104" spans="1:7" ht="18.75">
      <c r="A104" s="4">
        <v>5.17</v>
      </c>
      <c r="B104" s="77" t="s">
        <v>115</v>
      </c>
      <c r="C104" s="5" t="s">
        <v>14</v>
      </c>
      <c r="D104" s="37">
        <v>1</v>
      </c>
      <c r="E104" s="47">
        <v>111000</v>
      </c>
      <c r="F104" s="48">
        <v>90475</v>
      </c>
      <c r="G104" s="48">
        <f t="shared" si="5"/>
        <v>100737.5</v>
      </c>
    </row>
    <row r="105" spans="1:7" ht="18.75">
      <c r="A105" s="4">
        <v>5.18</v>
      </c>
      <c r="B105" s="77" t="s">
        <v>116</v>
      </c>
      <c r="C105" s="5" t="s">
        <v>14</v>
      </c>
      <c r="D105" s="37">
        <v>1</v>
      </c>
      <c r="E105" s="47">
        <v>95000</v>
      </c>
      <c r="F105" s="48">
        <v>59666</v>
      </c>
      <c r="G105" s="48">
        <f t="shared" si="5"/>
        <v>77333</v>
      </c>
    </row>
    <row r="106" spans="1:7" ht="18.75">
      <c r="A106" s="4">
        <v>5.19</v>
      </c>
      <c r="B106" s="77" t="s">
        <v>117</v>
      </c>
      <c r="C106" s="5" t="s">
        <v>16</v>
      </c>
      <c r="D106" s="37">
        <v>1</v>
      </c>
      <c r="E106" s="47">
        <v>62000</v>
      </c>
      <c r="F106" s="48">
        <v>59560</v>
      </c>
      <c r="G106" s="48">
        <f t="shared" si="5"/>
        <v>60780</v>
      </c>
    </row>
    <row r="107" spans="1:7" ht="18.75">
      <c r="A107" s="4">
        <v>5.2</v>
      </c>
      <c r="B107" s="77" t="s">
        <v>118</v>
      </c>
      <c r="C107" s="5" t="s">
        <v>14</v>
      </c>
      <c r="D107" s="37">
        <v>1</v>
      </c>
      <c r="E107" s="47">
        <v>168000</v>
      </c>
      <c r="F107" s="48">
        <v>215160</v>
      </c>
      <c r="G107" s="48">
        <f t="shared" si="5"/>
        <v>191580</v>
      </c>
    </row>
    <row r="108" spans="1:7" ht="18.75">
      <c r="A108" s="4">
        <v>5.21</v>
      </c>
      <c r="B108" s="77" t="s">
        <v>119</v>
      </c>
      <c r="C108" s="5" t="s">
        <v>16</v>
      </c>
      <c r="D108" s="37">
        <v>1</v>
      </c>
      <c r="E108" s="47">
        <v>23000</v>
      </c>
      <c r="F108" s="48">
        <v>17282</v>
      </c>
      <c r="G108" s="48">
        <f t="shared" si="5"/>
        <v>20141</v>
      </c>
    </row>
    <row r="109" spans="1:7" ht="18.75">
      <c r="A109" s="4">
        <v>5.22</v>
      </c>
      <c r="B109" s="77" t="s">
        <v>120</v>
      </c>
      <c r="C109" s="5" t="s">
        <v>14</v>
      </c>
      <c r="D109" s="37">
        <v>1</v>
      </c>
      <c r="E109" s="47">
        <v>270000</v>
      </c>
      <c r="F109" s="48">
        <v>280749</v>
      </c>
      <c r="G109" s="48">
        <f t="shared" si="5"/>
        <v>275374.5</v>
      </c>
    </row>
    <row r="110" spans="1:7" ht="18.75">
      <c r="A110" s="4">
        <v>5.23</v>
      </c>
      <c r="B110" s="77" t="s">
        <v>121</v>
      </c>
      <c r="C110" s="5" t="s">
        <v>16</v>
      </c>
      <c r="D110" s="37">
        <v>1</v>
      </c>
      <c r="E110" s="47">
        <v>52000</v>
      </c>
      <c r="F110" s="48">
        <v>51920</v>
      </c>
      <c r="G110" s="48">
        <f t="shared" si="5"/>
        <v>51960</v>
      </c>
    </row>
    <row r="111" spans="1:7" ht="18.75">
      <c r="A111" s="4">
        <v>5.2399999999999904</v>
      </c>
      <c r="B111" s="77" t="s">
        <v>122</v>
      </c>
      <c r="C111" s="5" t="s">
        <v>16</v>
      </c>
      <c r="D111" s="37">
        <v>1</v>
      </c>
      <c r="E111" s="47">
        <v>32000</v>
      </c>
      <c r="F111" s="48">
        <v>27093</v>
      </c>
      <c r="G111" s="48">
        <f t="shared" si="5"/>
        <v>29546.5</v>
      </c>
    </row>
    <row r="112" spans="1:7" ht="18.75">
      <c r="A112" s="4">
        <v>5.2499999999999902</v>
      </c>
      <c r="B112" s="77" t="s">
        <v>123</v>
      </c>
      <c r="C112" s="5" t="s">
        <v>14</v>
      </c>
      <c r="D112" s="37">
        <v>1</v>
      </c>
      <c r="E112" s="47">
        <v>185000</v>
      </c>
      <c r="F112" s="48">
        <v>180954</v>
      </c>
      <c r="G112" s="48">
        <f t="shared" si="5"/>
        <v>182977</v>
      </c>
    </row>
    <row r="113" spans="1:7" ht="45.75" thickBot="1">
      <c r="A113" s="4">
        <v>5.25999999999999</v>
      </c>
      <c r="B113" s="77" t="s">
        <v>124</v>
      </c>
      <c r="C113" s="5" t="s">
        <v>14</v>
      </c>
      <c r="D113" s="37">
        <v>1</v>
      </c>
      <c r="E113" s="47">
        <v>105000</v>
      </c>
      <c r="F113" s="48">
        <v>98497</v>
      </c>
      <c r="G113" s="48">
        <f t="shared" si="5"/>
        <v>101748.5</v>
      </c>
    </row>
    <row r="114" spans="1:7" ht="19.5" thickBot="1">
      <c r="A114" s="14">
        <v>6</v>
      </c>
      <c r="B114" s="73" t="s">
        <v>125</v>
      </c>
      <c r="C114" s="1"/>
      <c r="D114" s="86">
        <f>SUM(E115:E139)</f>
        <v>9538507</v>
      </c>
      <c r="E114" s="87"/>
      <c r="F114" s="49">
        <f>SUM(F115:F139)</f>
        <v>9427145</v>
      </c>
      <c r="G114" s="49">
        <f>SUM(G115:G139)</f>
        <v>9482826</v>
      </c>
    </row>
    <row r="115" spans="1:7" ht="18.75">
      <c r="A115" s="4">
        <v>6.01</v>
      </c>
      <c r="B115" s="77" t="s">
        <v>126</v>
      </c>
      <c r="C115" s="5" t="s">
        <v>16</v>
      </c>
      <c r="D115" s="37">
        <v>1</v>
      </c>
      <c r="E115" s="47">
        <v>98000</v>
      </c>
      <c r="F115" s="48">
        <v>134187</v>
      </c>
      <c r="G115" s="48">
        <f>AVERAGE(E115:F115)</f>
        <v>116093.5</v>
      </c>
    </row>
    <row r="116" spans="1:7" ht="18.75">
      <c r="A116" s="4">
        <v>6.02</v>
      </c>
      <c r="B116" s="78" t="s">
        <v>127</v>
      </c>
      <c r="C116" s="5" t="s">
        <v>18</v>
      </c>
      <c r="D116" s="37">
        <v>1</v>
      </c>
      <c r="E116" s="47">
        <v>1850000</v>
      </c>
      <c r="F116" s="48">
        <v>1258030</v>
      </c>
      <c r="G116" s="48">
        <f t="shared" ref="G116:G136" si="6">AVERAGE(E116:F116)</f>
        <v>1554015</v>
      </c>
    </row>
    <row r="117" spans="1:7" ht="30">
      <c r="A117" s="4">
        <v>6.03</v>
      </c>
      <c r="B117" s="78" t="s">
        <v>128</v>
      </c>
      <c r="C117" s="5" t="s">
        <v>14</v>
      </c>
      <c r="D117" s="37">
        <v>1</v>
      </c>
      <c r="E117" s="47">
        <v>1100000</v>
      </c>
      <c r="F117" s="48">
        <v>951473</v>
      </c>
      <c r="G117" s="48">
        <f t="shared" si="6"/>
        <v>1025736.5</v>
      </c>
    </row>
    <row r="118" spans="1:7" ht="18.75">
      <c r="A118" s="4">
        <v>6.04</v>
      </c>
      <c r="B118" s="79" t="s">
        <v>129</v>
      </c>
      <c r="C118" s="5" t="s">
        <v>14</v>
      </c>
      <c r="D118" s="37">
        <v>1</v>
      </c>
      <c r="E118" s="47">
        <v>450000</v>
      </c>
      <c r="F118" s="48">
        <v>406462</v>
      </c>
      <c r="G118" s="48">
        <f t="shared" si="6"/>
        <v>428231</v>
      </c>
    </row>
    <row r="119" spans="1:7" ht="30">
      <c r="A119" s="4">
        <v>6.05</v>
      </c>
      <c r="B119" s="78" t="s">
        <v>130</v>
      </c>
      <c r="C119" s="5" t="s">
        <v>16</v>
      </c>
      <c r="D119" s="37">
        <v>1</v>
      </c>
      <c r="E119" s="47">
        <v>96000</v>
      </c>
      <c r="F119" s="48">
        <v>147419</v>
      </c>
      <c r="G119" s="48">
        <f t="shared" si="6"/>
        <v>121709.5</v>
      </c>
    </row>
    <row r="120" spans="1:7" ht="18.75">
      <c r="A120" s="4">
        <v>6.06</v>
      </c>
      <c r="B120" s="78" t="s">
        <v>131</v>
      </c>
      <c r="C120" s="5" t="s">
        <v>14</v>
      </c>
      <c r="D120" s="37">
        <v>1</v>
      </c>
      <c r="E120" s="47">
        <v>48752</v>
      </c>
      <c r="F120" s="48">
        <v>69495</v>
      </c>
      <c r="G120" s="48">
        <f t="shared" si="6"/>
        <v>59123.5</v>
      </c>
    </row>
    <row r="121" spans="1:7" ht="30">
      <c r="A121" s="4">
        <v>6.07</v>
      </c>
      <c r="B121" s="78" t="s">
        <v>132</v>
      </c>
      <c r="C121" s="5" t="s">
        <v>16</v>
      </c>
      <c r="D121" s="37">
        <v>1</v>
      </c>
      <c r="E121" s="47">
        <v>320000</v>
      </c>
      <c r="F121" s="48">
        <v>415167</v>
      </c>
      <c r="G121" s="48">
        <f t="shared" si="6"/>
        <v>367583.5</v>
      </c>
    </row>
    <row r="122" spans="1:7" ht="18.75">
      <c r="A122" s="4">
        <v>6.08</v>
      </c>
      <c r="B122" s="78" t="s">
        <v>133</v>
      </c>
      <c r="C122" s="5" t="s">
        <v>14</v>
      </c>
      <c r="D122" s="37">
        <v>1</v>
      </c>
      <c r="E122" s="47">
        <v>15000</v>
      </c>
      <c r="F122" s="48">
        <v>15430</v>
      </c>
      <c r="G122" s="48">
        <f t="shared" si="6"/>
        <v>15215</v>
      </c>
    </row>
    <row r="123" spans="1:7" ht="30">
      <c r="A123" s="4">
        <v>6.09</v>
      </c>
      <c r="B123" s="78" t="s">
        <v>134</v>
      </c>
      <c r="C123" s="5" t="s">
        <v>14</v>
      </c>
      <c r="D123" s="37">
        <v>1</v>
      </c>
      <c r="E123" s="47">
        <v>365000</v>
      </c>
      <c r="F123" s="48">
        <v>426572</v>
      </c>
      <c r="G123" s="48">
        <f t="shared" si="6"/>
        <v>395786</v>
      </c>
    </row>
    <row r="124" spans="1:7" ht="30">
      <c r="A124" s="4">
        <v>6.1</v>
      </c>
      <c r="B124" s="78" t="s">
        <v>135</v>
      </c>
      <c r="C124" s="5" t="s">
        <v>14</v>
      </c>
      <c r="D124" s="37">
        <v>1</v>
      </c>
      <c r="E124" s="47">
        <v>120000</v>
      </c>
      <c r="F124" s="48">
        <v>129152</v>
      </c>
      <c r="G124" s="48">
        <f t="shared" si="6"/>
        <v>124576</v>
      </c>
    </row>
    <row r="125" spans="1:7" ht="30">
      <c r="A125" s="4">
        <v>6.11</v>
      </c>
      <c r="B125" s="78" t="s">
        <v>136</v>
      </c>
      <c r="C125" s="5" t="s">
        <v>14</v>
      </c>
      <c r="D125" s="37">
        <v>1</v>
      </c>
      <c r="E125" s="47">
        <v>405000</v>
      </c>
      <c r="F125" s="48">
        <v>373498</v>
      </c>
      <c r="G125" s="48">
        <f t="shared" si="6"/>
        <v>389249</v>
      </c>
    </row>
    <row r="126" spans="1:7" ht="45">
      <c r="A126" s="4">
        <v>6.12</v>
      </c>
      <c r="B126" s="77" t="s">
        <v>137</v>
      </c>
      <c r="C126" s="5" t="s">
        <v>14</v>
      </c>
      <c r="D126" s="37">
        <v>1</v>
      </c>
      <c r="E126" s="47">
        <v>505000</v>
      </c>
      <c r="F126" s="48">
        <v>544324</v>
      </c>
      <c r="G126" s="48">
        <f t="shared" si="6"/>
        <v>524662</v>
      </c>
    </row>
    <row r="127" spans="1:7" ht="18.75">
      <c r="A127" s="4">
        <v>6.13</v>
      </c>
      <c r="B127" s="77" t="s">
        <v>138</v>
      </c>
      <c r="C127" s="5" t="s">
        <v>14</v>
      </c>
      <c r="D127" s="37">
        <v>1</v>
      </c>
      <c r="E127" s="47">
        <v>170000</v>
      </c>
      <c r="F127" s="48">
        <v>174235</v>
      </c>
      <c r="G127" s="48">
        <f t="shared" si="6"/>
        <v>172117.5</v>
      </c>
    </row>
    <row r="128" spans="1:7" ht="30">
      <c r="A128" s="4">
        <v>6.1400000000000103</v>
      </c>
      <c r="B128" s="77" t="s">
        <v>139</v>
      </c>
      <c r="C128" s="5" t="s">
        <v>14</v>
      </c>
      <c r="D128" s="38">
        <v>1</v>
      </c>
      <c r="E128" s="47">
        <v>685000</v>
      </c>
      <c r="F128" s="48">
        <v>713081</v>
      </c>
      <c r="G128" s="48">
        <f t="shared" si="6"/>
        <v>699040.5</v>
      </c>
    </row>
    <row r="129" spans="1:7" ht="30">
      <c r="A129" s="4">
        <v>6.1500000000000101</v>
      </c>
      <c r="B129" s="77" t="s">
        <v>140</v>
      </c>
      <c r="C129" s="6" t="s">
        <v>16</v>
      </c>
      <c r="D129" s="38">
        <v>1</v>
      </c>
      <c r="E129" s="47">
        <v>55000</v>
      </c>
      <c r="F129" s="48">
        <v>49195</v>
      </c>
      <c r="G129" s="48">
        <f t="shared" si="6"/>
        <v>52097.5</v>
      </c>
    </row>
    <row r="130" spans="1:7" ht="30">
      <c r="A130" s="4">
        <v>6.1600000000000099</v>
      </c>
      <c r="B130" s="77" t="s">
        <v>141</v>
      </c>
      <c r="C130" s="6" t="s">
        <v>142</v>
      </c>
      <c r="D130" s="38">
        <v>1</v>
      </c>
      <c r="E130" s="47">
        <v>10555</v>
      </c>
      <c r="F130" s="48">
        <v>104031</v>
      </c>
      <c r="G130" s="48">
        <f t="shared" si="6"/>
        <v>57293</v>
      </c>
    </row>
    <row r="131" spans="1:7" ht="18.75">
      <c r="A131" s="4">
        <v>6.1700000000000097</v>
      </c>
      <c r="B131" s="77" t="s">
        <v>143</v>
      </c>
      <c r="C131" s="6" t="s">
        <v>14</v>
      </c>
      <c r="D131" s="38">
        <v>1</v>
      </c>
      <c r="E131" s="47">
        <v>40000</v>
      </c>
      <c r="F131" s="48">
        <v>378204</v>
      </c>
      <c r="G131" s="48">
        <f t="shared" si="6"/>
        <v>209102</v>
      </c>
    </row>
    <row r="132" spans="1:7" ht="18.75">
      <c r="A132" s="4">
        <v>6.1800000000000104</v>
      </c>
      <c r="B132" s="77" t="s">
        <v>144</v>
      </c>
      <c r="C132" s="9" t="s">
        <v>14</v>
      </c>
      <c r="D132" s="38">
        <v>1</v>
      </c>
      <c r="E132" s="47">
        <v>45000</v>
      </c>
      <c r="F132" s="48">
        <v>42401</v>
      </c>
      <c r="G132" s="48">
        <f t="shared" si="6"/>
        <v>43700.5</v>
      </c>
    </row>
    <row r="133" spans="1:7" ht="18.75">
      <c r="A133" s="29">
        <v>6.1900000000000102</v>
      </c>
      <c r="B133" s="77" t="s">
        <v>145</v>
      </c>
      <c r="C133" s="9" t="s">
        <v>18</v>
      </c>
      <c r="D133" s="38">
        <v>1</v>
      </c>
      <c r="E133" s="47">
        <v>165000</v>
      </c>
      <c r="F133" s="48">
        <v>215787</v>
      </c>
      <c r="G133" s="48">
        <f t="shared" si="6"/>
        <v>190393.5</v>
      </c>
    </row>
    <row r="134" spans="1:7" ht="18.75">
      <c r="A134" s="4">
        <v>6.2000000000000099</v>
      </c>
      <c r="B134" s="77" t="s">
        <v>146</v>
      </c>
      <c r="C134" s="6" t="s">
        <v>16</v>
      </c>
      <c r="D134" s="38">
        <v>1</v>
      </c>
      <c r="E134" s="47">
        <v>390000</v>
      </c>
      <c r="F134" s="48">
        <v>402142</v>
      </c>
      <c r="G134" s="48">
        <f t="shared" si="6"/>
        <v>396071</v>
      </c>
    </row>
    <row r="135" spans="1:7" ht="18.75">
      <c r="A135" s="4">
        <v>6.2100000000000097</v>
      </c>
      <c r="B135" s="77" t="s">
        <v>147</v>
      </c>
      <c r="C135" s="6" t="s">
        <v>72</v>
      </c>
      <c r="D135" s="38">
        <v>1</v>
      </c>
      <c r="E135" s="47">
        <v>470000</v>
      </c>
      <c r="F135" s="48">
        <v>504301</v>
      </c>
      <c r="G135" s="48">
        <f t="shared" si="6"/>
        <v>487150.5</v>
      </c>
    </row>
    <row r="136" spans="1:7" ht="18.75">
      <c r="A136" s="4">
        <v>6.2200000000000104</v>
      </c>
      <c r="B136" s="77" t="s">
        <v>148</v>
      </c>
      <c r="C136" s="9" t="s">
        <v>14</v>
      </c>
      <c r="D136" s="38">
        <v>1</v>
      </c>
      <c r="E136" s="47">
        <v>780000</v>
      </c>
      <c r="F136" s="48">
        <v>740382</v>
      </c>
      <c r="G136" s="48">
        <f t="shared" si="6"/>
        <v>760191</v>
      </c>
    </row>
    <row r="137" spans="1:7" ht="18.75">
      <c r="A137" s="4">
        <v>6.2300000000000102</v>
      </c>
      <c r="B137" s="76" t="s">
        <v>149</v>
      </c>
      <c r="C137" s="9" t="s">
        <v>16</v>
      </c>
      <c r="D137" s="39">
        <v>1</v>
      </c>
      <c r="E137" s="47">
        <v>590000</v>
      </c>
      <c r="F137" s="48">
        <v>563191</v>
      </c>
      <c r="G137" s="48">
        <f>AVERAGE(E137:F137)</f>
        <v>576595.5</v>
      </c>
    </row>
    <row r="138" spans="1:7" ht="18.75">
      <c r="A138" s="4">
        <v>6.24000000000001</v>
      </c>
      <c r="B138" s="76" t="s">
        <v>150</v>
      </c>
      <c r="C138" s="9" t="s">
        <v>18</v>
      </c>
      <c r="D138" s="39">
        <v>1</v>
      </c>
      <c r="E138" s="47">
        <v>155000</v>
      </c>
      <c r="F138" s="48">
        <v>228203</v>
      </c>
      <c r="G138" s="48">
        <f>AVERAGE(E138:F138)</f>
        <v>191601.5</v>
      </c>
    </row>
    <row r="139" spans="1:7" ht="30.75" thickBot="1">
      <c r="A139" s="4">
        <v>6.2500000000000098</v>
      </c>
      <c r="B139" s="76" t="s">
        <v>151</v>
      </c>
      <c r="C139" s="9" t="s">
        <v>14</v>
      </c>
      <c r="D139" s="40">
        <v>1</v>
      </c>
      <c r="E139" s="47">
        <v>610200</v>
      </c>
      <c r="F139" s="48">
        <v>440783</v>
      </c>
      <c r="G139" s="48">
        <f>AVERAGE(E139:F139)</f>
        <v>525491.5</v>
      </c>
    </row>
    <row r="140" spans="1:7" ht="19.5" thickBot="1">
      <c r="A140" s="14">
        <v>7</v>
      </c>
      <c r="B140" s="73" t="s">
        <v>152</v>
      </c>
      <c r="C140" s="1"/>
      <c r="D140" s="86">
        <f>SUM(E141:E167)</f>
        <v>1755000</v>
      </c>
      <c r="E140" s="87"/>
      <c r="F140" s="49">
        <f>SUM(F141:F167)</f>
        <v>1653158</v>
      </c>
      <c r="G140" s="49">
        <f>SUM(G141:G167)</f>
        <v>1704079</v>
      </c>
    </row>
    <row r="141" spans="1:7" ht="18.75">
      <c r="A141" s="29">
        <v>7.01</v>
      </c>
      <c r="B141" s="77" t="s">
        <v>153</v>
      </c>
      <c r="C141" s="5" t="s">
        <v>14</v>
      </c>
      <c r="D141" s="37">
        <v>1</v>
      </c>
      <c r="E141" s="47">
        <v>12000</v>
      </c>
      <c r="F141" s="48">
        <v>12804</v>
      </c>
      <c r="G141" s="48">
        <f>AVERAGE(E141:F141)</f>
        <v>12402</v>
      </c>
    </row>
    <row r="142" spans="1:7" ht="18.75">
      <c r="A142" s="29">
        <v>7.02</v>
      </c>
      <c r="B142" s="77" t="s">
        <v>154</v>
      </c>
      <c r="C142" s="5" t="s">
        <v>14</v>
      </c>
      <c r="D142" s="37">
        <v>1</v>
      </c>
      <c r="E142" s="47">
        <v>13000</v>
      </c>
      <c r="F142" s="48">
        <v>15483</v>
      </c>
      <c r="G142" s="48">
        <f t="shared" ref="G142:G167" si="7">AVERAGE(E142:F142)</f>
        <v>14241.5</v>
      </c>
    </row>
    <row r="143" spans="1:7" ht="30">
      <c r="A143" s="29">
        <v>7.03</v>
      </c>
      <c r="B143" s="77" t="s">
        <v>155</v>
      </c>
      <c r="C143" s="5" t="s">
        <v>14</v>
      </c>
      <c r="D143" s="37">
        <v>1</v>
      </c>
      <c r="E143" s="47">
        <v>15000</v>
      </c>
      <c r="F143" s="48">
        <v>18202</v>
      </c>
      <c r="G143" s="48">
        <f t="shared" si="7"/>
        <v>16601</v>
      </c>
    </row>
    <row r="144" spans="1:7" ht="18.75">
      <c r="A144" s="29">
        <v>7.04</v>
      </c>
      <c r="B144" s="77" t="s">
        <v>156</v>
      </c>
      <c r="C144" s="5" t="s">
        <v>14</v>
      </c>
      <c r="D144" s="37">
        <v>1</v>
      </c>
      <c r="E144" s="47">
        <v>11000</v>
      </c>
      <c r="F144" s="48">
        <v>12569</v>
      </c>
      <c r="G144" s="48">
        <f t="shared" si="7"/>
        <v>11784.5</v>
      </c>
    </row>
    <row r="145" spans="1:7" ht="18.75">
      <c r="A145" s="4">
        <v>7.05</v>
      </c>
      <c r="B145" s="77" t="s">
        <v>157</v>
      </c>
      <c r="C145" s="5" t="s">
        <v>14</v>
      </c>
      <c r="D145" s="37">
        <v>1</v>
      </c>
      <c r="E145" s="47">
        <v>18000</v>
      </c>
      <c r="F145" s="48">
        <v>19453</v>
      </c>
      <c r="G145" s="48">
        <f t="shared" si="7"/>
        <v>18726.5</v>
      </c>
    </row>
    <row r="146" spans="1:7" ht="18.75">
      <c r="A146" s="4">
        <v>7.06</v>
      </c>
      <c r="B146" s="77" t="s">
        <v>158</v>
      </c>
      <c r="C146" s="5" t="s">
        <v>14</v>
      </c>
      <c r="D146" s="37">
        <v>1</v>
      </c>
      <c r="E146" s="47">
        <v>24000</v>
      </c>
      <c r="F146" s="48">
        <v>29435</v>
      </c>
      <c r="G146" s="48">
        <f t="shared" si="7"/>
        <v>26717.5</v>
      </c>
    </row>
    <row r="147" spans="1:7" ht="18.75">
      <c r="A147" s="4">
        <v>7.07</v>
      </c>
      <c r="B147" s="76" t="s">
        <v>159</v>
      </c>
      <c r="C147" s="5" t="s">
        <v>14</v>
      </c>
      <c r="D147" s="37">
        <v>1</v>
      </c>
      <c r="E147" s="47">
        <v>310000</v>
      </c>
      <c r="F147" s="48">
        <v>325018</v>
      </c>
      <c r="G147" s="48">
        <f t="shared" si="7"/>
        <v>317509</v>
      </c>
    </row>
    <row r="148" spans="1:7" ht="18.75">
      <c r="A148" s="29">
        <v>7.08</v>
      </c>
      <c r="B148" s="76" t="s">
        <v>160</v>
      </c>
      <c r="C148" s="5" t="s">
        <v>14</v>
      </c>
      <c r="D148" s="37">
        <v>1</v>
      </c>
      <c r="E148" s="47">
        <v>61000</v>
      </c>
      <c r="F148" s="48">
        <v>59296</v>
      </c>
      <c r="G148" s="48">
        <f t="shared" si="7"/>
        <v>60148</v>
      </c>
    </row>
    <row r="149" spans="1:7" ht="18.75">
      <c r="A149" s="4">
        <v>7.09</v>
      </c>
      <c r="B149" s="76" t="s">
        <v>161</v>
      </c>
      <c r="C149" s="5" t="s">
        <v>14</v>
      </c>
      <c r="D149" s="37">
        <v>1</v>
      </c>
      <c r="E149" s="47">
        <v>68000</v>
      </c>
      <c r="F149" s="48">
        <v>76549</v>
      </c>
      <c r="G149" s="48">
        <f t="shared" si="7"/>
        <v>72274.5</v>
      </c>
    </row>
    <row r="150" spans="1:7" ht="30">
      <c r="A150" s="4">
        <v>7.1</v>
      </c>
      <c r="B150" s="77" t="s">
        <v>162</v>
      </c>
      <c r="C150" s="5" t="s">
        <v>14</v>
      </c>
      <c r="D150" s="37">
        <v>1</v>
      </c>
      <c r="E150" s="47">
        <v>110500</v>
      </c>
      <c r="F150" s="48">
        <v>99346</v>
      </c>
      <c r="G150" s="48">
        <f t="shared" si="7"/>
        <v>104923</v>
      </c>
    </row>
    <row r="151" spans="1:7" ht="30">
      <c r="A151" s="4">
        <v>7.11</v>
      </c>
      <c r="B151" s="76" t="s">
        <v>163</v>
      </c>
      <c r="C151" s="5" t="s">
        <v>14</v>
      </c>
      <c r="D151" s="37">
        <v>1</v>
      </c>
      <c r="E151" s="47">
        <v>152000</v>
      </c>
      <c r="F151" s="48">
        <v>109291</v>
      </c>
      <c r="G151" s="48">
        <f t="shared" si="7"/>
        <v>130645.5</v>
      </c>
    </row>
    <row r="152" spans="1:7" ht="30">
      <c r="A152" s="29">
        <v>7.12</v>
      </c>
      <c r="B152" s="76" t="s">
        <v>164</v>
      </c>
      <c r="C152" s="5" t="s">
        <v>14</v>
      </c>
      <c r="D152" s="38">
        <v>1</v>
      </c>
      <c r="E152" s="47">
        <v>96000</v>
      </c>
      <c r="F152" s="48">
        <v>68532</v>
      </c>
      <c r="G152" s="48">
        <f t="shared" si="7"/>
        <v>82266</v>
      </c>
    </row>
    <row r="153" spans="1:7" ht="30">
      <c r="A153" s="4">
        <v>7.13</v>
      </c>
      <c r="B153" s="77" t="s">
        <v>165</v>
      </c>
      <c r="C153" s="8" t="s">
        <v>14</v>
      </c>
      <c r="D153" s="38">
        <v>1</v>
      </c>
      <c r="E153" s="47">
        <v>13000</v>
      </c>
      <c r="F153" s="48">
        <v>16628</v>
      </c>
      <c r="G153" s="48">
        <f t="shared" si="7"/>
        <v>14814</v>
      </c>
    </row>
    <row r="154" spans="1:7" ht="45">
      <c r="A154" s="4">
        <v>7.14</v>
      </c>
      <c r="B154" s="77" t="s">
        <v>166</v>
      </c>
      <c r="C154" s="8" t="s">
        <v>14</v>
      </c>
      <c r="D154" s="38">
        <v>1</v>
      </c>
      <c r="E154" s="47">
        <v>52000</v>
      </c>
      <c r="F154" s="48">
        <v>53593</v>
      </c>
      <c r="G154" s="48">
        <f t="shared" si="7"/>
        <v>52796.5</v>
      </c>
    </row>
    <row r="155" spans="1:7" ht="45">
      <c r="A155" s="4">
        <v>7.15</v>
      </c>
      <c r="B155" s="77" t="s">
        <v>167</v>
      </c>
      <c r="C155" s="8" t="s">
        <v>16</v>
      </c>
      <c r="D155" s="38">
        <v>1</v>
      </c>
      <c r="E155" s="47">
        <v>52000</v>
      </c>
      <c r="F155" s="48">
        <v>63302</v>
      </c>
      <c r="G155" s="48">
        <f t="shared" si="7"/>
        <v>57651</v>
      </c>
    </row>
    <row r="156" spans="1:7" ht="45">
      <c r="A156" s="4">
        <v>7.16</v>
      </c>
      <c r="B156" s="77" t="s">
        <v>83</v>
      </c>
      <c r="C156" s="8" t="s">
        <v>14</v>
      </c>
      <c r="D156" s="38">
        <v>1</v>
      </c>
      <c r="E156" s="47">
        <v>9000</v>
      </c>
      <c r="F156" s="48">
        <v>9900</v>
      </c>
      <c r="G156" s="48">
        <f t="shared" si="7"/>
        <v>9450</v>
      </c>
    </row>
    <row r="157" spans="1:7" ht="45">
      <c r="A157" s="4">
        <v>7.17</v>
      </c>
      <c r="B157" s="77" t="s">
        <v>168</v>
      </c>
      <c r="C157" s="8" t="s">
        <v>14</v>
      </c>
      <c r="D157" s="38">
        <v>1</v>
      </c>
      <c r="E157" s="47">
        <v>19000</v>
      </c>
      <c r="F157" s="48">
        <v>19680</v>
      </c>
      <c r="G157" s="48">
        <f t="shared" si="7"/>
        <v>19340</v>
      </c>
    </row>
    <row r="158" spans="1:7" ht="45">
      <c r="A158" s="4">
        <v>7.18</v>
      </c>
      <c r="B158" s="77" t="s">
        <v>169</v>
      </c>
      <c r="C158" s="8" t="s">
        <v>14</v>
      </c>
      <c r="D158" s="38">
        <v>1</v>
      </c>
      <c r="E158" s="47">
        <v>52000</v>
      </c>
      <c r="F158" s="48">
        <v>24194</v>
      </c>
      <c r="G158" s="48">
        <f t="shared" si="7"/>
        <v>38097</v>
      </c>
    </row>
    <row r="159" spans="1:7" ht="18.75">
      <c r="A159" s="29">
        <v>7.19</v>
      </c>
      <c r="B159" s="77" t="s">
        <v>170</v>
      </c>
      <c r="C159" s="9" t="s">
        <v>16</v>
      </c>
      <c r="D159" s="37">
        <v>1</v>
      </c>
      <c r="E159" s="47">
        <v>45000</v>
      </c>
      <c r="F159" s="48">
        <v>47543</v>
      </c>
      <c r="G159" s="48">
        <f t="shared" si="7"/>
        <v>46271.5</v>
      </c>
    </row>
    <row r="160" spans="1:7" ht="18.75">
      <c r="A160" s="4">
        <v>7.2</v>
      </c>
      <c r="B160" s="77" t="s">
        <v>171</v>
      </c>
      <c r="C160" s="9" t="s">
        <v>14</v>
      </c>
      <c r="D160" s="37">
        <v>1</v>
      </c>
      <c r="E160" s="47">
        <v>62000</v>
      </c>
      <c r="F160" s="48">
        <v>63925</v>
      </c>
      <c r="G160" s="48">
        <f t="shared" si="7"/>
        <v>62962.5</v>
      </c>
    </row>
    <row r="161" spans="1:7" ht="18.75">
      <c r="A161" s="4">
        <v>7.21</v>
      </c>
      <c r="B161" s="77" t="s">
        <v>172</v>
      </c>
      <c r="C161" s="9" t="s">
        <v>16</v>
      </c>
      <c r="D161" s="37">
        <v>1</v>
      </c>
      <c r="E161" s="47">
        <v>45000</v>
      </c>
      <c r="F161" s="48">
        <v>48392</v>
      </c>
      <c r="G161" s="48">
        <f t="shared" si="7"/>
        <v>46696</v>
      </c>
    </row>
    <row r="162" spans="1:7" ht="18.75">
      <c r="A162" s="4">
        <v>7.22</v>
      </c>
      <c r="B162" s="77" t="s">
        <v>173</v>
      </c>
      <c r="C162" s="9" t="s">
        <v>14</v>
      </c>
      <c r="D162" s="37">
        <v>1</v>
      </c>
      <c r="E162" s="47">
        <v>180000</v>
      </c>
      <c r="F162" s="48">
        <v>196937</v>
      </c>
      <c r="G162" s="48">
        <f t="shared" si="7"/>
        <v>188468.5</v>
      </c>
    </row>
    <row r="163" spans="1:7" ht="18.75">
      <c r="A163" s="4">
        <v>7.23</v>
      </c>
      <c r="B163" s="80" t="s">
        <v>174</v>
      </c>
      <c r="C163" s="9" t="s">
        <v>14</v>
      </c>
      <c r="D163" s="37">
        <v>1</v>
      </c>
      <c r="E163" s="47">
        <v>150000</v>
      </c>
      <c r="F163" s="48">
        <v>148278</v>
      </c>
      <c r="G163" s="48">
        <f t="shared" si="7"/>
        <v>149139</v>
      </c>
    </row>
    <row r="164" spans="1:7" ht="18.75">
      <c r="A164" s="4">
        <v>7.2399999999999904</v>
      </c>
      <c r="B164" s="80" t="s">
        <v>175</v>
      </c>
      <c r="C164" s="9" t="s">
        <v>14</v>
      </c>
      <c r="D164" s="37">
        <v>1</v>
      </c>
      <c r="E164" s="47">
        <v>98000</v>
      </c>
      <c r="F164" s="48">
        <v>26869</v>
      </c>
      <c r="G164" s="48">
        <f t="shared" si="7"/>
        <v>62434.5</v>
      </c>
    </row>
    <row r="165" spans="1:7" ht="18.75">
      <c r="A165" s="29">
        <v>7.2499999999999902</v>
      </c>
      <c r="B165" s="80" t="s">
        <v>176</v>
      </c>
      <c r="C165" s="9" t="s">
        <v>14</v>
      </c>
      <c r="D165" s="37">
        <v>1</v>
      </c>
      <c r="E165" s="47">
        <v>59000</v>
      </c>
      <c r="F165" s="48">
        <v>65299</v>
      </c>
      <c r="G165" s="48">
        <f t="shared" si="7"/>
        <v>62149.5</v>
      </c>
    </row>
    <row r="166" spans="1:7" ht="18.75">
      <c r="A166" s="4">
        <v>7.25999999999999</v>
      </c>
      <c r="B166" s="80" t="s">
        <v>177</v>
      </c>
      <c r="C166" s="9" t="s">
        <v>16</v>
      </c>
      <c r="D166" s="37">
        <v>1</v>
      </c>
      <c r="E166" s="47">
        <v>22000</v>
      </c>
      <c r="F166" s="48">
        <v>16002</v>
      </c>
      <c r="G166" s="48">
        <f t="shared" si="7"/>
        <v>19001</v>
      </c>
    </row>
    <row r="167" spans="1:7" ht="19.5" thickBot="1">
      <c r="A167" s="29">
        <v>7.2699999999999898</v>
      </c>
      <c r="B167" s="80" t="s">
        <v>178</v>
      </c>
      <c r="C167" s="9" t="s">
        <v>16</v>
      </c>
      <c r="D167" s="37">
        <v>1</v>
      </c>
      <c r="E167" s="47">
        <v>6500</v>
      </c>
      <c r="F167" s="48">
        <v>6638</v>
      </c>
      <c r="G167" s="48">
        <f t="shared" si="7"/>
        <v>6569</v>
      </c>
    </row>
    <row r="168" spans="1:7" ht="19.5" thickBot="1">
      <c r="A168" s="14">
        <v>8</v>
      </c>
      <c r="B168" s="73" t="s">
        <v>179</v>
      </c>
      <c r="C168" s="1"/>
      <c r="D168" s="86">
        <f>SUM(E169:E178)</f>
        <v>1285000</v>
      </c>
      <c r="E168" s="87"/>
      <c r="F168" s="49">
        <f>SUM(F169:F178)</f>
        <v>1222492</v>
      </c>
      <c r="G168" s="49">
        <f>SUM(G169:G178)</f>
        <v>1253746</v>
      </c>
    </row>
    <row r="169" spans="1:7" ht="18.75">
      <c r="A169" s="4">
        <v>8.01</v>
      </c>
      <c r="B169" s="81" t="s">
        <v>180</v>
      </c>
      <c r="C169" s="5" t="s">
        <v>14</v>
      </c>
      <c r="D169" s="37">
        <v>1</v>
      </c>
      <c r="E169" s="47">
        <v>75000</v>
      </c>
      <c r="F169" s="48">
        <v>76503</v>
      </c>
      <c r="G169" s="48">
        <f>AVERAGE(E169:F169)</f>
        <v>75751.5</v>
      </c>
    </row>
    <row r="170" spans="1:7" ht="18.75">
      <c r="A170" s="4">
        <v>8.02</v>
      </c>
      <c r="B170" s="76" t="s">
        <v>181</v>
      </c>
      <c r="C170" s="8" t="s">
        <v>16</v>
      </c>
      <c r="D170" s="38">
        <v>1</v>
      </c>
      <c r="E170" s="47">
        <v>55000</v>
      </c>
      <c r="F170" s="48">
        <v>37358</v>
      </c>
      <c r="G170" s="48">
        <f t="shared" ref="G170:G178" si="8">AVERAGE(E170:F170)</f>
        <v>46179</v>
      </c>
    </row>
    <row r="171" spans="1:7" ht="18.75">
      <c r="A171" s="4">
        <v>8.0299999999999994</v>
      </c>
      <c r="B171" s="76" t="s">
        <v>182</v>
      </c>
      <c r="C171" s="9" t="s">
        <v>16</v>
      </c>
      <c r="D171" s="38">
        <v>1</v>
      </c>
      <c r="E171" s="47">
        <v>15000</v>
      </c>
      <c r="F171" s="48">
        <v>10554</v>
      </c>
      <c r="G171" s="48">
        <f t="shared" si="8"/>
        <v>12777</v>
      </c>
    </row>
    <row r="172" spans="1:7" ht="18.75">
      <c r="A172" s="4">
        <v>8.0399999999999991</v>
      </c>
      <c r="B172" s="76" t="s">
        <v>183</v>
      </c>
      <c r="C172" s="5" t="s">
        <v>16</v>
      </c>
      <c r="D172" s="38">
        <v>1</v>
      </c>
      <c r="E172" s="47">
        <v>19000</v>
      </c>
      <c r="F172" s="48">
        <v>8130</v>
      </c>
      <c r="G172" s="48">
        <f t="shared" si="8"/>
        <v>13565</v>
      </c>
    </row>
    <row r="173" spans="1:7" ht="60">
      <c r="A173" s="4">
        <v>8.0500000000000007</v>
      </c>
      <c r="B173" s="77" t="s">
        <v>184</v>
      </c>
      <c r="C173" s="8" t="s">
        <v>14</v>
      </c>
      <c r="D173" s="38">
        <v>1</v>
      </c>
      <c r="E173" s="47">
        <v>22000</v>
      </c>
      <c r="F173" s="48">
        <v>19435</v>
      </c>
      <c r="G173" s="48">
        <f t="shared" si="8"/>
        <v>20717.5</v>
      </c>
    </row>
    <row r="174" spans="1:7" ht="60">
      <c r="A174" s="4">
        <v>8.06</v>
      </c>
      <c r="B174" s="77" t="s">
        <v>185</v>
      </c>
      <c r="C174" s="8" t="s">
        <v>14</v>
      </c>
      <c r="D174" s="38">
        <v>1</v>
      </c>
      <c r="E174" s="47">
        <v>19000</v>
      </c>
      <c r="F174" s="48">
        <v>17146</v>
      </c>
      <c r="G174" s="48">
        <f t="shared" si="8"/>
        <v>18073</v>
      </c>
    </row>
    <row r="175" spans="1:7" ht="45">
      <c r="A175" s="4">
        <v>8.07</v>
      </c>
      <c r="B175" s="77" t="s">
        <v>186</v>
      </c>
      <c r="C175" s="8" t="s">
        <v>14</v>
      </c>
      <c r="D175" s="38">
        <v>1</v>
      </c>
      <c r="E175" s="47">
        <v>55000</v>
      </c>
      <c r="F175" s="48">
        <v>57509</v>
      </c>
      <c r="G175" s="48">
        <f t="shared" si="8"/>
        <v>56254.5</v>
      </c>
    </row>
    <row r="176" spans="1:7" ht="45">
      <c r="A176" s="4">
        <v>8.08</v>
      </c>
      <c r="B176" s="77" t="s">
        <v>187</v>
      </c>
      <c r="C176" s="8" t="s">
        <v>72</v>
      </c>
      <c r="D176" s="38">
        <v>1</v>
      </c>
      <c r="E176" s="47">
        <v>155000</v>
      </c>
      <c r="F176" s="48">
        <v>145767</v>
      </c>
      <c r="G176" s="48">
        <f t="shared" si="8"/>
        <v>150383.5</v>
      </c>
    </row>
    <row r="177" spans="1:7" ht="30">
      <c r="A177" s="4">
        <v>8.09</v>
      </c>
      <c r="B177" s="77" t="s">
        <v>188</v>
      </c>
      <c r="C177" s="8" t="s">
        <v>14</v>
      </c>
      <c r="D177" s="38">
        <v>1</v>
      </c>
      <c r="E177" s="47">
        <v>120000</v>
      </c>
      <c r="F177" s="48">
        <v>120253</v>
      </c>
      <c r="G177" s="48">
        <f t="shared" si="8"/>
        <v>120126.5</v>
      </c>
    </row>
    <row r="178" spans="1:7" ht="45.75" thickBot="1">
      <c r="A178" s="4">
        <v>8.1</v>
      </c>
      <c r="B178" s="77" t="s">
        <v>189</v>
      </c>
      <c r="C178" s="8" t="s">
        <v>14</v>
      </c>
      <c r="D178" s="38">
        <v>1</v>
      </c>
      <c r="E178" s="47">
        <v>750000</v>
      </c>
      <c r="F178" s="48">
        <v>729837</v>
      </c>
      <c r="G178" s="48">
        <f t="shared" si="8"/>
        <v>739918.5</v>
      </c>
    </row>
    <row r="179" spans="1:7" ht="19.5" thickBot="1">
      <c r="A179" s="14">
        <v>9</v>
      </c>
      <c r="B179" s="73" t="s">
        <v>190</v>
      </c>
      <c r="C179" s="1"/>
      <c r="D179" s="86">
        <f>SUM(E180:E219)</f>
        <v>7114000</v>
      </c>
      <c r="E179" s="87"/>
      <c r="F179" s="49">
        <f>SUM(F180:F219)</f>
        <v>7021011</v>
      </c>
      <c r="G179" s="49">
        <f>SUM(G180:G219)</f>
        <v>7067505.5</v>
      </c>
    </row>
    <row r="180" spans="1:7" ht="18.75">
      <c r="A180" s="4">
        <v>9.01</v>
      </c>
      <c r="B180" s="77" t="s">
        <v>191</v>
      </c>
      <c r="C180" s="8" t="s">
        <v>192</v>
      </c>
      <c r="D180" s="38">
        <v>1</v>
      </c>
      <c r="E180" s="47">
        <v>260000</v>
      </c>
      <c r="F180" s="48">
        <v>274939</v>
      </c>
      <c r="G180" s="48">
        <f>AVERAGE(E180:F180)</f>
        <v>267469.5</v>
      </c>
    </row>
    <row r="181" spans="1:7" ht="18.75">
      <c r="A181" s="4">
        <v>9.02</v>
      </c>
      <c r="B181" s="77" t="s">
        <v>193</v>
      </c>
      <c r="C181" s="6" t="s">
        <v>16</v>
      </c>
      <c r="D181" s="38">
        <v>1</v>
      </c>
      <c r="E181" s="47">
        <v>34000</v>
      </c>
      <c r="F181" s="48">
        <v>36836</v>
      </c>
      <c r="G181" s="48">
        <f t="shared" ref="G181:G219" si="9">AVERAGE(E181:F181)</f>
        <v>35418</v>
      </c>
    </row>
    <row r="182" spans="1:7" ht="18.75">
      <c r="A182" s="4">
        <v>9.0299999999999994</v>
      </c>
      <c r="B182" s="77" t="s">
        <v>194</v>
      </c>
      <c r="C182" s="6" t="s">
        <v>16</v>
      </c>
      <c r="D182" s="38">
        <v>1</v>
      </c>
      <c r="E182" s="47">
        <v>42000</v>
      </c>
      <c r="F182" s="48">
        <v>44852</v>
      </c>
      <c r="G182" s="48">
        <f t="shared" si="9"/>
        <v>43426</v>
      </c>
    </row>
    <row r="183" spans="1:7" ht="18.75">
      <c r="A183" s="4">
        <v>9.0399999999999991</v>
      </c>
      <c r="B183" s="77" t="s">
        <v>195</v>
      </c>
      <c r="C183" s="6" t="s">
        <v>16</v>
      </c>
      <c r="D183" s="38">
        <v>1</v>
      </c>
      <c r="E183" s="47">
        <v>60500</v>
      </c>
      <c r="F183" s="48">
        <v>62690</v>
      </c>
      <c r="G183" s="48">
        <f t="shared" si="9"/>
        <v>61595</v>
      </c>
    </row>
    <row r="184" spans="1:7" ht="18.75">
      <c r="A184" s="4">
        <v>9.0500000000000007</v>
      </c>
      <c r="B184" s="77" t="s">
        <v>196</v>
      </c>
      <c r="C184" s="6" t="s">
        <v>16</v>
      </c>
      <c r="D184" s="38">
        <v>1</v>
      </c>
      <c r="E184" s="47">
        <v>76000</v>
      </c>
      <c r="F184" s="48">
        <v>80243</v>
      </c>
      <c r="G184" s="48">
        <f t="shared" si="9"/>
        <v>78121.5</v>
      </c>
    </row>
    <row r="185" spans="1:7" ht="18.75">
      <c r="A185" s="4">
        <v>9.06</v>
      </c>
      <c r="B185" s="79" t="s">
        <v>197</v>
      </c>
      <c r="C185" s="6" t="s">
        <v>16</v>
      </c>
      <c r="D185" s="38">
        <v>1</v>
      </c>
      <c r="E185" s="47">
        <v>35000</v>
      </c>
      <c r="F185" s="48">
        <v>33499</v>
      </c>
      <c r="G185" s="48">
        <f t="shared" si="9"/>
        <v>34249.5</v>
      </c>
    </row>
    <row r="186" spans="1:7" ht="18.75">
      <c r="A186" s="4">
        <v>9.07</v>
      </c>
      <c r="B186" s="79" t="s">
        <v>198</v>
      </c>
      <c r="C186" s="6" t="s">
        <v>16</v>
      </c>
      <c r="D186" s="38">
        <v>1</v>
      </c>
      <c r="E186" s="47">
        <v>68000</v>
      </c>
      <c r="F186" s="48">
        <v>73642</v>
      </c>
      <c r="G186" s="48">
        <f t="shared" si="9"/>
        <v>70821</v>
      </c>
    </row>
    <row r="187" spans="1:7" ht="18.75">
      <c r="A187" s="4">
        <v>9.08</v>
      </c>
      <c r="B187" s="79" t="s">
        <v>199</v>
      </c>
      <c r="C187" s="6" t="s">
        <v>16</v>
      </c>
      <c r="D187" s="38">
        <v>1</v>
      </c>
      <c r="E187" s="47">
        <v>51000</v>
      </c>
      <c r="F187" s="48">
        <v>49855</v>
      </c>
      <c r="G187" s="48">
        <f t="shared" si="9"/>
        <v>50427.5</v>
      </c>
    </row>
    <row r="188" spans="1:7" ht="18.75">
      <c r="A188" s="4">
        <v>9.09</v>
      </c>
      <c r="B188" s="79" t="s">
        <v>200</v>
      </c>
      <c r="C188" s="6" t="s">
        <v>18</v>
      </c>
      <c r="D188" s="38">
        <v>1</v>
      </c>
      <c r="E188" s="47">
        <v>32000</v>
      </c>
      <c r="F188" s="48">
        <v>34865</v>
      </c>
      <c r="G188" s="48">
        <f t="shared" si="9"/>
        <v>33432.5</v>
      </c>
    </row>
    <row r="189" spans="1:7" ht="18.75">
      <c r="A189" s="4">
        <v>9.1</v>
      </c>
      <c r="B189" s="77" t="s">
        <v>201</v>
      </c>
      <c r="C189" s="6" t="s">
        <v>18</v>
      </c>
      <c r="D189" s="38">
        <v>1</v>
      </c>
      <c r="E189" s="47">
        <v>33000</v>
      </c>
      <c r="F189" s="48">
        <v>34865</v>
      </c>
      <c r="G189" s="48">
        <f t="shared" si="9"/>
        <v>33932.5</v>
      </c>
    </row>
    <row r="190" spans="1:7" ht="18.75">
      <c r="A190" s="4">
        <v>9.11</v>
      </c>
      <c r="B190" s="77" t="s">
        <v>202</v>
      </c>
      <c r="C190" s="6" t="s">
        <v>18</v>
      </c>
      <c r="D190" s="38">
        <v>1</v>
      </c>
      <c r="E190" s="47">
        <v>34000</v>
      </c>
      <c r="F190" s="48">
        <v>36676</v>
      </c>
      <c r="G190" s="48">
        <f t="shared" si="9"/>
        <v>35338</v>
      </c>
    </row>
    <row r="191" spans="1:7" ht="18.75">
      <c r="A191" s="4">
        <v>9.1199999999999992</v>
      </c>
      <c r="B191" s="77" t="s">
        <v>203</v>
      </c>
      <c r="C191" s="6" t="s">
        <v>18</v>
      </c>
      <c r="D191" s="38">
        <v>1</v>
      </c>
      <c r="E191" s="47">
        <v>28000</v>
      </c>
      <c r="F191" s="48">
        <v>29180</v>
      </c>
      <c r="G191" s="48">
        <f t="shared" si="9"/>
        <v>28590</v>
      </c>
    </row>
    <row r="192" spans="1:7" ht="18.75">
      <c r="A192" s="4">
        <v>9.1300000000000008</v>
      </c>
      <c r="B192" s="77" t="s">
        <v>204</v>
      </c>
      <c r="C192" s="6" t="s">
        <v>18</v>
      </c>
      <c r="D192" s="38">
        <v>1</v>
      </c>
      <c r="E192" s="47">
        <v>25000</v>
      </c>
      <c r="F192" s="48">
        <v>12356</v>
      </c>
      <c r="G192" s="48">
        <f t="shared" si="9"/>
        <v>18678</v>
      </c>
    </row>
    <row r="193" spans="1:7" ht="18.75">
      <c r="A193" s="4">
        <v>9.14</v>
      </c>
      <c r="B193" s="77" t="s">
        <v>205</v>
      </c>
      <c r="C193" s="6" t="s">
        <v>18</v>
      </c>
      <c r="D193" s="38">
        <v>1</v>
      </c>
      <c r="E193" s="47">
        <v>19000</v>
      </c>
      <c r="F193" s="48">
        <v>11487</v>
      </c>
      <c r="G193" s="48">
        <f t="shared" si="9"/>
        <v>15243.5</v>
      </c>
    </row>
    <row r="194" spans="1:7" ht="18.75">
      <c r="A194" s="4">
        <v>9.15</v>
      </c>
      <c r="B194" s="77" t="s">
        <v>206</v>
      </c>
      <c r="C194" s="6" t="s">
        <v>18</v>
      </c>
      <c r="D194" s="38">
        <v>1</v>
      </c>
      <c r="E194" s="47">
        <v>9000</v>
      </c>
      <c r="F194" s="48">
        <v>7482</v>
      </c>
      <c r="G194" s="48">
        <f t="shared" si="9"/>
        <v>8241</v>
      </c>
    </row>
    <row r="195" spans="1:7" ht="18.75">
      <c r="A195" s="4">
        <v>9.16</v>
      </c>
      <c r="B195" s="79" t="s">
        <v>207</v>
      </c>
      <c r="C195" s="6" t="s">
        <v>18</v>
      </c>
      <c r="D195" s="38">
        <v>1</v>
      </c>
      <c r="E195" s="47">
        <v>9000</v>
      </c>
      <c r="F195" s="48">
        <v>7482</v>
      </c>
      <c r="G195" s="48">
        <f t="shared" si="9"/>
        <v>8241</v>
      </c>
    </row>
    <row r="196" spans="1:7" ht="18.75">
      <c r="A196" s="4">
        <v>9.17</v>
      </c>
      <c r="B196" s="79" t="s">
        <v>208</v>
      </c>
      <c r="C196" s="6" t="s">
        <v>18</v>
      </c>
      <c r="D196" s="38">
        <v>1</v>
      </c>
      <c r="E196" s="47">
        <v>12000</v>
      </c>
      <c r="F196" s="48">
        <v>10997</v>
      </c>
      <c r="G196" s="48">
        <f t="shared" si="9"/>
        <v>11498.5</v>
      </c>
    </row>
    <row r="197" spans="1:7" ht="18.75">
      <c r="A197" s="4">
        <v>9.18</v>
      </c>
      <c r="B197" s="79" t="s">
        <v>209</v>
      </c>
      <c r="C197" s="6" t="s">
        <v>18</v>
      </c>
      <c r="D197" s="38">
        <v>1</v>
      </c>
      <c r="E197" s="47">
        <v>9000</v>
      </c>
      <c r="F197" s="48">
        <v>6958</v>
      </c>
      <c r="G197" s="48">
        <f t="shared" si="9"/>
        <v>7979</v>
      </c>
    </row>
    <row r="198" spans="1:7" ht="18.75">
      <c r="A198" s="4">
        <v>9.19</v>
      </c>
      <c r="B198" s="79" t="s">
        <v>210</v>
      </c>
      <c r="C198" s="6" t="s">
        <v>18</v>
      </c>
      <c r="D198" s="38">
        <v>1</v>
      </c>
      <c r="E198" s="47">
        <v>12000</v>
      </c>
      <c r="F198" s="48">
        <v>35407</v>
      </c>
      <c r="G198" s="48">
        <f t="shared" si="9"/>
        <v>23703.5</v>
      </c>
    </row>
    <row r="199" spans="1:7" ht="18.75">
      <c r="A199" s="4">
        <v>9.1999999999999993</v>
      </c>
      <c r="B199" s="77" t="s">
        <v>211</v>
      </c>
      <c r="C199" s="6" t="s">
        <v>18</v>
      </c>
      <c r="D199" s="38">
        <v>1</v>
      </c>
      <c r="E199" s="47">
        <v>8500</v>
      </c>
      <c r="F199" s="48">
        <v>6496</v>
      </c>
      <c r="G199" s="48">
        <f t="shared" si="9"/>
        <v>7498</v>
      </c>
    </row>
    <row r="200" spans="1:7" ht="18.75">
      <c r="A200" s="4">
        <v>9.2100000000000009</v>
      </c>
      <c r="B200" s="77" t="s">
        <v>212</v>
      </c>
      <c r="C200" s="6" t="s">
        <v>18</v>
      </c>
      <c r="D200" s="38">
        <v>1</v>
      </c>
      <c r="E200" s="47">
        <v>13000</v>
      </c>
      <c r="F200" s="48">
        <v>13696</v>
      </c>
      <c r="G200" s="48">
        <f t="shared" si="9"/>
        <v>13348</v>
      </c>
    </row>
    <row r="201" spans="1:7" ht="18.75">
      <c r="A201" s="4">
        <v>9.2200000000000006</v>
      </c>
      <c r="B201" s="77" t="s">
        <v>213</v>
      </c>
      <c r="C201" s="6" t="s">
        <v>18</v>
      </c>
      <c r="D201" s="38">
        <v>1</v>
      </c>
      <c r="E201" s="47">
        <v>11000</v>
      </c>
      <c r="F201" s="48">
        <v>10156</v>
      </c>
      <c r="G201" s="48">
        <f t="shared" si="9"/>
        <v>10578</v>
      </c>
    </row>
    <row r="202" spans="1:7" ht="18.75">
      <c r="A202" s="4">
        <v>9.23</v>
      </c>
      <c r="B202" s="77" t="s">
        <v>214</v>
      </c>
      <c r="C202" s="6" t="s">
        <v>215</v>
      </c>
      <c r="D202" s="38">
        <v>1</v>
      </c>
      <c r="E202" s="47">
        <v>2050000</v>
      </c>
      <c r="F202" s="48">
        <v>2252472</v>
      </c>
      <c r="G202" s="48">
        <f t="shared" si="9"/>
        <v>2151236</v>
      </c>
    </row>
    <row r="203" spans="1:7" ht="18.75">
      <c r="A203" s="4">
        <v>9.2399999999999896</v>
      </c>
      <c r="B203" s="77" t="s">
        <v>216</v>
      </c>
      <c r="C203" s="6" t="s">
        <v>18</v>
      </c>
      <c r="D203" s="38">
        <v>1</v>
      </c>
      <c r="E203" s="47">
        <v>25000</v>
      </c>
      <c r="F203" s="48">
        <v>23005</v>
      </c>
      <c r="G203" s="48">
        <f t="shared" si="9"/>
        <v>24002.5</v>
      </c>
    </row>
    <row r="204" spans="1:7" ht="30">
      <c r="A204" s="4">
        <v>9.2499999999999893</v>
      </c>
      <c r="B204" s="77" t="s">
        <v>217</v>
      </c>
      <c r="C204" s="15" t="s">
        <v>18</v>
      </c>
      <c r="D204" s="38">
        <v>1</v>
      </c>
      <c r="E204" s="47">
        <v>45000</v>
      </c>
      <c r="F204" s="48">
        <v>29814</v>
      </c>
      <c r="G204" s="48">
        <f t="shared" si="9"/>
        <v>37407</v>
      </c>
    </row>
    <row r="205" spans="1:7" ht="45">
      <c r="A205" s="4">
        <v>9.2599999999999891</v>
      </c>
      <c r="B205" s="76" t="s">
        <v>218</v>
      </c>
      <c r="C205" s="5" t="s">
        <v>192</v>
      </c>
      <c r="D205" s="38">
        <v>1</v>
      </c>
      <c r="E205" s="47">
        <v>145000</v>
      </c>
      <c r="F205" s="48">
        <v>157951</v>
      </c>
      <c r="G205" s="48">
        <f t="shared" si="9"/>
        <v>151475.5</v>
      </c>
    </row>
    <row r="206" spans="1:7" ht="45">
      <c r="A206" s="4">
        <v>9.2699999999999907</v>
      </c>
      <c r="B206" s="76" t="s">
        <v>219</v>
      </c>
      <c r="C206" s="5" t="s">
        <v>192</v>
      </c>
      <c r="D206" s="38">
        <v>1</v>
      </c>
      <c r="E206" s="47">
        <v>140000</v>
      </c>
      <c r="F206" s="48">
        <v>151471</v>
      </c>
      <c r="G206" s="48">
        <f t="shared" si="9"/>
        <v>145735.5</v>
      </c>
    </row>
    <row r="207" spans="1:7" ht="18.75">
      <c r="A207" s="4">
        <v>9.2799999999999905</v>
      </c>
      <c r="B207" s="77" t="s">
        <v>220</v>
      </c>
      <c r="C207" s="8" t="s">
        <v>16</v>
      </c>
      <c r="D207" s="38">
        <v>1</v>
      </c>
      <c r="E207" s="47">
        <v>156000</v>
      </c>
      <c r="F207" s="48">
        <v>175040</v>
      </c>
      <c r="G207" s="48">
        <f t="shared" si="9"/>
        <v>165520</v>
      </c>
    </row>
    <row r="208" spans="1:7" ht="18.75">
      <c r="A208" s="4">
        <v>9.2899999999999903</v>
      </c>
      <c r="B208" s="77" t="s">
        <v>221</v>
      </c>
      <c r="C208" s="16" t="s">
        <v>16</v>
      </c>
      <c r="D208" s="37">
        <v>1</v>
      </c>
      <c r="E208" s="47">
        <v>146000</v>
      </c>
      <c r="F208" s="48">
        <v>160722</v>
      </c>
      <c r="G208" s="48">
        <f t="shared" si="9"/>
        <v>153361</v>
      </c>
    </row>
    <row r="209" spans="1:7" ht="18.75">
      <c r="A209" s="7">
        <v>9.2999999999999901</v>
      </c>
      <c r="B209" s="77" t="s">
        <v>222</v>
      </c>
      <c r="C209" s="16" t="s">
        <v>18</v>
      </c>
      <c r="D209" s="37">
        <v>1</v>
      </c>
      <c r="E209" s="47">
        <v>75000</v>
      </c>
      <c r="F209" s="48">
        <v>71537</v>
      </c>
      <c r="G209" s="48">
        <f t="shared" si="9"/>
        <v>73268.5</v>
      </c>
    </row>
    <row r="210" spans="1:7" ht="18.75">
      <c r="A210" s="7">
        <v>9.3099999999999898</v>
      </c>
      <c r="B210" s="77" t="s">
        <v>223</v>
      </c>
      <c r="C210" s="16" t="s">
        <v>18</v>
      </c>
      <c r="D210" s="37">
        <v>1</v>
      </c>
      <c r="E210" s="47">
        <v>105000</v>
      </c>
      <c r="F210" s="48">
        <v>76910</v>
      </c>
      <c r="G210" s="48">
        <f t="shared" si="9"/>
        <v>90955</v>
      </c>
    </row>
    <row r="211" spans="1:7" ht="18.75">
      <c r="A211" s="7">
        <v>9.3199999999999896</v>
      </c>
      <c r="B211" s="77" t="s">
        <v>224</v>
      </c>
      <c r="C211" s="16" t="s">
        <v>16</v>
      </c>
      <c r="D211" s="37">
        <v>1</v>
      </c>
      <c r="E211" s="47">
        <v>75000</v>
      </c>
      <c r="F211" s="48">
        <v>79466</v>
      </c>
      <c r="G211" s="48">
        <f t="shared" si="9"/>
        <v>77233</v>
      </c>
    </row>
    <row r="212" spans="1:7" ht="18.75">
      <c r="A212" s="4">
        <v>9.3299999999999894</v>
      </c>
      <c r="B212" s="77" t="s">
        <v>225</v>
      </c>
      <c r="C212" s="16" t="s">
        <v>18</v>
      </c>
      <c r="D212" s="37">
        <v>1</v>
      </c>
      <c r="E212" s="47">
        <v>89000</v>
      </c>
      <c r="F212" s="48">
        <v>70651</v>
      </c>
      <c r="G212" s="48">
        <f t="shared" si="9"/>
        <v>79825.5</v>
      </c>
    </row>
    <row r="213" spans="1:7" ht="18.75">
      <c r="A213" s="7">
        <v>9.3399999999999892</v>
      </c>
      <c r="B213" s="77" t="s">
        <v>226</v>
      </c>
      <c r="C213" s="16" t="s">
        <v>18</v>
      </c>
      <c r="D213" s="37">
        <v>1</v>
      </c>
      <c r="E213" s="47">
        <v>101000</v>
      </c>
      <c r="F213" s="48">
        <v>81405</v>
      </c>
      <c r="G213" s="48">
        <f t="shared" si="9"/>
        <v>91202.5</v>
      </c>
    </row>
    <row r="214" spans="1:7" ht="30">
      <c r="A214" s="7">
        <v>9.3499999999999908</v>
      </c>
      <c r="B214" s="77" t="s">
        <v>227</v>
      </c>
      <c r="C214" s="16" t="s">
        <v>18</v>
      </c>
      <c r="D214" s="37">
        <v>1</v>
      </c>
      <c r="E214" s="47">
        <v>916000</v>
      </c>
      <c r="F214" s="48">
        <v>894546</v>
      </c>
      <c r="G214" s="48">
        <f t="shared" si="9"/>
        <v>905273</v>
      </c>
    </row>
    <row r="215" spans="1:7" ht="18.75">
      <c r="A215" s="7">
        <v>9.3599999999999905</v>
      </c>
      <c r="B215" s="77" t="s">
        <v>228</v>
      </c>
      <c r="C215" s="16" t="s">
        <v>18</v>
      </c>
      <c r="D215" s="37">
        <v>1</v>
      </c>
      <c r="E215" s="47">
        <v>320000</v>
      </c>
      <c r="F215" s="48">
        <v>293505</v>
      </c>
      <c r="G215" s="48">
        <f t="shared" si="9"/>
        <v>306752.5</v>
      </c>
    </row>
    <row r="216" spans="1:7" ht="18.75">
      <c r="A216" s="4">
        <v>9.3699999999999903</v>
      </c>
      <c r="B216" s="77" t="s">
        <v>229</v>
      </c>
      <c r="C216" s="16" t="s">
        <v>18</v>
      </c>
      <c r="D216" s="37">
        <v>1</v>
      </c>
      <c r="E216" s="47">
        <v>590000</v>
      </c>
      <c r="F216" s="48">
        <v>484421</v>
      </c>
      <c r="G216" s="48">
        <f t="shared" si="9"/>
        <v>537210.5</v>
      </c>
    </row>
    <row r="217" spans="1:7" ht="30">
      <c r="A217" s="7">
        <v>9.3799999999999901</v>
      </c>
      <c r="B217" s="77" t="s">
        <v>230</v>
      </c>
      <c r="C217" s="16" t="s">
        <v>16</v>
      </c>
      <c r="D217" s="37">
        <v>1</v>
      </c>
      <c r="E217" s="47">
        <v>590000</v>
      </c>
      <c r="F217" s="48">
        <v>434754</v>
      </c>
      <c r="G217" s="48">
        <f t="shared" si="9"/>
        <v>512377</v>
      </c>
    </row>
    <row r="218" spans="1:7" ht="18.75">
      <c r="A218" s="7">
        <v>9.3899999999999899</v>
      </c>
      <c r="B218" s="77" t="s">
        <v>231</v>
      </c>
      <c r="C218" s="16" t="s">
        <v>18</v>
      </c>
      <c r="D218" s="37">
        <v>1</v>
      </c>
      <c r="E218" s="47">
        <v>65000</v>
      </c>
      <c r="F218" s="48">
        <v>51427</v>
      </c>
      <c r="G218" s="48">
        <f t="shared" si="9"/>
        <v>58213.5</v>
      </c>
    </row>
    <row r="219" spans="1:7" ht="19.5" thickBot="1">
      <c r="A219" s="7">
        <v>9.3999999999999897</v>
      </c>
      <c r="B219" s="77" t="s">
        <v>232</v>
      </c>
      <c r="C219" s="16" t="s">
        <v>18</v>
      </c>
      <c r="D219" s="37">
        <v>1</v>
      </c>
      <c r="E219" s="47">
        <v>600000</v>
      </c>
      <c r="F219" s="48">
        <v>617255</v>
      </c>
      <c r="G219" s="48">
        <f t="shared" si="9"/>
        <v>608627.5</v>
      </c>
    </row>
    <row r="220" spans="1:7" ht="19.5" thickBot="1">
      <c r="A220" s="14">
        <v>10</v>
      </c>
      <c r="B220" s="73" t="s">
        <v>233</v>
      </c>
      <c r="C220" s="1"/>
      <c r="D220" s="86">
        <f>SUM(E221:E244)</f>
        <v>10919000</v>
      </c>
      <c r="E220" s="87"/>
      <c r="F220" s="49">
        <f>SUM(F221:F244)</f>
        <v>11421506</v>
      </c>
      <c r="G220" s="49">
        <f>SUM(G221:G244)</f>
        <v>11170253</v>
      </c>
    </row>
    <row r="221" spans="1:7" ht="30">
      <c r="A221" s="4">
        <v>10.01</v>
      </c>
      <c r="B221" s="77" t="s">
        <v>234</v>
      </c>
      <c r="C221" s="10" t="s">
        <v>18</v>
      </c>
      <c r="D221" s="37">
        <v>1</v>
      </c>
      <c r="E221" s="47">
        <v>260000</v>
      </c>
      <c r="F221" s="48">
        <v>262332</v>
      </c>
      <c r="G221" s="48">
        <f>AVERAGE(E221:F221)</f>
        <v>261166</v>
      </c>
    </row>
    <row r="222" spans="1:7" ht="18.75">
      <c r="A222" s="4">
        <v>10.02</v>
      </c>
      <c r="B222" s="77" t="s">
        <v>235</v>
      </c>
      <c r="C222" s="10" t="s">
        <v>18</v>
      </c>
      <c r="D222" s="37">
        <v>1</v>
      </c>
      <c r="E222" s="47">
        <v>2200000</v>
      </c>
      <c r="F222" s="48">
        <v>2439287</v>
      </c>
      <c r="G222" s="48">
        <f t="shared" ref="G222:G244" si="10">AVERAGE(E222:F222)</f>
        <v>2319643.5</v>
      </c>
    </row>
    <row r="223" spans="1:7" ht="18.75">
      <c r="A223" s="4">
        <v>10.029999999999999</v>
      </c>
      <c r="B223" s="77" t="s">
        <v>236</v>
      </c>
      <c r="C223" s="10" t="s">
        <v>18</v>
      </c>
      <c r="D223" s="37">
        <v>1</v>
      </c>
      <c r="E223" s="47">
        <v>1700000</v>
      </c>
      <c r="F223" s="48">
        <v>1672888</v>
      </c>
      <c r="G223" s="48">
        <f t="shared" si="10"/>
        <v>1686444</v>
      </c>
    </row>
    <row r="224" spans="1:7" ht="18.75">
      <c r="A224" s="4">
        <v>10.039999999999999</v>
      </c>
      <c r="B224" s="77" t="s">
        <v>237</v>
      </c>
      <c r="C224" s="10" t="s">
        <v>18</v>
      </c>
      <c r="D224" s="37">
        <v>1</v>
      </c>
      <c r="E224" s="47">
        <v>1400000</v>
      </c>
      <c r="F224" s="48">
        <v>1423752</v>
      </c>
      <c r="G224" s="48">
        <f t="shared" si="10"/>
        <v>1411876</v>
      </c>
    </row>
    <row r="225" spans="1:7" ht="18.75">
      <c r="A225" s="4">
        <v>10.050000000000001</v>
      </c>
      <c r="B225" s="77" t="s">
        <v>238</v>
      </c>
      <c r="C225" s="10" t="s">
        <v>18</v>
      </c>
      <c r="D225" s="37">
        <v>1</v>
      </c>
      <c r="E225" s="47">
        <v>1200000</v>
      </c>
      <c r="F225" s="48">
        <v>1181425</v>
      </c>
      <c r="G225" s="48">
        <f t="shared" si="10"/>
        <v>1190712.5</v>
      </c>
    </row>
    <row r="226" spans="1:7" ht="30">
      <c r="A226" s="4">
        <v>10.06</v>
      </c>
      <c r="B226" s="77" t="s">
        <v>239</v>
      </c>
      <c r="C226" s="10" t="s">
        <v>18</v>
      </c>
      <c r="D226" s="37">
        <v>1</v>
      </c>
      <c r="E226" s="47">
        <v>95000</v>
      </c>
      <c r="F226" s="48">
        <v>99245</v>
      </c>
      <c r="G226" s="48">
        <f t="shared" si="10"/>
        <v>97122.5</v>
      </c>
    </row>
    <row r="227" spans="1:7" ht="45">
      <c r="A227" s="4">
        <v>10.07</v>
      </c>
      <c r="B227" s="77" t="s">
        <v>240</v>
      </c>
      <c r="C227" s="10" t="s">
        <v>18</v>
      </c>
      <c r="D227" s="37">
        <v>1</v>
      </c>
      <c r="E227" s="47">
        <v>102000</v>
      </c>
      <c r="F227" s="48">
        <v>111527</v>
      </c>
      <c r="G227" s="48">
        <f t="shared" si="10"/>
        <v>106763.5</v>
      </c>
    </row>
    <row r="228" spans="1:7" ht="75">
      <c r="A228" s="4">
        <v>10.08</v>
      </c>
      <c r="B228" s="77" t="s">
        <v>241</v>
      </c>
      <c r="C228" s="10" t="s">
        <v>18</v>
      </c>
      <c r="D228" s="37">
        <v>1</v>
      </c>
      <c r="E228" s="47">
        <v>160000</v>
      </c>
      <c r="F228" s="48">
        <v>199435</v>
      </c>
      <c r="G228" s="48">
        <f t="shared" si="10"/>
        <v>179717.5</v>
      </c>
    </row>
    <row r="229" spans="1:7" ht="30">
      <c r="A229" s="4">
        <v>10.09</v>
      </c>
      <c r="B229" s="77" t="s">
        <v>242</v>
      </c>
      <c r="C229" s="10" t="s">
        <v>18</v>
      </c>
      <c r="D229" s="37">
        <v>1</v>
      </c>
      <c r="E229" s="47">
        <v>1250000</v>
      </c>
      <c r="F229" s="48">
        <v>1319150</v>
      </c>
      <c r="G229" s="48">
        <f t="shared" si="10"/>
        <v>1284575</v>
      </c>
    </row>
    <row r="230" spans="1:7" ht="45">
      <c r="A230" s="4">
        <v>10.1</v>
      </c>
      <c r="B230" s="77" t="s">
        <v>243</v>
      </c>
      <c r="C230" s="9" t="s">
        <v>192</v>
      </c>
      <c r="D230" s="37">
        <v>1</v>
      </c>
      <c r="E230" s="47">
        <v>750000</v>
      </c>
      <c r="F230" s="48">
        <v>656231</v>
      </c>
      <c r="G230" s="48">
        <f t="shared" si="10"/>
        <v>703115.5</v>
      </c>
    </row>
    <row r="231" spans="1:7" ht="30">
      <c r="A231" s="4">
        <v>10.11</v>
      </c>
      <c r="B231" s="77" t="s">
        <v>244</v>
      </c>
      <c r="C231" s="9" t="s">
        <v>192</v>
      </c>
      <c r="D231" s="37">
        <v>1</v>
      </c>
      <c r="E231" s="47">
        <v>170000</v>
      </c>
      <c r="F231" s="48">
        <v>140939</v>
      </c>
      <c r="G231" s="48">
        <f t="shared" si="10"/>
        <v>155469.5</v>
      </c>
    </row>
    <row r="232" spans="1:7" ht="30">
      <c r="A232" s="4">
        <v>10.119999999999999</v>
      </c>
      <c r="B232" s="77" t="s">
        <v>245</v>
      </c>
      <c r="C232" s="9" t="s">
        <v>192</v>
      </c>
      <c r="D232" s="37">
        <v>1</v>
      </c>
      <c r="E232" s="47">
        <v>1100000</v>
      </c>
      <c r="F232" s="48">
        <v>1400005</v>
      </c>
      <c r="G232" s="48">
        <f t="shared" si="10"/>
        <v>1250002.5</v>
      </c>
    </row>
    <row r="233" spans="1:7" ht="45">
      <c r="A233" s="4">
        <v>10.130000000000001</v>
      </c>
      <c r="B233" s="77" t="s">
        <v>246</v>
      </c>
      <c r="C233" s="5" t="s">
        <v>72</v>
      </c>
      <c r="D233" s="37">
        <v>1</v>
      </c>
      <c r="E233" s="47">
        <v>39000</v>
      </c>
      <c r="F233" s="48">
        <v>37405</v>
      </c>
      <c r="G233" s="48">
        <f t="shared" si="10"/>
        <v>38202.5</v>
      </c>
    </row>
    <row r="234" spans="1:7" ht="18.75">
      <c r="A234" s="4">
        <v>10.14</v>
      </c>
      <c r="B234" s="77" t="s">
        <v>247</v>
      </c>
      <c r="C234" s="8" t="s">
        <v>16</v>
      </c>
      <c r="D234" s="37">
        <v>1</v>
      </c>
      <c r="E234" s="47">
        <v>13000</v>
      </c>
      <c r="F234" s="48">
        <v>12083</v>
      </c>
      <c r="G234" s="48">
        <f t="shared" si="10"/>
        <v>12541.5</v>
      </c>
    </row>
    <row r="235" spans="1:7" ht="18.75">
      <c r="A235" s="4">
        <v>10.15</v>
      </c>
      <c r="B235" s="77" t="s">
        <v>248</v>
      </c>
      <c r="C235" s="8" t="s">
        <v>16</v>
      </c>
      <c r="D235" s="37">
        <v>1</v>
      </c>
      <c r="E235" s="47">
        <v>15000</v>
      </c>
      <c r="F235" s="48">
        <v>12413</v>
      </c>
      <c r="G235" s="48">
        <f t="shared" si="10"/>
        <v>13706.5</v>
      </c>
    </row>
    <row r="236" spans="1:7" ht="18.75">
      <c r="A236" s="4">
        <v>10.16</v>
      </c>
      <c r="B236" s="77" t="s">
        <v>249</v>
      </c>
      <c r="C236" s="8" t="s">
        <v>16</v>
      </c>
      <c r="D236" s="37">
        <v>1</v>
      </c>
      <c r="E236" s="47">
        <v>18000</v>
      </c>
      <c r="F236" s="48">
        <v>16259</v>
      </c>
      <c r="G236" s="48">
        <f t="shared" si="10"/>
        <v>17129.5</v>
      </c>
    </row>
    <row r="237" spans="1:7" ht="18.75">
      <c r="A237" s="4">
        <v>10.17</v>
      </c>
      <c r="B237" s="77" t="s">
        <v>250</v>
      </c>
      <c r="C237" s="8" t="s">
        <v>16</v>
      </c>
      <c r="D237" s="37">
        <v>1</v>
      </c>
      <c r="E237" s="47">
        <v>45000</v>
      </c>
      <c r="F237" s="48">
        <v>24898</v>
      </c>
      <c r="G237" s="48">
        <f t="shared" si="10"/>
        <v>34949</v>
      </c>
    </row>
    <row r="238" spans="1:7" ht="18.75">
      <c r="A238" s="4">
        <v>10.18</v>
      </c>
      <c r="B238" s="77" t="s">
        <v>251</v>
      </c>
      <c r="C238" s="8" t="s">
        <v>16</v>
      </c>
      <c r="D238" s="37">
        <v>1</v>
      </c>
      <c r="E238" s="47">
        <v>25000</v>
      </c>
      <c r="F238" s="48">
        <v>16863</v>
      </c>
      <c r="G238" s="48">
        <f t="shared" si="10"/>
        <v>20931.5</v>
      </c>
    </row>
    <row r="239" spans="1:7" ht="18.75">
      <c r="A239" s="4">
        <v>10.19</v>
      </c>
      <c r="B239" s="77" t="s">
        <v>252</v>
      </c>
      <c r="C239" s="8" t="s">
        <v>16</v>
      </c>
      <c r="D239" s="37">
        <v>1</v>
      </c>
      <c r="E239" s="47">
        <v>25000</v>
      </c>
      <c r="F239" s="48">
        <v>21222</v>
      </c>
      <c r="G239" s="48">
        <f t="shared" si="10"/>
        <v>23111</v>
      </c>
    </row>
    <row r="240" spans="1:7" ht="18.75">
      <c r="A240" s="4">
        <v>10.199999999999999</v>
      </c>
      <c r="B240" s="77" t="s">
        <v>253</v>
      </c>
      <c r="C240" s="8" t="s">
        <v>16</v>
      </c>
      <c r="D240" s="37">
        <v>1</v>
      </c>
      <c r="E240" s="47">
        <v>22000</v>
      </c>
      <c r="F240" s="48">
        <v>30859</v>
      </c>
      <c r="G240" s="48">
        <f t="shared" si="10"/>
        <v>26429.5</v>
      </c>
    </row>
    <row r="241" spans="1:7" ht="18.75">
      <c r="A241" s="4">
        <v>10.210000000000001</v>
      </c>
      <c r="B241" s="77" t="s">
        <v>254</v>
      </c>
      <c r="C241" s="8" t="s">
        <v>16</v>
      </c>
      <c r="D241" s="37">
        <v>1</v>
      </c>
      <c r="E241" s="47">
        <v>42000</v>
      </c>
      <c r="F241" s="48">
        <v>40703</v>
      </c>
      <c r="G241" s="48">
        <f t="shared" si="10"/>
        <v>41351.5</v>
      </c>
    </row>
    <row r="242" spans="1:7" ht="18.75">
      <c r="A242" s="4">
        <v>10.220000000000001</v>
      </c>
      <c r="B242" s="77" t="s">
        <v>255</v>
      </c>
      <c r="C242" s="8" t="s">
        <v>16</v>
      </c>
      <c r="D242" s="37">
        <v>1</v>
      </c>
      <c r="E242" s="47">
        <v>59000</v>
      </c>
      <c r="F242" s="48">
        <v>49768</v>
      </c>
      <c r="G242" s="48">
        <f t="shared" si="10"/>
        <v>54384</v>
      </c>
    </row>
    <row r="243" spans="1:7" ht="18.75">
      <c r="A243" s="4">
        <v>10.23</v>
      </c>
      <c r="B243" s="77" t="s">
        <v>256</v>
      </c>
      <c r="C243" s="8" t="s">
        <v>16</v>
      </c>
      <c r="D243" s="37">
        <v>1</v>
      </c>
      <c r="E243" s="47">
        <v>89000</v>
      </c>
      <c r="F243" s="48">
        <v>82772</v>
      </c>
      <c r="G243" s="48">
        <f t="shared" si="10"/>
        <v>85886</v>
      </c>
    </row>
    <row r="244" spans="1:7" ht="19.5" thickBot="1">
      <c r="A244" s="4">
        <v>10.24</v>
      </c>
      <c r="B244" s="76" t="s">
        <v>257</v>
      </c>
      <c r="C244" s="17" t="s">
        <v>14</v>
      </c>
      <c r="D244" s="40">
        <v>1</v>
      </c>
      <c r="E244" s="47">
        <v>140000</v>
      </c>
      <c r="F244" s="48">
        <v>170045</v>
      </c>
      <c r="G244" s="48">
        <f t="shared" si="10"/>
        <v>155022.5</v>
      </c>
    </row>
    <row r="245" spans="1:7" ht="19.5" thickBot="1">
      <c r="A245" s="14">
        <v>11</v>
      </c>
      <c r="B245" s="73" t="s">
        <v>258</v>
      </c>
      <c r="C245" s="1"/>
      <c r="D245" s="86">
        <f>SUM(E246:E266)</f>
        <v>13890000</v>
      </c>
      <c r="E245" s="87"/>
      <c r="F245" s="49">
        <f>SUM(F246:F266)</f>
        <v>14445600</v>
      </c>
      <c r="G245" s="49">
        <f>SUM(G246:G266)</f>
        <v>14167800</v>
      </c>
    </row>
    <row r="246" spans="1:7" ht="30">
      <c r="A246" s="18">
        <v>11.01</v>
      </c>
      <c r="B246" s="80" t="s">
        <v>259</v>
      </c>
      <c r="C246" s="9" t="s">
        <v>14</v>
      </c>
      <c r="D246" s="40">
        <v>1</v>
      </c>
      <c r="E246" s="47">
        <v>680000</v>
      </c>
      <c r="F246" s="48">
        <v>707200</v>
      </c>
      <c r="G246" s="48">
        <f>AVERAGE(E246:F246)</f>
        <v>693600</v>
      </c>
    </row>
    <row r="247" spans="1:7" ht="30">
      <c r="A247" s="18">
        <v>11.02</v>
      </c>
      <c r="B247" s="80" t="s">
        <v>260</v>
      </c>
      <c r="C247" s="9" t="s">
        <v>14</v>
      </c>
      <c r="D247" s="40">
        <v>1</v>
      </c>
      <c r="E247" s="47">
        <v>550000</v>
      </c>
      <c r="F247" s="48">
        <v>572000</v>
      </c>
      <c r="G247" s="48">
        <f t="shared" ref="G247:G266" si="11">AVERAGE(E247:F247)</f>
        <v>561000</v>
      </c>
    </row>
    <row r="248" spans="1:7" ht="45">
      <c r="A248" s="18">
        <v>11.03</v>
      </c>
      <c r="B248" s="80" t="s">
        <v>261</v>
      </c>
      <c r="C248" s="9" t="s">
        <v>14</v>
      </c>
      <c r="D248" s="40">
        <v>1</v>
      </c>
      <c r="E248" s="47">
        <v>1085000</v>
      </c>
      <c r="F248" s="48">
        <v>1128400</v>
      </c>
      <c r="G248" s="48">
        <f t="shared" si="11"/>
        <v>1106700</v>
      </c>
    </row>
    <row r="249" spans="1:7" ht="18.75">
      <c r="A249" s="18">
        <v>11.04</v>
      </c>
      <c r="B249" s="80" t="s">
        <v>262</v>
      </c>
      <c r="C249" s="9" t="s">
        <v>14</v>
      </c>
      <c r="D249" s="40">
        <v>1</v>
      </c>
      <c r="E249" s="47">
        <v>260000</v>
      </c>
      <c r="F249" s="48">
        <v>270400</v>
      </c>
      <c r="G249" s="48">
        <f t="shared" si="11"/>
        <v>265200</v>
      </c>
    </row>
    <row r="250" spans="1:7" ht="45">
      <c r="A250" s="18">
        <v>11.05</v>
      </c>
      <c r="B250" s="80" t="s">
        <v>263</v>
      </c>
      <c r="C250" s="9" t="s">
        <v>14</v>
      </c>
      <c r="D250" s="40">
        <v>1</v>
      </c>
      <c r="E250" s="47">
        <v>1085000</v>
      </c>
      <c r="F250" s="48">
        <v>1128400</v>
      </c>
      <c r="G250" s="48">
        <f t="shared" si="11"/>
        <v>1106700</v>
      </c>
    </row>
    <row r="251" spans="1:7" ht="30">
      <c r="A251" s="18">
        <v>11.06</v>
      </c>
      <c r="B251" s="80" t="s">
        <v>264</v>
      </c>
      <c r="C251" s="9" t="s">
        <v>14</v>
      </c>
      <c r="D251" s="40">
        <v>1</v>
      </c>
      <c r="E251" s="47">
        <v>750000</v>
      </c>
      <c r="F251" s="48">
        <v>780000</v>
      </c>
      <c r="G251" s="48">
        <f t="shared" si="11"/>
        <v>765000</v>
      </c>
    </row>
    <row r="252" spans="1:7" ht="45">
      <c r="A252" s="18">
        <v>11.07</v>
      </c>
      <c r="B252" s="80" t="s">
        <v>265</v>
      </c>
      <c r="C252" s="9" t="s">
        <v>18</v>
      </c>
      <c r="D252" s="40">
        <v>1</v>
      </c>
      <c r="E252" s="47">
        <v>890000</v>
      </c>
      <c r="F252" s="48">
        <v>925600</v>
      </c>
      <c r="G252" s="48">
        <f t="shared" si="11"/>
        <v>907800</v>
      </c>
    </row>
    <row r="253" spans="1:7" ht="45">
      <c r="A253" s="18">
        <v>11.08</v>
      </c>
      <c r="B253" s="80" t="s">
        <v>266</v>
      </c>
      <c r="C253" s="9" t="s">
        <v>18</v>
      </c>
      <c r="D253" s="40">
        <v>1</v>
      </c>
      <c r="E253" s="47">
        <v>890000</v>
      </c>
      <c r="F253" s="48">
        <v>925600</v>
      </c>
      <c r="G253" s="48">
        <f t="shared" si="11"/>
        <v>907800</v>
      </c>
    </row>
    <row r="254" spans="1:7" ht="30">
      <c r="A254" s="18">
        <v>11.09</v>
      </c>
      <c r="B254" s="80" t="s">
        <v>267</v>
      </c>
      <c r="C254" s="9" t="s">
        <v>18</v>
      </c>
      <c r="D254" s="40">
        <v>1</v>
      </c>
      <c r="E254" s="47">
        <v>250000</v>
      </c>
      <c r="F254" s="48">
        <v>260000</v>
      </c>
      <c r="G254" s="48">
        <f t="shared" si="11"/>
        <v>255000</v>
      </c>
    </row>
    <row r="255" spans="1:7" ht="60">
      <c r="A255" s="4">
        <v>11.1</v>
      </c>
      <c r="B255" s="80" t="s">
        <v>268</v>
      </c>
      <c r="C255" s="9" t="s">
        <v>14</v>
      </c>
      <c r="D255" s="40">
        <v>1</v>
      </c>
      <c r="E255" s="47">
        <v>890000</v>
      </c>
      <c r="F255" s="48">
        <v>925600</v>
      </c>
      <c r="G255" s="48">
        <f t="shared" si="11"/>
        <v>907800</v>
      </c>
    </row>
    <row r="256" spans="1:7" ht="18.75">
      <c r="A256" s="4">
        <v>11.11</v>
      </c>
      <c r="B256" s="80" t="s">
        <v>269</v>
      </c>
      <c r="C256" s="9" t="s">
        <v>14</v>
      </c>
      <c r="D256" s="40">
        <v>1</v>
      </c>
      <c r="E256" s="47">
        <v>500000</v>
      </c>
      <c r="F256" s="48">
        <v>520000</v>
      </c>
      <c r="G256" s="48">
        <f t="shared" si="11"/>
        <v>510000</v>
      </c>
    </row>
    <row r="257" spans="1:7" ht="30">
      <c r="A257" s="4">
        <v>11.12</v>
      </c>
      <c r="B257" s="80" t="s">
        <v>270</v>
      </c>
      <c r="C257" s="9" t="s">
        <v>14</v>
      </c>
      <c r="D257" s="40">
        <v>1</v>
      </c>
      <c r="E257" s="47">
        <v>350000</v>
      </c>
      <c r="F257" s="48">
        <v>364000</v>
      </c>
      <c r="G257" s="48">
        <f t="shared" si="11"/>
        <v>357000</v>
      </c>
    </row>
    <row r="258" spans="1:7" ht="18.75">
      <c r="A258" s="4">
        <v>11.13</v>
      </c>
      <c r="B258" s="82" t="s">
        <v>271</v>
      </c>
      <c r="C258" s="9" t="s">
        <v>14</v>
      </c>
      <c r="D258" s="40">
        <v>1</v>
      </c>
      <c r="E258" s="47">
        <v>180000</v>
      </c>
      <c r="F258" s="48">
        <v>187200</v>
      </c>
      <c r="G258" s="48">
        <f t="shared" si="11"/>
        <v>183600</v>
      </c>
    </row>
    <row r="259" spans="1:7" ht="18.75">
      <c r="A259" s="4">
        <v>11.14</v>
      </c>
      <c r="B259" s="80" t="s">
        <v>272</v>
      </c>
      <c r="C259" s="9" t="s">
        <v>14</v>
      </c>
      <c r="D259" s="40">
        <v>1</v>
      </c>
      <c r="E259" s="47">
        <v>720000</v>
      </c>
      <c r="F259" s="48">
        <v>748800</v>
      </c>
      <c r="G259" s="48">
        <f t="shared" si="11"/>
        <v>734400</v>
      </c>
    </row>
    <row r="260" spans="1:7" ht="60">
      <c r="A260" s="4">
        <v>11.15</v>
      </c>
      <c r="B260" s="80" t="s">
        <v>273</v>
      </c>
      <c r="C260" s="8" t="s">
        <v>18</v>
      </c>
      <c r="D260" s="38">
        <v>1</v>
      </c>
      <c r="E260" s="47">
        <v>850000</v>
      </c>
      <c r="F260" s="48">
        <v>884000</v>
      </c>
      <c r="G260" s="48">
        <f t="shared" si="11"/>
        <v>867000</v>
      </c>
    </row>
    <row r="261" spans="1:7" ht="30">
      <c r="A261" s="4">
        <v>11.16</v>
      </c>
      <c r="B261" s="80" t="s">
        <v>274</v>
      </c>
      <c r="C261" s="8" t="s">
        <v>18</v>
      </c>
      <c r="D261" s="38">
        <v>1</v>
      </c>
      <c r="E261" s="47">
        <v>680000</v>
      </c>
      <c r="F261" s="48">
        <v>707200</v>
      </c>
      <c r="G261" s="48">
        <f t="shared" si="11"/>
        <v>693600</v>
      </c>
    </row>
    <row r="262" spans="1:7" ht="45">
      <c r="A262" s="4">
        <v>11.17</v>
      </c>
      <c r="B262" s="80" t="s">
        <v>275</v>
      </c>
      <c r="C262" s="9" t="s">
        <v>16</v>
      </c>
      <c r="D262" s="38">
        <v>1</v>
      </c>
      <c r="E262" s="47">
        <v>1600000</v>
      </c>
      <c r="F262" s="48">
        <v>1664000</v>
      </c>
      <c r="G262" s="48">
        <f t="shared" si="11"/>
        <v>1632000</v>
      </c>
    </row>
    <row r="263" spans="1:7" ht="30">
      <c r="A263" s="4">
        <v>11.18</v>
      </c>
      <c r="B263" s="80" t="s">
        <v>276</v>
      </c>
      <c r="C263" s="9" t="s">
        <v>16</v>
      </c>
      <c r="D263" s="38">
        <v>1</v>
      </c>
      <c r="E263" s="47">
        <v>720000</v>
      </c>
      <c r="F263" s="48">
        <v>748800</v>
      </c>
      <c r="G263" s="48">
        <f t="shared" si="11"/>
        <v>734400</v>
      </c>
    </row>
    <row r="264" spans="1:7" ht="30">
      <c r="A264" s="4">
        <v>11.19</v>
      </c>
      <c r="B264" s="80" t="s">
        <v>277</v>
      </c>
      <c r="C264" s="8" t="s">
        <v>18</v>
      </c>
      <c r="D264" s="38">
        <v>1</v>
      </c>
      <c r="E264" s="47">
        <v>50000</v>
      </c>
      <c r="F264" s="48">
        <v>52000</v>
      </c>
      <c r="G264" s="48">
        <f t="shared" si="11"/>
        <v>51000</v>
      </c>
    </row>
    <row r="265" spans="1:7" ht="30">
      <c r="A265" s="4">
        <v>11.2</v>
      </c>
      <c r="B265" s="80" t="s">
        <v>278</v>
      </c>
      <c r="C265" s="8" t="s">
        <v>18</v>
      </c>
      <c r="D265" s="38">
        <v>1</v>
      </c>
      <c r="E265" s="47">
        <v>850000</v>
      </c>
      <c r="F265" s="48">
        <v>884000</v>
      </c>
      <c r="G265" s="48">
        <f t="shared" si="11"/>
        <v>867000</v>
      </c>
    </row>
    <row r="266" spans="1:7" ht="30">
      <c r="A266" s="4">
        <v>11.21</v>
      </c>
      <c r="B266" s="80" t="s">
        <v>279</v>
      </c>
      <c r="C266" s="9" t="s">
        <v>14</v>
      </c>
      <c r="D266" s="40">
        <v>1</v>
      </c>
      <c r="E266" s="47">
        <v>60000</v>
      </c>
      <c r="F266" s="48">
        <v>62400</v>
      </c>
      <c r="G266" s="48">
        <f t="shared" si="11"/>
        <v>61200</v>
      </c>
    </row>
    <row r="267" spans="1:7" ht="19.5" thickBot="1">
      <c r="A267" s="21">
        <v>12</v>
      </c>
      <c r="B267" s="83" t="s">
        <v>280</v>
      </c>
      <c r="C267" s="22"/>
      <c r="D267" s="86">
        <f>SUM(E268:E275)</f>
        <v>202500</v>
      </c>
      <c r="E267" s="87"/>
      <c r="F267" s="49">
        <f>SUM(F268:F275)</f>
        <v>222120</v>
      </c>
      <c r="G267" s="49">
        <f>SUM(G268:G275)</f>
        <v>212310</v>
      </c>
    </row>
    <row r="268" spans="1:7" ht="18.75">
      <c r="A268" s="30">
        <v>12.01</v>
      </c>
      <c r="B268" s="80" t="s">
        <v>281</v>
      </c>
      <c r="C268" s="11" t="s">
        <v>14</v>
      </c>
      <c r="D268" s="41">
        <v>1</v>
      </c>
      <c r="E268" s="47">
        <v>9000</v>
      </c>
      <c r="F268" s="48">
        <v>9270</v>
      </c>
      <c r="G268" s="48">
        <f>AVERAGE(E268:F268)</f>
        <v>9135</v>
      </c>
    </row>
    <row r="269" spans="1:7" ht="18.75">
      <c r="A269" s="19">
        <v>12.02</v>
      </c>
      <c r="B269" s="80" t="s">
        <v>282</v>
      </c>
      <c r="C269" s="11" t="s">
        <v>14</v>
      </c>
      <c r="D269" s="41">
        <v>1</v>
      </c>
      <c r="E269" s="47">
        <v>9500</v>
      </c>
      <c r="F269" s="48">
        <v>10450</v>
      </c>
      <c r="G269" s="48">
        <f t="shared" ref="G269:G275" si="12">AVERAGE(E269:F269)</f>
        <v>9975</v>
      </c>
    </row>
    <row r="270" spans="1:7" ht="60">
      <c r="A270" s="4">
        <v>12.03</v>
      </c>
      <c r="B270" s="80" t="s">
        <v>283</v>
      </c>
      <c r="C270" s="8" t="s">
        <v>14</v>
      </c>
      <c r="D270" s="38">
        <v>1</v>
      </c>
      <c r="E270" s="47">
        <v>25000</v>
      </c>
      <c r="F270" s="48">
        <v>27500</v>
      </c>
      <c r="G270" s="48">
        <f t="shared" si="12"/>
        <v>26250</v>
      </c>
    </row>
    <row r="271" spans="1:7" ht="18.75">
      <c r="A271" s="19">
        <v>12.04</v>
      </c>
      <c r="B271" s="76" t="s">
        <v>182</v>
      </c>
      <c r="C271" s="9" t="s">
        <v>16</v>
      </c>
      <c r="D271" s="38">
        <v>1</v>
      </c>
      <c r="E271" s="47">
        <v>15000</v>
      </c>
      <c r="F271" s="48">
        <v>16500</v>
      </c>
      <c r="G271" s="48">
        <f t="shared" si="12"/>
        <v>15750</v>
      </c>
    </row>
    <row r="272" spans="1:7" ht="18.75">
      <c r="A272" s="19">
        <v>12.05</v>
      </c>
      <c r="B272" s="77" t="s">
        <v>284</v>
      </c>
      <c r="C272" s="8" t="s">
        <v>18</v>
      </c>
      <c r="D272" s="38">
        <v>1</v>
      </c>
      <c r="E272" s="47">
        <v>55000</v>
      </c>
      <c r="F272" s="48">
        <v>60500</v>
      </c>
      <c r="G272" s="48">
        <f t="shared" si="12"/>
        <v>57750</v>
      </c>
    </row>
    <row r="273" spans="1:7" ht="60">
      <c r="A273" s="4">
        <v>12.06</v>
      </c>
      <c r="B273" s="84" t="s">
        <v>285</v>
      </c>
      <c r="C273" s="8" t="s">
        <v>14</v>
      </c>
      <c r="D273" s="38">
        <v>1</v>
      </c>
      <c r="E273" s="47">
        <v>35000</v>
      </c>
      <c r="F273" s="48">
        <v>38500</v>
      </c>
      <c r="G273" s="48">
        <f t="shared" si="12"/>
        <v>36750</v>
      </c>
    </row>
    <row r="274" spans="1:7" ht="60">
      <c r="A274" s="19">
        <v>12.07</v>
      </c>
      <c r="B274" s="84" t="s">
        <v>286</v>
      </c>
      <c r="C274" s="8" t="s">
        <v>14</v>
      </c>
      <c r="D274" s="38">
        <v>1</v>
      </c>
      <c r="E274" s="47">
        <v>35000</v>
      </c>
      <c r="F274" s="48">
        <v>38500</v>
      </c>
      <c r="G274" s="48">
        <f t="shared" si="12"/>
        <v>36750</v>
      </c>
    </row>
    <row r="275" spans="1:7" ht="30.75" thickBot="1">
      <c r="A275" s="31">
        <v>12.08</v>
      </c>
      <c r="B275" s="84" t="s">
        <v>287</v>
      </c>
      <c r="C275" s="5" t="s">
        <v>14</v>
      </c>
      <c r="D275" s="38">
        <v>1</v>
      </c>
      <c r="E275" s="47">
        <v>19000</v>
      </c>
      <c r="F275" s="48">
        <v>20900</v>
      </c>
      <c r="G275" s="48">
        <f t="shared" si="12"/>
        <v>19950</v>
      </c>
    </row>
    <row r="276" spans="1:7" ht="19.5" thickBot="1">
      <c r="A276" s="32" t="s">
        <v>288</v>
      </c>
      <c r="B276" s="73" t="s">
        <v>289</v>
      </c>
      <c r="C276" s="1"/>
      <c r="D276" s="86">
        <f>SUM(E277:E299)</f>
        <v>7767891</v>
      </c>
      <c r="E276" s="87"/>
      <c r="F276" s="49">
        <f>SUM(F277:F299)</f>
        <v>7612531</v>
      </c>
      <c r="G276" s="49">
        <f>SUM(G277:G299)</f>
        <v>7690211</v>
      </c>
    </row>
    <row r="277" spans="1:7" ht="18.75">
      <c r="A277" s="31" t="s">
        <v>290</v>
      </c>
      <c r="B277" s="33" t="s">
        <v>291</v>
      </c>
      <c r="C277" s="12" t="s">
        <v>14</v>
      </c>
      <c r="D277" s="41">
        <v>1</v>
      </c>
      <c r="E277" s="47">
        <v>21000</v>
      </c>
      <c r="F277" s="48">
        <v>20580</v>
      </c>
      <c r="G277" s="48">
        <f>AVERAGE(E277:F277)</f>
        <v>20790</v>
      </c>
    </row>
    <row r="278" spans="1:7" ht="18.75">
      <c r="A278" s="31" t="s">
        <v>292</v>
      </c>
      <c r="B278" s="34" t="s">
        <v>293</v>
      </c>
      <c r="C278" s="8" t="s">
        <v>16</v>
      </c>
      <c r="D278" s="41">
        <v>1</v>
      </c>
      <c r="E278" s="47">
        <v>21375</v>
      </c>
      <c r="F278" s="48">
        <v>20947</v>
      </c>
      <c r="G278" s="48">
        <f t="shared" ref="G278:G299" si="13">AVERAGE(E278:F278)</f>
        <v>21161</v>
      </c>
    </row>
    <row r="279" spans="1:7" ht="18.75">
      <c r="A279" s="31" t="s">
        <v>294</v>
      </c>
      <c r="B279" s="34" t="s">
        <v>295</v>
      </c>
      <c r="C279" s="8" t="s">
        <v>14</v>
      </c>
      <c r="D279" s="41">
        <v>1</v>
      </c>
      <c r="E279" s="47">
        <v>24500</v>
      </c>
      <c r="F279" s="48">
        <v>24010</v>
      </c>
      <c r="G279" s="48">
        <f t="shared" si="13"/>
        <v>24255</v>
      </c>
    </row>
    <row r="280" spans="1:7" ht="28.5">
      <c r="A280" s="31">
        <v>13.04</v>
      </c>
      <c r="B280" s="34" t="s">
        <v>296</v>
      </c>
      <c r="C280" s="5" t="s">
        <v>18</v>
      </c>
      <c r="D280" s="41">
        <v>1</v>
      </c>
      <c r="E280" s="47">
        <v>45000</v>
      </c>
      <c r="F280" s="48">
        <v>44100</v>
      </c>
      <c r="G280" s="48">
        <f t="shared" si="13"/>
        <v>44550</v>
      </c>
    </row>
    <row r="281" spans="1:7" ht="28.5">
      <c r="A281" s="31">
        <v>13.05</v>
      </c>
      <c r="B281" s="34" t="s">
        <v>297</v>
      </c>
      <c r="C281" s="8" t="s">
        <v>18</v>
      </c>
      <c r="D281" s="41">
        <v>1</v>
      </c>
      <c r="E281" s="47">
        <v>35500</v>
      </c>
      <c r="F281" s="48">
        <v>34790</v>
      </c>
      <c r="G281" s="48">
        <f t="shared" si="13"/>
        <v>35145</v>
      </c>
    </row>
    <row r="282" spans="1:7" ht="18.75">
      <c r="A282" s="31">
        <v>13.06</v>
      </c>
      <c r="B282" s="34" t="s">
        <v>298</v>
      </c>
      <c r="C282" s="8" t="s">
        <v>18</v>
      </c>
      <c r="D282" s="41">
        <v>1</v>
      </c>
      <c r="E282" s="47">
        <v>25000</v>
      </c>
      <c r="F282" s="48">
        <v>24500</v>
      </c>
      <c r="G282" s="48">
        <f t="shared" si="13"/>
        <v>24750</v>
      </c>
    </row>
    <row r="283" spans="1:7" ht="18.75">
      <c r="A283" s="29">
        <v>13.07</v>
      </c>
      <c r="B283" s="35" t="s">
        <v>299</v>
      </c>
      <c r="C283" s="8" t="s">
        <v>14</v>
      </c>
      <c r="D283" s="41">
        <v>1</v>
      </c>
      <c r="E283" s="47">
        <v>11349</v>
      </c>
      <c r="F283" s="48">
        <v>11122</v>
      </c>
      <c r="G283" s="48">
        <f t="shared" si="13"/>
        <v>11235.5</v>
      </c>
    </row>
    <row r="284" spans="1:7" ht="18.75">
      <c r="A284" s="20">
        <v>13.08</v>
      </c>
      <c r="B284" s="35" t="s">
        <v>300</v>
      </c>
      <c r="C284" s="8" t="s">
        <v>14</v>
      </c>
      <c r="D284" s="41">
        <v>1</v>
      </c>
      <c r="E284" s="47">
        <v>41370</v>
      </c>
      <c r="F284" s="48">
        <v>40542</v>
      </c>
      <c r="G284" s="48">
        <f t="shared" si="13"/>
        <v>40956</v>
      </c>
    </row>
    <row r="285" spans="1:7" ht="28.5">
      <c r="A285" s="20">
        <v>13.09</v>
      </c>
      <c r="B285" s="35" t="s">
        <v>301</v>
      </c>
      <c r="C285" s="8" t="s">
        <v>18</v>
      </c>
      <c r="D285" s="41">
        <v>1</v>
      </c>
      <c r="E285" s="47">
        <v>137990</v>
      </c>
      <c r="F285" s="48">
        <v>135230</v>
      </c>
      <c r="G285" s="48">
        <f t="shared" si="13"/>
        <v>136610</v>
      </c>
    </row>
    <row r="286" spans="1:7" ht="18.75">
      <c r="A286" s="24">
        <v>13.1</v>
      </c>
      <c r="B286" s="35" t="s">
        <v>302</v>
      </c>
      <c r="C286" s="8" t="s">
        <v>18</v>
      </c>
      <c r="D286" s="41">
        <v>1</v>
      </c>
      <c r="E286" s="47">
        <v>61000</v>
      </c>
      <c r="F286" s="48">
        <v>59780</v>
      </c>
      <c r="G286" s="48">
        <f t="shared" si="13"/>
        <v>60390</v>
      </c>
    </row>
    <row r="287" spans="1:7" ht="18.75">
      <c r="A287" s="29">
        <v>13.11</v>
      </c>
      <c r="B287" s="35" t="s">
        <v>303</v>
      </c>
      <c r="C287" s="5" t="s">
        <v>18</v>
      </c>
      <c r="D287" s="41">
        <v>1</v>
      </c>
      <c r="E287" s="47">
        <v>59800</v>
      </c>
      <c r="F287" s="48">
        <v>58604</v>
      </c>
      <c r="G287" s="48">
        <f t="shared" si="13"/>
        <v>59202</v>
      </c>
    </row>
    <row r="288" spans="1:7" ht="18.75">
      <c r="A288" s="20">
        <v>13.12</v>
      </c>
      <c r="B288" s="35" t="s">
        <v>304</v>
      </c>
      <c r="C288" s="8" t="s">
        <v>16</v>
      </c>
      <c r="D288" s="41">
        <v>1</v>
      </c>
      <c r="E288" s="47">
        <v>53700</v>
      </c>
      <c r="F288" s="48">
        <v>52626</v>
      </c>
      <c r="G288" s="48">
        <f t="shared" si="13"/>
        <v>53163</v>
      </c>
    </row>
    <row r="289" spans="1:8" ht="18.75">
      <c r="A289" s="19">
        <v>13.13</v>
      </c>
      <c r="B289" s="35" t="s">
        <v>305</v>
      </c>
      <c r="C289" s="8" t="s">
        <v>16</v>
      </c>
      <c r="D289" s="41">
        <v>1</v>
      </c>
      <c r="E289" s="47">
        <v>380750</v>
      </c>
      <c r="F289" s="48">
        <v>373135</v>
      </c>
      <c r="G289" s="48">
        <f t="shared" si="13"/>
        <v>376942.5</v>
      </c>
    </row>
    <row r="290" spans="1:8" ht="18.75">
      <c r="A290" s="19">
        <v>13.14</v>
      </c>
      <c r="B290" s="35" t="s">
        <v>306</v>
      </c>
      <c r="C290" s="8" t="s">
        <v>14</v>
      </c>
      <c r="D290" s="41">
        <v>1</v>
      </c>
      <c r="E290" s="47">
        <v>87050</v>
      </c>
      <c r="F290" s="48">
        <v>85309</v>
      </c>
      <c r="G290" s="48">
        <f t="shared" si="13"/>
        <v>86179.5</v>
      </c>
    </row>
    <row r="291" spans="1:8" ht="18.75">
      <c r="A291" s="19">
        <v>13.15</v>
      </c>
      <c r="B291" s="35" t="s">
        <v>307</v>
      </c>
      <c r="C291" s="8" t="s">
        <v>14</v>
      </c>
      <c r="D291" s="41">
        <v>1</v>
      </c>
      <c r="E291" s="47">
        <v>95350</v>
      </c>
      <c r="F291" s="48">
        <v>93443</v>
      </c>
      <c r="G291" s="48">
        <f t="shared" si="13"/>
        <v>94396.5</v>
      </c>
    </row>
    <row r="292" spans="1:8" ht="18.75">
      <c r="A292" s="19">
        <v>13.16</v>
      </c>
      <c r="B292" s="35" t="s">
        <v>308</v>
      </c>
      <c r="C292" s="8" t="s">
        <v>18</v>
      </c>
      <c r="D292" s="41">
        <v>1</v>
      </c>
      <c r="E292" s="47">
        <v>125000</v>
      </c>
      <c r="F292" s="48">
        <v>122500</v>
      </c>
      <c r="G292" s="48">
        <f t="shared" si="13"/>
        <v>123750</v>
      </c>
    </row>
    <row r="293" spans="1:8" ht="18.75">
      <c r="A293" s="19">
        <v>13.17</v>
      </c>
      <c r="B293" s="35" t="s">
        <v>309</v>
      </c>
      <c r="C293" s="8" t="s">
        <v>16</v>
      </c>
      <c r="D293" s="41">
        <v>1</v>
      </c>
      <c r="E293" s="47">
        <v>9550</v>
      </c>
      <c r="F293" s="48">
        <v>9359</v>
      </c>
      <c r="G293" s="48">
        <f t="shared" si="13"/>
        <v>9454.5</v>
      </c>
    </row>
    <row r="294" spans="1:8" ht="28.5">
      <c r="A294" s="19">
        <v>13.18</v>
      </c>
      <c r="B294" s="35" t="s">
        <v>310</v>
      </c>
      <c r="C294" s="8" t="s">
        <v>311</v>
      </c>
      <c r="D294" s="41">
        <v>1</v>
      </c>
      <c r="E294" s="47">
        <v>2447000</v>
      </c>
      <c r="F294" s="48">
        <v>2398060</v>
      </c>
      <c r="G294" s="48">
        <f t="shared" si="13"/>
        <v>2422530</v>
      </c>
    </row>
    <row r="295" spans="1:8" ht="18.75">
      <c r="A295" s="19">
        <v>13.19</v>
      </c>
      <c r="B295" s="35" t="s">
        <v>312</v>
      </c>
      <c r="C295" s="8" t="s">
        <v>215</v>
      </c>
      <c r="D295" s="41">
        <v>1</v>
      </c>
      <c r="E295" s="47">
        <v>3213600</v>
      </c>
      <c r="F295" s="48">
        <v>3149328</v>
      </c>
      <c r="G295" s="48">
        <f t="shared" si="13"/>
        <v>3181464</v>
      </c>
    </row>
    <row r="296" spans="1:8" ht="18.75">
      <c r="A296" s="25">
        <v>13.2</v>
      </c>
      <c r="B296" s="35" t="s">
        <v>313</v>
      </c>
      <c r="C296" s="8" t="s">
        <v>16</v>
      </c>
      <c r="D296" s="41">
        <v>1</v>
      </c>
      <c r="E296" s="47">
        <v>790500</v>
      </c>
      <c r="F296" s="48">
        <v>774690</v>
      </c>
      <c r="G296" s="48">
        <f t="shared" si="13"/>
        <v>782595</v>
      </c>
    </row>
    <row r="297" spans="1:8" ht="18.75">
      <c r="A297" s="19">
        <v>13.21</v>
      </c>
      <c r="B297" s="35" t="s">
        <v>314</v>
      </c>
      <c r="C297" s="8" t="s">
        <v>16</v>
      </c>
      <c r="D297" s="41">
        <v>1</v>
      </c>
      <c r="E297" s="47">
        <v>12650</v>
      </c>
      <c r="F297" s="48">
        <v>12397</v>
      </c>
      <c r="G297" s="48">
        <f t="shared" si="13"/>
        <v>12523.5</v>
      </c>
    </row>
    <row r="298" spans="1:8" ht="18.75">
      <c r="A298" s="19">
        <v>13.22</v>
      </c>
      <c r="B298" s="80" t="s">
        <v>315</v>
      </c>
      <c r="C298" s="8" t="s">
        <v>14</v>
      </c>
      <c r="D298" s="41">
        <v>1</v>
      </c>
      <c r="E298" s="47">
        <v>3857</v>
      </c>
      <c r="F298" s="48">
        <v>3779</v>
      </c>
      <c r="G298" s="48">
        <f t="shared" si="13"/>
        <v>3818</v>
      </c>
    </row>
    <row r="299" spans="1:8" ht="19.5" thickBot="1">
      <c r="A299" s="19">
        <v>13.23</v>
      </c>
      <c r="B299" s="80" t="s">
        <v>316</v>
      </c>
      <c r="C299" s="8" t="s">
        <v>75</v>
      </c>
      <c r="D299" s="41">
        <v>1</v>
      </c>
      <c r="E299" s="47">
        <v>65000</v>
      </c>
      <c r="F299" s="48">
        <v>63700</v>
      </c>
      <c r="G299" s="48">
        <f t="shared" si="13"/>
        <v>64350</v>
      </c>
    </row>
    <row r="300" spans="1:8" ht="30" customHeight="1" thickBot="1">
      <c r="A300" s="119" t="s">
        <v>317</v>
      </c>
      <c r="B300" s="120"/>
      <c r="C300" s="121"/>
      <c r="D300" s="113">
        <f>SUM(D7+D74+D78+D82+D87+D114+D140+D168+D179+D220+D245+D267+D276)</f>
        <v>58045299</v>
      </c>
      <c r="E300" s="114"/>
      <c r="F300" s="42">
        <f>SUM(F276+F267+F245+F220+F179+F168+F114+F140+F87+F82+F78+F74+F7)</f>
        <v>58632927</v>
      </c>
      <c r="G300" s="42">
        <f>SUM(G276+G267+G245+G220+G179+G168+G114+G140+G87+G82+G78+G74+G7)</f>
        <v>58339113</v>
      </c>
      <c r="H300" s="69"/>
    </row>
    <row r="301" spans="1:8" ht="19.5" thickBot="1">
      <c r="A301" s="122" t="s">
        <v>318</v>
      </c>
      <c r="B301" s="123"/>
      <c r="C301" s="124"/>
      <c r="D301" s="71"/>
      <c r="E301" s="117"/>
      <c r="F301" s="117"/>
      <c r="G301" s="118"/>
      <c r="H301" s="69"/>
    </row>
    <row r="302" spans="1:8" ht="19.5" thickBot="1">
      <c r="A302" s="115" t="s">
        <v>319</v>
      </c>
      <c r="B302" s="116"/>
      <c r="C302" s="116"/>
      <c r="D302" s="43">
        <v>0.2</v>
      </c>
      <c r="E302" s="57">
        <f>ROUND(($D$300*D302), 0.1)</f>
        <v>11609060</v>
      </c>
      <c r="F302" s="61">
        <f>ROUND(($F$300*D302), 0.1)</f>
        <v>11726585</v>
      </c>
      <c r="G302" s="65">
        <f>ROUND(($G$300*D302), 0.1)</f>
        <v>11667823</v>
      </c>
    </row>
    <row r="303" spans="1:8" ht="19.5" thickBot="1">
      <c r="A303" s="109" t="s">
        <v>320</v>
      </c>
      <c r="B303" s="110"/>
      <c r="C303" s="110"/>
      <c r="D303" s="44">
        <v>0.01</v>
      </c>
      <c r="E303" s="57">
        <f>ROUND(($D$300*D303), 0)</f>
        <v>580453</v>
      </c>
      <c r="F303" s="61">
        <f t="shared" ref="F303:F304" si="14">ROUND(($F$300*D303), 0.1)</f>
        <v>586329</v>
      </c>
      <c r="G303" s="65">
        <f>ROUND(($G$300*D303), 0.1)</f>
        <v>583391</v>
      </c>
    </row>
    <row r="304" spans="1:8" ht="19.5" thickBot="1">
      <c r="A304" s="109" t="s">
        <v>321</v>
      </c>
      <c r="B304" s="110"/>
      <c r="C304" s="110"/>
      <c r="D304" s="44">
        <v>0.05</v>
      </c>
      <c r="E304" s="57">
        <f>ROUND(($D$300*D304), 0)</f>
        <v>2902265</v>
      </c>
      <c r="F304" s="61">
        <f t="shared" si="14"/>
        <v>2931646</v>
      </c>
      <c r="G304" s="65">
        <f>ROUND(($G$300*D304), 0.1)</f>
        <v>2916956</v>
      </c>
    </row>
    <row r="305" spans="1:7" ht="19.5" thickBot="1">
      <c r="A305" s="111" t="s">
        <v>322</v>
      </c>
      <c r="B305" s="112"/>
      <c r="C305" s="112"/>
      <c r="D305" s="45">
        <v>0.19</v>
      </c>
      <c r="E305" s="58">
        <f>ROUND((+E304*D305),0.1)</f>
        <v>551430</v>
      </c>
      <c r="F305" s="62">
        <f>ROUND((+F304*D305),0.1)</f>
        <v>557013</v>
      </c>
      <c r="G305" s="65">
        <f>ROUND((G304*D305), 0.1)</f>
        <v>554222</v>
      </c>
    </row>
    <row r="306" spans="1:7" ht="19.5" thickBot="1">
      <c r="A306" s="104" t="s">
        <v>323</v>
      </c>
      <c r="B306" s="105"/>
      <c r="C306" s="106"/>
      <c r="D306" s="46"/>
      <c r="E306" s="59">
        <f>SUM(E302:E305)</f>
        <v>15643208</v>
      </c>
      <c r="F306" s="63">
        <f>SUM(F302:F305)</f>
        <v>15801573</v>
      </c>
      <c r="G306" s="66">
        <f>SUM(G302:G305)</f>
        <v>15722392</v>
      </c>
    </row>
    <row r="307" spans="1:7" ht="24" thickBot="1">
      <c r="A307" s="107" t="s">
        <v>324</v>
      </c>
      <c r="B307" s="108"/>
      <c r="C307" s="108"/>
      <c r="D307" s="28"/>
      <c r="E307" s="60">
        <f>SUM(D300,E306)</f>
        <v>73688507</v>
      </c>
      <c r="F307" s="64">
        <f>SUM(F300,F306)</f>
        <v>74434500</v>
      </c>
      <c r="G307" s="70">
        <f>SUM(G300,G306)</f>
        <v>74061505</v>
      </c>
    </row>
  </sheetData>
  <mergeCells count="27">
    <mergeCell ref="A306:C306"/>
    <mergeCell ref="A307:C307"/>
    <mergeCell ref="A304:C304"/>
    <mergeCell ref="A305:C305"/>
    <mergeCell ref="D267:E267"/>
    <mergeCell ref="D276:E276"/>
    <mergeCell ref="D300:E300"/>
    <mergeCell ref="A302:C302"/>
    <mergeCell ref="A303:C303"/>
    <mergeCell ref="E301:G301"/>
    <mergeCell ref="A300:C300"/>
    <mergeCell ref="A301:C301"/>
    <mergeCell ref="A4:G4"/>
    <mergeCell ref="A3:G3"/>
    <mergeCell ref="A1:G2"/>
    <mergeCell ref="D74:E74"/>
    <mergeCell ref="D78:E78"/>
    <mergeCell ref="A5:D5"/>
    <mergeCell ref="D7:E7"/>
    <mergeCell ref="D179:E179"/>
    <mergeCell ref="D220:E220"/>
    <mergeCell ref="D245:E245"/>
    <mergeCell ref="D82:E82"/>
    <mergeCell ref="D87:E87"/>
    <mergeCell ref="D114:E114"/>
    <mergeCell ref="D140:E140"/>
    <mergeCell ref="D168:E168"/>
  </mergeCells>
  <pageMargins left="0.7" right="0.7" top="0.75" bottom="0.75" header="0.3" footer="0.3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Edith Arana Huertas</dc:creator>
  <cp:keywords/>
  <dc:description/>
  <cp:lastModifiedBy>Marisol Bedoya Rios</cp:lastModifiedBy>
  <cp:revision/>
  <dcterms:created xsi:type="dcterms:W3CDTF">2012-07-09T20:05:30Z</dcterms:created>
  <dcterms:modified xsi:type="dcterms:W3CDTF">2023-05-07T02:24:26Z</dcterms:modified>
  <cp:category/>
  <cp:contentStatus/>
</cp:coreProperties>
</file>