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1. PROCESOS PRECONTRACTUALES\MINIMA CUANTIA\2023\MATERIAL DE OSTEOSINTESIS\"/>
    </mc:Choice>
  </mc:AlternateContent>
  <bookViews>
    <workbookView xWindow="0" yWindow="0" windowWidth="24000" windowHeight="8100" activeTab="2"/>
  </bookViews>
  <sheets>
    <sheet name="HISTORICOS" sheetId="10" r:id="rId1"/>
    <sheet name="PRECIO DEL MERCADO" sheetId="9" r:id="rId2"/>
    <sheet name="ANALISIS VALOR ESTIMADO" sheetId="15" r:id="rId3"/>
    <sheet name="VALOR ESTIMADO" sheetId="18" r:id="rId4"/>
    <sheet name="CUMPLE NO CUMPLE" sheetId="16" r:id="rId5"/>
  </sheets>
  <externalReferences>
    <externalReference r:id="rId6"/>
    <externalReference r:id="rId7"/>
  </externalReferences>
  <definedNames>
    <definedName name="_xlnm._FilterDatabase" localSheetId="2" hidden="1">'ANALISIS VALOR ESTIMADO'!$A$2:$F$210</definedName>
    <definedName name="_xlnm._FilterDatabase" localSheetId="0" hidden="1">HISTORICOS!$A$2:$H$211</definedName>
    <definedName name="_xlnm._FilterDatabase" localSheetId="1" hidden="1">'PRECIO DEL MERCADO'!$A$2:$G$210</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210" i="15" l="1"/>
  <c r="H209" i="15"/>
  <c r="H208" i="15"/>
  <c r="H207" i="15"/>
  <c r="H206" i="15"/>
  <c r="H205" i="15"/>
  <c r="H203" i="15"/>
  <c r="H202" i="15"/>
  <c r="H201" i="15"/>
  <c r="H200" i="15"/>
  <c r="H199" i="15"/>
  <c r="H198" i="15"/>
  <c r="H196" i="15"/>
  <c r="H195" i="15"/>
  <c r="H194" i="15"/>
  <c r="H193" i="15"/>
  <c r="H192" i="15"/>
  <c r="H191" i="15"/>
  <c r="H189" i="15"/>
  <c r="H188" i="15"/>
  <c r="H187" i="15"/>
  <c r="H186" i="15"/>
  <c r="H185" i="15"/>
  <c r="H184" i="15"/>
  <c r="H183" i="15"/>
  <c r="H182" i="15"/>
  <c r="H181" i="15"/>
  <c r="H180" i="15"/>
  <c r="H179" i="15"/>
  <c r="H178" i="15"/>
  <c r="H177" i="15"/>
  <c r="H176" i="15"/>
  <c r="H175" i="15"/>
  <c r="H174" i="15"/>
  <c r="H173" i="15"/>
  <c r="H172" i="15"/>
  <c r="H171" i="15"/>
  <c r="H170" i="15"/>
  <c r="H169" i="15"/>
  <c r="H168" i="15"/>
  <c r="H167" i="15"/>
  <c r="H166" i="15"/>
  <c r="H165" i="15"/>
  <c r="H164" i="15"/>
  <c r="H163" i="15"/>
  <c r="H162" i="15"/>
  <c r="H161" i="15"/>
  <c r="H160" i="15"/>
  <c r="H159" i="15"/>
  <c r="H158" i="15"/>
  <c r="H157" i="15"/>
  <c r="H156" i="15"/>
  <c r="H155" i="15"/>
  <c r="H154" i="15"/>
  <c r="H153" i="15"/>
  <c r="H152" i="15"/>
  <c r="H151" i="15"/>
  <c r="H150" i="15"/>
  <c r="H149" i="15"/>
  <c r="H148" i="15"/>
  <c r="H147" i="15"/>
  <c r="H146" i="15"/>
  <c r="H145" i="15"/>
  <c r="H144" i="15"/>
  <c r="H143" i="15"/>
  <c r="H142" i="15"/>
  <c r="H141" i="15"/>
  <c r="H140" i="15"/>
  <c r="H139" i="15"/>
  <c r="H138" i="15"/>
  <c r="H137" i="15"/>
  <c r="H136" i="15"/>
  <c r="H135" i="15"/>
  <c r="H133" i="15"/>
  <c r="H132" i="15"/>
  <c r="H131" i="15"/>
  <c r="H130" i="15"/>
  <c r="H129" i="15"/>
  <c r="H128" i="15"/>
  <c r="H127" i="15"/>
  <c r="H126" i="15"/>
  <c r="H125" i="15"/>
  <c r="H124" i="15"/>
  <c r="H122" i="15"/>
  <c r="H121" i="15"/>
  <c r="H120" i="15"/>
  <c r="H119" i="15"/>
  <c r="H118" i="15"/>
  <c r="H117" i="15"/>
  <c r="H116" i="15"/>
  <c r="H115" i="15"/>
  <c r="H114" i="15"/>
  <c r="H113" i="15"/>
  <c r="H112" i="15"/>
  <c r="H111" i="15"/>
  <c r="H110" i="15"/>
  <c r="H109" i="15"/>
  <c r="H108" i="15"/>
  <c r="H107" i="15"/>
  <c r="H106" i="15"/>
  <c r="H105" i="15"/>
  <c r="H104" i="15"/>
  <c r="H103" i="15"/>
  <c r="H102" i="15"/>
  <c r="H101" i="15"/>
  <c r="H100" i="15"/>
  <c r="H99" i="15"/>
  <c r="H98" i="15"/>
  <c r="H97" i="15"/>
  <c r="H96" i="15"/>
  <c r="H94" i="15"/>
  <c r="H93" i="15"/>
  <c r="H92" i="15"/>
  <c r="H91" i="15"/>
  <c r="H90" i="15"/>
  <c r="H89" i="15"/>
  <c r="H88" i="15"/>
  <c r="H87" i="15"/>
  <c r="H86" i="15"/>
  <c r="H85" i="15"/>
  <c r="H84" i="15"/>
  <c r="H83" i="15"/>
  <c r="H82" i="15"/>
  <c r="H81" i="15"/>
  <c r="H80" i="15"/>
  <c r="H78" i="15"/>
  <c r="H77" i="15"/>
  <c r="H76" i="15"/>
  <c r="H75" i="15"/>
  <c r="H73" i="15"/>
  <c r="H72" i="15"/>
  <c r="H71" i="15"/>
  <c r="H70" i="15"/>
  <c r="H69" i="15"/>
  <c r="H68" i="15"/>
  <c r="H67" i="15"/>
  <c r="H6" i="15"/>
  <c r="H7" i="15"/>
  <c r="H8" i="15"/>
  <c r="H9" i="15"/>
  <c r="H10" i="15"/>
  <c r="H11" i="15"/>
  <c r="H12" i="15"/>
  <c r="H13" i="15"/>
  <c r="H14" i="15"/>
  <c r="H15" i="15"/>
  <c r="H16" i="15"/>
  <c r="H17" i="15"/>
  <c r="H18" i="15"/>
  <c r="H19" i="15"/>
  <c r="H20" i="15"/>
  <c r="H21" i="15"/>
  <c r="H22" i="15"/>
  <c r="H23" i="15"/>
  <c r="H24" i="15"/>
  <c r="H25" i="15"/>
  <c r="H26" i="15"/>
  <c r="H27" i="15"/>
  <c r="H28" i="15"/>
  <c r="H29" i="15"/>
  <c r="H30" i="15"/>
  <c r="H31" i="15"/>
  <c r="H32" i="15"/>
  <c r="H33" i="15"/>
  <c r="H34" i="15"/>
  <c r="H35" i="15"/>
  <c r="H36" i="15"/>
  <c r="H37" i="15"/>
  <c r="H38" i="15"/>
  <c r="H39" i="15"/>
  <c r="H40" i="15"/>
  <c r="H41" i="15"/>
  <c r="H42" i="15"/>
  <c r="H43" i="15"/>
  <c r="H44" i="15"/>
  <c r="H45" i="15"/>
  <c r="H46" i="15"/>
  <c r="H47" i="15"/>
  <c r="H48" i="15"/>
  <c r="H49" i="15"/>
  <c r="H50" i="15"/>
  <c r="H51" i="15"/>
  <c r="H52" i="15"/>
  <c r="H53" i="15"/>
  <c r="H54" i="15"/>
  <c r="H55" i="15"/>
  <c r="H56" i="15"/>
  <c r="H57" i="15"/>
  <c r="H58" i="15"/>
  <c r="H59" i="15"/>
  <c r="H60" i="15"/>
  <c r="H61" i="15"/>
  <c r="H62" i="15"/>
  <c r="H63" i="15"/>
  <c r="H64" i="15"/>
  <c r="H65" i="15"/>
  <c r="H5" i="15"/>
  <c r="H4" i="15"/>
  <c r="H81" i="9"/>
  <c r="H82" i="9"/>
  <c r="H83" i="9"/>
  <c r="H84" i="9"/>
  <c r="H85" i="9"/>
  <c r="H86" i="9"/>
  <c r="H87" i="9"/>
  <c r="H88" i="9"/>
  <c r="H89" i="9"/>
  <c r="H90" i="9"/>
  <c r="H91" i="9"/>
  <c r="H92" i="9"/>
  <c r="H93" i="9"/>
  <c r="H94" i="9"/>
  <c r="H80" i="9"/>
  <c r="H210" i="9"/>
  <c r="H209" i="9"/>
  <c r="H208" i="9"/>
  <c r="H207" i="9"/>
  <c r="H206" i="9"/>
  <c r="H205" i="9"/>
  <c r="H203" i="9"/>
  <c r="H202" i="9"/>
  <c r="H201" i="9"/>
  <c r="H200" i="9"/>
  <c r="H199" i="9"/>
  <c r="H198" i="9"/>
  <c r="H196" i="9"/>
  <c r="H195" i="9"/>
  <c r="H194" i="9"/>
  <c r="H193" i="9"/>
  <c r="H192" i="9"/>
  <c r="H191" i="9"/>
  <c r="H189" i="9"/>
  <c r="H188" i="9"/>
  <c r="H187" i="9"/>
  <c r="H186" i="9"/>
  <c r="H185" i="9"/>
  <c r="H184" i="9"/>
  <c r="H183" i="9"/>
  <c r="H182" i="9"/>
  <c r="H181" i="9"/>
  <c r="H180" i="9"/>
  <c r="H179" i="9"/>
  <c r="H178" i="9"/>
  <c r="H177" i="9"/>
  <c r="H176" i="9"/>
  <c r="H175" i="9"/>
  <c r="H174" i="9"/>
  <c r="H173" i="9"/>
  <c r="H172" i="9"/>
  <c r="H171" i="9"/>
  <c r="H170" i="9"/>
  <c r="H169" i="9"/>
  <c r="H168" i="9"/>
  <c r="H167" i="9"/>
  <c r="H166" i="9"/>
  <c r="H165" i="9"/>
  <c r="H164" i="9"/>
  <c r="H163" i="9"/>
  <c r="H162" i="9"/>
  <c r="H161" i="9"/>
  <c r="H160" i="9"/>
  <c r="H159" i="9"/>
  <c r="H158" i="9"/>
  <c r="H157" i="9"/>
  <c r="H156" i="9"/>
  <c r="H155" i="9"/>
  <c r="H154" i="9"/>
  <c r="H153" i="9"/>
  <c r="H152" i="9"/>
  <c r="H151" i="9"/>
  <c r="H150" i="9"/>
  <c r="H149" i="9"/>
  <c r="H148" i="9"/>
  <c r="H147" i="9"/>
  <c r="H146" i="9"/>
  <c r="H145" i="9"/>
  <c r="H144" i="9"/>
  <c r="H143" i="9"/>
  <c r="H142" i="9"/>
  <c r="H141" i="9"/>
  <c r="H140" i="9"/>
  <c r="H139" i="9"/>
  <c r="H138" i="9"/>
  <c r="H137" i="9"/>
  <c r="H136" i="9"/>
  <c r="H135" i="9"/>
  <c r="H133" i="9"/>
  <c r="H132" i="9"/>
  <c r="H131" i="9"/>
  <c r="H130" i="9"/>
  <c r="H129" i="9"/>
  <c r="H128" i="9"/>
  <c r="H127" i="9"/>
  <c r="H126" i="9"/>
  <c r="H125" i="9"/>
  <c r="H124" i="9"/>
  <c r="H122" i="9"/>
  <c r="H121" i="9"/>
  <c r="H120" i="9"/>
  <c r="H119" i="9"/>
  <c r="H118" i="9"/>
  <c r="H117" i="9"/>
  <c r="H116" i="9"/>
  <c r="H115" i="9"/>
  <c r="H114" i="9"/>
  <c r="H113" i="9"/>
  <c r="H112" i="9"/>
  <c r="H111" i="9"/>
  <c r="H110" i="9"/>
  <c r="H109" i="9"/>
  <c r="H108" i="9"/>
  <c r="H107" i="9"/>
  <c r="H106" i="9"/>
  <c r="H105" i="9"/>
  <c r="H104" i="9"/>
  <c r="H103" i="9"/>
  <c r="H102" i="9"/>
  <c r="H101" i="9"/>
  <c r="H100" i="9"/>
  <c r="H99" i="9"/>
  <c r="H98" i="9"/>
  <c r="H97" i="9"/>
  <c r="H96" i="9"/>
  <c r="H78" i="9"/>
  <c r="H77" i="9"/>
  <c r="H76" i="9"/>
  <c r="H75" i="9"/>
  <c r="H73" i="9"/>
  <c r="H72" i="9"/>
  <c r="H71" i="9"/>
  <c r="H70" i="9"/>
  <c r="H69" i="9"/>
  <c r="H68" i="9"/>
  <c r="H67" i="9"/>
  <c r="H65" i="9"/>
  <c r="H5" i="9"/>
  <c r="H6" i="9"/>
  <c r="H7" i="9"/>
  <c r="H8" i="9"/>
  <c r="H9" i="9"/>
  <c r="H10" i="9"/>
  <c r="H11" i="9"/>
  <c r="H12" i="9"/>
  <c r="H13" i="9"/>
  <c r="H14" i="9"/>
  <c r="H15" i="9"/>
  <c r="H16" i="9"/>
  <c r="H17" i="9"/>
  <c r="H18" i="9"/>
  <c r="H19" i="9"/>
  <c r="H20" i="9"/>
  <c r="H21" i="9"/>
  <c r="H22" i="9"/>
  <c r="H23" i="9"/>
  <c r="H24" i="9"/>
  <c r="H25" i="9"/>
  <c r="H26" i="9"/>
  <c r="H27" i="9"/>
  <c r="H28" i="9"/>
  <c r="H29" i="9"/>
  <c r="H30" i="9"/>
  <c r="H31" i="9"/>
  <c r="H32" i="9"/>
  <c r="H33" i="9"/>
  <c r="H34" i="9"/>
  <c r="H35" i="9"/>
  <c r="H36" i="9"/>
  <c r="H37" i="9"/>
  <c r="H38" i="9"/>
  <c r="H39" i="9"/>
  <c r="H40" i="9"/>
  <c r="H41" i="9"/>
  <c r="H42" i="9"/>
  <c r="H43" i="9"/>
  <c r="H44" i="9"/>
  <c r="H45" i="9"/>
  <c r="H46" i="9"/>
  <c r="H47" i="9"/>
  <c r="H48" i="9"/>
  <c r="H49" i="9"/>
  <c r="H50" i="9"/>
  <c r="H51" i="9"/>
  <c r="H52" i="9"/>
  <c r="H53" i="9"/>
  <c r="H54" i="9"/>
  <c r="H55" i="9"/>
  <c r="H56" i="9"/>
  <c r="H57" i="9"/>
  <c r="H58" i="9"/>
  <c r="H59" i="9"/>
  <c r="H60" i="9"/>
  <c r="H61" i="9"/>
  <c r="H62" i="9"/>
  <c r="H63" i="9"/>
  <c r="H64" i="9"/>
  <c r="H4" i="9"/>
  <c r="G6" i="10" l="1"/>
  <c r="H6" i="10" s="1"/>
  <c r="G31" i="10"/>
  <c r="H31" i="10" s="1"/>
  <c r="G36" i="10"/>
  <c r="H36" i="10" s="1"/>
  <c r="G39" i="10"/>
  <c r="H39" i="10" s="1"/>
  <c r="G73" i="10"/>
  <c r="H73" i="10" s="1"/>
  <c r="G100" i="10"/>
  <c r="H100" i="10" s="1"/>
  <c r="G102" i="10"/>
  <c r="H102" i="10" s="1"/>
  <c r="G103" i="10"/>
  <c r="H103" i="10" s="1"/>
  <c r="G105" i="10"/>
  <c r="H105" i="10" s="1"/>
  <c r="G113" i="10"/>
  <c r="H113" i="10" s="1"/>
  <c r="G114" i="10"/>
  <c r="H114" i="10" s="1"/>
  <c r="G115" i="10"/>
  <c r="H115" i="10" s="1"/>
  <c r="G116" i="10"/>
  <c r="H116" i="10" s="1"/>
  <c r="G117" i="10"/>
  <c r="H117" i="10" s="1"/>
  <c r="G146" i="10"/>
  <c r="H146" i="10" s="1"/>
  <c r="G147" i="10"/>
  <c r="H147" i="10" s="1"/>
  <c r="G148" i="10"/>
  <c r="H148" i="10" s="1"/>
  <c r="G167" i="10"/>
  <c r="H167" i="10" s="1"/>
  <c r="G168" i="10"/>
  <c r="H168" i="10" s="1"/>
  <c r="G169" i="10"/>
  <c r="H169" i="10" s="1"/>
  <c r="G170" i="10"/>
  <c r="H170" i="10" s="1"/>
  <c r="G171" i="10"/>
  <c r="H171" i="10" s="1"/>
  <c r="G172" i="10"/>
  <c r="H172" i="10" s="1"/>
  <c r="G173" i="10"/>
  <c r="H173" i="10" s="1"/>
  <c r="G179" i="10"/>
  <c r="H179" i="10" s="1"/>
  <c r="G180" i="10"/>
  <c r="H180" i="10" s="1"/>
  <c r="G181" i="10"/>
  <c r="H181" i="10" s="1"/>
  <c r="G182" i="10"/>
  <c r="H182" i="10" s="1"/>
  <c r="G183" i="10"/>
  <c r="H183" i="10" s="1"/>
  <c r="G184" i="10"/>
  <c r="H184" i="10" s="1"/>
  <c r="G185" i="10"/>
  <c r="H185" i="10" s="1"/>
  <c r="G187" i="10"/>
  <c r="H187" i="10" s="1"/>
  <c r="G194" i="10"/>
  <c r="H194" i="10" s="1"/>
  <c r="G211" i="10"/>
  <c r="H211" i="10" s="1"/>
  <c r="F8" i="10"/>
  <c r="G8" i="10" s="1"/>
  <c r="H8" i="10" s="1"/>
  <c r="F9" i="10"/>
  <c r="G9" i="10" s="1"/>
  <c r="H9" i="10" s="1"/>
  <c r="F10" i="10"/>
  <c r="G10" i="10" s="1"/>
  <c r="H10" i="10" s="1"/>
  <c r="F11" i="10"/>
  <c r="G11" i="10" s="1"/>
  <c r="H11" i="10" s="1"/>
  <c r="F12" i="10"/>
  <c r="G12" i="10" s="1"/>
  <c r="H12" i="10" s="1"/>
  <c r="F13" i="10"/>
  <c r="G13" i="10" s="1"/>
  <c r="H13" i="10" s="1"/>
  <c r="F14" i="10"/>
  <c r="G14" i="10" s="1"/>
  <c r="H14" i="10" s="1"/>
  <c r="F15" i="10"/>
  <c r="G15" i="10" s="1"/>
  <c r="H15" i="10" s="1"/>
  <c r="F16" i="10"/>
  <c r="G16" i="10" s="1"/>
  <c r="H16" i="10" s="1"/>
  <c r="F17" i="10"/>
  <c r="G17" i="10" s="1"/>
  <c r="H17" i="10" s="1"/>
  <c r="F18" i="10"/>
  <c r="G18" i="10" s="1"/>
  <c r="H18" i="10" s="1"/>
  <c r="F19" i="10"/>
  <c r="G19" i="10" s="1"/>
  <c r="H19" i="10" s="1"/>
  <c r="F20" i="10"/>
  <c r="G20" i="10" s="1"/>
  <c r="H20" i="10" s="1"/>
  <c r="F21" i="10"/>
  <c r="G21" i="10" s="1"/>
  <c r="H21" i="10" s="1"/>
  <c r="F22" i="10"/>
  <c r="G22" i="10" s="1"/>
  <c r="H22" i="10" s="1"/>
  <c r="F23" i="10"/>
  <c r="G23" i="10" s="1"/>
  <c r="H23" i="10" s="1"/>
  <c r="F24" i="10"/>
  <c r="G24" i="10" s="1"/>
  <c r="H24" i="10" s="1"/>
  <c r="F25" i="10"/>
  <c r="G25" i="10" s="1"/>
  <c r="H25" i="10" s="1"/>
  <c r="F26" i="10"/>
  <c r="G26" i="10" s="1"/>
  <c r="H26" i="10" s="1"/>
  <c r="F27" i="10"/>
  <c r="G27" i="10" s="1"/>
  <c r="H27" i="10" s="1"/>
  <c r="F28" i="10"/>
  <c r="G28" i="10" s="1"/>
  <c r="H28" i="10" s="1"/>
  <c r="F29" i="10"/>
  <c r="G29" i="10" s="1"/>
  <c r="H29" i="10" s="1"/>
  <c r="F30" i="10"/>
  <c r="G30" i="10" s="1"/>
  <c r="H30" i="10" s="1"/>
  <c r="F32" i="10"/>
  <c r="G32" i="10" s="1"/>
  <c r="H32" i="10" s="1"/>
  <c r="F33" i="10"/>
  <c r="G33" i="10" s="1"/>
  <c r="H33" i="10" s="1"/>
  <c r="F34" i="10"/>
  <c r="G34" i="10" s="1"/>
  <c r="H34" i="10" s="1"/>
  <c r="F35" i="10"/>
  <c r="G35" i="10" s="1"/>
  <c r="H35" i="10" s="1"/>
  <c r="F37" i="10"/>
  <c r="G37" i="10" s="1"/>
  <c r="H37" i="10" s="1"/>
  <c r="F38" i="10"/>
  <c r="G38" i="10" s="1"/>
  <c r="H38" i="10" s="1"/>
  <c r="F40" i="10"/>
  <c r="G40" i="10" s="1"/>
  <c r="F41" i="10"/>
  <c r="G41" i="10" s="1"/>
  <c r="H41" i="10" s="1"/>
  <c r="F42" i="10"/>
  <c r="G42" i="10" s="1"/>
  <c r="F43" i="10"/>
  <c r="G43" i="10" s="1"/>
  <c r="F44" i="10"/>
  <c r="G44" i="10" s="1"/>
  <c r="F45" i="10"/>
  <c r="G45" i="10" s="1"/>
  <c r="F46" i="10"/>
  <c r="G46" i="10" s="1"/>
  <c r="F47" i="10"/>
  <c r="G47" i="10" s="1"/>
  <c r="F48" i="10"/>
  <c r="G48" i="10" s="1"/>
  <c r="F49" i="10"/>
  <c r="G49" i="10" s="1"/>
  <c r="F50" i="10"/>
  <c r="G50" i="10" s="1"/>
  <c r="F51" i="10"/>
  <c r="G51" i="10" s="1"/>
  <c r="F52" i="10"/>
  <c r="G52" i="10" s="1"/>
  <c r="F53" i="10"/>
  <c r="G53" i="10" s="1"/>
  <c r="H53" i="10" s="1"/>
  <c r="F54" i="10"/>
  <c r="G54" i="10" s="1"/>
  <c r="H54" i="10" s="1"/>
  <c r="F55" i="10"/>
  <c r="G55" i="10" s="1"/>
  <c r="H55" i="10" s="1"/>
  <c r="F56" i="10"/>
  <c r="G56" i="10" s="1"/>
  <c r="F57" i="10"/>
  <c r="G57" i="10" s="1"/>
  <c r="H57" i="10" s="1"/>
  <c r="F58" i="10"/>
  <c r="G58" i="10" s="1"/>
  <c r="H58" i="10" s="1"/>
  <c r="F59" i="10"/>
  <c r="G59" i="10" s="1"/>
  <c r="H59" i="10" s="1"/>
  <c r="F60" i="10"/>
  <c r="G60" i="10" s="1"/>
  <c r="H60" i="10" s="1"/>
  <c r="F61" i="10"/>
  <c r="G61" i="10" s="1"/>
  <c r="H61" i="10" s="1"/>
  <c r="F62" i="10"/>
  <c r="G62" i="10" s="1"/>
  <c r="H62" i="10" s="1"/>
  <c r="F63" i="10"/>
  <c r="G63" i="10" s="1"/>
  <c r="F64" i="10"/>
  <c r="G64" i="10" s="1"/>
  <c r="F65" i="10"/>
  <c r="G65" i="10" s="1"/>
  <c r="F66" i="10"/>
  <c r="G66" i="10" s="1"/>
  <c r="F68" i="10"/>
  <c r="G68" i="10" s="1"/>
  <c r="F69" i="10"/>
  <c r="G69" i="10" s="1"/>
  <c r="H69" i="10" s="1"/>
  <c r="F70" i="10"/>
  <c r="G70" i="10" s="1"/>
  <c r="H70" i="10" s="1"/>
  <c r="F71" i="10"/>
  <c r="G71" i="10" s="1"/>
  <c r="H71" i="10" s="1"/>
  <c r="F72" i="10"/>
  <c r="G72" i="10" s="1"/>
  <c r="H72" i="10" s="1"/>
  <c r="F74" i="10"/>
  <c r="G74" i="10" s="1"/>
  <c r="H74" i="10" s="1"/>
  <c r="F76" i="10"/>
  <c r="G76" i="10" s="1"/>
  <c r="F77" i="10"/>
  <c r="G77" i="10" s="1"/>
  <c r="F78" i="10"/>
  <c r="G78" i="10" s="1"/>
  <c r="F79" i="10"/>
  <c r="G79" i="10" s="1"/>
  <c r="H79" i="10" s="1"/>
  <c r="F81" i="10"/>
  <c r="G81" i="10" s="1"/>
  <c r="F82" i="10"/>
  <c r="G82" i="10" s="1"/>
  <c r="F83" i="10"/>
  <c r="G83" i="10" s="1"/>
  <c r="F84" i="10"/>
  <c r="G84" i="10" s="1"/>
  <c r="F85" i="10"/>
  <c r="G85" i="10" s="1"/>
  <c r="H85" i="10" s="1"/>
  <c r="F86" i="10"/>
  <c r="G86" i="10" s="1"/>
  <c r="F87" i="10"/>
  <c r="G87" i="10" s="1"/>
  <c r="H87" i="10" s="1"/>
  <c r="F88" i="10"/>
  <c r="G88" i="10" s="1"/>
  <c r="F89" i="10"/>
  <c r="G89" i="10" s="1"/>
  <c r="F90" i="10"/>
  <c r="G90" i="10" s="1"/>
  <c r="H90" i="10" s="1"/>
  <c r="F91" i="10"/>
  <c r="G91" i="10" s="1"/>
  <c r="F92" i="10"/>
  <c r="G92" i="10" s="1"/>
  <c r="H92" i="10" s="1"/>
  <c r="F93" i="10"/>
  <c r="G93" i="10" s="1"/>
  <c r="F94" i="10"/>
  <c r="G94" i="10" s="1"/>
  <c r="H94" i="10" s="1"/>
  <c r="F95" i="10"/>
  <c r="G95" i="10" s="1"/>
  <c r="F97" i="10"/>
  <c r="G97" i="10" s="1"/>
  <c r="F98" i="10"/>
  <c r="G98" i="10" s="1"/>
  <c r="F99" i="10"/>
  <c r="G99" i="10" s="1"/>
  <c r="F101" i="10"/>
  <c r="G101" i="10" s="1"/>
  <c r="H101" i="10" s="1"/>
  <c r="F104" i="10"/>
  <c r="G104" i="10" s="1"/>
  <c r="H104" i="10" s="1"/>
  <c r="F106" i="10"/>
  <c r="G106" i="10" s="1"/>
  <c r="H106" i="10" s="1"/>
  <c r="F107" i="10"/>
  <c r="G107" i="10" s="1"/>
  <c r="H107" i="10" s="1"/>
  <c r="F108" i="10"/>
  <c r="G108" i="10" s="1"/>
  <c r="H108" i="10" s="1"/>
  <c r="F109" i="10"/>
  <c r="G109" i="10" s="1"/>
  <c r="H109" i="10" s="1"/>
  <c r="F110" i="10"/>
  <c r="G110" i="10" s="1"/>
  <c r="H110" i="10" s="1"/>
  <c r="F111" i="10"/>
  <c r="G111" i="10" s="1"/>
  <c r="H111" i="10" s="1"/>
  <c r="F112" i="10"/>
  <c r="G112" i="10" s="1"/>
  <c r="H112" i="10" s="1"/>
  <c r="F118" i="10"/>
  <c r="G118" i="10" s="1"/>
  <c r="H118" i="10" s="1"/>
  <c r="F119" i="10"/>
  <c r="G119" i="10" s="1"/>
  <c r="H119" i="10" s="1"/>
  <c r="F120" i="10"/>
  <c r="G120" i="10" s="1"/>
  <c r="H120" i="10" s="1"/>
  <c r="F121" i="10"/>
  <c r="G121" i="10" s="1"/>
  <c r="H121" i="10" s="1"/>
  <c r="F122" i="10"/>
  <c r="G122" i="10" s="1"/>
  <c r="H122" i="10" s="1"/>
  <c r="F123" i="10"/>
  <c r="G123" i="10" s="1"/>
  <c r="H123" i="10" s="1"/>
  <c r="F125" i="10"/>
  <c r="G125" i="10" s="1"/>
  <c r="F126" i="10"/>
  <c r="G126" i="10" s="1"/>
  <c r="F127" i="10"/>
  <c r="G127" i="10" s="1"/>
  <c r="F128" i="10"/>
  <c r="G128" i="10" s="1"/>
  <c r="F129" i="10"/>
  <c r="G129" i="10" s="1"/>
  <c r="F130" i="10"/>
  <c r="G130" i="10" s="1"/>
  <c r="F131" i="10"/>
  <c r="G131" i="10" s="1"/>
  <c r="F132" i="10"/>
  <c r="G132" i="10" s="1"/>
  <c r="F133" i="10"/>
  <c r="G133" i="10" s="1"/>
  <c r="F134" i="10"/>
  <c r="G134" i="10" s="1"/>
  <c r="F136" i="10"/>
  <c r="G136" i="10" s="1"/>
  <c r="H136" i="10" s="1"/>
  <c r="F137" i="10"/>
  <c r="G137" i="10" s="1"/>
  <c r="H137" i="10" s="1"/>
  <c r="F138" i="10"/>
  <c r="G138" i="10" s="1"/>
  <c r="H138" i="10" s="1"/>
  <c r="F139" i="10"/>
  <c r="G139" i="10" s="1"/>
  <c r="H139" i="10" s="1"/>
  <c r="F140" i="10"/>
  <c r="G140" i="10" s="1"/>
  <c r="H140" i="10" s="1"/>
  <c r="F141" i="10"/>
  <c r="G141" i="10" s="1"/>
  <c r="H141" i="10" s="1"/>
  <c r="F142" i="10"/>
  <c r="G142" i="10" s="1"/>
  <c r="H142" i="10" s="1"/>
  <c r="F143" i="10"/>
  <c r="G143" i="10" s="1"/>
  <c r="H143" i="10" s="1"/>
  <c r="F144" i="10"/>
  <c r="G144" i="10" s="1"/>
  <c r="H144" i="10" s="1"/>
  <c r="F145" i="10"/>
  <c r="G145" i="10" s="1"/>
  <c r="H145" i="10" s="1"/>
  <c r="F149" i="10"/>
  <c r="G149" i="10" s="1"/>
  <c r="F150" i="10"/>
  <c r="G150" i="10" s="1"/>
  <c r="H150" i="10" s="1"/>
  <c r="F151" i="10"/>
  <c r="G151" i="10" s="1"/>
  <c r="H151" i="10" s="1"/>
  <c r="F152" i="10"/>
  <c r="G152" i="10" s="1"/>
  <c r="H152" i="10" s="1"/>
  <c r="F153" i="10"/>
  <c r="G153" i="10" s="1"/>
  <c r="H153" i="10" s="1"/>
  <c r="F154" i="10"/>
  <c r="G154" i="10" s="1"/>
  <c r="H154" i="10" s="1"/>
  <c r="F155" i="10"/>
  <c r="G155" i="10" s="1"/>
  <c r="H155" i="10" s="1"/>
  <c r="F156" i="10"/>
  <c r="G156" i="10" s="1"/>
  <c r="H156" i="10" s="1"/>
  <c r="F157" i="10"/>
  <c r="G157" i="10" s="1"/>
  <c r="H157" i="10" s="1"/>
  <c r="F158" i="10"/>
  <c r="G158" i="10" s="1"/>
  <c r="H158" i="10" s="1"/>
  <c r="F159" i="10"/>
  <c r="G159" i="10" s="1"/>
  <c r="H159" i="10" s="1"/>
  <c r="F160" i="10"/>
  <c r="G160" i="10" s="1"/>
  <c r="F161" i="10"/>
  <c r="G161" i="10" s="1"/>
  <c r="F162" i="10"/>
  <c r="G162" i="10" s="1"/>
  <c r="F163" i="10"/>
  <c r="G163" i="10" s="1"/>
  <c r="F164" i="10"/>
  <c r="G164" i="10" s="1"/>
  <c r="F165" i="10"/>
  <c r="G165" i="10" s="1"/>
  <c r="F166" i="10"/>
  <c r="G166" i="10" s="1"/>
  <c r="F174" i="10"/>
  <c r="G174" i="10" s="1"/>
  <c r="H174" i="10" s="1"/>
  <c r="F175" i="10"/>
  <c r="G175" i="10" s="1"/>
  <c r="H175" i="10" s="1"/>
  <c r="F176" i="10"/>
  <c r="G176" i="10" s="1"/>
  <c r="H176" i="10" s="1"/>
  <c r="F177" i="10"/>
  <c r="G177" i="10" s="1"/>
  <c r="H177" i="10" s="1"/>
  <c r="F178" i="10"/>
  <c r="G178" i="10" s="1"/>
  <c r="H178" i="10" s="1"/>
  <c r="F186" i="10"/>
  <c r="G186" i="10" s="1"/>
  <c r="H186" i="10" s="1"/>
  <c r="F188" i="10"/>
  <c r="G188" i="10" s="1"/>
  <c r="H188" i="10" s="1"/>
  <c r="F189" i="10"/>
  <c r="G189" i="10" s="1"/>
  <c r="H189" i="10" s="1"/>
  <c r="F190" i="10"/>
  <c r="G190" i="10" s="1"/>
  <c r="H190" i="10" s="1"/>
  <c r="F192" i="10"/>
  <c r="G192" i="10" s="1"/>
  <c r="H192" i="10" s="1"/>
  <c r="F193" i="10"/>
  <c r="G193" i="10" s="1"/>
  <c r="H193" i="10" s="1"/>
  <c r="F195" i="10"/>
  <c r="G195" i="10" s="1"/>
  <c r="H195" i="10" s="1"/>
  <c r="F196" i="10"/>
  <c r="G196" i="10" s="1"/>
  <c r="H196" i="10" s="1"/>
  <c r="F197" i="10"/>
  <c r="G197" i="10" s="1"/>
  <c r="H197" i="10" s="1"/>
  <c r="F199" i="10"/>
  <c r="G199" i="10" s="1"/>
  <c r="H199" i="10" s="1"/>
  <c r="F200" i="10"/>
  <c r="G200" i="10" s="1"/>
  <c r="H200" i="10" s="1"/>
  <c r="F201" i="10"/>
  <c r="G201" i="10" s="1"/>
  <c r="H201" i="10" s="1"/>
  <c r="F202" i="10"/>
  <c r="G202" i="10" s="1"/>
  <c r="H202" i="10" s="1"/>
  <c r="F203" i="10"/>
  <c r="G203" i="10" s="1"/>
  <c r="H203" i="10" s="1"/>
  <c r="F204" i="10"/>
  <c r="G204" i="10" s="1"/>
  <c r="H204" i="10" s="1"/>
  <c r="F206" i="10"/>
  <c r="G206" i="10" s="1"/>
  <c r="H206" i="10" s="1"/>
  <c r="F207" i="10"/>
  <c r="G207" i="10" s="1"/>
  <c r="H207" i="10" s="1"/>
  <c r="F208" i="10"/>
  <c r="G208" i="10" s="1"/>
  <c r="H208" i="10" s="1"/>
  <c r="F209" i="10"/>
  <c r="G209" i="10" s="1"/>
  <c r="H209" i="10" s="1"/>
  <c r="F210" i="10"/>
  <c r="G210" i="10" s="1"/>
  <c r="H210" i="10" s="1"/>
  <c r="F7" i="10"/>
  <c r="G7" i="10" s="1"/>
  <c r="H7" i="10" s="1"/>
  <c r="F5" i="10"/>
  <c r="G5" i="10" s="1"/>
  <c r="H5" i="10" s="1"/>
  <c r="D166" i="10" l="1"/>
  <c r="E166" i="10" s="1"/>
  <c r="H166" i="10" s="1"/>
  <c r="D165" i="10"/>
  <c r="E165" i="10" s="1"/>
  <c r="H165" i="10" s="1"/>
  <c r="D164" i="10"/>
  <c r="E164" i="10" s="1"/>
  <c r="H164" i="10" s="1"/>
  <c r="D163" i="10"/>
  <c r="E163" i="10" s="1"/>
  <c r="H163" i="10" s="1"/>
  <c r="D162" i="10"/>
  <c r="E162" i="10" s="1"/>
  <c r="H162" i="10" s="1"/>
  <c r="D161" i="10"/>
  <c r="E161" i="10" s="1"/>
  <c r="H161" i="10" s="1"/>
  <c r="D160" i="10"/>
  <c r="E160" i="10" s="1"/>
  <c r="H160" i="10" s="1"/>
  <c r="D149" i="10"/>
  <c r="E149" i="10" s="1"/>
  <c r="H149" i="10" s="1"/>
  <c r="D134" i="10"/>
  <c r="E134" i="10" s="1"/>
  <c r="H134" i="10" s="1"/>
  <c r="D133" i="10"/>
  <c r="E133" i="10" s="1"/>
  <c r="H133" i="10" s="1"/>
  <c r="D132" i="10"/>
  <c r="E132" i="10" s="1"/>
  <c r="H132" i="10" s="1"/>
  <c r="D131" i="10"/>
  <c r="E131" i="10" s="1"/>
  <c r="H131" i="10" s="1"/>
  <c r="D130" i="10"/>
  <c r="E130" i="10" s="1"/>
  <c r="H130" i="10" s="1"/>
  <c r="D129" i="10"/>
  <c r="E129" i="10" s="1"/>
  <c r="H129" i="10" s="1"/>
  <c r="D128" i="10"/>
  <c r="E128" i="10" s="1"/>
  <c r="H128" i="10" s="1"/>
  <c r="D127" i="10"/>
  <c r="E127" i="10" s="1"/>
  <c r="H127" i="10" s="1"/>
  <c r="D126" i="10"/>
  <c r="E126" i="10" s="1"/>
  <c r="H126" i="10" s="1"/>
  <c r="D125" i="10"/>
  <c r="E125" i="10" s="1"/>
  <c r="H125" i="10" s="1"/>
  <c r="D99" i="10"/>
  <c r="E99" i="10" s="1"/>
  <c r="H99" i="10" s="1"/>
  <c r="D98" i="10"/>
  <c r="E98" i="10" s="1"/>
  <c r="H98" i="10" s="1"/>
  <c r="D97" i="10"/>
  <c r="E97" i="10" s="1"/>
  <c r="H97" i="10" s="1"/>
  <c r="D95" i="10"/>
  <c r="E95" i="10" s="1"/>
  <c r="H95" i="10" s="1"/>
  <c r="D93" i="10"/>
  <c r="E93" i="10" s="1"/>
  <c r="H93" i="10" s="1"/>
  <c r="D91" i="10"/>
  <c r="E91" i="10" s="1"/>
  <c r="H91" i="10" s="1"/>
  <c r="D89" i="10"/>
  <c r="E89" i="10" s="1"/>
  <c r="H89" i="10" s="1"/>
  <c r="D88" i="10"/>
  <c r="E88" i="10" s="1"/>
  <c r="H88" i="10" s="1"/>
  <c r="D86" i="10"/>
  <c r="E86" i="10" s="1"/>
  <c r="H86" i="10" s="1"/>
  <c r="D84" i="10"/>
  <c r="E84" i="10" s="1"/>
  <c r="H84" i="10" s="1"/>
  <c r="D83" i="10"/>
  <c r="E83" i="10" s="1"/>
  <c r="H83" i="10" s="1"/>
  <c r="D82" i="10"/>
  <c r="E82" i="10" s="1"/>
  <c r="H82" i="10" s="1"/>
  <c r="D81" i="10"/>
  <c r="E81" i="10" s="1"/>
  <c r="H81" i="10" s="1"/>
  <c r="D78" i="10"/>
  <c r="E78" i="10" s="1"/>
  <c r="H78" i="10" s="1"/>
  <c r="D77" i="10"/>
  <c r="E77" i="10" s="1"/>
  <c r="H77" i="10" s="1"/>
  <c r="D76" i="10"/>
  <c r="E76" i="10" s="1"/>
  <c r="H76" i="10" s="1"/>
  <c r="D68" i="10"/>
  <c r="E68" i="10" s="1"/>
  <c r="H68" i="10" s="1"/>
  <c r="D66" i="10"/>
  <c r="E66" i="10" s="1"/>
  <c r="H66" i="10" s="1"/>
  <c r="D65" i="10"/>
  <c r="E65" i="10" s="1"/>
  <c r="H65" i="10" s="1"/>
  <c r="D64" i="10"/>
  <c r="E64" i="10" s="1"/>
  <c r="H64" i="10" s="1"/>
  <c r="D63" i="10"/>
  <c r="E63" i="10" s="1"/>
  <c r="H63" i="10" s="1"/>
  <c r="D56" i="10"/>
  <c r="E56" i="10" s="1"/>
  <c r="H56" i="10" s="1"/>
  <c r="D52" i="10"/>
  <c r="E52" i="10" s="1"/>
  <c r="H52" i="10" s="1"/>
  <c r="D51" i="10"/>
  <c r="E51" i="10" s="1"/>
  <c r="H51" i="10" s="1"/>
  <c r="D50" i="10"/>
  <c r="E50" i="10" s="1"/>
  <c r="H50" i="10" s="1"/>
  <c r="D49" i="10"/>
  <c r="E49" i="10" s="1"/>
  <c r="H49" i="10" s="1"/>
  <c r="D48" i="10"/>
  <c r="E48" i="10" s="1"/>
  <c r="H48" i="10" s="1"/>
  <c r="D47" i="10"/>
  <c r="E47" i="10" s="1"/>
  <c r="H47" i="10" s="1"/>
  <c r="D46" i="10"/>
  <c r="E46" i="10" s="1"/>
  <c r="H46" i="10" s="1"/>
  <c r="D45" i="10"/>
  <c r="E45" i="10" s="1"/>
  <c r="H45" i="10" s="1"/>
  <c r="D44" i="10"/>
  <c r="E44" i="10" s="1"/>
  <c r="H44" i="10" s="1"/>
  <c r="D43" i="10"/>
  <c r="E43" i="10" s="1"/>
  <c r="H43" i="10" s="1"/>
  <c r="D42" i="10"/>
  <c r="E42" i="10" s="1"/>
  <c r="H42" i="10" s="1"/>
  <c r="D40" i="10"/>
  <c r="E40" i="10" s="1"/>
  <c r="H40" i="10" s="1"/>
</calcChain>
</file>

<file path=xl/sharedStrings.xml><?xml version="1.0" encoding="utf-8"?>
<sst xmlns="http://schemas.openxmlformats.org/spreadsheetml/2006/main" count="2026" uniqueCount="271">
  <si>
    <t>N/A</t>
  </si>
  <si>
    <t>ANÁLISIS CONTRATOS HISTÓRICOS</t>
  </si>
  <si>
    <t xml:space="preserve">ANALISIS DE MERCADO </t>
  </si>
  <si>
    <t>ÍTEM</t>
  </si>
  <si>
    <t>Código UNSPSC</t>
  </si>
  <si>
    <t>DESCRIPCIÓN</t>
  </si>
  <si>
    <t>VALOR HISTÓRICO DE REFERENCIA</t>
  </si>
  <si>
    <t>PRECIO DEL MERCADO</t>
  </si>
  <si>
    <t>VALOR CONTRATADO</t>
  </si>
  <si>
    <t>IPC              (5,62%)</t>
  </si>
  <si>
    <t>IPC              (13,12%)</t>
  </si>
  <si>
    <t xml:space="preserve">GRUPO 1 MIEMBRO INFERIOR </t>
  </si>
  <si>
    <t>PLACA DE COMPRESIÓN Y BLOQUEO PARA HUMERO PROXIMAL ENTRE 3 A 16 ORIFICIOS</t>
  </si>
  <si>
    <t xml:space="preserve">PLACA DE COMPRESIÓN Y BLOQUEO HUMERO DISTAL MEDIAL Y LATERAL DE 3.5 MM ENTRE 3 A 12 ORIFICIOS. (DERECHA E IZQUIERDA). </t>
  </si>
  <si>
    <t>PLACA DE COMPRESIÓN Y BLOQUEO PARA OLECRANON DE 3.5 MM ENTRE 2 A 10 ORIFICIOS. (DERECHA E IZQUIERDA).</t>
  </si>
  <si>
    <t>PLACA ANATOMICA DE CLAVICULA DE 3.5 MM ENTRE 4 A 12 ORIFICIOS. (DERECHA E IZQUIERDA).</t>
  </si>
  <si>
    <t>PLACA TIPO GANCHO PARA CLAVÍCULA DE 3.5 MM ENTRE 2 A 6 ORIFICIOS. (DERECHA E IZQUIERDA)</t>
  </si>
  <si>
    <t>PLACA DE CLAVICULA DISTAL ENTRE 4 A 8 ORIFICIOS</t>
  </si>
  <si>
    <t>PLACA DE COMPRESIÓN Y BLOQUEO DE CUBITO DISTAL 3.5 MM ENTRE 4 a 12 ORIFICIOS.</t>
  </si>
  <si>
    <t>PLACA DE COMPRESIÓN Y BLOQUEO RADIO DISTAL DE 2.4 MM – 2.7 MM ENTRE 3 a 8 ORIFICIOS. (DERECHA E IZQUIERDA).</t>
  </si>
  <si>
    <t>PLACA DE RADIO PROXIMAL DE 2 A 8 ORIFICIOS. (DERECHA E IZQUIERDA).</t>
  </si>
  <si>
    <t>PLACA DE COMPRESIÓN Y BLOQUEO LCP-DCP DE 3.5 MM ENTRE 4 a 18 ORIFICIOS. (ANCHAS Y ANGOSTAS)</t>
  </si>
  <si>
    <t>PLACA DE COMPRESIÓN Y BLOQUEO LCP-DCP DE 4,5 MM ENTRE 4 A 18 ORIFICIOS. (ANCHAS Y ANGOSTAS).</t>
  </si>
  <si>
    <t>PLACA DE COMPRESIÓN Y BLOQUEO PARA TIBIA ANTEROMEDIAL PROXIMAL DE 4.5 MM ENTRE 3 A 12 ORIFICIOS. (DERECHA E IZQUIERDA).</t>
  </si>
  <si>
    <t>PLACA PARA TERCIO SUPERIOR DE TIBIA LATERAL ENTRE 4 A 12 ORIFICIOS. (DERECHA E IZQUIERDA).</t>
  </si>
  <si>
    <t>PLACA BLOQUEADA DE TIBIA DISTAL ANTEROLATERAL ENTRE 3 A 12 ORIFICIOS. (DERECHA E IZQUIERDA).</t>
  </si>
  <si>
    <t>PLACA DE TIBIA DISTAL MEDIAL DE 3.5 MM ENTRE 3 A 14 ORIFICIOS. (DERECHA E IZQUIERDA).</t>
  </si>
  <si>
    <t>PLACA TERCIO DE CAÑA DE 3.5 MM ENTRE 4 A 12 ORIFICIOS.</t>
  </si>
  <si>
    <t>PLACA DE PERONE DISTAL ENTRE 3 A 8 ORIFICIOS. (DERECHA E IZQUIERDA).</t>
  </si>
  <si>
    <t>PLACA BLOQUEADA DE PERONE DISTAL ENTRE 3 A 8 ORIFICOS. (DERECHA E IZQUIERDA).</t>
  </si>
  <si>
    <t>PLACA DE COMPRESIÓN Y BLOQUEO PARA  CALCANEO (PEQUEÑA Y GRANDE).</t>
  </si>
  <si>
    <t>PLACA EN 8 DE 1.2MM – 1.6 MM ENTRE 2 A 4 ORIFIOS.</t>
  </si>
  <si>
    <t>PLACA DE CADERA VARIZANTE PEDIATRICA.</t>
  </si>
  <si>
    <t>PLACAS DE RECONSTRUCCION RECTAS Y CURVAS DE 3.5 MM PARA PELVIS ENTRE 3 A 14 ORIFICIOS.</t>
  </si>
  <si>
    <t>PLACA DE CADERA LCP PEDIATRICA DE 2.7MM CON ANGULO 100°-110°-130° ENTRE 3 A 7 ORIFICIOS.</t>
  </si>
  <si>
    <t>PLACA DE CADERA LCP PEDIATRICA DE 3.5MM CON ANGULO DE 100°-110°-120°-130°-140°-150° ENTRE 3 A 7 ORIFICIOS.</t>
  </si>
  <si>
    <t>PLACA BLOQUEADA TIT RECONSTRUCCION PEDIATRICA DE 2.7MM-3.5MM ENTRE 3 A 10 ORIFICIOS.</t>
  </si>
  <si>
    <t>PLACA BLOQUEADA TIT PEDIATRICA  EN L DE 3.5MM ENTRE 3 A 7 ORIFICIOS.</t>
  </si>
  <si>
    <t xml:space="preserve"> PLACA LCP TIT CONDILAR PEDIATRICA CON ANGULO DE 90° DE 5.0MM ENTRE 3 A 7 ORIFICIOS.</t>
  </si>
  <si>
    <t>TORNILLO CORTICAL ENTRE 2,4 A 3,5MM</t>
  </si>
  <si>
    <t>TORNILLO BLOQUEADO ENTRE 2,4 A 4,0MM</t>
  </si>
  <si>
    <t>TORNILLO ESPONJOSO DE 4.0 MM (ROSCA 16MM Y ROSCA 32MM)</t>
  </si>
  <si>
    <t>TORNILLO CANULADO ENTRE  3.5 MM</t>
  </si>
  <si>
    <t xml:space="preserve">TORNILLO  CORTICAL 4.5 MM </t>
  </si>
  <si>
    <t>TORNILLO CANULADO 4.0 MM</t>
  </si>
  <si>
    <t>TORNILLO CANULADO DE 6.5MM</t>
  </si>
  <si>
    <t xml:space="preserve">TORNILLO  BLOQUEADO 5.0 MM </t>
  </si>
  <si>
    <t>TORNILLO ESPONJOSO DE 6.5 MM X 25 MM a 110 MM</t>
  </si>
  <si>
    <t>TORNILLO ESPONJOSO DE 6.5 MM (ROSCA 16MM Y ROSCA 32MM)</t>
  </si>
  <si>
    <t>ARANDELA DE 4.0 MM</t>
  </si>
  <si>
    <t>ARANDELA DE 13 MM</t>
  </si>
  <si>
    <t>TORNILLO CABEZA OCULTABLE X 1.5 MM  X  8 MM a 40 MM</t>
  </si>
  <si>
    <t>TORNILLO CABEZA OCUTALBLE X 1.8 MM  X  8 MM a 40 MM</t>
  </si>
  <si>
    <t>TORNILLO CABEZA OCULTABLE X 2.0 MM  X  8 MM a 40 MM</t>
  </si>
  <si>
    <t>TORNILLO CABEZA OCULTABLE X 2.4 MM  X  8 MM a 40 MM</t>
  </si>
  <si>
    <t>TORNILLO CABEZA OCUTALBLE X 3.0 MM  X  8 MM a 40 MM</t>
  </si>
  <si>
    <t>TORNILLO CABEZA OCULTABLE X 4.0 MM  X  8 MM a 40 MM</t>
  </si>
  <si>
    <t>CLAVO BLOQUEADO CANULADO PARA HUMERO 6 MM a 8 MM X 110 MM a 280 MM</t>
  </si>
  <si>
    <t>TORNILLO BLOQUEADO PARA CLAVO HUMERO DE 4.0 MM X 16 MM a 50 MM</t>
  </si>
  <si>
    <t>TORNILLO DE CIERRE PARA CLAVO DIAFISIARIO DE HUMERO</t>
  </si>
  <si>
    <t>CLAVO ELÁSTICO  ENTRE 1.5MM A 5.0 MM</t>
  </si>
  <si>
    <t>CLAVO BLOQUEADO  DE FÉMUR 9 MM A 12 MM  ENTRE 320 MM a 460 MM</t>
  </si>
  <si>
    <t>PERNO DE 5.0 MM ENTRE 25 MM a 100 MM</t>
  </si>
  <si>
    <t>TAPÓN  FEMORAL</t>
  </si>
  <si>
    <t>CLAVO RETROGRADO DE FÉMUR 10MM a 12 MM ENTRE 150 MM a 340 MM</t>
  </si>
  <si>
    <t>TORNILLO BLOQUEADO PROXIMAL 4.5 MM x 30 MM a 90 MM</t>
  </si>
  <si>
    <t>TORNILLO BLOQUEADO DISTAL 6.5 MM x 30 MM a  90 MM</t>
  </si>
  <si>
    <t>TORNILLO DE CIERRE CLAVO RETROGRADO</t>
  </si>
  <si>
    <t>CLAVO UNIVERSAL PARA TIBIA DE 8 MM a 11 MM ENTRE 170 MM a 460 MM</t>
  </si>
  <si>
    <t>PERNO DE BLOQUEO UNIVERSAL DE 4,0 MM ENTRE 25 MM a 90 MM</t>
  </si>
  <si>
    <t>TAPÓN  UNIVERSAL</t>
  </si>
  <si>
    <t>TORNILLO RECONSTRUCTIVO DE 6,5 MM X 40 MM A 130 MM</t>
  </si>
  <si>
    <t>PERNO DE BLOQUEO  DE 5.0 X 30MM</t>
  </si>
  <si>
    <t>TAPÓN DE SEGURIDAD</t>
  </si>
  <si>
    <t xml:space="preserve">FIJADOR TIPO AO  </t>
  </si>
  <si>
    <t>ROTULA TUBO A TUBO  O CONECTORES TRANSVERSOS</t>
  </si>
  <si>
    <t>LLAVE 10 Y 11</t>
  </si>
  <si>
    <t>BARRA EN CARBONO  DE 5 MM  A 11 MM  X 100MM A 500MM</t>
  </si>
  <si>
    <t>ROTULA  SHANZ TUBO O  CHAPOLAS</t>
  </si>
  <si>
    <t>CLAVOS DE SHANZ UNIVERSALES  4.0 X 40 A 250 DE ROSCA 10 A 60 MM</t>
  </si>
  <si>
    <t xml:space="preserve">CLAVOS DE SHANZ UNIVERSALES  5.0 X 40 A 250 DE ROSCA 10 A 60 MM </t>
  </si>
  <si>
    <t>CLAVOS DE SHANZ UNIVERSALES  6.0 X 40 A 250 DE ROSCA 10 A 60 MM</t>
  </si>
  <si>
    <t>FIJADOR DE TRANSPORTE OSEO</t>
  </si>
  <si>
    <t>MECANISMO COMPRESIÓN Y DISTRACCIÓN DE 5 - 10 CMS</t>
  </si>
  <si>
    <t>CARROS CENTRALES</t>
  </si>
  <si>
    <t>CARROS LATERALES</t>
  </si>
  <si>
    <t>CLAVO FEMUR UNIVERSAL CON ANTIBITICO O RECUBRIMIENTO POCO PACIENTE INFECTADO</t>
  </si>
  <si>
    <t>ILIZAROV</t>
  </si>
  <si>
    <t>ARCOS X 80 MM A 220 MM</t>
  </si>
  <si>
    <t>BARRAS ROSCADAS A 40 MM A 350 MM</t>
  </si>
  <si>
    <t>BANDARIN MACHOS Y HEMBRA X 1 A 4 ORIF</t>
  </si>
  <si>
    <t>PLACAS X 2 A 4 ORIF</t>
  </si>
  <si>
    <t>PLACAS BIPLANARES ENTRE 2 A 4 ORIF</t>
  </si>
  <si>
    <t>BUCHA HEXAGONAL 30 MM A 40 MM</t>
  </si>
  <si>
    <t>BUCHA CUBICA ENTRE 1 A 4 ORIF</t>
  </si>
  <si>
    <t>TUERCAS</t>
  </si>
  <si>
    <t>TUERCAS DE ALARGAMIENTO</t>
  </si>
  <si>
    <t>TORNILLOS COMUNES ENTRE 10 MM A 40 MM</t>
  </si>
  <si>
    <t>TORRES DE ALARGAMIENTO</t>
  </si>
  <si>
    <t>ARO EXTENSIÓN A PIE ENTRE 140 A 160 LARGO Y CORTO</t>
  </si>
  <si>
    <t>ARCO FEMORAL 90 MM A 120 MM</t>
  </si>
  <si>
    <t>PINES DE OLIVA LATERAL Y CENTRAL 1,6 MM A 2,0 MM</t>
  </si>
  <si>
    <t>TORNILLOS FENESTRADOS Y ACANALADOS</t>
  </si>
  <si>
    <t>KIRCHNER Y ALAMBRE</t>
  </si>
  <si>
    <t>ALAMBRE UNIVERSAL 0.71 MM</t>
  </si>
  <si>
    <t>ALAMBRE UNIVERSAL 0.90 MM</t>
  </si>
  <si>
    <t>ALAMBRE UNIVERSAL 1.25 MM</t>
  </si>
  <si>
    <t xml:space="preserve">KIRSCHNER 0.8 MM </t>
  </si>
  <si>
    <t>KIRSCHNER 1.0 MM</t>
  </si>
  <si>
    <t xml:space="preserve">KIRSCHNER 1.2 MM </t>
  </si>
  <si>
    <t xml:space="preserve">KIRSCHNER 1.5 MM </t>
  </si>
  <si>
    <t>KIRSCHNER 1.8 MM</t>
  </si>
  <si>
    <t xml:space="preserve">KIRSCHNER 2.0 MM </t>
  </si>
  <si>
    <t>KIRSCHNER 0.8 MM  PUNTA ROSCA</t>
  </si>
  <si>
    <t>KIRSCHNER 1.0 MM  PUNTA ROSCA</t>
  </si>
  <si>
    <t>KIRSCHNER 1.2 MM PUNTA ROSCA</t>
  </si>
  <si>
    <t>KIRSCHNER 1.5 MM PUNTA ROSCA</t>
  </si>
  <si>
    <t>KIRSCHNER 1.8 MM PUNTA ROSCA</t>
  </si>
  <si>
    <t>KIRSCHNER 2.0 MM PUNTA ROSCA</t>
  </si>
  <si>
    <t>STEINMAN 2.5 MM</t>
  </si>
  <si>
    <t xml:space="preserve">STEINMAN 3.0 MM </t>
  </si>
  <si>
    <t xml:space="preserve">STEINMAN 3.5 MM </t>
  </si>
  <si>
    <t xml:space="preserve">STEINMAN 4.0 MM </t>
  </si>
  <si>
    <t xml:space="preserve">STEINMAN 4.5 MM </t>
  </si>
  <si>
    <t xml:space="preserve">STEINMAN 5.0 MM </t>
  </si>
  <si>
    <t>STEINMAN 2.5 MM  PUNTA ROSCA</t>
  </si>
  <si>
    <t>STEINMAN 3.0 MM PUNTA ROSCA</t>
  </si>
  <si>
    <t>STEINMAN 3.5 MM PUNTA ROSCA</t>
  </si>
  <si>
    <t>STEINMAN 4.0 MM PUNTA ROSCA</t>
  </si>
  <si>
    <t>STEINMAN 4.5 MM PUNTA ROSCA</t>
  </si>
  <si>
    <t>STEINMAN 5.0 MM PUNTA ROSCA</t>
  </si>
  <si>
    <t>MATRIZ ÓSEA DESMINERALIZADA</t>
  </si>
  <si>
    <t>MATRIZ ÓSEA DESMINERALIZADA TIPO PUTTY X  1CC.</t>
  </si>
  <si>
    <t>MATRIZ ÓSEA DESMINERALIZADA TIPO PUTTY X  2 CC.</t>
  </si>
  <si>
    <t>MATRIZ ÓSEA DESMINERALIZADA TIPO PUTTY X  2.5 CC.</t>
  </si>
  <si>
    <t>MATRIZ ÓSEA DESMINERALIZADA TIPO PUTTY X 5 CC.</t>
  </si>
  <si>
    <t>MATRIZ ÓSEA DESMINERALIZADA TIPO PUTTY X 10 CC.</t>
  </si>
  <si>
    <t>MATRIZ ÓSEA DESMINERALIZADA TIPO PUTTY X 15 CC.</t>
  </si>
  <si>
    <t>MATRIZ ÓSEA DESMINERALIZADA - CHIP HUESO ESPONJOSO X 1 CC.</t>
  </si>
  <si>
    <t>MATRIZ ÓSEA DESMINERALIZADA - CHIP HUESO ESPONJOSO X 3 CC.</t>
  </si>
  <si>
    <t>MATRIZ ÓSEA DESMINERALIZADA - CHIP HUESO ESPONJOSO X 5 CC.</t>
  </si>
  <si>
    <t>MATRIZ ÓSEA DESMINERALIZADA - CHIP HUESO ESPONJOSO X 10 CC.</t>
  </si>
  <si>
    <t xml:space="preserve">GRUPO 2 MIEMBRO SUPERIOR </t>
  </si>
  <si>
    <t>MINIPLACA HAND RECTA ENTRE 4 A 16 ORIFICIOS</t>
  </si>
  <si>
    <t>MINIPLACA  HAND EN T ENTRE 2 A 10 ORIFIOS</t>
  </si>
  <si>
    <t>MINIPLACA HAND CONDILAR DE 3 X 2 Y 4 X 2 ORFICIOS</t>
  </si>
  <si>
    <t>MINIPLACA HAND EN Y  CON PUENTE</t>
  </si>
  <si>
    <t>MINIPLACA HAND  CUADRADA  DE 2 X 2 ORIFICIOS</t>
  </si>
  <si>
    <t>MINIPLACA HAND EN L ENTRE 4 A 6 ORIFICIOS SIN PUENTE. (DERECHA E IZQUIERDA).</t>
  </si>
  <si>
    <t>MICROTORNILLO DE  1.2MM-1.3 MM ENTRE 4 A 30 MM</t>
  </si>
  <si>
    <t>MICROTIRNILLO AUTOTARRAJANTE DE EMERGENCIA PARA SITEMA DE 1.2MM-1.3MM</t>
  </si>
  <si>
    <t>MINIPLACA BLOQUEADA HAND RECTA  ENTRE 4  A 12 ORIFICIOS</t>
  </si>
  <si>
    <t>MINIPLACA BLOQUEADA HAND CONDILAR DE  5 X 2 A 6 X 2 ORIFICIOS</t>
  </si>
  <si>
    <t xml:space="preserve">MINIPLACA BLOQUEADA HAND EN Y ENTRE 4  A 10 CON PUENTE </t>
  </si>
  <si>
    <t xml:space="preserve">MINIPLACA BLOQUEADA HAND  EN T </t>
  </si>
  <si>
    <t xml:space="preserve">MINIPLACA BLOQUEADA HAND  CUADRADA  </t>
  </si>
  <si>
    <t>MINIPLACA BLOQUEADA HAND  CUADRADA DER Y IZQ  DE 2 X 3 Y 2 X 4 ORF</t>
  </si>
  <si>
    <t>MINIPLACA BLOQUEADA HAND EN L ENTRE 4 A 6 ORIFICIOS (DERECHA E IZQUIERDA)</t>
  </si>
  <si>
    <t>MICROTORNILLO  HAND AUTORROSCANTE  ENTRE 6MM A 20MM</t>
  </si>
  <si>
    <t>MICROTORNILLO  HAND AUTORROSCANTE BLOQUEADO  ENTRE 6MM A 20MM</t>
  </si>
  <si>
    <t>MICROTIRNILLO AUTOTARRAJANTE DE EMERGENCIA PARA SISTEMA DE 1.5MM – 1.7  MM</t>
  </si>
  <si>
    <t>MINIPLACA BLOQUEADA HAND ANATOMICA LINEAL  ENTRE 4 A 8 ORIFICIOS</t>
  </si>
  <si>
    <t>MINIPLACA BLOQUEADA HAND ANATOMICA CONDILAR DE 5 X 2 Y 6 X 2 ORIFICIOS</t>
  </si>
  <si>
    <t>MINIPLACA BLOQUEADA HAND ANATOMICA  EN T ENTRE 5 A 8 ORIFICIOS</t>
  </si>
  <si>
    <t>MINIPLACA BLOQUEADA HAND ANATOMICA CUADRADA  DE 2 X 2 ORFICIOS</t>
  </si>
  <si>
    <t>MICROTORNILLO HAND DE  1.5MM-1.7 MM ENTRE 4 A 30 MM</t>
  </si>
  <si>
    <t>TUTOR  ARTICULADO TIPO NELSON CON COMPRESIÓN Y DISTRACCIÓN DINÁMICO (INCLUYE SCHANZ)</t>
  </si>
  <si>
    <t>FIJADOR MINIRIEL ARTICULADO "S"</t>
  </si>
  <si>
    <t>FIJADOR MINIRIEL ARTICULADO  "M"</t>
  </si>
  <si>
    <t>FIJADOR MINIRIEL ARTICULADO LATERAL</t>
  </si>
  <si>
    <t>FIJADOR MINIPINING S</t>
  </si>
  <si>
    <t>FIJADOR MINIPINING M</t>
  </si>
  <si>
    <t>FIJADOR MINIPINING L</t>
  </si>
  <si>
    <t>FIJADOR DE MUÑECA TIPO COLLES (INCLUYE SCHANZ)</t>
  </si>
  <si>
    <t xml:space="preserve">CLAVO DE SHANZ DE 1.8MM </t>
  </si>
  <si>
    <t xml:space="preserve">CLAVO DE SHANZ DE 2.0MM </t>
  </si>
  <si>
    <t xml:space="preserve">CLAVO DE SHANZ DE 4.0MM  </t>
  </si>
  <si>
    <t xml:space="preserve">PLACA ADAPTACIÓN LCP EN Y DE 2.4MM/2.7MM </t>
  </si>
  <si>
    <t xml:space="preserve">PLACA ADAPTACIÓN LCP EN T DE 2.4MM/2.7MM </t>
  </si>
  <si>
    <t xml:space="preserve">PLACA LCP DE 2.4MM/2.7MM RECTA </t>
  </si>
  <si>
    <t xml:space="preserve">PLACA CONDILAR LCP DE 2.4MM/2.7MM </t>
  </si>
  <si>
    <t>TORNILLO CORTICAL DE 2.4MM/2.7MM ENTRE 6MM A 26MM</t>
  </si>
  <si>
    <t>TORNILLO BLOQUEADO DE 2.4MM/2.7MM ENTRE 6MM A 26MM</t>
  </si>
  <si>
    <t>PLACA NAVICULAR DE 2.4MM/2.7MM CON ÁNGULO FIJO</t>
  </si>
  <si>
    <t>PLACA DE CUBOIDE DE 2.4MM/2.7MM CON ÁNGULO FIJO DERECHA E IZQUIERDA</t>
  </si>
  <si>
    <t>PLACA PARA ASTRÁGALO DE 2.4MM/2.7MM CON ÁNGULO FIJO</t>
  </si>
  <si>
    <t xml:space="preserve">PLACA DE BLOQUEO EN X DE 2.4MM-2.7MM PEQUEÑA  </t>
  </si>
  <si>
    <t xml:space="preserve">PLACA DE BLOQUEO EN X DE 2.4MM-2.7MM MEDIANA </t>
  </si>
  <si>
    <t xml:space="preserve">PLACA DE BLOQUEO EN X DE 2.4MM-2.7MM GRANDE </t>
  </si>
  <si>
    <t xml:space="preserve">PLACA DE BLOQUEO DE 2.4MM-2.7MM RECTA </t>
  </si>
  <si>
    <t xml:space="preserve">PLACA LCP DE 2.7MM RECTA </t>
  </si>
  <si>
    <t xml:space="preserve">PLACA CONDILAR LCP DE 2.7MM </t>
  </si>
  <si>
    <t xml:space="preserve">PLACA LCP EN T DE 2.7MM  </t>
  </si>
  <si>
    <t>PLACA LCP DE 2.7MM  EN L OBLICUA DERECHA E IZQUIERDA</t>
  </si>
  <si>
    <t xml:space="preserve">PLACA LCP DE 2.7MM EN L DERECHA E IZQUIERDA </t>
  </si>
  <si>
    <t>TORNILLO BLOQUEADO DE 2.7MM AUTORROSCANTE</t>
  </si>
  <si>
    <t>TORNILLO CORTICAL DE 2.7MM AUTORROSCANTE</t>
  </si>
  <si>
    <t>ANCLAJES OSEOS TIPO NUDO ENTRE 1.0MM A 5.0MM</t>
  </si>
  <si>
    <t>SISTEMA DE SUTURA ALL INSIDE DE 15° DE ANGULACIÓN CON 4 IMPLANTES Y HASTA 3 PUNTOS DE SUTURA (peek o bioabsorbible)</t>
  </si>
  <si>
    <t>CUCHILLAS DE ARTROSCOPIA  2,5 HASTA 5,5</t>
  </si>
  <si>
    <t xml:space="preserve">FRESA DE ARTROSCOPIA 2,5 HASTA 5,5 </t>
  </si>
  <si>
    <t>CÁNULAS DE ARTROSCOPIA 5,0 HASTA 5,5</t>
  </si>
  <si>
    <t>TUBERÍA DE IRRIGACIÓN</t>
  </si>
  <si>
    <t>PUNTA DE RADIOFRECUENCIA O ABLACIÓN DE 30, 50 Y 90 GRADOS</t>
  </si>
  <si>
    <t xml:space="preserve">TORNILLOS DE INTERFERENCIA </t>
  </si>
  <si>
    <t>TORNILLO DE INTERFERENCIA BORDE  ROMO DE 7 MM A 12 MM (20 - 25 - 30 - 35)</t>
  </si>
  <si>
    <t>TORNILLO DE INTERFERENCIA BORDE FILOSO DE 7 MM A 12 MM (20 - 25 - 30 - 35)</t>
  </si>
  <si>
    <t>SUPERSUTURAS CON Y SIN AGUJA 2 AL 5</t>
  </si>
  <si>
    <t>CLAVO DE STEIMAN DE 300 A 400</t>
  </si>
  <si>
    <t>PIN GUÍA CON OJAL 300 a 400 MM</t>
  </si>
  <si>
    <t>GUÍA DE LITINOL 300 A 400 MM</t>
  </si>
  <si>
    <t>ANCLAJE OSEO</t>
  </si>
  <si>
    <t>SUTURA DE ANCLAJE DE POLIETILENO TRENZADO #2,  DE 2.5 mm A 5.5 mm CON AGUJA PREMONTADO</t>
  </si>
  <si>
    <t>SISTEMA DE TENOSUSPENSION PARA HOMBRO Y RODILLA</t>
  </si>
  <si>
    <t>ANCLAJE PARA DOBLE FILA SIN NUDO 3,2 A 4,5</t>
  </si>
  <si>
    <t>SUTURA DE ANCLAJE BIOTENODESIS 1 AL 8</t>
  </si>
  <si>
    <t>ANCLAJES OSEOS TIPO NUDO 1.0 AL 5.0</t>
  </si>
  <si>
    <t xml:space="preserve">ESPACIADOR SUBACROMIAL </t>
  </si>
  <si>
    <t>COTIZACION 1- MEDITRAUMA</t>
  </si>
  <si>
    <t>COTIZACION 2 - IMPLAMEQ</t>
  </si>
  <si>
    <t>COTIZACION3- BIOART</t>
  </si>
  <si>
    <t>PRECIO DEL INNOVASALUD</t>
  </si>
  <si>
    <t>VALOR HISTORICO</t>
  </si>
  <si>
    <t xml:space="preserve">VALOR ESTIMADO </t>
  </si>
  <si>
    <t>CUMPLE</t>
  </si>
  <si>
    <t>NO CUMPLE</t>
  </si>
  <si>
    <t>GRUPO 1 MIEMBRO INFERIOR</t>
  </si>
  <si>
    <t>PLACA DE COMPRESIÓN Y BLOQUEO HUMERO DISTAL MEDIAL Y LATERAL DE 3.5 MM ENTRE 3 A 12 ORIFICIOS. (DERECHA E IZQUIERDA).</t>
  </si>
  <si>
    <r>
      <t>PLACA DE COMPRESIÓN Y BLOQUEO PARA TIBIA ANTEROMEDIAL PROXIMAL DE 4.5 MM ENTRE 3 A 12 ORIFICIOS. (DERECHA E IZQUIERDA</t>
    </r>
    <r>
      <rPr>
        <sz val="8"/>
        <color theme="1"/>
        <rFont val="Times New Roman"/>
        <family val="1"/>
      </rPr>
      <t> </t>
    </r>
    <r>
      <rPr>
        <sz val="8"/>
        <color rgb="FF000000"/>
        <rFont val="Arial"/>
        <family val="2"/>
      </rPr>
      <t>).</t>
    </r>
  </si>
  <si>
    <t>PLACA LCP TIT CONDILAR PEDIATRICA CON ANGULO DE 90° DE 5.0MM ENTRE 3 A 7 ORIFICIOS.</t>
  </si>
  <si>
    <t>TORNILLO  CORTICAL 4.5 MM</t>
  </si>
  <si>
    <t>TORNILLO  BLOQUEADO 5.0 MM</t>
  </si>
  <si>
    <t>FIJADOR TIPO AO</t>
  </si>
  <si>
    <t>CLAVOS DE SHANZ UNIVERSALES  5.0 X 40 A 250 DE ROSCA 10 A 60 MM</t>
  </si>
  <si>
    <t>KIRSCHNER 0.8 MM</t>
  </si>
  <si>
    <t>KIRSCHNER 1.2 MM</t>
  </si>
  <si>
    <t>KIRSCHNER 1.5 MM</t>
  </si>
  <si>
    <t>KIRSCHNER 2.0 MM</t>
  </si>
  <si>
    <t>STEINMAN 3.0 MM</t>
  </si>
  <si>
    <t>STEINMAN 3.5 MM</t>
  </si>
  <si>
    <t>STEINMAN 4.0 MM</t>
  </si>
  <si>
    <t>STEINMAN 4.5 MM</t>
  </si>
  <si>
    <t>STEINMAN 5.0 MM</t>
  </si>
  <si>
    <t>GRUPO 2 MIEMBRO SUPERIOR</t>
  </si>
  <si>
    <t>MINIPLACA BLOQUEADA HAND EN Y ENTRE 4  A 10 CON PUENTE</t>
  </si>
  <si>
    <t>MINIPLACA BLOQUEADA HAND  EN T</t>
  </si>
  <si>
    <t>MINIPLACA BLOQUEADA HAND  CUADRADA</t>
  </si>
  <si>
    <t>CLAVO DE SHANZ DE 1.8MM</t>
  </si>
  <si>
    <t>CLAVO DE SHANZ DE 2.0MM</t>
  </si>
  <si>
    <t>CLAVO DE SHANZ DE 4.0MM</t>
  </si>
  <si>
    <t>PLACA ADAPTACIÓN LCP EN Y DE 2.4MM/2.7MM</t>
  </si>
  <si>
    <t>PLACA ADAPTACIÓN LCP EN T DE 2.4MM/2.7MM</t>
  </si>
  <si>
    <t>PLACA LCP DE 2.4MM/2.7MM RECTA</t>
  </si>
  <si>
    <t>PLACA CONDILAR LCP DE 2.4MM/2.7MM</t>
  </si>
  <si>
    <t>PLACA DE BLOQUEO EN X DE 2.4MM-2.7MM PEQUEÑA</t>
  </si>
  <si>
    <t>PLACA DE BLOQUEO EN X DE 2.4MM-2.7MM MEDIANA</t>
  </si>
  <si>
    <t>PLACA DE BLOQUEO EN X DE 2.4MM-2.7MM GRANDE</t>
  </si>
  <si>
    <t>PLACA DE BLOQUEO DE 2.4MM-2.7MM RECTA</t>
  </si>
  <si>
    <t>PLACA LCP DE 2.7MM RECTA</t>
  </si>
  <si>
    <t>PLACA CONDILAR LCP DE 2.7MM</t>
  </si>
  <si>
    <t>PLACA LCP EN T DE 2.7MM</t>
  </si>
  <si>
    <t>PLACA LCP DE 2.7MM EN L DERECHA E IZQUIERDA</t>
  </si>
  <si>
    <t>GRUPO  3  ARTROSCOPIA</t>
  </si>
  <si>
    <t>FRESA DE ARTROSCOPIA 2,5 HASTA 5,5</t>
  </si>
  <si>
    <t>TORNILLOS DE INTERFERENCIA</t>
  </si>
  <si>
    <t>ESPACIADOR SUBACROMIAL</t>
  </si>
  <si>
    <t>GRUPO  3 ARTROSCOPIA</t>
  </si>
  <si>
    <t>PRECIO SECOP</t>
  </si>
  <si>
    <t>PRECIOS DE CATÁLOGO</t>
  </si>
  <si>
    <t xml:space="preserve">VALOR TOTAL ESTIMADO </t>
  </si>
  <si>
    <t>N/C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</si>
</sst>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41" formatCode="_-* #,##0_-;\-* #,##0_-;_-* &quot;-&quot;_-;_-@_-"/>
    <numFmt numFmtId="44" formatCode="_-&quot;$&quot;\ * #,##0.00_-;\-&quot;$&quot;\ * #,##0.00_-;_-&quot;$&quot;\ * &quot;-&quot;??_-;_-@_-"/>
    <numFmt numFmtId="43" formatCode="_-* #,##0.00_-;\-* #,##0.00_-;_-* &quot;-&quot;??_-;_-@_-"/>
    <numFmt numFmtId="164" formatCode="_-&quot;$&quot;\ * #,##0_-;\-&quot;$&quot;\ * #,##0_-;_-&quot;$&quot;\ * &quot;-&quot;??_-;_-@_-"/>
    <numFmt numFmtId="165" formatCode="_-&quot;$&quot;* #,##0_-;\-&quot;$&quot;* #,##0_-;_-&quot;$&quot;* &quot;-&quot;_-;_-@_-"/>
    <numFmt numFmtId="166" formatCode="_(&quot;$&quot;\ * #,##0.00_);_(&quot;$&quot;\ * \(#,##0.00\);_(&quot;$&quot;\ * &quot;-&quot;??_);_(@_)"/>
    <numFmt numFmtId="167" formatCode="&quot;$&quot;\ #,##0"/>
  </numFmts>
  <fonts count="19" x14ac:knownFonts="1">
    <font>
      <sz val="11"/>
      <color theme="1"/>
      <name val="Calibri"/>
      <family val="2"/>
      <scheme val="minor"/>
    </font>
    <font>
      <sz val="11"/>
      <color theme="1"/>
      <name val="Calibri"/>
      <family val="2"/>
      <scheme val="minor"/>
    </font>
    <font>
      <sz val="10"/>
      <name val="Arial"/>
      <family val="2"/>
    </font>
    <font>
      <sz val="9"/>
      <name val="Arial"/>
      <family val="2"/>
    </font>
    <font>
      <sz val="9"/>
      <color theme="1"/>
      <name val="Arial"/>
      <family val="2"/>
    </font>
    <font>
      <b/>
      <sz val="9"/>
      <name val="Calibri Light"/>
      <family val="1"/>
      <scheme val="major"/>
    </font>
    <font>
      <b/>
      <sz val="9"/>
      <color rgb="FF000000"/>
      <name val="Arial"/>
      <family val="2"/>
    </font>
    <font>
      <b/>
      <sz val="10"/>
      <color theme="1"/>
      <name val="Verdana"/>
      <family val="2"/>
    </font>
    <font>
      <b/>
      <sz val="9"/>
      <color theme="1"/>
      <name val="Verdana"/>
      <family val="2"/>
    </font>
    <font>
      <b/>
      <sz val="9"/>
      <color theme="1"/>
      <name val="Arial"/>
      <family val="2"/>
    </font>
    <font>
      <b/>
      <sz val="9"/>
      <name val="Arial"/>
      <family val="2"/>
    </font>
    <font>
      <sz val="9"/>
      <color rgb="FF000000"/>
      <name val="Arial"/>
      <family val="2"/>
    </font>
    <font>
      <sz val="10"/>
      <color theme="1"/>
      <name val="Calibri"/>
      <family val="2"/>
      <scheme val="minor"/>
    </font>
    <font>
      <b/>
      <sz val="9"/>
      <color rgb="FFFF0000"/>
      <name val="Arial"/>
      <family val="2"/>
    </font>
    <font>
      <sz val="9"/>
      <color theme="1"/>
      <name val="Calibri"/>
      <family val="2"/>
      <scheme val="minor"/>
    </font>
    <font>
      <b/>
      <sz val="8"/>
      <color rgb="FF000000"/>
      <name val="Arial"/>
      <family val="2"/>
    </font>
    <font>
      <sz val="8"/>
      <color rgb="FF000000"/>
      <name val="Arial"/>
      <family val="2"/>
    </font>
    <font>
      <sz val="8"/>
      <color theme="1"/>
      <name val="Times New Roman"/>
      <family val="1"/>
    </font>
    <font>
      <sz val="10"/>
      <color theme="1"/>
      <name val="Arial"/>
      <family val="2"/>
    </font>
  </fonts>
  <fills count="13">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3" tint="0.59999389629810485"/>
        <bgColor indexed="64"/>
      </patternFill>
    </fill>
    <fill>
      <patternFill patternType="solid">
        <fgColor theme="4" tint="0.59999389629810485"/>
        <bgColor indexed="64"/>
      </patternFill>
    </fill>
    <fill>
      <patternFill patternType="solid">
        <fgColor rgb="FFDBE5F1"/>
        <bgColor indexed="64"/>
      </patternFill>
    </fill>
    <fill>
      <patternFill patternType="solid">
        <fgColor rgb="FFFFFF00"/>
        <bgColor indexed="64"/>
      </patternFill>
    </fill>
    <fill>
      <patternFill patternType="solid">
        <fgColor theme="5" tint="0.79998168889431442"/>
        <bgColor indexed="64"/>
      </patternFill>
    </fill>
    <fill>
      <patternFill patternType="solid">
        <fgColor theme="2" tint="-9.9978637043366805E-2"/>
        <bgColor indexed="64"/>
      </patternFill>
    </fill>
    <fill>
      <patternFill patternType="solid">
        <fgColor rgb="FFBFBFBF"/>
        <bgColor indexed="64"/>
      </patternFill>
    </fill>
    <fill>
      <patternFill patternType="solid">
        <fgColor rgb="FFBDD6EE"/>
        <bgColor indexed="64"/>
      </patternFill>
    </fill>
    <fill>
      <patternFill patternType="solid">
        <fgColor rgb="FFD9D9D9"/>
        <bgColor indexed="64"/>
      </patternFill>
    </fill>
  </fills>
  <borders count="16">
    <border>
      <left/>
      <right/>
      <top/>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bottom style="medium">
        <color indexed="64"/>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s>
  <cellStyleXfs count="10">
    <xf numFmtId="0" fontId="0" fillId="0" borderId="0"/>
    <xf numFmtId="43" fontId="1" fillId="0" borderId="0" applyFont="0" applyFill="0" applyBorder="0" applyAlignment="0" applyProtection="0"/>
    <xf numFmtId="41" fontId="1"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7" fillId="6" borderId="0" applyNumberFormat="0" applyBorder="0" applyProtection="0">
      <alignment horizontal="center" vertical="center"/>
    </xf>
    <xf numFmtId="44" fontId="1" fillId="0" borderId="0" applyFont="0" applyFill="0" applyBorder="0" applyAlignment="0" applyProtection="0"/>
    <xf numFmtId="165" fontId="1" fillId="0" borderId="0" applyFont="0" applyFill="0" applyBorder="0" applyAlignment="0" applyProtection="0"/>
    <xf numFmtId="166" fontId="1" fillId="0" borderId="0" applyFont="0" applyFill="0" applyBorder="0" applyAlignment="0" applyProtection="0"/>
  </cellStyleXfs>
  <cellXfs count="71">
    <xf numFmtId="0" fontId="0" fillId="0" borderId="0" xfId="0"/>
    <xf numFmtId="0" fontId="0" fillId="0" borderId="0" xfId="0" applyAlignment="1">
      <alignment horizontal="center"/>
    </xf>
    <xf numFmtId="0" fontId="4" fillId="0" borderId="0" xfId="0" applyFont="1" applyAlignment="1">
      <alignment vertical="center"/>
    </xf>
    <xf numFmtId="0" fontId="6" fillId="5" borderId="8" xfId="0" applyFont="1" applyFill="1" applyBorder="1" applyAlignment="1">
      <alignment vertical="center" wrapText="1"/>
    </xf>
    <xf numFmtId="0" fontId="12" fillId="0" borderId="8" xfId="0" applyFont="1" applyBorder="1" applyAlignment="1">
      <alignment vertical="center" wrapText="1"/>
    </xf>
    <xf numFmtId="0" fontId="3" fillId="0" borderId="0" xfId="0" applyFont="1" applyAlignment="1">
      <alignment vertical="center"/>
    </xf>
    <xf numFmtId="0" fontId="11" fillId="0" borderId="8" xfId="0" applyFont="1" applyBorder="1" applyAlignment="1">
      <alignment vertical="center" wrapText="1"/>
    </xf>
    <xf numFmtId="0" fontId="13" fillId="0" borderId="0" xfId="0" applyFont="1" applyAlignment="1">
      <alignment vertical="center"/>
    </xf>
    <xf numFmtId="0" fontId="15" fillId="10" borderId="14" xfId="0" applyFont="1" applyFill="1" applyBorder="1" applyAlignment="1">
      <alignment horizontal="center" vertical="center" wrapText="1"/>
    </xf>
    <xf numFmtId="0" fontId="15" fillId="10" borderId="10" xfId="0" applyFont="1" applyFill="1" applyBorder="1" applyAlignment="1">
      <alignment horizontal="center" vertical="center" wrapText="1"/>
    </xf>
    <xf numFmtId="0" fontId="16" fillId="0" borderId="12" xfId="0" applyFont="1" applyBorder="1" applyAlignment="1">
      <alignment vertical="center" wrapText="1"/>
    </xf>
    <xf numFmtId="0" fontId="6" fillId="5" borderId="8" xfId="0" applyFont="1" applyFill="1" applyBorder="1" applyAlignment="1">
      <alignment horizontal="center" vertical="center" wrapText="1"/>
    </xf>
    <xf numFmtId="0" fontId="8" fillId="5" borderId="8" xfId="6" applyFont="1" applyFill="1" applyBorder="1" applyAlignment="1" applyProtection="1">
      <alignment horizontal="center" vertical="center" wrapText="1"/>
    </xf>
    <xf numFmtId="0" fontId="4" fillId="0" borderId="0" xfId="0" applyFont="1" applyAlignment="1">
      <alignment horizontal="center" vertical="center"/>
    </xf>
    <xf numFmtId="0" fontId="6" fillId="7" borderId="8" xfId="0" applyFont="1" applyFill="1" applyBorder="1" applyAlignment="1">
      <alignment horizontal="center" vertical="center" wrapText="1"/>
    </xf>
    <xf numFmtId="0" fontId="11" fillId="0" borderId="8" xfId="0" applyFont="1" applyBorder="1" applyAlignment="1">
      <alignment horizontal="center" vertical="center"/>
    </xf>
    <xf numFmtId="0" fontId="13" fillId="0" borderId="0" xfId="0" applyFont="1" applyAlignment="1">
      <alignment horizontal="center" vertical="center"/>
    </xf>
    <xf numFmtId="167" fontId="9" fillId="8" borderId="8" xfId="1" applyNumberFormat="1" applyFont="1" applyFill="1" applyBorder="1" applyAlignment="1">
      <alignment horizontal="center" vertical="center" wrapText="1"/>
    </xf>
    <xf numFmtId="167" fontId="4" fillId="0" borderId="0" xfId="0" applyNumberFormat="1" applyFont="1" applyFill="1" applyAlignment="1">
      <alignment horizontal="center" vertical="center"/>
    </xf>
    <xf numFmtId="167" fontId="10" fillId="8" borderId="8" xfId="1" applyNumberFormat="1" applyFont="1" applyFill="1" applyBorder="1" applyAlignment="1">
      <alignment horizontal="center" vertical="center" wrapText="1"/>
    </xf>
    <xf numFmtId="167" fontId="3" fillId="0" borderId="0" xfId="0" applyNumberFormat="1" applyFont="1" applyFill="1" applyAlignment="1">
      <alignment horizontal="center" vertical="center"/>
    </xf>
    <xf numFmtId="167" fontId="13" fillId="0" borderId="0" xfId="0" applyNumberFormat="1" applyFont="1" applyAlignment="1">
      <alignment vertical="center"/>
    </xf>
    <xf numFmtId="167" fontId="4" fillId="0" borderId="0" xfId="0" applyNumberFormat="1" applyFont="1" applyAlignment="1">
      <alignment vertical="center"/>
    </xf>
    <xf numFmtId="43" fontId="10" fillId="4" borderId="8" xfId="5" applyNumberFormat="1" applyFont="1" applyFill="1" applyBorder="1" applyAlignment="1" applyProtection="1">
      <alignment horizontal="center" vertical="center" wrapText="1"/>
      <protection locked="0" hidden="1"/>
    </xf>
    <xf numFmtId="167" fontId="10" fillId="4" borderId="8" xfId="5" applyNumberFormat="1" applyFont="1" applyFill="1" applyBorder="1" applyAlignment="1" applyProtection="1">
      <alignment horizontal="center" vertical="center" wrapText="1"/>
      <protection locked="0" hidden="1"/>
    </xf>
    <xf numFmtId="0" fontId="18" fillId="0" borderId="8" xfId="0" applyFont="1" applyBorder="1" applyAlignment="1">
      <alignment vertical="center" wrapText="1"/>
    </xf>
    <xf numFmtId="0" fontId="9" fillId="5" borderId="8" xfId="6" applyFont="1" applyFill="1" applyBorder="1" applyAlignment="1" applyProtection="1">
      <alignment horizontal="center" vertical="center" wrapText="1"/>
    </xf>
    <xf numFmtId="0" fontId="4" fillId="0" borderId="8" xfId="0" applyFont="1" applyBorder="1" applyAlignment="1">
      <alignment vertical="center" wrapText="1"/>
    </xf>
    <xf numFmtId="167" fontId="3" fillId="2" borderId="8" xfId="7" applyNumberFormat="1" applyFont="1" applyFill="1" applyBorder="1" applyAlignment="1">
      <alignment horizontal="center" vertical="center"/>
    </xf>
    <xf numFmtId="167" fontId="4" fillId="2" borderId="8" xfId="7" applyNumberFormat="1" applyFont="1" applyFill="1" applyBorder="1" applyAlignment="1">
      <alignment horizontal="center" vertical="center"/>
    </xf>
    <xf numFmtId="167" fontId="3" fillId="2" borderId="8" xfId="0" applyNumberFormat="1" applyFont="1" applyFill="1" applyBorder="1" applyAlignment="1">
      <alignment horizontal="center" vertical="center"/>
    </xf>
    <xf numFmtId="167" fontId="3" fillId="2" borderId="0" xfId="0" applyNumberFormat="1" applyFont="1" applyFill="1" applyAlignment="1">
      <alignment horizontal="center" vertical="center"/>
    </xf>
    <xf numFmtId="167" fontId="4" fillId="2" borderId="8" xfId="0" applyNumberFormat="1" applyFont="1" applyFill="1" applyBorder="1" applyAlignment="1">
      <alignment horizontal="center" vertical="center"/>
    </xf>
    <xf numFmtId="167" fontId="4" fillId="2" borderId="0" xfId="0" applyNumberFormat="1" applyFont="1" applyFill="1" applyAlignment="1">
      <alignment horizontal="center" vertical="center"/>
    </xf>
    <xf numFmtId="167" fontId="4" fillId="0" borderId="0" xfId="0" applyNumberFormat="1" applyFont="1" applyAlignment="1">
      <alignment horizontal="center" vertical="center"/>
    </xf>
    <xf numFmtId="167" fontId="4" fillId="9" borderId="8" xfId="0" applyNumberFormat="1" applyFont="1" applyFill="1" applyBorder="1" applyAlignment="1">
      <alignment horizontal="center" vertical="center"/>
    </xf>
    <xf numFmtId="0" fontId="16" fillId="0" borderId="15" xfId="0" applyFont="1" applyBorder="1" applyAlignment="1">
      <alignment horizontal="center" vertical="center"/>
    </xf>
    <xf numFmtId="0" fontId="17" fillId="0" borderId="0" xfId="0" applyFont="1" applyAlignment="1">
      <alignment horizontal="center" vertical="center"/>
    </xf>
    <xf numFmtId="0" fontId="16" fillId="0" borderId="12" xfId="0" applyFont="1" applyBorder="1" applyAlignment="1">
      <alignment horizontal="center" vertical="center"/>
    </xf>
    <xf numFmtId="0" fontId="4" fillId="0" borderId="8" xfId="0" applyFont="1" applyBorder="1" applyAlignment="1">
      <alignment horizontal="center" vertical="center" wrapText="1"/>
    </xf>
    <xf numFmtId="167" fontId="4" fillId="0" borderId="8" xfId="0" applyNumberFormat="1" applyFont="1" applyFill="1" applyBorder="1" applyAlignment="1">
      <alignment horizontal="center" vertical="center"/>
    </xf>
    <xf numFmtId="0" fontId="4" fillId="0" borderId="0" xfId="0" applyFont="1" applyAlignment="1">
      <alignment wrapText="1"/>
    </xf>
    <xf numFmtId="41" fontId="14" fillId="0" borderId="8" xfId="2" applyFont="1" applyFill="1" applyBorder="1" applyAlignment="1">
      <alignment horizontal="right"/>
    </xf>
    <xf numFmtId="164" fontId="14" fillId="0" borderId="8" xfId="2" applyNumberFormat="1" applyFont="1" applyFill="1" applyBorder="1" applyAlignment="1">
      <alignment horizontal="right" vertical="center"/>
    </xf>
    <xf numFmtId="43" fontId="10" fillId="4" borderId="4" xfId="5" applyNumberFormat="1" applyFont="1" applyFill="1" applyBorder="1" applyAlignment="1" applyProtection="1">
      <alignment horizontal="center" vertical="center"/>
      <protection hidden="1"/>
    </xf>
    <xf numFmtId="43" fontId="10" fillId="4" borderId="13" xfId="5" applyNumberFormat="1" applyFont="1" applyFill="1" applyBorder="1" applyAlignment="1" applyProtection="1">
      <alignment horizontal="center" vertical="center"/>
      <protection hidden="1"/>
    </xf>
    <xf numFmtId="43" fontId="10" fillId="4" borderId="1" xfId="5" applyNumberFormat="1" applyFont="1" applyFill="1" applyBorder="1" applyAlignment="1" applyProtection="1">
      <alignment horizontal="center" vertical="center"/>
      <protection hidden="1"/>
    </xf>
    <xf numFmtId="0" fontId="6" fillId="4" borderId="4" xfId="0" applyFont="1" applyFill="1" applyBorder="1" applyAlignment="1">
      <alignment horizontal="center" vertical="center" wrapText="1"/>
    </xf>
    <xf numFmtId="0" fontId="6" fillId="4" borderId="1" xfId="0" applyFont="1" applyFill="1" applyBorder="1" applyAlignment="1">
      <alignment horizontal="center" vertical="center" wrapText="1"/>
    </xf>
    <xf numFmtId="167" fontId="10" fillId="4" borderId="8" xfId="5" applyNumberFormat="1" applyFont="1" applyFill="1" applyBorder="1" applyAlignment="1" applyProtection="1">
      <alignment horizontal="center" vertical="center" wrapText="1"/>
      <protection hidden="1"/>
    </xf>
    <xf numFmtId="0" fontId="6" fillId="5" borderId="5" xfId="0" applyFont="1" applyFill="1" applyBorder="1" applyAlignment="1">
      <alignment horizontal="center" vertical="center" wrapText="1"/>
    </xf>
    <xf numFmtId="0" fontId="6" fillId="5" borderId="7" xfId="0" applyFont="1" applyFill="1" applyBorder="1" applyAlignment="1">
      <alignment horizontal="center" vertical="center" wrapText="1"/>
    </xf>
    <xf numFmtId="0" fontId="9" fillId="5" borderId="6" xfId="6" applyFont="1" applyFill="1" applyBorder="1" applyAlignment="1" applyProtection="1">
      <alignment horizontal="center" vertical="center" wrapText="1"/>
    </xf>
    <xf numFmtId="0" fontId="9" fillId="5" borderId="7" xfId="6" applyFont="1" applyFill="1" applyBorder="1" applyAlignment="1" applyProtection="1">
      <alignment horizontal="center" vertical="center" wrapText="1"/>
    </xf>
    <xf numFmtId="0" fontId="6" fillId="7" borderId="4" xfId="0" applyFont="1" applyFill="1" applyBorder="1" applyAlignment="1">
      <alignment horizontal="center" vertical="center" wrapText="1"/>
    </xf>
    <xf numFmtId="0" fontId="6" fillId="7" borderId="13" xfId="0" applyFont="1" applyFill="1" applyBorder="1" applyAlignment="1">
      <alignment horizontal="center" vertical="center" wrapText="1"/>
    </xf>
    <xf numFmtId="0" fontId="6" fillId="7" borderId="1" xfId="0" applyFont="1" applyFill="1" applyBorder="1" applyAlignment="1">
      <alignment horizontal="center" vertical="center" wrapText="1"/>
    </xf>
    <xf numFmtId="0" fontId="6" fillId="3" borderId="4" xfId="0" applyFont="1" applyFill="1" applyBorder="1" applyAlignment="1">
      <alignment horizontal="center" vertical="center" wrapText="1"/>
    </xf>
    <xf numFmtId="0" fontId="6" fillId="3" borderId="13" xfId="0" applyFont="1" applyFill="1" applyBorder="1" applyAlignment="1">
      <alignment horizontal="center" vertical="center" wrapText="1"/>
    </xf>
    <xf numFmtId="0" fontId="6" fillId="3" borderId="1" xfId="0" applyFont="1" applyFill="1" applyBorder="1" applyAlignment="1">
      <alignment horizontal="center" vertical="center" wrapText="1"/>
    </xf>
    <xf numFmtId="43" fontId="5" fillId="0" borderId="2" xfId="5" applyNumberFormat="1" applyFont="1" applyFill="1" applyBorder="1" applyAlignment="1" applyProtection="1">
      <alignment horizontal="center" vertical="center"/>
      <protection hidden="1"/>
    </xf>
    <xf numFmtId="43" fontId="5" fillId="0" borderId="3" xfId="5" applyNumberFormat="1" applyFont="1" applyFill="1" applyBorder="1" applyAlignment="1" applyProtection="1">
      <alignment horizontal="center" vertical="center"/>
      <protection hidden="1"/>
    </xf>
    <xf numFmtId="43" fontId="10" fillId="2" borderId="0" xfId="5" applyNumberFormat="1" applyFont="1" applyFill="1" applyBorder="1" applyAlignment="1" applyProtection="1">
      <alignment horizontal="center" vertical="center"/>
      <protection hidden="1"/>
    </xf>
    <xf numFmtId="0" fontId="15" fillId="11" borderId="9" xfId="0" applyFont="1" applyFill="1" applyBorder="1" applyAlignment="1">
      <alignment horizontal="center" vertical="center" wrapText="1"/>
    </xf>
    <xf numFmtId="0" fontId="15" fillId="11" borderId="11" xfId="0" applyFont="1" applyFill="1" applyBorder="1" applyAlignment="1">
      <alignment horizontal="center" vertical="center" wrapText="1"/>
    </xf>
    <xf numFmtId="0" fontId="15" fillId="11" borderId="10" xfId="0" applyFont="1" applyFill="1" applyBorder="1" applyAlignment="1">
      <alignment horizontal="center" vertical="center" wrapText="1"/>
    </xf>
    <xf numFmtId="0" fontId="15" fillId="11" borderId="9" xfId="0" applyFont="1" applyFill="1" applyBorder="1" applyAlignment="1">
      <alignment horizontal="center" vertical="center"/>
    </xf>
    <xf numFmtId="0" fontId="15" fillId="11" borderId="11" xfId="0" applyFont="1" applyFill="1" applyBorder="1" applyAlignment="1">
      <alignment horizontal="center" vertical="center"/>
    </xf>
    <xf numFmtId="0" fontId="15" fillId="12" borderId="9" xfId="0" applyFont="1" applyFill="1" applyBorder="1" applyAlignment="1">
      <alignment horizontal="center" vertical="center" wrapText="1"/>
    </xf>
    <xf numFmtId="0" fontId="15" fillId="12" borderId="11" xfId="0" applyFont="1" applyFill="1" applyBorder="1" applyAlignment="1">
      <alignment horizontal="center" vertical="center" wrapText="1"/>
    </xf>
    <xf numFmtId="0" fontId="15" fillId="12" borderId="10" xfId="0" applyFont="1" applyFill="1" applyBorder="1" applyAlignment="1">
      <alignment horizontal="center" vertical="center" wrapText="1"/>
    </xf>
  </cellXfs>
  <cellStyles count="10">
    <cellStyle name="HeaderStyle" xfId="6"/>
    <cellStyle name="Millares" xfId="1" builtinId="3"/>
    <cellStyle name="Millares [0]" xfId="2" builtinId="6"/>
    <cellStyle name="Millares 2 3" xfId="4"/>
    <cellStyle name="Moneda" xfId="7" builtinId="4"/>
    <cellStyle name="Moneda [0] 2" xfId="8"/>
    <cellStyle name="Moneda 2" xfId="9"/>
    <cellStyle name="Normal" xfId="0" builtinId="0"/>
    <cellStyle name="Normal 10" xfId="5"/>
    <cellStyle name="Normal 2 2" xfId="3"/>
  </cellStyles>
  <dxfs count="25">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microsoft.com/office/2006/relationships/xlExternalLinkPath/xlPathMissing" Target="Libro2"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Libro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s>
    <sheetDataSet>
      <sheetData sheetId="0">
        <row r="3">
          <cell r="B3" t="str">
            <v>PLACA DE COMPRESIÓN Y BLOQUEO PARA HUMERO PROXIMAL ENTRE 3 A 16 ORIFICIOS</v>
          </cell>
          <cell r="C3">
            <v>2280833</v>
          </cell>
          <cell r="D3">
            <v>2258025</v>
          </cell>
        </row>
        <row r="4">
          <cell r="B4" t="str">
            <v>PLACA DE COMPRESIÓN Y BLOQUEO HUMERO DISTAL MEDIAL Y LATERAL DE 3.5 MM ENTRE 3 A 12 ORIFICIOS. (DERECHA E IZQUIERDA).</v>
          </cell>
          <cell r="C4">
            <v>2005497</v>
          </cell>
          <cell r="D4">
            <v>1985442</v>
          </cell>
        </row>
        <row r="5">
          <cell r="B5" t="str">
            <v>PLACA DE COMPRESIÓN Y BLOQUEO PARA OLECRANON DE 3.5 MM ENTRE 2 A 10 ORIFICIOS. (DERECHA E IZQUIERDA).</v>
          </cell>
          <cell r="C5">
            <v>2176575</v>
          </cell>
          <cell r="D5">
            <v>2154809</v>
          </cell>
        </row>
        <row r="6">
          <cell r="B6" t="str">
            <v>PLACA ANATOMICA DE CLAVICULA DE 3.5 MM ENTRE 4 A 12 ORIFICIOS. (DERECHA E IZQUIERDA).</v>
          </cell>
          <cell r="C6">
            <v>1624500</v>
          </cell>
          <cell r="D6">
            <v>1608255</v>
          </cell>
        </row>
        <row r="7">
          <cell r="B7" t="str">
            <v>PLACA TIPO GANCHO PARA CLAVÍCULA DE 3.5 MM ENTRE 2 A 6 ORIFICIOS. (DERECHA E IZQUIERDA)</v>
          </cell>
          <cell r="C7">
            <v>1513743</v>
          </cell>
          <cell r="D7">
            <v>1498606</v>
          </cell>
        </row>
        <row r="8">
          <cell r="B8" t="str">
            <v>PLACA DE CLAVICULA DISTAL ENTRE 4 A 8 ORIFICIOS</v>
          </cell>
          <cell r="C8">
            <v>1800000</v>
          </cell>
          <cell r="D8">
            <v>1782000</v>
          </cell>
        </row>
        <row r="9">
          <cell r="B9" t="str">
            <v>PLACA DE COMPRESIÓN Y BLOQUEO DE CUBITO DISTAL 3.5 MM ENTRE 4 a 12 ORIFICIOS.</v>
          </cell>
          <cell r="C9">
            <v>2560000</v>
          </cell>
          <cell r="D9">
            <v>2534400</v>
          </cell>
        </row>
        <row r="10">
          <cell r="B10" t="str">
            <v>PLACA DE COMPRESIÓN Y BLOQUEO RADIO DISTAL DE 2.4 MM – 2.7 MM ENTRE 3 a 8 ORIFICIOS. (DERECHA E IZQUIERDA).</v>
          </cell>
          <cell r="C10">
            <v>1310400</v>
          </cell>
          <cell r="D10">
            <v>1297296</v>
          </cell>
        </row>
        <row r="11">
          <cell r="B11" t="str">
            <v>PLACA DE RADIO PROXIMAL DE 2 A 8 ORIFICIOS. (DERECHA E IZQUIERDA).</v>
          </cell>
          <cell r="C11">
            <v>3356660</v>
          </cell>
          <cell r="D11">
            <v>3323093</v>
          </cell>
        </row>
        <row r="12">
          <cell r="B12" t="str">
            <v>PLACA DE COMPRESIÓN Y BLOQUEO LCP-DCP DE 3.5 MM ENTRE 4 a 18 ORIFICIOS. (ANCHAS Y ANGOSTAS)</v>
          </cell>
          <cell r="C12">
            <v>413483</v>
          </cell>
          <cell r="D12">
            <v>409348</v>
          </cell>
        </row>
        <row r="13">
          <cell r="B13" t="str">
            <v>PLACA DE COMPRESIÓN Y BLOQUEO LCP-DCP DE 4,5 MM ENTRE 4 A 18 ORIFICIOS. (ANCHAS Y ANGOSTAS).</v>
          </cell>
          <cell r="C13">
            <v>830000</v>
          </cell>
          <cell r="D13">
            <v>821700</v>
          </cell>
        </row>
        <row r="14">
          <cell r="B14" t="str">
            <v>PLACA DE COMPRESIÓN Y BLOQUEO PARA TIBIA ANTEROMEDIAL PROXIMAL DE 4.5 MM ENTRE 3 A 12 ORIFICIOS. (DERECHA E IZQUIERDA).</v>
          </cell>
          <cell r="C14">
            <v>2894000</v>
          </cell>
          <cell r="D14">
            <v>2865060</v>
          </cell>
        </row>
        <row r="15">
          <cell r="B15" t="str">
            <v>PLACA PARA TERCIO SUPERIOR DE TIBIA LATERAL ENTRE 4 A 12 ORIFICIOS. (DERECHA E IZQUIERDA).</v>
          </cell>
          <cell r="C15">
            <v>3427000</v>
          </cell>
          <cell r="D15">
            <v>3392730</v>
          </cell>
        </row>
        <row r="16">
          <cell r="B16" t="str">
            <v>PLACA BLOQUEADA DE TIBIA DISTAL ANTEROLATERAL ENTRE 3 A 12 ORIFICIOS. (DERECHA E IZQUIERDA).</v>
          </cell>
          <cell r="C16">
            <v>2391500</v>
          </cell>
          <cell r="D16">
            <v>2367585</v>
          </cell>
        </row>
        <row r="17">
          <cell r="B17" t="str">
            <v>PLACA DE TIBIA DISTAL MEDIAL DE 3.5 MM ENTRE 3 A 14 ORIFICIOS. (DERECHA E IZQUIERDA).</v>
          </cell>
          <cell r="C17">
            <v>2391500</v>
          </cell>
          <cell r="D17">
            <v>2367585</v>
          </cell>
        </row>
        <row r="18">
          <cell r="B18" t="str">
            <v>PLACA TERCIO DE CAÑA DE 3.5 MM ENTRE 4 A 12 ORIFICIOS.</v>
          </cell>
          <cell r="C18">
            <v>200000</v>
          </cell>
          <cell r="D18">
            <v>198000</v>
          </cell>
        </row>
        <row r="19">
          <cell r="B19" t="str">
            <v>PLACA DE PERONE DISTAL ENTRE 3 A 8 ORIFICIOS. (DERECHA E IZQUIERDA).</v>
          </cell>
          <cell r="C19">
            <v>1614600</v>
          </cell>
          <cell r="D19">
            <v>1598454</v>
          </cell>
        </row>
        <row r="20">
          <cell r="B20" t="str">
            <v>PLACA BLOQUEADA DE PERONE DISTAL ENTRE 3 A 8 ORIFICOS. (DERECHA E IZQUIERDA).</v>
          </cell>
          <cell r="C20">
            <v>1532300</v>
          </cell>
          <cell r="D20">
            <v>1516977</v>
          </cell>
        </row>
        <row r="21">
          <cell r="B21" t="str">
            <v>PLACA DE COMPRESIÓN Y BLOQUEO PARA  CALCANEO (PEQUEÑA Y GRANDE).</v>
          </cell>
          <cell r="C21">
            <v>1714800</v>
          </cell>
          <cell r="D21">
            <v>1697652</v>
          </cell>
        </row>
        <row r="22">
          <cell r="B22" t="str">
            <v>PLACA EN 8 DE 1.2MM – 1.6 MM ENTRE 2 A 4 ORIFIOS.</v>
          </cell>
          <cell r="C22">
            <v>743262</v>
          </cell>
          <cell r="D22">
            <v>735829</v>
          </cell>
        </row>
        <row r="23">
          <cell r="B23" t="str">
            <v>PLACA DE CADERA VARIZANTE PEDIATRICA.</v>
          </cell>
          <cell r="C23">
            <v>2909568</v>
          </cell>
          <cell r="D23">
            <v>2880472</v>
          </cell>
        </row>
        <row r="24">
          <cell r="B24" t="str">
            <v>PLACAS DE RECONSTRUCCION RECTAS Y CURVAS DE 3.5 MM PARA PELVIS ENTRE 3 A 14 ORIFICIOS.</v>
          </cell>
          <cell r="C24">
            <v>1766667</v>
          </cell>
          <cell r="D24">
            <v>1749000</v>
          </cell>
        </row>
        <row r="25">
          <cell r="B25" t="str">
            <v>PLACA DE CADERA LCP PEDIATRICA DE 2.7MM CON ANGULO 100°-110°-130° ENTRE 3 A 7 ORIFICIOS.</v>
          </cell>
          <cell r="C25">
            <v>3819136</v>
          </cell>
          <cell r="D25">
            <v>3780945</v>
          </cell>
        </row>
        <row r="26">
          <cell r="B26" t="str">
            <v>PLACA DE CADERA LCP PEDIATRICA DE 3.5MM CON ANGULO DE 100°-110°-120°-130°-140°-150° ENTRE 3 A 7 ORIFICIOS.</v>
          </cell>
          <cell r="C26">
            <v>3819136</v>
          </cell>
          <cell r="D26">
            <v>3780945</v>
          </cell>
        </row>
        <row r="27">
          <cell r="B27" t="str">
            <v>PLACA BLOQUEADA TIT RECONSTRUCCION PEDIATRICA DE 2.7MM-3.5MM ENTRE 3 A 10 ORIFICIOS.</v>
          </cell>
          <cell r="C27">
            <v>3819136</v>
          </cell>
          <cell r="D27">
            <v>3780945</v>
          </cell>
        </row>
        <row r="28">
          <cell r="B28" t="str">
            <v>PLACA BLOQUEADA TIT PEDIATRICA  EN L DE 3.5MM ENTRE 3 A 7 ORIFICIOS.</v>
          </cell>
          <cell r="C28">
            <v>3819136</v>
          </cell>
          <cell r="D28">
            <v>3780945</v>
          </cell>
        </row>
        <row r="29">
          <cell r="B29" t="str">
            <v>PLACA LCP TIT CONDILAR PEDIATRICA CON ANGULO DE 90° DE 5.0MM ENTRE 3 A 7 ORIFICIOS.</v>
          </cell>
          <cell r="C29">
            <v>3819136</v>
          </cell>
          <cell r="D29">
            <v>3780945</v>
          </cell>
        </row>
        <row r="30">
          <cell r="B30" t="str">
            <v>TORNILLO CORTICAL ENTRE 2,4 A 3,5MM</v>
          </cell>
          <cell r="C30">
            <v>103740</v>
          </cell>
          <cell r="D30">
            <v>102703</v>
          </cell>
        </row>
        <row r="31">
          <cell r="B31" t="str">
            <v>TORNILLO BLOQUEADO ENTRE 2,4 A 4,0MM</v>
          </cell>
          <cell r="C31">
            <v>305088</v>
          </cell>
          <cell r="D31">
            <v>302037</v>
          </cell>
        </row>
        <row r="32">
          <cell r="B32" t="str">
            <v>TORNILLO ESPONJOSO DE 4.0 MM (ROSCA 16MM Y ROSCA 32MM)</v>
          </cell>
          <cell r="C32">
            <v>70000</v>
          </cell>
          <cell r="D32">
            <v>69300</v>
          </cell>
        </row>
        <row r="33">
          <cell r="B33" t="str">
            <v>TORNILLO CANULADO ENTRE  3.5 MM</v>
          </cell>
          <cell r="C33">
            <v>421116</v>
          </cell>
          <cell r="D33">
            <v>416905</v>
          </cell>
        </row>
        <row r="34">
          <cell r="B34" t="str">
            <v>TORNILLO  CORTICAL 4.5 MM</v>
          </cell>
          <cell r="C34">
            <v>70000</v>
          </cell>
          <cell r="D34">
            <v>69300</v>
          </cell>
        </row>
        <row r="35">
          <cell r="B35" t="str">
            <v>TORNILLO CANULADO 4.0 MM</v>
          </cell>
          <cell r="C35">
            <v>250000</v>
          </cell>
          <cell r="D35">
            <v>247500</v>
          </cell>
        </row>
        <row r="36">
          <cell r="B36" t="str">
            <v>TORNILLO CANULADO DE 6.5MM</v>
          </cell>
          <cell r="C36">
            <v>563478</v>
          </cell>
          <cell r="D36">
            <v>557843</v>
          </cell>
        </row>
        <row r="37">
          <cell r="B37" t="str">
            <v>TORNILLO  BLOQUEADO 5.0 MM</v>
          </cell>
          <cell r="C37">
            <v>217222</v>
          </cell>
          <cell r="D37">
            <v>215050</v>
          </cell>
        </row>
        <row r="38">
          <cell r="B38" t="str">
            <v>TORNILLO ESPONJOSO DE 6.5 MM X 25 MM a 110 MM</v>
          </cell>
          <cell r="C38">
            <v>100000</v>
          </cell>
          <cell r="D38">
            <v>99000</v>
          </cell>
        </row>
        <row r="39">
          <cell r="B39" t="str">
            <v>TORNILLO ESPONJOSO DE 6.5 MM (ROSCA 16MM Y ROSCA 32MM)</v>
          </cell>
          <cell r="C39">
            <v>100000</v>
          </cell>
          <cell r="D39">
            <v>99000</v>
          </cell>
        </row>
        <row r="40">
          <cell r="B40" t="str">
            <v>ARANDELA DE 4.0 MM</v>
          </cell>
          <cell r="C40">
            <v>48300</v>
          </cell>
          <cell r="D40">
            <v>47817</v>
          </cell>
        </row>
        <row r="41">
          <cell r="B41" t="str">
            <v>ARANDELA DE 13 MM</v>
          </cell>
          <cell r="C41">
            <v>49150</v>
          </cell>
          <cell r="D41">
            <v>48659</v>
          </cell>
        </row>
        <row r="42">
          <cell r="B42" t="str">
            <v>TORNILLO CABEZA OCULTABLE X 1.5 MM  X  8 MM a 40 MM</v>
          </cell>
          <cell r="C42">
            <v>1117723</v>
          </cell>
          <cell r="D42">
            <v>1106546</v>
          </cell>
        </row>
        <row r="43">
          <cell r="B43" t="str">
            <v>TORNILLO CABEZA OCUTALBLE X 1.8 MM  X  8 MM a 40 MM</v>
          </cell>
          <cell r="C43">
            <v>1178125</v>
          </cell>
          <cell r="D43">
            <v>1166344</v>
          </cell>
        </row>
        <row r="44">
          <cell r="B44" t="str">
            <v>TORNILLO CABEZA OCULTABLE X 2.0 MM  X  8 MM a 40 MM</v>
          </cell>
          <cell r="C44">
            <v>1117723</v>
          </cell>
          <cell r="D44">
            <v>1106546</v>
          </cell>
        </row>
        <row r="45">
          <cell r="B45" t="str">
            <v>TORNILLO CABEZA OCULTABLE X 2.4 MM  X  8 MM a 40 MM</v>
          </cell>
          <cell r="C45">
            <v>1057320</v>
          </cell>
          <cell r="D45">
            <v>1046747</v>
          </cell>
        </row>
        <row r="46">
          <cell r="B46" t="str">
            <v>TORNILLO CABEZA OCUTALBLE X 3.0 MM  X  8 MM a 40 MM</v>
          </cell>
          <cell r="C46">
            <v>714063</v>
          </cell>
          <cell r="D46">
            <v>706922</v>
          </cell>
        </row>
        <row r="47">
          <cell r="B47" t="str">
            <v>TORNILLO CABEZA OCULTABLE X 4.0 MM  X  8 MM a 40 MM</v>
          </cell>
          <cell r="C47">
            <v>1178125</v>
          </cell>
          <cell r="D47">
            <v>1166344</v>
          </cell>
        </row>
        <row r="48">
          <cell r="B48" t="str">
            <v>CLAVO BLOQUEADO CANULADO PARA HUMERO 6 MM a 8 MM X 110 MM a 280 MM</v>
          </cell>
          <cell r="C48">
            <v>1804167</v>
          </cell>
          <cell r="D48">
            <v>1786125</v>
          </cell>
        </row>
        <row r="49">
          <cell r="B49" t="str">
            <v>TORNILLO BLOQUEADO PARA CLAVO HUMERO DE 4.0 MM X 16 MM a 50 MM</v>
          </cell>
          <cell r="C49">
            <v>244445</v>
          </cell>
          <cell r="D49">
            <v>242001</v>
          </cell>
        </row>
        <row r="50">
          <cell r="B50" t="str">
            <v>TORNILLO DE CIERRE PARA CLAVO DIAFISIARIO DE HUMERO</v>
          </cell>
          <cell r="C50">
            <v>128387</v>
          </cell>
          <cell r="D50">
            <v>127103</v>
          </cell>
        </row>
        <row r="51">
          <cell r="B51" t="str">
            <v>CLAVO ELÁSTICO  ENTRE 1.5MM A 5.0 MM</v>
          </cell>
          <cell r="C51">
            <v>770062</v>
          </cell>
          <cell r="D51">
            <v>762361</v>
          </cell>
        </row>
        <row r="52">
          <cell r="B52" t="str">
            <v>CLAVO BLOQUEADO  DE FÉMUR 9 MM A 12 MM  ENTRE 320 MM a 460 MM</v>
          </cell>
          <cell r="C52">
            <v>2108167</v>
          </cell>
          <cell r="D52">
            <v>2087085</v>
          </cell>
        </row>
        <row r="53">
          <cell r="B53" t="str">
            <v>PERNO DE 5.0 MM ENTRE 25 MM a 100 MM</v>
          </cell>
          <cell r="C53">
            <v>259445</v>
          </cell>
          <cell r="D53">
            <v>256851</v>
          </cell>
        </row>
        <row r="54">
          <cell r="B54" t="str">
            <v>TAPÓN  FEMORAL</v>
          </cell>
          <cell r="C54">
            <v>126667</v>
          </cell>
          <cell r="D54">
            <v>125400</v>
          </cell>
        </row>
        <row r="55">
          <cell r="B55" t="str">
            <v>CLAVO RETROGRADO DE FÉMUR 10MM a 12 MM ENTRE 150 MM a 340 MM</v>
          </cell>
          <cell r="C55">
            <v>2420834</v>
          </cell>
          <cell r="D55">
            <v>2396626</v>
          </cell>
        </row>
        <row r="56">
          <cell r="B56" t="str">
            <v>TORNILLO BLOQUEADO PROXIMAL 4.5 MM x 30 MM a 90 MM</v>
          </cell>
          <cell r="C56">
            <v>427382</v>
          </cell>
          <cell r="D56">
            <v>423108</v>
          </cell>
        </row>
        <row r="57">
          <cell r="B57" t="str">
            <v>TORNILLO BLOQUEADO DISTAL 6.5 MM x 30 MM a  90 MM</v>
          </cell>
          <cell r="C57">
            <v>825309</v>
          </cell>
          <cell r="D57">
            <v>817056</v>
          </cell>
        </row>
        <row r="58">
          <cell r="B58" t="str">
            <v>TORNILLO DE CIERRE CLAVO RETROGRADO</v>
          </cell>
          <cell r="C58">
            <v>249505</v>
          </cell>
          <cell r="D58">
            <v>247010</v>
          </cell>
        </row>
        <row r="59">
          <cell r="B59" t="str">
            <v>CLAVO UNIVERSAL PARA TIBIA DE 8 MM a 11 MM ENTRE 170 MM a 460 MM</v>
          </cell>
          <cell r="C59">
            <v>2022222</v>
          </cell>
          <cell r="D59">
            <v>2002000</v>
          </cell>
        </row>
        <row r="60">
          <cell r="B60" t="str">
            <v>PERNO DE BLOQUEO UNIVERSAL DE 4,0 MM ENTRE 25 MM a 90 MM</v>
          </cell>
          <cell r="C60">
            <v>220500</v>
          </cell>
          <cell r="D60">
            <v>218295</v>
          </cell>
        </row>
        <row r="61">
          <cell r="B61" t="str">
            <v>TAPÓN  UNIVERSAL</v>
          </cell>
          <cell r="C61">
            <v>140500</v>
          </cell>
          <cell r="D61">
            <v>139095</v>
          </cell>
        </row>
        <row r="62">
          <cell r="B62" t="str">
            <v>TORNILLO RECONSTRUCTIVO DE 6,5 MM X 40 MM A 130 MM</v>
          </cell>
          <cell r="C62">
            <v>794901</v>
          </cell>
          <cell r="D62">
            <v>786952</v>
          </cell>
        </row>
        <row r="63">
          <cell r="B63" t="str">
            <v>PERNO DE BLOQUEO  DE 5.0 X 30MM</v>
          </cell>
          <cell r="C63">
            <v>314571</v>
          </cell>
          <cell r="D63">
            <v>311425</v>
          </cell>
        </row>
        <row r="64">
          <cell r="B64" t="str">
            <v>TAPÓN DE SEGURIDAD</v>
          </cell>
          <cell r="C64">
            <v>207948</v>
          </cell>
          <cell r="D64">
            <v>205869</v>
          </cell>
        </row>
        <row r="65">
          <cell r="B65" t="str">
            <v>ROTULA TUBO A TUBO  O CONECTORES TRANSVERSOS</v>
          </cell>
          <cell r="C65">
            <v>235553</v>
          </cell>
          <cell r="D65">
            <v>233197</v>
          </cell>
        </row>
        <row r="66">
          <cell r="B66" t="str">
            <v>LLAVE 10 Y 11</v>
          </cell>
          <cell r="C66">
            <v>77590</v>
          </cell>
          <cell r="D66">
            <v>76814</v>
          </cell>
        </row>
        <row r="67">
          <cell r="B67" t="str">
            <v>BARRA EN CARBONO  DE 5 MM  A 11 MM  X 100MM A 500MM</v>
          </cell>
          <cell r="C67">
            <v>276165</v>
          </cell>
          <cell r="D67">
            <v>273403</v>
          </cell>
        </row>
        <row r="68">
          <cell r="B68" t="str">
            <v>ROTULA  SHANZ TUBO O  CHAPOLAS</v>
          </cell>
          <cell r="C68">
            <v>235553</v>
          </cell>
          <cell r="D68">
            <v>233197</v>
          </cell>
        </row>
        <row r="69">
          <cell r="B69" t="str">
            <v>CLAVOS DE SHANZ UNIVERSALES  4.0 X 40 A 250 DE ROSCA 10 A 60 MM</v>
          </cell>
          <cell r="C69">
            <v>112371</v>
          </cell>
          <cell r="D69">
            <v>111247</v>
          </cell>
        </row>
        <row r="70">
          <cell r="B70" t="str">
            <v>CLAVOS DE SHANZ UNIVERSALES  5.0 X 40 A 250 DE ROSCA 10 A 60 MM</v>
          </cell>
          <cell r="C70">
            <v>56858</v>
          </cell>
          <cell r="D70">
            <v>56289</v>
          </cell>
        </row>
        <row r="71">
          <cell r="B71" t="str">
            <v>CLAVOS DE SHANZ UNIVERSALES  6.0 X 40 A 250 DE ROSCA 10 A 60 MM</v>
          </cell>
          <cell r="C71">
            <v>234107</v>
          </cell>
          <cell r="D71">
            <v>231766</v>
          </cell>
        </row>
        <row r="72">
          <cell r="B72" t="str">
            <v>MECANISMO COMPRESIÓN Y DISTRACCIÓN DE 5 - 10 CMS</v>
          </cell>
          <cell r="C72">
            <v>623773</v>
          </cell>
          <cell r="D72">
            <v>617535</v>
          </cell>
        </row>
        <row r="73">
          <cell r="B73" t="str">
            <v>CARROS CENTRALES</v>
          </cell>
          <cell r="C73">
            <v>877425</v>
          </cell>
          <cell r="D73">
            <v>868651</v>
          </cell>
        </row>
        <row r="74">
          <cell r="B74" t="str">
            <v>CARROS LATERALES</v>
          </cell>
          <cell r="C74">
            <v>877425</v>
          </cell>
          <cell r="D74">
            <v>868651</v>
          </cell>
        </row>
        <row r="75">
          <cell r="B75" t="str">
            <v>CLAVO FEMUR UNIVERSAL CON ANTIBITICO O RECUBRIMIENTO POCO PACIENTE INFECTADO</v>
          </cell>
          <cell r="C75">
            <v>8720900</v>
          </cell>
          <cell r="D75">
            <v>8633691</v>
          </cell>
        </row>
        <row r="76">
          <cell r="B76" t="str">
            <v>ARCOS X 80 MM A 220 MM</v>
          </cell>
          <cell r="C76">
            <v>331790</v>
          </cell>
          <cell r="D76">
            <v>328472</v>
          </cell>
        </row>
        <row r="77">
          <cell r="B77" t="str">
            <v>BARRAS ROSCADAS A 40 MM A 350 MM</v>
          </cell>
          <cell r="C77">
            <v>69444</v>
          </cell>
          <cell r="D77">
            <v>68750</v>
          </cell>
        </row>
        <row r="78">
          <cell r="B78" t="str">
            <v>BANDARIN MACHOS Y HEMBRA X 1 A 4 ORIF</v>
          </cell>
          <cell r="C78">
            <v>114198</v>
          </cell>
          <cell r="D78">
            <v>113056</v>
          </cell>
        </row>
        <row r="79">
          <cell r="B79" t="str">
            <v>PLACAS X 2 A 4 ORIF</v>
          </cell>
          <cell r="C79">
            <v>84877</v>
          </cell>
          <cell r="D79">
            <v>84028</v>
          </cell>
        </row>
        <row r="80">
          <cell r="B80" t="str">
            <v>PLACAS BIPLANARES ENTRE 2 A 4 ORIF</v>
          </cell>
          <cell r="C80">
            <v>80247</v>
          </cell>
          <cell r="D80">
            <v>79445</v>
          </cell>
        </row>
        <row r="81">
          <cell r="B81" t="str">
            <v>BUCHA HEXAGONAL 30 MM A 40 MM</v>
          </cell>
          <cell r="C81">
            <v>108025</v>
          </cell>
          <cell r="D81">
            <v>106945</v>
          </cell>
        </row>
        <row r="82">
          <cell r="B82" t="str">
            <v>BUCHA CUBICA ENTRE 1 A 4 ORIF</v>
          </cell>
          <cell r="C82">
            <v>203704</v>
          </cell>
          <cell r="D82">
            <v>201667</v>
          </cell>
        </row>
        <row r="83">
          <cell r="B83" t="str">
            <v>TUERCAS</v>
          </cell>
          <cell r="C83">
            <v>4630</v>
          </cell>
          <cell r="D83">
            <v>4584</v>
          </cell>
        </row>
        <row r="84">
          <cell r="B84" t="str">
            <v>TUERCAS DE ALARGAMIENTO</v>
          </cell>
          <cell r="C84">
            <v>77160</v>
          </cell>
          <cell r="D84">
            <v>76388</v>
          </cell>
        </row>
        <row r="85">
          <cell r="B85" t="str">
            <v>TORNILLOS COMUNES ENTRE 10 MM A 40 MM</v>
          </cell>
          <cell r="C85">
            <v>16204</v>
          </cell>
          <cell r="D85">
            <v>16042</v>
          </cell>
        </row>
        <row r="86">
          <cell r="B86" t="str">
            <v>TORRES DE ALARGAMIENTO</v>
          </cell>
          <cell r="C86">
            <v>740741</v>
          </cell>
          <cell r="D86">
            <v>733334</v>
          </cell>
        </row>
        <row r="87">
          <cell r="B87" t="str">
            <v>ARO EXTENSIÓN A PIE ENTRE 140 A 160 LARGO Y CORTO</v>
          </cell>
          <cell r="C87">
            <v>825617</v>
          </cell>
          <cell r="D87">
            <v>817361</v>
          </cell>
        </row>
        <row r="88">
          <cell r="B88" t="str">
            <v>ARCO FEMORAL 90 MM A 120 MM</v>
          </cell>
          <cell r="C88">
            <v>293210</v>
          </cell>
          <cell r="D88">
            <v>290278</v>
          </cell>
        </row>
        <row r="89">
          <cell r="B89" t="str">
            <v>PINES DE OLIVA LATERAL Y CENTRAL 1,6 MM A 2,0 MM</v>
          </cell>
          <cell r="C89">
            <v>92593</v>
          </cell>
          <cell r="D89">
            <v>91667</v>
          </cell>
        </row>
        <row r="90">
          <cell r="B90" t="str">
            <v>TORNILLOS FENESTRADOS Y ACANALADOS</v>
          </cell>
          <cell r="C90">
            <v>57099</v>
          </cell>
          <cell r="D90">
            <v>56528</v>
          </cell>
        </row>
        <row r="91">
          <cell r="B91" t="str">
            <v>ALAMBRE UNIVERSAL 0.71 MM</v>
          </cell>
          <cell r="C91">
            <v>24123</v>
          </cell>
          <cell r="D91">
            <v>23882</v>
          </cell>
        </row>
        <row r="92">
          <cell r="B92" t="str">
            <v>ALAMBRE UNIVERSAL 0.90 MM</v>
          </cell>
          <cell r="C92">
            <v>24123</v>
          </cell>
          <cell r="D92">
            <v>23882</v>
          </cell>
        </row>
        <row r="93">
          <cell r="B93" t="str">
            <v>ALAMBRE UNIVERSAL 1.25 MM</v>
          </cell>
          <cell r="C93">
            <v>35508</v>
          </cell>
          <cell r="D93">
            <v>35153</v>
          </cell>
        </row>
        <row r="94">
          <cell r="B94" t="str">
            <v>KIRSCHNER 0.8 MM</v>
          </cell>
          <cell r="C94">
            <v>13770</v>
          </cell>
          <cell r="D94">
            <v>13632</v>
          </cell>
        </row>
        <row r="95">
          <cell r="B95" t="str">
            <v>KIRSCHNER 1.0 MM</v>
          </cell>
          <cell r="C95">
            <v>13770</v>
          </cell>
          <cell r="D95">
            <v>13632</v>
          </cell>
        </row>
        <row r="96">
          <cell r="B96" t="str">
            <v>KIRSCHNER 1.2 MM</v>
          </cell>
          <cell r="C96">
            <v>13770</v>
          </cell>
          <cell r="D96">
            <v>13632</v>
          </cell>
        </row>
        <row r="97">
          <cell r="B97" t="str">
            <v>KIRSCHNER 1.5 MM</v>
          </cell>
          <cell r="C97">
            <v>13770</v>
          </cell>
          <cell r="D97">
            <v>13632</v>
          </cell>
        </row>
        <row r="98">
          <cell r="B98" t="str">
            <v>KIRSCHNER 1.8 MM</v>
          </cell>
          <cell r="C98">
            <v>13770</v>
          </cell>
          <cell r="D98">
            <v>13632</v>
          </cell>
        </row>
        <row r="99">
          <cell r="B99" t="str">
            <v>KIRSCHNER 2.0 MM</v>
          </cell>
          <cell r="C99">
            <v>13770</v>
          </cell>
          <cell r="D99">
            <v>13632</v>
          </cell>
        </row>
        <row r="100">
          <cell r="B100" t="str">
            <v>KIRSCHNER 0.8 MM  PUNTA ROSCA</v>
          </cell>
          <cell r="C100">
            <v>35451</v>
          </cell>
          <cell r="D100">
            <v>35096</v>
          </cell>
        </row>
        <row r="101">
          <cell r="B101" t="str">
            <v>KIRSCHNER 1.0 MM  PUNTA ROSCA</v>
          </cell>
          <cell r="C101">
            <v>44936</v>
          </cell>
          <cell r="D101">
            <v>44487</v>
          </cell>
        </row>
        <row r="102">
          <cell r="B102" t="str">
            <v>KIRSCHNER 1.2 MM PUNTA ROSCA</v>
          </cell>
          <cell r="C102">
            <v>35451</v>
          </cell>
          <cell r="D102">
            <v>35096</v>
          </cell>
        </row>
        <row r="103">
          <cell r="B103" t="str">
            <v>KIRSCHNER 1.5 MM PUNTA ROSCA</v>
          </cell>
          <cell r="C103">
            <v>44936</v>
          </cell>
          <cell r="D103">
            <v>44487</v>
          </cell>
        </row>
        <row r="104">
          <cell r="B104" t="str">
            <v>KIRSCHNER 1.8 MM PUNTA ROSCA</v>
          </cell>
          <cell r="C104">
            <v>35451</v>
          </cell>
          <cell r="D104">
            <v>35096</v>
          </cell>
        </row>
        <row r="105">
          <cell r="B105" t="str">
            <v>KIRSCHNER 2.0 MM PUNTA ROSCA</v>
          </cell>
          <cell r="C105">
            <v>24807</v>
          </cell>
          <cell r="D105">
            <v>24559</v>
          </cell>
        </row>
        <row r="106">
          <cell r="B106" t="str">
            <v>STEINMAN 2.5 MM</v>
          </cell>
          <cell r="C106">
            <v>30858</v>
          </cell>
          <cell r="D106">
            <v>30549</v>
          </cell>
        </row>
        <row r="107">
          <cell r="B107" t="str">
            <v>STEINMAN 3.0 MM</v>
          </cell>
          <cell r="C107">
            <v>37161</v>
          </cell>
          <cell r="D107">
            <v>36789</v>
          </cell>
        </row>
        <row r="108">
          <cell r="B108" t="str">
            <v>STEINMAN 3.5 MM</v>
          </cell>
          <cell r="C108">
            <v>43000</v>
          </cell>
          <cell r="D108">
            <v>42570</v>
          </cell>
        </row>
        <row r="109">
          <cell r="B109" t="str">
            <v>STEINMAN 4.0 MM</v>
          </cell>
          <cell r="C109">
            <v>40122</v>
          </cell>
          <cell r="D109">
            <v>39721</v>
          </cell>
        </row>
        <row r="110">
          <cell r="B110" t="str">
            <v>STEINMAN 4.5 MM</v>
          </cell>
          <cell r="C110">
            <v>43000</v>
          </cell>
          <cell r="D110">
            <v>42570</v>
          </cell>
        </row>
        <row r="111">
          <cell r="B111" t="str">
            <v>STEINMAN 5.0 MM</v>
          </cell>
          <cell r="C111">
            <v>43000</v>
          </cell>
          <cell r="D111">
            <v>42570</v>
          </cell>
        </row>
        <row r="112">
          <cell r="B112" t="str">
            <v>STEINMAN 2.5 MM  PUNTA ROSCA</v>
          </cell>
          <cell r="C112">
            <v>76210</v>
          </cell>
          <cell r="D112">
            <v>75448</v>
          </cell>
        </row>
        <row r="113">
          <cell r="B113" t="str">
            <v>STEINMAN 3.0 MM PUNTA ROSCA</v>
          </cell>
          <cell r="C113">
            <v>98000</v>
          </cell>
          <cell r="D113">
            <v>97020</v>
          </cell>
        </row>
        <row r="114">
          <cell r="B114" t="str">
            <v>STEINMAN 3.5 MM PUNTA ROSCA</v>
          </cell>
          <cell r="C114">
            <v>98000</v>
          </cell>
          <cell r="D114">
            <v>97020</v>
          </cell>
        </row>
        <row r="115">
          <cell r="B115" t="str">
            <v>STEINMAN 4.0 MM PUNTA ROSCA</v>
          </cell>
          <cell r="C115">
            <v>98000</v>
          </cell>
          <cell r="D115">
            <v>97020</v>
          </cell>
        </row>
        <row r="116">
          <cell r="B116" t="str">
            <v>STEINMAN 4.5 MM PUNTA ROSCA</v>
          </cell>
          <cell r="C116">
            <v>98000</v>
          </cell>
          <cell r="D116">
            <v>97020</v>
          </cell>
        </row>
        <row r="117">
          <cell r="B117" t="str">
            <v>STEINMAN 5.0 MM PUNTA ROSCA</v>
          </cell>
          <cell r="C117">
            <v>98000</v>
          </cell>
          <cell r="D117">
            <v>97020</v>
          </cell>
        </row>
        <row r="118">
          <cell r="B118" t="str">
            <v>MATRIZ ÓSEA DESMINERALIZADA TIPO PUTTY X  1CC.</v>
          </cell>
          <cell r="C118">
            <v>1017077</v>
          </cell>
          <cell r="D118">
            <v>1006906</v>
          </cell>
        </row>
        <row r="119">
          <cell r="B119" t="str">
            <v>MATRIZ ÓSEA DESMINERALIZADA TIPO PUTTY X  2 CC.</v>
          </cell>
          <cell r="C119">
            <v>2175830</v>
          </cell>
          <cell r="D119">
            <v>2154072</v>
          </cell>
        </row>
        <row r="120">
          <cell r="B120" t="str">
            <v>MATRIZ ÓSEA DESMINERALIZADA TIPO PUTTY X  2.5 CC.</v>
          </cell>
          <cell r="C120">
            <v>2425830</v>
          </cell>
          <cell r="D120">
            <v>2401572</v>
          </cell>
        </row>
        <row r="121">
          <cell r="B121" t="str">
            <v>MATRIZ ÓSEA DESMINERALIZADA TIPO PUTTY X 5 CC.</v>
          </cell>
          <cell r="C121">
            <v>3760381</v>
          </cell>
          <cell r="D121">
            <v>3722777</v>
          </cell>
        </row>
        <row r="122">
          <cell r="B122" t="str">
            <v>MATRIZ ÓSEA DESMINERALIZADA TIPO PUTTY X 10 CC.</v>
          </cell>
          <cell r="C122">
            <v>5945525</v>
          </cell>
          <cell r="D122">
            <v>5886070</v>
          </cell>
        </row>
        <row r="123">
          <cell r="B123" t="str">
            <v>MATRIZ ÓSEA DESMINERALIZADA TIPO PUTTY X 15 CC.</v>
          </cell>
          <cell r="C123">
            <v>8950000</v>
          </cell>
          <cell r="D123">
            <v>8860500</v>
          </cell>
        </row>
        <row r="124">
          <cell r="B124" t="str">
            <v>MATRIZ ÓSEA DESMINERALIZADA - CHIP HUESO ESPONJOSO X 1 CC.</v>
          </cell>
          <cell r="C124">
            <v>1450000</v>
          </cell>
          <cell r="D124">
            <v>1435500</v>
          </cell>
        </row>
        <row r="125">
          <cell r="B125" t="str">
            <v>MATRIZ ÓSEA DESMINERALIZADA - CHIP HUESO ESPONJOSO X 3 CC.</v>
          </cell>
          <cell r="C125">
            <v>1884110</v>
          </cell>
          <cell r="D125">
            <v>1865269</v>
          </cell>
        </row>
        <row r="126">
          <cell r="B126" t="str">
            <v>MATRIZ ÓSEA DESMINERALIZADA - CHIP HUESO ESPONJOSO X 5 CC.</v>
          </cell>
          <cell r="C126">
            <v>2176837</v>
          </cell>
          <cell r="D126">
            <v>2155069</v>
          </cell>
        </row>
        <row r="127">
          <cell r="B127" t="str">
            <v>MATRIZ ÓSEA DESMINERALIZADA - CHIP HUESO ESPONJOSO X 10 CC.</v>
          </cell>
          <cell r="C127">
            <v>2792217</v>
          </cell>
          <cell r="D127">
            <v>2764295</v>
          </cell>
        </row>
        <row r="128">
          <cell r="B128" t="str">
            <v>MINIPLACA HAND RECTA ENTRE 4 A 16 ORIFICIOS</v>
          </cell>
          <cell r="C128">
            <v>1065433</v>
          </cell>
          <cell r="D128">
            <v>1054779</v>
          </cell>
        </row>
        <row r="129">
          <cell r="B129" t="str">
            <v>MINIPLACA  HAND EN T ENTRE 2 A 10 ORIFIOS</v>
          </cell>
          <cell r="C129">
            <v>897778</v>
          </cell>
          <cell r="D129">
            <v>888800</v>
          </cell>
        </row>
        <row r="130">
          <cell r="B130" t="str">
            <v>MINIPLACA HAND CONDILAR DE 3 X 2 Y 4 X 2 ORFICIOS</v>
          </cell>
          <cell r="C130">
            <v>840325</v>
          </cell>
          <cell r="D130">
            <v>831922</v>
          </cell>
        </row>
        <row r="131">
          <cell r="B131" t="str">
            <v>MINIPLACA HAND EN Y  CON PUENTE</v>
          </cell>
          <cell r="C131">
            <v>818519</v>
          </cell>
          <cell r="D131">
            <v>810334</v>
          </cell>
        </row>
        <row r="132">
          <cell r="B132" t="str">
            <v>MINIPLACA HAND  CUADRADA  DE 2 X 2 ORIFICIOS</v>
          </cell>
          <cell r="C132">
            <v>1335761</v>
          </cell>
          <cell r="D132">
            <v>1322403</v>
          </cell>
        </row>
        <row r="133">
          <cell r="B133" t="str">
            <v>MINIPLACA HAND EN L ENTRE 4 A 6 ORIFICIOS SIN PUENTE. (DERECHA E IZQUIERDA).</v>
          </cell>
          <cell r="C133">
            <v>1026174</v>
          </cell>
          <cell r="D133">
            <v>1015912</v>
          </cell>
        </row>
        <row r="134">
          <cell r="B134" t="str">
            <v>MICROTORNILLO DE  1.2MM-1.3 MM ENTRE 4 A 30 MM</v>
          </cell>
          <cell r="C134">
            <v>325323</v>
          </cell>
          <cell r="D134">
            <v>322070</v>
          </cell>
        </row>
        <row r="135">
          <cell r="B135" t="str">
            <v>MICROTIRNILLO AUTOTARRAJANTE DE EMERGENCIA PARA SITEMA DE 1.2MM-1.3MM</v>
          </cell>
          <cell r="C135">
            <v>181812</v>
          </cell>
          <cell r="D135">
            <v>179994</v>
          </cell>
        </row>
        <row r="136">
          <cell r="B136" t="str">
            <v>MINIPLACA BLOQUEADA HAND RECTA  ENTRE 4  A 12 ORIFICIOS</v>
          </cell>
          <cell r="C136">
            <v>2129160</v>
          </cell>
          <cell r="D136">
            <v>2107868</v>
          </cell>
        </row>
        <row r="137">
          <cell r="B137" t="str">
            <v>MINIPLACA BLOQUEADA HAND CONDILAR DE  5 X 2 A 6 X 2 ORIFICIOS</v>
          </cell>
          <cell r="C137">
            <v>3562806</v>
          </cell>
          <cell r="D137">
            <v>3527178</v>
          </cell>
        </row>
        <row r="138">
          <cell r="B138" t="str">
            <v>MINIPLACA BLOQUEADA HAND EN Y ENTRE 4  A 10 CON PUENTE</v>
          </cell>
          <cell r="C138">
            <v>2732048</v>
          </cell>
          <cell r="D138">
            <v>2704728</v>
          </cell>
        </row>
        <row r="139">
          <cell r="B139" t="str">
            <v>MINIPLACA BLOQUEADA HAND  EN T</v>
          </cell>
          <cell r="C139">
            <v>2697120</v>
          </cell>
          <cell r="D139">
            <v>2670149</v>
          </cell>
        </row>
        <row r="140">
          <cell r="B140" t="str">
            <v>MINIPLACA BLOQUEADA HAND  CUADRADA</v>
          </cell>
          <cell r="C140">
            <v>2413307</v>
          </cell>
          <cell r="D140">
            <v>2389174</v>
          </cell>
        </row>
        <row r="141">
          <cell r="B141" t="str">
            <v>MINIPLACA BLOQUEADA HAND  CUADRADA DER Y IZQ  DE 2 X 3 Y 2 X 4 ORF</v>
          </cell>
          <cell r="C141">
            <v>2823456</v>
          </cell>
          <cell r="D141">
            <v>2795221</v>
          </cell>
        </row>
        <row r="142">
          <cell r="B142" t="str">
            <v>MINIPLACA BLOQUEADA HAND EN L ENTRE 4 A 6 ORIFICIOS (DERECHA E IZQUIERDA)</v>
          </cell>
          <cell r="C142">
            <v>2129160</v>
          </cell>
          <cell r="D142">
            <v>2107868</v>
          </cell>
        </row>
        <row r="143">
          <cell r="B143" t="str">
            <v>MICROTORNILLO  HAND AUTORROSCANTE  ENTRE 6MM A 20MM</v>
          </cell>
          <cell r="C143">
            <v>301261</v>
          </cell>
          <cell r="D143">
            <v>298248</v>
          </cell>
        </row>
        <row r="144">
          <cell r="B144" t="str">
            <v>MICROTORNILLO  HAND AUTORROSCANTE BLOQUEADO  ENTRE 6MM A 20MM</v>
          </cell>
          <cell r="C144">
            <v>531845</v>
          </cell>
          <cell r="D144">
            <v>526527</v>
          </cell>
        </row>
        <row r="145">
          <cell r="B145" t="str">
            <v>MICROTIRNILLO AUTOTARRAJANTE DE EMERGENCIA PARA SISTEMA DE 1.5MM – 1.7  MM</v>
          </cell>
          <cell r="C145">
            <v>349083</v>
          </cell>
          <cell r="D145">
            <v>345592</v>
          </cell>
        </row>
        <row r="146">
          <cell r="B146" t="str">
            <v>MINIPLACA BLOQUEADA HAND ANATOMICA LINEAL  ENTRE 4 A 8 ORIFICIOS</v>
          </cell>
          <cell r="C146">
            <v>3046772</v>
          </cell>
          <cell r="D146">
            <v>3016304</v>
          </cell>
        </row>
        <row r="147">
          <cell r="B147" t="str">
            <v>MINIPLACA BLOQUEADA HAND ANATOMICA CONDILAR DE 5 X 2 Y 6 X 2 ORIFICIOS</v>
          </cell>
          <cell r="C147">
            <v>3562806</v>
          </cell>
          <cell r="D147">
            <v>3527178</v>
          </cell>
        </row>
        <row r="148">
          <cell r="B148" t="str">
            <v>MINIPLACA BLOQUEADA HAND ANATOMICA  EN T ENTRE 5 A 8 ORIFICIOS</v>
          </cell>
          <cell r="C148">
            <v>2435842</v>
          </cell>
          <cell r="D148">
            <v>2411484</v>
          </cell>
        </row>
        <row r="149">
          <cell r="B149" t="str">
            <v>MINIPLACA BLOQUEADA HAND ANATOMICA CUADRADA  DE 2 X 2 ORFICIOS</v>
          </cell>
          <cell r="C149">
            <v>2354773</v>
          </cell>
          <cell r="D149">
            <v>2331225</v>
          </cell>
        </row>
        <row r="150">
          <cell r="B150" t="str">
            <v>MICROTORNILLO HAND DE  1.5MM-1.7 MM ENTRE 4 A 30 MM</v>
          </cell>
          <cell r="C150">
            <v>449640</v>
          </cell>
          <cell r="D150">
            <v>445144</v>
          </cell>
        </row>
        <row r="151">
          <cell r="B151" t="str">
            <v>TUTOR  ARTICULADO TIPO NELSON CON COMPRESIÓN Y DISTRACCIÓN DINÁMICO (INCLUYE SCHANZ)</v>
          </cell>
          <cell r="C151">
            <v>8428242</v>
          </cell>
          <cell r="D151">
            <v>8343960</v>
          </cell>
        </row>
        <row r="152">
          <cell r="B152" t="str">
            <v>FIJADOR MINIRIEL ARTICULADO "S"</v>
          </cell>
          <cell r="C152">
            <v>5635362</v>
          </cell>
          <cell r="D152">
            <v>5579008</v>
          </cell>
        </row>
        <row r="153">
          <cell r="B153" t="str">
            <v>FIJADOR MINIRIEL ARTICULADO  "M"</v>
          </cell>
          <cell r="C153">
            <v>5635362</v>
          </cell>
          <cell r="D153">
            <v>5579008</v>
          </cell>
        </row>
        <row r="154">
          <cell r="B154" t="str">
            <v>FIJADOR MINIRIEL ARTICULADO LATERAL</v>
          </cell>
          <cell r="C154">
            <v>5710362</v>
          </cell>
          <cell r="D154">
            <v>5653258</v>
          </cell>
        </row>
        <row r="155">
          <cell r="B155" t="str">
            <v>FIJADOR MINIPINING S</v>
          </cell>
          <cell r="C155">
            <v>6952472</v>
          </cell>
          <cell r="D155">
            <v>6882947</v>
          </cell>
        </row>
        <row r="156">
          <cell r="B156" t="str">
            <v>FIJADOR MINIPINING M</v>
          </cell>
          <cell r="C156">
            <v>6952472</v>
          </cell>
          <cell r="D156">
            <v>6882947</v>
          </cell>
        </row>
        <row r="157">
          <cell r="B157" t="str">
            <v>FIJADOR MINIPINING L</v>
          </cell>
          <cell r="C157">
            <v>6952472</v>
          </cell>
          <cell r="D157">
            <v>6882947</v>
          </cell>
        </row>
        <row r="158">
          <cell r="B158" t="str">
            <v>FIJADOR DE MUÑECA TIPO COLLES (INCLUYE SCHANZ)</v>
          </cell>
          <cell r="C158">
            <v>2508471</v>
          </cell>
          <cell r="D158">
            <v>2483386</v>
          </cell>
        </row>
        <row r="159">
          <cell r="B159" t="str">
            <v>CLAVO DE SHANZ DE 1.8MM</v>
          </cell>
          <cell r="C159">
            <v>123035</v>
          </cell>
          <cell r="D159">
            <v>121805</v>
          </cell>
        </row>
        <row r="160">
          <cell r="B160" t="str">
            <v>CLAVO DE SHANZ DE 2.0MM</v>
          </cell>
          <cell r="C160">
            <v>123035</v>
          </cell>
          <cell r="D160">
            <v>121805</v>
          </cell>
        </row>
        <row r="161">
          <cell r="B161" t="str">
            <v>CLAVO DE SHANZ DE 4.0MM</v>
          </cell>
          <cell r="C161">
            <v>123035</v>
          </cell>
          <cell r="D161">
            <v>121805</v>
          </cell>
        </row>
        <row r="162">
          <cell r="B162" t="str">
            <v>PLACA ADAPTACIÓN LCP EN Y DE 2.4MM/2.7MM</v>
          </cell>
          <cell r="C162">
            <v>3056853</v>
          </cell>
          <cell r="D162">
            <v>3026284</v>
          </cell>
        </row>
        <row r="163">
          <cell r="B163" t="str">
            <v>PLACA ADAPTACIÓN LCP EN T DE 2.4MM/2.7MM</v>
          </cell>
          <cell r="C163">
            <v>2977657</v>
          </cell>
          <cell r="D163">
            <v>2947880</v>
          </cell>
        </row>
        <row r="164">
          <cell r="B164" t="str">
            <v>PLACA LCP DE 2.4MM/2.7MM RECTA</v>
          </cell>
          <cell r="C164">
            <v>3072830</v>
          </cell>
          <cell r="D164">
            <v>3042102</v>
          </cell>
        </row>
        <row r="165">
          <cell r="B165" t="str">
            <v>PLACA CONDILAR LCP DE 2.4MM/2.7MM</v>
          </cell>
          <cell r="C165">
            <v>2340952</v>
          </cell>
          <cell r="D165">
            <v>2317542</v>
          </cell>
        </row>
        <row r="166">
          <cell r="B166" t="str">
            <v>TORNILLO CORTICAL DE 2.4MM/2.7MM ENTRE 6MM A 26MM</v>
          </cell>
          <cell r="C166">
            <v>464620</v>
          </cell>
          <cell r="D166">
            <v>459974</v>
          </cell>
        </row>
        <row r="167">
          <cell r="B167" t="str">
            <v>TORNILLO BLOQUEADO DE 2.4MM/2.7MM ENTRE 6MM A 26MM</v>
          </cell>
          <cell r="C167">
            <v>520560</v>
          </cell>
          <cell r="D167">
            <v>515354</v>
          </cell>
        </row>
        <row r="168">
          <cell r="B168" t="str">
            <v>PLACA NAVICULAR DE 2.4MM/2.7MM CON ÁNGULO FIJO</v>
          </cell>
          <cell r="C168">
            <v>1834740</v>
          </cell>
          <cell r="D168">
            <v>1816393</v>
          </cell>
        </row>
        <row r="169">
          <cell r="B169" t="str">
            <v>PLACA DE CUBOIDE DE 2.4MM/2.7MM CON ÁNGULO FIJO DERECHA E IZQUIERDA</v>
          </cell>
          <cell r="C169">
            <v>3058816</v>
          </cell>
          <cell r="D169">
            <v>3028228</v>
          </cell>
        </row>
        <row r="170">
          <cell r="B170" t="str">
            <v>PLACA PARA ASTRÁGALO DE 2.4MM/2.7MM CON ÁNGULO FIJO</v>
          </cell>
          <cell r="C170">
            <v>2551195</v>
          </cell>
          <cell r="D170">
            <v>2525683</v>
          </cell>
        </row>
        <row r="171">
          <cell r="B171" t="str">
            <v>PLACA DE BLOQUEO EN X DE 2.4MM-2.7MM PEQUEÑA</v>
          </cell>
          <cell r="C171">
            <v>4171024</v>
          </cell>
          <cell r="D171">
            <v>4129314</v>
          </cell>
        </row>
        <row r="172">
          <cell r="B172" t="str">
            <v>PLACA DE BLOQUEO EN X DE 2.4MM-2.7MM MEDIANA</v>
          </cell>
          <cell r="C172">
            <v>4171024</v>
          </cell>
          <cell r="D172">
            <v>4129314</v>
          </cell>
        </row>
        <row r="173">
          <cell r="B173" t="str">
            <v>PLACA DE BLOQUEO EN X DE 2.4MM-2.7MM GRANDE</v>
          </cell>
          <cell r="C173">
            <v>2806606</v>
          </cell>
          <cell r="D173">
            <v>2778540</v>
          </cell>
        </row>
        <row r="174">
          <cell r="B174" t="str">
            <v>PLACA DE BLOQUEO DE 2.4MM-2.7MM RECTA</v>
          </cell>
          <cell r="C174">
            <v>3113715</v>
          </cell>
          <cell r="D174">
            <v>3082578</v>
          </cell>
        </row>
        <row r="175">
          <cell r="B175" t="str">
            <v>PLACA LCP DE 2.7MM RECTA</v>
          </cell>
          <cell r="C175">
            <v>3062271</v>
          </cell>
          <cell r="D175">
            <v>3031648</v>
          </cell>
        </row>
        <row r="176">
          <cell r="B176" t="str">
            <v>PLACA CONDILAR LCP DE 2.7MM</v>
          </cell>
          <cell r="C176">
            <v>2800829</v>
          </cell>
          <cell r="D176">
            <v>2772821</v>
          </cell>
        </row>
        <row r="177">
          <cell r="B177" t="str">
            <v>PLACA LCP EN T DE 2.7MM</v>
          </cell>
          <cell r="C177">
            <v>2752760</v>
          </cell>
          <cell r="D177">
            <v>2725232</v>
          </cell>
        </row>
        <row r="178">
          <cell r="B178" t="str">
            <v>PLACA LCP DE 2.7MM  EN L OBLICUA DERECHA E IZQUIERDA</v>
          </cell>
          <cell r="C178">
            <v>3082809</v>
          </cell>
          <cell r="D178">
            <v>3051981</v>
          </cell>
        </row>
        <row r="179">
          <cell r="B179" t="str">
            <v>PLACA LCP DE 2.7MM EN L DERECHA E IZQUIERDA</v>
          </cell>
          <cell r="C179">
            <v>3082809</v>
          </cell>
          <cell r="D179">
            <v>3051981</v>
          </cell>
        </row>
        <row r="180">
          <cell r="B180" t="str">
            <v>TORNILLO BLOQUEADO DE 2.7MM AUTORROSCANTE</v>
          </cell>
          <cell r="C180">
            <v>520560</v>
          </cell>
          <cell r="D180">
            <v>515354</v>
          </cell>
        </row>
        <row r="181">
          <cell r="B181" t="str">
            <v>TORNILLO CORTICAL DE 2.7MM AUTORROSCANTE</v>
          </cell>
          <cell r="C181">
            <v>449640</v>
          </cell>
          <cell r="D181">
            <v>445144</v>
          </cell>
        </row>
        <row r="182">
          <cell r="B182" t="str">
            <v>ANCLAJES OSEOS TIPO NUDO ENTRE 1.0MM A 5.0MM</v>
          </cell>
          <cell r="C182">
            <v>2814646</v>
          </cell>
          <cell r="D182">
            <v>2786500</v>
          </cell>
        </row>
        <row r="183">
          <cell r="B183" t="str">
            <v>MINIPLACA TITANIO RECTA DE 2 A 8  ORIFICIOS</v>
          </cell>
          <cell r="C183">
            <v>530187</v>
          </cell>
          <cell r="D183">
            <v>524885</v>
          </cell>
        </row>
        <row r="184">
          <cell r="B184" t="str">
            <v>MINIPLACA TITANIO EN (X) 4 A 6 ORIFICIOS</v>
          </cell>
          <cell r="C184">
            <v>553243</v>
          </cell>
          <cell r="D184">
            <v>547711</v>
          </cell>
        </row>
        <row r="185">
          <cell r="B185" t="str">
            <v>MINIPLACA TITANIO  EN (Y) CON PUENTE ENTRE 5 Y 6  ORIFICIOS</v>
          </cell>
          <cell r="C185">
            <v>553243</v>
          </cell>
          <cell r="D185">
            <v>547711</v>
          </cell>
        </row>
        <row r="186">
          <cell r="B186" t="str">
            <v>MINIPLACA TITANIO  CUADRADA GRANDE Y PEQUEÑA  4 ORIFICIOS</v>
          </cell>
          <cell r="C186">
            <v>320760</v>
          </cell>
          <cell r="D186">
            <v>317552</v>
          </cell>
        </row>
        <row r="187">
          <cell r="B187" t="str">
            <v>MINIPLACA TITANIO  RECTA DE 6 ORIFICIOS</v>
          </cell>
          <cell r="C187">
            <v>307739</v>
          </cell>
          <cell r="D187">
            <v>304662</v>
          </cell>
        </row>
        <row r="188">
          <cell r="B188" t="str">
            <v>MINIPLACA TITANIO RECTA DE 8 ORIFICIOS</v>
          </cell>
          <cell r="C188">
            <v>535243</v>
          </cell>
          <cell r="D188">
            <v>529891</v>
          </cell>
        </row>
        <row r="189">
          <cell r="B189" t="str">
            <v>MINIPLACA TITANIO  RECTA DE 10 ORIFICIOS</v>
          </cell>
          <cell r="C189">
            <v>595541</v>
          </cell>
          <cell r="D189">
            <v>589586</v>
          </cell>
        </row>
        <row r="190">
          <cell r="B190" t="str">
            <v>MINIPLACA TITANIO  RECTA DE 12 ORIFICIOS</v>
          </cell>
          <cell r="C190">
            <v>541320</v>
          </cell>
          <cell r="D190">
            <v>535907</v>
          </cell>
        </row>
        <row r="191">
          <cell r="B191" t="str">
            <v>MINIPLACA TITANIO RECTA DE 20 ORIFICIOS</v>
          </cell>
          <cell r="C191">
            <v>637700</v>
          </cell>
          <cell r="D191">
            <v>631323</v>
          </cell>
        </row>
        <row r="192">
          <cell r="B192" t="str">
            <v>MINIPLACA TITANIO  MATRIX 4 X 2 ORIFICIOS</v>
          </cell>
          <cell r="C192">
            <v>2472594</v>
          </cell>
          <cell r="D192">
            <v>2447868</v>
          </cell>
        </row>
        <row r="193">
          <cell r="B193" t="str">
            <v>MINIPLACA TITANIO  DE TREPANACION (S O PEQUEÑO –M O MEDIANA-L O GRANDE-XL O EXTRAGRANDE) X 6 ORIFICIOS</v>
          </cell>
          <cell r="C193">
            <v>632354</v>
          </cell>
          <cell r="D193">
            <v>626030</v>
          </cell>
        </row>
        <row r="194">
          <cell r="B194" t="str">
            <v>MINITORNILLO AP 1,5 MM-1.6MM X ENTRE 3MM A  MM</v>
          </cell>
          <cell r="C194">
            <v>165153</v>
          </cell>
          <cell r="D194">
            <v>163501</v>
          </cell>
        </row>
        <row r="195">
          <cell r="B195" t="str">
            <v>MINITORNILLO  AP DE EMERGENCIA 1,8MM-1.9MM ENTRE 4MM A 6 MM</v>
          </cell>
          <cell r="C195">
            <v>165163</v>
          </cell>
          <cell r="D195">
            <v>163511</v>
          </cell>
        </row>
        <row r="196">
          <cell r="B196" t="str">
            <v>FRESA COMEDORA O PULIDORA PARA CRANEOTOMIA ENTRE 2MM A  MM</v>
          </cell>
          <cell r="C196">
            <v>1450587</v>
          </cell>
          <cell r="D196">
            <v>1436081</v>
          </cell>
        </row>
        <row r="197">
          <cell r="B197" t="str">
            <v>FRESA DIAMANTADA ENTRE 1MM A 6 MM</v>
          </cell>
          <cell r="C197">
            <v>1450587</v>
          </cell>
          <cell r="D197">
            <v>1436081</v>
          </cell>
        </row>
        <row r="198">
          <cell r="B198" t="str">
            <v>CUCHILLAS PARA CRANEOTOMO</v>
          </cell>
          <cell r="C198">
            <v>1450587</v>
          </cell>
          <cell r="D198">
            <v>1436081</v>
          </cell>
        </row>
        <row r="199">
          <cell r="B199" t="str">
            <v>PLACA CERVICAL DE 4 ORIFICIOS ENTRE 22 A 35MM</v>
          </cell>
          <cell r="C199">
            <v>2615647</v>
          </cell>
          <cell r="D199">
            <v>2589491</v>
          </cell>
        </row>
        <row r="200">
          <cell r="B200" t="str">
            <v>PLACA CERVICAL DE 6 ORIFICIOS ENTRE 40 A 50MM</v>
          </cell>
          <cell r="C200">
            <v>2615647</v>
          </cell>
          <cell r="D200">
            <v>2589491</v>
          </cell>
        </row>
        <row r="201">
          <cell r="B201" t="str">
            <v>PLACA CERVICAL DE 8 ORIFICIOS ENTRE 50 A 80MM</v>
          </cell>
          <cell r="C201">
            <v>2615647</v>
          </cell>
          <cell r="D201">
            <v>2589491</v>
          </cell>
        </row>
        <row r="202">
          <cell r="B202" t="str">
            <v>TORNILLO AUTOTARRAJANTE DE 4,0 MM</v>
          </cell>
          <cell r="C202">
            <v>514080</v>
          </cell>
          <cell r="D202">
            <v>508939</v>
          </cell>
        </row>
        <row r="203">
          <cell r="B203" t="str">
            <v>SISTEMA ESPACIADOR CERVICAL ENTRE 5 MM a 9 MM</v>
          </cell>
          <cell r="C203">
            <v>3399480</v>
          </cell>
          <cell r="D203">
            <v>3365485</v>
          </cell>
        </row>
        <row r="204">
          <cell r="B204" t="str">
            <v>TORNILLO CORTICAL BLOQUEADO DE 3,5 MM</v>
          </cell>
          <cell r="C204">
            <v>520920</v>
          </cell>
          <cell r="D204">
            <v>515711</v>
          </cell>
        </row>
        <row r="205">
          <cell r="B205" t="str">
            <v>TORNILLO POLIAXIAL DE 3,5 MM ENTRE 10 MM a  30 MM</v>
          </cell>
          <cell r="C205">
            <v>1466050</v>
          </cell>
          <cell r="D205">
            <v>1451390</v>
          </cell>
        </row>
        <row r="206">
          <cell r="B206" t="str">
            <v>TORNILLO POLIAXIAL DE 4,0 MM ENTRE 10 MM a  30 MM</v>
          </cell>
          <cell r="C206">
            <v>1349710</v>
          </cell>
          <cell r="D206">
            <v>1336213</v>
          </cell>
        </row>
        <row r="207">
          <cell r="B207" t="str">
            <v>GANCHO LAMINAL DE 4,5</v>
          </cell>
          <cell r="C207">
            <v>1701000</v>
          </cell>
          <cell r="D207">
            <v>1683990</v>
          </cell>
        </row>
        <row r="208">
          <cell r="B208" t="str">
            <v>PLACA  OCCIPITAL</v>
          </cell>
          <cell r="C208">
            <v>3717000</v>
          </cell>
          <cell r="D208">
            <v>3679830</v>
          </cell>
        </row>
        <row r="209">
          <cell r="B209" t="str">
            <v>BARRA CONECTOR LARGO ENTRE 40 A 60 MM</v>
          </cell>
          <cell r="C209">
            <v>748164</v>
          </cell>
          <cell r="D209">
            <v>740682</v>
          </cell>
        </row>
        <row r="210">
          <cell r="B210" t="str">
            <v>CONECTOR TRANVERSO</v>
          </cell>
          <cell r="C210">
            <v>2507400</v>
          </cell>
          <cell r="D210">
            <v>2482326</v>
          </cell>
        </row>
        <row r="211">
          <cell r="B211" t="str">
            <v>BARRA ENTRE 120MM A 300MM</v>
          </cell>
          <cell r="C211">
            <v>496111</v>
          </cell>
          <cell r="D211">
            <v>491150</v>
          </cell>
        </row>
        <row r="212">
          <cell r="B212" t="str">
            <v>CONECTOR BARRA A BARRA</v>
          </cell>
          <cell r="C212">
            <v>1701000</v>
          </cell>
          <cell r="D212">
            <v>1683990</v>
          </cell>
        </row>
        <row r="213">
          <cell r="B213" t="str">
            <v>ESPACIADOR PEQUEÑO DE 7 HASTA 13MM</v>
          </cell>
          <cell r="C213">
            <v>2622074</v>
          </cell>
          <cell r="D213">
            <v>2595853</v>
          </cell>
        </row>
        <row r="214">
          <cell r="B214" t="str">
            <v>TORNILLO MONOAXIAL DE 5,5 X 30 HASTA 50 MM</v>
          </cell>
          <cell r="C214">
            <v>1253472</v>
          </cell>
          <cell r="D214">
            <v>1240937</v>
          </cell>
        </row>
        <row r="215">
          <cell r="B215" t="str">
            <v>TORNILLO MONOAXIAL DE 6,5 X 35 HASTA 50 MM</v>
          </cell>
          <cell r="C215">
            <v>1253472</v>
          </cell>
          <cell r="D215">
            <v>1240937</v>
          </cell>
        </row>
        <row r="216">
          <cell r="B216" t="str">
            <v>TORNILLO POLIAXIAL DE 4,5 X 30 HASTA 45 MM</v>
          </cell>
          <cell r="C216">
            <v>1253472</v>
          </cell>
          <cell r="D216">
            <v>1240937</v>
          </cell>
        </row>
        <row r="217">
          <cell r="B217" t="str">
            <v>TORNILLO POLIAXIAL DE 5,5 X 30 HASTA 50 MM</v>
          </cell>
          <cell r="C217">
            <v>1253472</v>
          </cell>
          <cell r="D217">
            <v>1240937</v>
          </cell>
        </row>
        <row r="218">
          <cell r="B218" t="str">
            <v>TORNILLO POLIAXIAL DE 6,5 X 30 HASTA 55 MM</v>
          </cell>
          <cell r="C218">
            <v>1253472</v>
          </cell>
          <cell r="D218">
            <v>1240937</v>
          </cell>
        </row>
        <row r="219">
          <cell r="B219" t="str">
            <v>GANCHO PEDICULAR ANCHO ,MEDIANO Y ANGOSTO</v>
          </cell>
          <cell r="C219">
            <v>1319444</v>
          </cell>
          <cell r="D219">
            <v>1306250</v>
          </cell>
        </row>
        <row r="220">
          <cell r="B220" t="str">
            <v>BARRA L = 40 HASTA 510</v>
          </cell>
          <cell r="C220">
            <v>737160</v>
          </cell>
          <cell r="D220">
            <v>729788</v>
          </cell>
        </row>
        <row r="221">
          <cell r="B221" t="str">
            <v>CONECTOR TRANSVERSO DE 45 A 80</v>
          </cell>
          <cell r="C221">
            <v>2885400</v>
          </cell>
          <cell r="D221">
            <v>2856546</v>
          </cell>
        </row>
        <row r="222">
          <cell r="B222" t="str">
            <v>TORNILLO DE BLOQUEO</v>
          </cell>
          <cell r="C222">
            <v>739368</v>
          </cell>
          <cell r="D222">
            <v>731974</v>
          </cell>
        </row>
        <row r="223">
          <cell r="B223" t="str">
            <v>CONECTOR BARRA BARRA EN DOMINO</v>
          </cell>
          <cell r="C223">
            <v>1701000</v>
          </cell>
          <cell r="D223">
            <v>1683990</v>
          </cell>
        </row>
        <row r="224">
          <cell r="B224" t="str">
            <v>MALLA EN TITANIO DE 10X 10 HASTA 100</v>
          </cell>
          <cell r="C224">
            <v>4466312</v>
          </cell>
          <cell r="D224">
            <v>4421649</v>
          </cell>
        </row>
        <row r="225">
          <cell r="B225" t="str">
            <v>MALLA EN TITANIO DE 13 X 10 HASTA 100</v>
          </cell>
          <cell r="C225">
            <v>4109502</v>
          </cell>
          <cell r="D225">
            <v>4068407</v>
          </cell>
        </row>
        <row r="226">
          <cell r="B226" t="str">
            <v>MALLA EN TITANIO DE 16 X 10 HASTA 100</v>
          </cell>
          <cell r="C226">
            <v>6019195</v>
          </cell>
          <cell r="D226">
            <v>5959003</v>
          </cell>
        </row>
        <row r="227">
          <cell r="B227" t="str">
            <v>MALLA EN TITANIO DE 19 X 10 HASTA 100</v>
          </cell>
          <cell r="C227">
            <v>4118226</v>
          </cell>
          <cell r="D227">
            <v>4077044</v>
          </cell>
        </row>
        <row r="228">
          <cell r="B228" t="str">
            <v>MALLA EN TITANIO DE 25 X 10 HASTA 100</v>
          </cell>
          <cell r="C228">
            <v>4504670</v>
          </cell>
          <cell r="D228">
            <v>4459623</v>
          </cell>
        </row>
        <row r="229">
          <cell r="B229" t="str">
            <v>COMPONENTE FEMORAL</v>
          </cell>
          <cell r="C229">
            <v>2962809</v>
          </cell>
          <cell r="D229">
            <v>2933180.91</v>
          </cell>
        </row>
        <row r="230">
          <cell r="B230" t="str">
            <v>INSERTO</v>
          </cell>
          <cell r="C230">
            <v>1175000</v>
          </cell>
          <cell r="D230">
            <v>1163250</v>
          </cell>
        </row>
        <row r="231">
          <cell r="B231" t="str">
            <v>COMPONENTE TIBIAL</v>
          </cell>
          <cell r="C231">
            <v>925961</v>
          </cell>
          <cell r="D231">
            <v>916701.39</v>
          </cell>
        </row>
        <row r="232">
          <cell r="B232" t="str">
            <v>CEMENTO  (CON ANTIBIÓTICO)</v>
          </cell>
          <cell r="C232">
            <v>362380</v>
          </cell>
          <cell r="D232">
            <v>358756.2</v>
          </cell>
        </row>
        <row r="233">
          <cell r="B233" t="str">
            <v>CAMPO ADHESIVO IOBAN</v>
          </cell>
          <cell r="C233">
            <v>83039</v>
          </cell>
          <cell r="D233">
            <v>82208.61</v>
          </cell>
        </row>
        <row r="234">
          <cell r="B234" t="str">
            <v>CAMPO TIPO U-DRAPE</v>
          </cell>
          <cell r="C234">
            <v>62463</v>
          </cell>
          <cell r="D234">
            <v>61838.37</v>
          </cell>
        </row>
        <row r="235">
          <cell r="B235" t="str">
            <v>SISTEMA DE DRENAJE 3/16</v>
          </cell>
          <cell r="C235">
            <v>82755</v>
          </cell>
          <cell r="D235">
            <v>81927.45</v>
          </cell>
        </row>
        <row r="236">
          <cell r="B236" t="str">
            <v>CEMENTO ÓSEO</v>
          </cell>
          <cell r="C236">
            <v>260900</v>
          </cell>
          <cell r="D236">
            <v>258291</v>
          </cell>
        </row>
        <row r="237">
          <cell r="B237" t="str">
            <v>PATELA</v>
          </cell>
          <cell r="C237">
            <v>218229</v>
          </cell>
          <cell r="D237">
            <v>216046.71</v>
          </cell>
        </row>
        <row r="238">
          <cell r="B238" t="str">
            <v>COMPONENTE TIBIAL - FEMORAL</v>
          </cell>
          <cell r="C238">
            <v>9872842</v>
          </cell>
          <cell r="D238">
            <v>9774113.5800000001</v>
          </cell>
        </row>
        <row r="239">
          <cell r="B239" t="str">
            <v>INSERTO TIBIAL MODULAR (NO MONOBLOQUE)</v>
          </cell>
          <cell r="C239">
            <v>1668353</v>
          </cell>
          <cell r="D239">
            <v>1651669.47</v>
          </cell>
        </row>
        <row r="240">
          <cell r="B240" t="str">
            <v>VÁSTAGO TIBIAL.</v>
          </cell>
          <cell r="C240">
            <v>4719473</v>
          </cell>
          <cell r="D240">
            <v>4672278.2699999996</v>
          </cell>
        </row>
        <row r="241">
          <cell r="B241" t="str">
            <v>VÁSTAGO FEMORAL</v>
          </cell>
          <cell r="C241">
            <v>2269420</v>
          </cell>
          <cell r="D241">
            <v>2246725.7999999998</v>
          </cell>
        </row>
        <row r="242">
          <cell r="B242" t="str">
            <v>CUÑA FEMORAL DISTAL</v>
          </cell>
          <cell r="C242">
            <v>2203229</v>
          </cell>
          <cell r="D242">
            <v>2181196.71</v>
          </cell>
        </row>
        <row r="243">
          <cell r="B243" t="str">
            <v>CUÑA FEMORAL POSTERIOR</v>
          </cell>
          <cell r="C243">
            <v>2481084</v>
          </cell>
          <cell r="D243">
            <v>2456273.16</v>
          </cell>
        </row>
        <row r="244">
          <cell r="B244" t="str">
            <v>CUÑA TIBIAL</v>
          </cell>
          <cell r="C244">
            <v>2269896</v>
          </cell>
          <cell r="D244">
            <v>2247197.04</v>
          </cell>
        </row>
        <row r="245">
          <cell r="B245" t="str">
            <v>CEMENTO (CON ANTIBIÓTICO)</v>
          </cell>
          <cell r="C245">
            <v>362380</v>
          </cell>
          <cell r="D245">
            <v>358756.2</v>
          </cell>
        </row>
        <row r="246">
          <cell r="B246" t="str">
            <v>IOBAN</v>
          </cell>
          <cell r="C246">
            <v>83039</v>
          </cell>
          <cell r="D246">
            <v>82208.61</v>
          </cell>
        </row>
        <row r="247">
          <cell r="B247" t="str">
            <v>UDRAPE</v>
          </cell>
          <cell r="C247">
            <v>62463</v>
          </cell>
          <cell r="D247">
            <v>61838.37</v>
          </cell>
        </row>
        <row r="248">
          <cell r="B248" t="str">
            <v>ADAPTADOR OFFSET</v>
          </cell>
          <cell r="C248">
            <v>1779840</v>
          </cell>
          <cell r="D248">
            <v>1762041.6</v>
          </cell>
        </row>
        <row r="249">
          <cell r="B249" t="str">
            <v>SISTEMA DE SUTURA ALL INSIDE DE 15° DE ANGULACIÓN CON 4 IMPLANTES Y HASTA 3 PUNTOS DE SUTURA (peek o bioabsorbible)</v>
          </cell>
          <cell r="C249">
            <v>2611111</v>
          </cell>
          <cell r="D249">
            <v>2585000</v>
          </cell>
        </row>
        <row r="250">
          <cell r="B250" t="str">
            <v>CUCHILLAS DE ARTROSCOPIA  2,5 HASTA 5,5</v>
          </cell>
          <cell r="C250">
            <v>711903</v>
          </cell>
          <cell r="D250">
            <v>704784</v>
          </cell>
        </row>
        <row r="251">
          <cell r="B251" t="str">
            <v>FRESA DE ARTROSCOPIA 2,5 HASTA 5,5</v>
          </cell>
          <cell r="C251">
            <v>711903</v>
          </cell>
          <cell r="D251">
            <v>704784</v>
          </cell>
        </row>
        <row r="252">
          <cell r="B252" t="str">
            <v>CÁNULAS DE ARTROSCOPIA 5,0 HASTA 5,5</v>
          </cell>
          <cell r="C252">
            <v>374286</v>
          </cell>
          <cell r="D252">
            <v>370543</v>
          </cell>
        </row>
        <row r="253">
          <cell r="B253" t="str">
            <v>TUBERÍA DE IRRIGACIÓN</v>
          </cell>
          <cell r="C253">
            <v>725658</v>
          </cell>
          <cell r="D253">
            <v>718401</v>
          </cell>
        </row>
        <row r="254">
          <cell r="B254" t="str">
            <v>PUNTA DE RADIOFRECUENCIA O ABLACIÓN DE 30, 50 Y 90 GRADOS</v>
          </cell>
          <cell r="C254">
            <v>1586667</v>
          </cell>
          <cell r="D254">
            <v>1570800</v>
          </cell>
        </row>
        <row r="255">
          <cell r="B255" t="str">
            <v>TORNILLO DE INTERFERENCIA BORDE  ROMO DE 7 MM A 12 MM (20 - 25 - 30 - 35)</v>
          </cell>
          <cell r="C255">
            <v>1244983</v>
          </cell>
          <cell r="D255">
            <v>1232533</v>
          </cell>
        </row>
        <row r="256">
          <cell r="B256" t="str">
            <v>TORNILLO DE INTERFERENCIA BORDE FILOSO DE 7 MM A 12 MM (20 - 25 - 30 - 35)</v>
          </cell>
          <cell r="C256">
            <v>1244983</v>
          </cell>
          <cell r="D256">
            <v>1232533</v>
          </cell>
        </row>
        <row r="257">
          <cell r="B257" t="str">
            <v>SUPERSUTURAS CON Y SIN AGUJA 2 AL 5</v>
          </cell>
          <cell r="C257">
            <v>261111</v>
          </cell>
          <cell r="D257">
            <v>258500</v>
          </cell>
        </row>
        <row r="258">
          <cell r="B258" t="str">
            <v>CLAVO DE STEIMAN DE 300 A 400</v>
          </cell>
          <cell r="C258">
            <v>122876</v>
          </cell>
          <cell r="D258">
            <v>121647</v>
          </cell>
        </row>
        <row r="259">
          <cell r="B259" t="str">
            <v>PIN GUÍA CON OJAL 300 a 400 MM</v>
          </cell>
          <cell r="C259">
            <v>77778</v>
          </cell>
          <cell r="D259">
            <v>77000</v>
          </cell>
        </row>
        <row r="260">
          <cell r="B260" t="str">
            <v>GUÍA DE LITINOL 300 A 400 MM</v>
          </cell>
          <cell r="C260">
            <v>233333</v>
          </cell>
          <cell r="D260">
            <v>231000</v>
          </cell>
        </row>
        <row r="261">
          <cell r="B261" t="str">
            <v>SUTURA DE ANCLAJE DE POLIETILENO TRENZADO #2,  DE 2.5 mm A 5.5 mm CON AGUJA PREMONTADO</v>
          </cell>
          <cell r="C261">
            <v>2213328</v>
          </cell>
          <cell r="D261">
            <v>2191195</v>
          </cell>
        </row>
        <row r="262">
          <cell r="B262" t="str">
            <v>SISTEMA DE TENOSUSPENSION PARA HOMBRO Y RODILLA</v>
          </cell>
          <cell r="C262">
            <v>1480892</v>
          </cell>
          <cell r="D262">
            <v>1466083</v>
          </cell>
        </row>
        <row r="263">
          <cell r="B263" t="str">
            <v>ANCLAJE PARA DOBLE FILA SIN NUDO 3,2 A 4,5</v>
          </cell>
          <cell r="C263">
            <v>1349236</v>
          </cell>
          <cell r="D263">
            <v>1335744</v>
          </cell>
        </row>
        <row r="264">
          <cell r="B264" t="str">
            <v>SUTURA DE ANCLAJE BIOTENODESIS 1 AL 8</v>
          </cell>
          <cell r="C264">
            <v>1939575</v>
          </cell>
          <cell r="D264">
            <v>1920179</v>
          </cell>
        </row>
        <row r="265">
          <cell r="B265" t="str">
            <v>ANCLAJES OSEOS TIPO NUDO 1.0 AL 5.0</v>
          </cell>
          <cell r="C265">
            <v>2025408</v>
          </cell>
          <cell r="D265">
            <v>2005154</v>
          </cell>
        </row>
        <row r="266">
          <cell r="B266" t="str">
            <v>ESPACIADOR SUBACROMIAL</v>
          </cell>
          <cell r="C266">
            <v>15625000</v>
          </cell>
          <cell r="D266">
            <v>15468750</v>
          </cell>
        </row>
        <row r="267">
          <cell r="B267" t="str">
            <v>TORNILLO DE CORTICAL 1,5/1,6  4 MM A 16MM</v>
          </cell>
          <cell r="C267">
            <v>154630</v>
          </cell>
          <cell r="D267">
            <v>153084</v>
          </cell>
        </row>
        <row r="268">
          <cell r="B268" t="str">
            <v>TORNILLO DE EMERGENCIA DE 1,8 MM,  4 - 16 MM</v>
          </cell>
          <cell r="C268">
            <v>140741</v>
          </cell>
          <cell r="D268">
            <v>139334</v>
          </cell>
        </row>
        <row r="269">
          <cell r="B269" t="str">
            <v>PLACA RECTA SIN PUENTE  4 A 20 ORIFI</v>
          </cell>
          <cell r="C269">
            <v>541320</v>
          </cell>
          <cell r="D269">
            <v>535907</v>
          </cell>
        </row>
        <row r="270">
          <cell r="B270" t="str">
            <v>PLACA RECTA CON PUENTE 4 ORIFI-10 ORIFI</v>
          </cell>
          <cell r="C270">
            <v>395984</v>
          </cell>
          <cell r="D270">
            <v>392024</v>
          </cell>
        </row>
        <row r="271">
          <cell r="B271" t="str">
            <v>PLACA EN Y POR 5  ORIFI</v>
          </cell>
          <cell r="C271">
            <v>557740</v>
          </cell>
          <cell r="D271">
            <v>552163</v>
          </cell>
        </row>
        <row r="272">
          <cell r="B272" t="str">
            <v>PLACA DOBLE Y CON PUENTE  M,  POR  6  ORIFI</v>
          </cell>
          <cell r="C272">
            <v>701698</v>
          </cell>
          <cell r="D272">
            <v>694681</v>
          </cell>
        </row>
        <row r="273">
          <cell r="B273" t="str">
            <v>PLACA DOBLE Y CON PUENTE  L, POR   6  ORIFI</v>
          </cell>
          <cell r="C273">
            <v>701698</v>
          </cell>
          <cell r="D273">
            <v>694681</v>
          </cell>
        </row>
        <row r="274">
          <cell r="B274" t="str">
            <v>PLACA EN 3D  (2 X 2) CON PUENTE  S</v>
          </cell>
          <cell r="C274">
            <v>624835</v>
          </cell>
          <cell r="D274">
            <v>618587</v>
          </cell>
        </row>
        <row r="275">
          <cell r="B275" t="str">
            <v>PLACA EN 3D  (2 X 2) CON PUENTE  M</v>
          </cell>
          <cell r="C275">
            <v>610552</v>
          </cell>
          <cell r="D275">
            <v>604446</v>
          </cell>
        </row>
        <row r="276">
          <cell r="B276" t="str">
            <v>PLACA MATRIX (2X4) CON PUENTE  S</v>
          </cell>
          <cell r="C276">
            <v>1360962</v>
          </cell>
          <cell r="D276">
            <v>1347352</v>
          </cell>
        </row>
        <row r="277">
          <cell r="B277" t="str">
            <v>PLACA MATRIX (2X4) CON PUENTE  M</v>
          </cell>
          <cell r="C277">
            <v>1350712</v>
          </cell>
          <cell r="D277">
            <v>1337205</v>
          </cell>
        </row>
        <row r="278">
          <cell r="B278" t="str">
            <v>PLACA EN T ,DE  6 Y 8 ORIFI</v>
          </cell>
          <cell r="C278">
            <v>516496</v>
          </cell>
          <cell r="D278">
            <v>511331</v>
          </cell>
        </row>
        <row r="279">
          <cell r="B279" t="str">
            <v>PLACA DE REBORDE ORBITAL, DE  4  A 10 ORIFI</v>
          </cell>
          <cell r="C279">
            <v>980795</v>
          </cell>
          <cell r="D279">
            <v>970987</v>
          </cell>
        </row>
        <row r="280">
          <cell r="B280" t="str">
            <v>PLACA EN L  CON PUENTE S - DER Y IZQ</v>
          </cell>
          <cell r="C280">
            <v>486427</v>
          </cell>
          <cell r="D280">
            <v>481563</v>
          </cell>
        </row>
        <row r="281">
          <cell r="B281" t="str">
            <v>PLACA EN L  CON PUENTE M - DER Y IZQ</v>
          </cell>
          <cell r="C281">
            <v>486427</v>
          </cell>
          <cell r="D281">
            <v>481563</v>
          </cell>
        </row>
        <row r="282">
          <cell r="B282" t="str">
            <v>PLACA EN L  CON PUENTE L  - DER Y IZQ</v>
          </cell>
          <cell r="C282">
            <v>499807</v>
          </cell>
          <cell r="D282">
            <v>494809</v>
          </cell>
        </row>
        <row r="283">
          <cell r="B283" t="str">
            <v>PLACA EN L  CON PUENTE L - DER Y IZQ</v>
          </cell>
          <cell r="C283">
            <v>496575</v>
          </cell>
          <cell r="D283">
            <v>491609</v>
          </cell>
        </row>
        <row r="284">
          <cell r="B284" t="str">
            <v>MICROMALLA PISO DE ORBITA TALLA S, M Y L O PEQUEÑA, MEDIANA GRANDE</v>
          </cell>
          <cell r="C284">
            <v>1700772</v>
          </cell>
          <cell r="D284">
            <v>1683764</v>
          </cell>
        </row>
        <row r="285">
          <cell r="B285" t="str">
            <v>TORNILLOS 1,5 MM DIÁMETRO 0,1 MM</v>
          </cell>
          <cell r="C285">
            <v>154630</v>
          </cell>
          <cell r="D285">
            <v>153084</v>
          </cell>
        </row>
        <row r="286">
          <cell r="B286" t="str">
            <v>TORNILLO DE CORTICAL DE 2,0  MM DE 5 A 20 MM</v>
          </cell>
          <cell r="C286">
            <v>94440</v>
          </cell>
          <cell r="D286">
            <v>93496</v>
          </cell>
        </row>
        <row r="287">
          <cell r="B287" t="str">
            <v>TORNILLO DE EMERGENCIA DE 2,3  MM X  6 A 8 MM</v>
          </cell>
          <cell r="C287">
            <v>82560</v>
          </cell>
          <cell r="D287">
            <v>81734</v>
          </cell>
        </row>
        <row r="288">
          <cell r="B288" t="str">
            <v>TORNILLO DE CERCLAJE 2,0 MM ,  8,10,12 MM</v>
          </cell>
          <cell r="C288">
            <v>232080</v>
          </cell>
          <cell r="D288">
            <v>229759</v>
          </cell>
        </row>
        <row r="289">
          <cell r="B289" t="str">
            <v>PLACA RECTA SIN PUENTE , 4 A 20 ORIFI</v>
          </cell>
          <cell r="C289">
            <v>347377</v>
          </cell>
          <cell r="D289">
            <v>343903</v>
          </cell>
        </row>
        <row r="290">
          <cell r="B290" t="str">
            <v>PLACA RECTA DE COMPRESIÓN X 5 ORIF</v>
          </cell>
          <cell r="C290">
            <v>347377</v>
          </cell>
          <cell r="D290">
            <v>343903</v>
          </cell>
        </row>
        <row r="291">
          <cell r="B291" t="str">
            <v>PLACA EN Y</v>
          </cell>
          <cell r="C291">
            <v>347377</v>
          </cell>
          <cell r="D291">
            <v>343903</v>
          </cell>
        </row>
        <row r="292">
          <cell r="B292" t="str">
            <v>PLACA DOBLE Y CON PUENTE S M L</v>
          </cell>
          <cell r="C292">
            <v>854392</v>
          </cell>
          <cell r="D292">
            <v>845848</v>
          </cell>
        </row>
        <row r="293">
          <cell r="B293" t="str">
            <v>PLACA EN X</v>
          </cell>
          <cell r="C293">
            <v>552694</v>
          </cell>
          <cell r="D293">
            <v>547167</v>
          </cell>
        </row>
        <row r="294">
          <cell r="B294" t="str">
            <v>PLACA EN Z   CON PUENTE S M L</v>
          </cell>
          <cell r="C294">
            <v>685871</v>
          </cell>
          <cell r="D294">
            <v>679012</v>
          </cell>
        </row>
        <row r="295">
          <cell r="B295" t="str">
            <v>PLACA EN 3D  POR  4 Y 6  ORIF</v>
          </cell>
          <cell r="C295">
            <v>737041</v>
          </cell>
          <cell r="D295">
            <v>729671</v>
          </cell>
        </row>
        <row r="296">
          <cell r="B296" t="str">
            <v>PLACA MATRIX (2X3) CON PUENTE  POR 6 ORIF</v>
          </cell>
          <cell r="C296">
            <v>995351</v>
          </cell>
          <cell r="D296">
            <v>985397</v>
          </cell>
        </row>
        <row r="297">
          <cell r="B297" t="str">
            <v>PLACA EN T POR 6 A 10 ORIF</v>
          </cell>
          <cell r="C297">
            <v>593542</v>
          </cell>
          <cell r="D297">
            <v>587607</v>
          </cell>
        </row>
        <row r="298">
          <cell r="B298" t="str">
            <v>PLACA EN L REVERSIBLE CON PUENTE S M L</v>
          </cell>
          <cell r="C298">
            <v>762960</v>
          </cell>
          <cell r="D298">
            <v>755330</v>
          </cell>
        </row>
        <row r="299">
          <cell r="B299" t="str">
            <v>PLACA EN L REVERSIBLE ANGULADA CON PUENTE S M L</v>
          </cell>
          <cell r="C299">
            <v>763900</v>
          </cell>
          <cell r="D299">
            <v>756261</v>
          </cell>
        </row>
        <row r="300">
          <cell r="B300" t="str">
            <v>PLACA EN L PREFORMADA PARA ORTOGNATICA  DER Y IZQ  POR 4  A 6 ORIF</v>
          </cell>
          <cell r="C300">
            <v>750619</v>
          </cell>
          <cell r="D300">
            <v>743113</v>
          </cell>
        </row>
        <row r="301">
          <cell r="B301" t="str">
            <v>PLACA TIPO CHIN  PARA MENTOPLASTIA  POR 4 A 10 ORIF</v>
          </cell>
          <cell r="C301">
            <v>703064</v>
          </cell>
          <cell r="D301">
            <v>696033</v>
          </cell>
        </row>
        <row r="302">
          <cell r="B302" t="str">
            <v>TORNILLO BLOQUEADO 2,0 MM DE 6-20 MM</v>
          </cell>
          <cell r="C302">
            <v>128196</v>
          </cell>
          <cell r="D302">
            <v>126914</v>
          </cell>
        </row>
        <row r="303">
          <cell r="B303" t="str">
            <v>TORNILLO BLOQUEADO DE EMERGENCIA 2,3 MM DE 10,12,14 MM</v>
          </cell>
          <cell r="C303">
            <v>128196</v>
          </cell>
          <cell r="D303">
            <v>126914</v>
          </cell>
        </row>
        <row r="304">
          <cell r="B304" t="str">
            <v>PLACA MATRIX RECTA DE  2 A  8 ORIF</v>
          </cell>
          <cell r="C304">
            <v>779680</v>
          </cell>
          <cell r="D304">
            <v>771883</v>
          </cell>
        </row>
        <row r="305">
          <cell r="B305" t="str">
            <v>PLACA MATRIX CURVA   DE 2 A  6 ORIF</v>
          </cell>
          <cell r="C305">
            <v>1196787</v>
          </cell>
          <cell r="D305">
            <v>1184819</v>
          </cell>
        </row>
        <row r="306">
          <cell r="B306" t="str">
            <v>PLACA BLOQUEADA RECTA  DE 4 ORIF</v>
          </cell>
          <cell r="C306">
            <v>1237311</v>
          </cell>
          <cell r="D306">
            <v>1224938</v>
          </cell>
        </row>
        <row r="307">
          <cell r="B307" t="str">
            <v>PLACA BLOQUEADA RECTA  DE  6 ORIF</v>
          </cell>
          <cell r="C307">
            <v>1349760</v>
          </cell>
          <cell r="D307">
            <v>1336262</v>
          </cell>
        </row>
        <row r="308">
          <cell r="B308" t="str">
            <v>PLACA BLOQUEADA DE ADAPTACIÓN</v>
          </cell>
          <cell r="C308">
            <v>1574640</v>
          </cell>
          <cell r="D308">
            <v>1558894</v>
          </cell>
        </row>
        <row r="309">
          <cell r="B309" t="str">
            <v>PLACA RECTA DE BLOQUEO DE 4 A 20  ORIF</v>
          </cell>
          <cell r="C309">
            <v>2024760</v>
          </cell>
          <cell r="D309">
            <v>2004512</v>
          </cell>
        </row>
        <row r="310">
          <cell r="B310" t="str">
            <v>PLACA ANGULADA DE BLOQUEO DE 4 A 20 ORIF</v>
          </cell>
          <cell r="C310">
            <v>2403201</v>
          </cell>
          <cell r="D310">
            <v>2379169</v>
          </cell>
        </row>
        <row r="311">
          <cell r="B311" t="str">
            <v>PLACA CURVA DE BLOQUEO 6 ORIF</v>
          </cell>
          <cell r="C311">
            <v>1349760</v>
          </cell>
          <cell r="D311">
            <v>1336262</v>
          </cell>
        </row>
        <row r="312">
          <cell r="B312" t="str">
            <v>KIT DE CERCLAJE ( ARCO DE ERICK, ABREBOCAS, ALAMBRE DE 0,2, BANDAS DE CAUCHO )</v>
          </cell>
          <cell r="C312">
            <v>267576</v>
          </cell>
          <cell r="D312">
            <v>264900</v>
          </cell>
        </row>
        <row r="313">
          <cell r="B313" t="str">
            <v>ALAMBRE ACIFLEX</v>
          </cell>
          <cell r="C313">
            <v>82562</v>
          </cell>
          <cell r="D313">
            <v>81736</v>
          </cell>
        </row>
        <row r="314">
          <cell r="B314" t="str">
            <v>TORNILLO DE CORTICAL 8-20 MM</v>
          </cell>
          <cell r="C314">
            <v>148611</v>
          </cell>
          <cell r="D314">
            <v>147125</v>
          </cell>
        </row>
        <row r="315">
          <cell r="B315" t="str">
            <v>TORNILLO DE EMERGENCIA POR 8-10-12 ORIF</v>
          </cell>
          <cell r="C315">
            <v>162500</v>
          </cell>
          <cell r="D315">
            <v>160875</v>
          </cell>
        </row>
        <row r="316">
          <cell r="B316" t="str">
            <v>PLACA RECTA  DE 2 Y 6 ORIF</v>
          </cell>
          <cell r="C316">
            <v>1349760</v>
          </cell>
          <cell r="D316">
            <v>1336262</v>
          </cell>
        </row>
        <row r="317">
          <cell r="B317" t="str">
            <v>PLACA ANGULADA  CON PUENTE M DE 4 -6-8 ORIF</v>
          </cell>
          <cell r="C317">
            <v>1349760</v>
          </cell>
          <cell r="D317">
            <v>1336262</v>
          </cell>
        </row>
        <row r="318">
          <cell r="B318" t="str">
            <v>PLACA CURVA  DE  6 ORIF</v>
          </cell>
          <cell r="C318">
            <v>1891187</v>
          </cell>
          <cell r="D318">
            <v>1872275</v>
          </cell>
        </row>
        <row r="319">
          <cell r="B319" t="str">
            <v>PLACA RECTA DE COMPRESIÓN CON PUENTE S   M L</v>
          </cell>
          <cell r="C319">
            <v>1574640</v>
          </cell>
          <cell r="D319">
            <v>1558894</v>
          </cell>
        </row>
        <row r="320">
          <cell r="B320" t="str">
            <v>PLACA DE COMPRESIÓN ANGULADA  CON PUENTE S M L</v>
          </cell>
          <cell r="C320">
            <v>1349760</v>
          </cell>
          <cell r="D320">
            <v>1336262</v>
          </cell>
        </row>
        <row r="321">
          <cell r="B321" t="str">
            <v>PLACA DE RECONSTRUCCIÓN RECTA  CON PUENTE S M L</v>
          </cell>
          <cell r="C321">
            <v>2024760</v>
          </cell>
          <cell r="D321">
            <v>2004512</v>
          </cell>
        </row>
        <row r="322">
          <cell r="B322" t="str">
            <v>PLACA DE RECONSTRUCCIÓN ANGULADA CON PUENTE S M L</v>
          </cell>
          <cell r="C322">
            <v>2374989</v>
          </cell>
          <cell r="D322">
            <v>2351239</v>
          </cell>
        </row>
        <row r="323">
          <cell r="B323" t="str">
            <v>PLACA CON TORSIÓN PARA ANGULOMANDIBULAR PREMOLDEADA</v>
          </cell>
          <cell r="C323">
            <v>3066720</v>
          </cell>
          <cell r="D323">
            <v>3036053</v>
          </cell>
        </row>
        <row r="324">
          <cell r="B324" t="str">
            <v>PLACA PREFORMADA RECTA</v>
          </cell>
          <cell r="C324">
            <v>1854000</v>
          </cell>
          <cell r="D324">
            <v>1835460</v>
          </cell>
        </row>
        <row r="325">
          <cell r="B325" t="str">
            <v>PLACA PREFORMADA ANGULADA PREFORMADA</v>
          </cell>
          <cell r="C325">
            <v>1359815</v>
          </cell>
          <cell r="D325">
            <v>1346217</v>
          </cell>
        </row>
        <row r="326">
          <cell r="B326" t="str">
            <v>TORNILLO DE CORTICAL DE 6-24  ORIF</v>
          </cell>
          <cell r="C326">
            <v>162500</v>
          </cell>
          <cell r="D326">
            <v>160875</v>
          </cell>
        </row>
        <row r="327">
          <cell r="B327" t="str">
            <v>PLACA DE RECONSTRUCCIÓN PERFORMADA DE ANGULO FIJO CON PUENTE</v>
          </cell>
          <cell r="C327">
            <v>1408025</v>
          </cell>
          <cell r="D327">
            <v>1393945</v>
          </cell>
        </row>
        <row r="328">
          <cell r="B328" t="str">
            <v>MALLA CUADRADA PINES: 1.5 - 2.3 MILÍMETROS: 20 X 20 – 30 X 30 GROSOR PERFIL: 0.1 - 1.0</v>
          </cell>
          <cell r="C328">
            <v>2909712</v>
          </cell>
          <cell r="D328">
            <v>2880615</v>
          </cell>
        </row>
        <row r="329">
          <cell r="B329" t="str">
            <v>MALLA CUADRADA PINES: 1.5 - 2.3 MILÍMETROS: 50 X 50 – 60 X 60  GROSOR PERFIL: 0.3 - 1.0</v>
          </cell>
          <cell r="C329">
            <v>4065808</v>
          </cell>
          <cell r="D329">
            <v>4025150</v>
          </cell>
        </row>
        <row r="330">
          <cell r="B330" t="str">
            <v>MALLA CUADRADA PINES: 1.5 - 2.3 MILÍMETROS: 100 X 100 – 130 X 130 GROSOR PERFIL: 0.5 - 1.0</v>
          </cell>
          <cell r="C330">
            <v>13074727</v>
          </cell>
          <cell r="D330">
            <v>12943980</v>
          </cell>
        </row>
        <row r="331">
          <cell r="B331" t="str">
            <v>MALLA PARA REBORDE ORBITAL PINES: 1.5 – 2.3  MILÍMETROS: VARIABLE  DIÁMETRO: 0.5 – 1.0</v>
          </cell>
          <cell r="C331">
            <v>3525623</v>
          </cell>
          <cell r="D331">
            <v>3490367</v>
          </cell>
        </row>
        <row r="332">
          <cell r="B332" t="str">
            <v>ANCLAS DE SUTURA PARA MAXILO DE 1.8MM</v>
          </cell>
          <cell r="C332">
            <v>5489293</v>
          </cell>
          <cell r="D332">
            <v>5434400</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s>
    <sheetDataSet>
      <sheetData sheetId="0" refreshError="1">
        <row r="4">
          <cell r="C4" t="str">
            <v xml:space="preserve">VALOR FINAL ESTIMADO UNITARIO APLICADO DESCUENTO TOTAL MAS  IVA INCLUIDO </v>
          </cell>
        </row>
        <row r="5">
          <cell r="C5" t="str">
            <v>TITANIO</v>
          </cell>
        </row>
        <row r="6">
          <cell r="B6" t="str">
            <v>PLACA DE COMPRESIÓN Y BLOQUEO PARA HUMERO PROXIMAL de 3 a 14 ORIF.</v>
          </cell>
          <cell r="C6">
            <v>1949477</v>
          </cell>
        </row>
        <row r="7">
          <cell r="B7" t="str">
            <v>TORNILLO  BLOQUEADO  DE 4.0 MM  X 10 MM a 90 MM</v>
          </cell>
          <cell r="C7">
            <v>201987</v>
          </cell>
        </row>
        <row r="8">
          <cell r="B8" t="str">
            <v>TORNILLO CORTICAL DE 3.5 MM  X 10 MM a 70 MM</v>
          </cell>
          <cell r="C8">
            <v>79085</v>
          </cell>
        </row>
        <row r="9">
          <cell r="B9" t="str">
            <v>TORNILLO ESPONJOSA DE 4,0 MM X 12 MM a 100 MM</v>
          </cell>
          <cell r="C9">
            <v>89287</v>
          </cell>
        </row>
        <row r="10">
          <cell r="C10" t="str">
            <v xml:space="preserve">VALOR FINAL ESTIMADO UNITARIO APLICADO DESCUENTO TOTAL MAS  IVA INCLUIDO </v>
          </cell>
        </row>
        <row r="11">
          <cell r="C11" t="str">
            <v>TITANIO</v>
          </cell>
        </row>
        <row r="12">
          <cell r="B12" t="str">
            <v xml:space="preserve">PLACA DE COMPRESIÓN Y BLOQUEO HUMERO DISTAL MEDIAL Y LATERAL DE 3.5 MM de 3 a 9 ORIF.  DER E IZQ  </v>
          </cell>
          <cell r="C12">
            <v>1203595</v>
          </cell>
        </row>
        <row r="13">
          <cell r="B13" t="str">
            <v>TORNILLO BLOQUEADO  3.0 MM X 12 MM A 50 MM</v>
          </cell>
          <cell r="C13">
            <v>179478</v>
          </cell>
        </row>
        <row r="14">
          <cell r="B14" t="str">
            <v>TORNILLO  CORTICAL 3.5 MM X 10 MM a 70 MM</v>
          </cell>
          <cell r="C14">
            <v>79086</v>
          </cell>
        </row>
        <row r="15">
          <cell r="B15" t="str">
            <v>TORNILLO ESPONJOSA DE 4.0 MM X 10 MM a 70 MM</v>
          </cell>
          <cell r="C15">
            <v>89287</v>
          </cell>
        </row>
        <row r="16">
          <cell r="C16" t="str">
            <v xml:space="preserve">VALOR FINAL ESTIMADO UNITARIO APLICADO DESCUENTO TOTAL MAS  IVA INCLUIDO </v>
          </cell>
        </row>
        <row r="17">
          <cell r="C17" t="str">
            <v>TITANIO</v>
          </cell>
        </row>
        <row r="18">
          <cell r="B18" t="str">
            <v>PLACA DE COMPRESIÓN Y BLOQUEO OLECRANAL DE 3.5 MM de  4 a 8 ORIF DER / IZQ</v>
          </cell>
          <cell r="C18">
            <v>1635325</v>
          </cell>
        </row>
        <row r="19">
          <cell r="B19" t="str">
            <v>TORNILLO  CORTICAL 3.5 MM X 10 MM a 70 MM</v>
          </cell>
          <cell r="C19">
            <v>79721</v>
          </cell>
        </row>
        <row r="20">
          <cell r="B20" t="str">
            <v>TORNILLO BLOQUEADO  4.0 MM X 12MM a 40 MM</v>
          </cell>
          <cell r="C20">
            <v>204823</v>
          </cell>
        </row>
        <row r="21">
          <cell r="B21" t="str">
            <v>TORNILLO ESPONJOSA DE 4.0 MM X 10 MM a 70 MM</v>
          </cell>
          <cell r="C21">
            <v>90753</v>
          </cell>
        </row>
        <row r="22">
          <cell r="C22" t="str">
            <v xml:space="preserve">VALOR FINAL ESTIMADO UNITARIO APLICADO DESCUENTO TOTAL MAS  IVA INCLUIDO </v>
          </cell>
        </row>
        <row r="23">
          <cell r="C23" t="str">
            <v>TITANIO</v>
          </cell>
        </row>
        <row r="24">
          <cell r="B24" t="str">
            <v>PLACA ANATOMICA CLAVICULAR  DE 3,5 MM de 4 a 12 ORIF DER / IZQ</v>
          </cell>
          <cell r="C24">
            <v>1673644</v>
          </cell>
        </row>
        <row r="25">
          <cell r="B25" t="str">
            <v>TORNILLO CORTICAL 3,5 MM x 12 MM a 50MM</v>
          </cell>
          <cell r="C25">
            <v>71808</v>
          </cell>
        </row>
        <row r="26">
          <cell r="B26" t="str">
            <v>TORNILLO BLOQUEADO 3,5 MM  X 12 MM a 40 MM</v>
          </cell>
          <cell r="C26">
            <v>184444</v>
          </cell>
        </row>
        <row r="27">
          <cell r="B27" t="str">
            <v>TORNILLO ESPONJOSA DE 4.0 MM X 10 MM a 50 MM</v>
          </cell>
          <cell r="C27">
            <v>82548</v>
          </cell>
        </row>
        <row r="28">
          <cell r="C28" t="str">
            <v xml:space="preserve">VALOR FINAL ESTIMADO UNITARIO APLICADO DESCUENTO TOTAL MAS  IVA INCLUIDO </v>
          </cell>
        </row>
        <row r="29">
          <cell r="C29" t="str">
            <v>TITANIO</v>
          </cell>
        </row>
        <row r="30">
          <cell r="B30" t="str">
            <v>PLACA TIPO GANCHO PARA CLAVÍCULA DER / IZQ 3.5 MM de 2 a 8 ORIF</v>
          </cell>
          <cell r="C30">
            <v>1648418</v>
          </cell>
        </row>
        <row r="31">
          <cell r="B31" t="str">
            <v>TORNILLO  BLOQUEADO DE 4.0 MM X 12 MM a 40 MM</v>
          </cell>
          <cell r="C31">
            <v>199823</v>
          </cell>
        </row>
        <row r="32">
          <cell r="B32" t="str">
            <v>TORNILLO CORTICAL  3.5 MM X 12 MM a 70 MM</v>
          </cell>
          <cell r="C32">
            <v>78493</v>
          </cell>
        </row>
        <row r="33">
          <cell r="B33" t="str">
            <v>TORNILLO ESPONJOSA DE 4.0 MM X 10 MM a 50 MM</v>
          </cell>
          <cell r="C33">
            <v>81917</v>
          </cell>
        </row>
        <row r="34">
          <cell r="C34" t="str">
            <v xml:space="preserve">VALOR ESTIMADO UNITARIO APLICADO 23,52 % DESCUENTO TOTAL  IVA INCLUIDO </v>
          </cell>
        </row>
        <row r="35">
          <cell r="C35" t="str">
            <v>TITANIO</v>
          </cell>
        </row>
        <row r="36">
          <cell r="B36" t="str">
            <v>PLACA DE CLAVICULA DISTAL DE 4 A 8 ORIFICIOS</v>
          </cell>
          <cell r="C36">
            <v>1609269</v>
          </cell>
        </row>
        <row r="37">
          <cell r="B37" t="str">
            <v>TORNILLO  BLOQUEADO DE 4.0 MM X 12 MM a 40 MM</v>
          </cell>
          <cell r="C37">
            <v>203067</v>
          </cell>
        </row>
        <row r="38">
          <cell r="B38" t="str">
            <v>TORNILLO CORTICAL  3.5 MM X 12 MM a 70 MM</v>
          </cell>
          <cell r="C38">
            <v>78598</v>
          </cell>
        </row>
        <row r="39">
          <cell r="B39" t="str">
            <v>TORNILLO ESPONJOSA DE 4.0 MM X 10 MM a 50 MM</v>
          </cell>
          <cell r="C39">
            <v>85920</v>
          </cell>
        </row>
        <row r="40">
          <cell r="C40" t="str">
            <v xml:space="preserve">VALOR FINAL ESTIMADO UNITARIO APLICADO DESCUENTO TOTAL MAS  IVA INCLUIDO </v>
          </cell>
        </row>
        <row r="41">
          <cell r="C41" t="str">
            <v>TITANIO</v>
          </cell>
        </row>
        <row r="42">
          <cell r="B42" t="str">
            <v>PLACA DE COMPRESIÓN Y BLOQUEO DE CUBITO DISTAL 3.5 MM de 4 a 12 ORIF.</v>
          </cell>
          <cell r="C42">
            <v>1475011</v>
          </cell>
        </row>
        <row r="43">
          <cell r="B43" t="str">
            <v>TORNILLO  BLOQUEADO DE 4.0 MM X 10 MM a 50 MM</v>
          </cell>
          <cell r="C43">
            <v>212894</v>
          </cell>
        </row>
        <row r="44">
          <cell r="B44" t="str">
            <v>TORNILLO  CORTICAL  3.5 MM X 10 MM a  70 MM</v>
          </cell>
          <cell r="C44">
            <v>94204</v>
          </cell>
        </row>
        <row r="45">
          <cell r="B45" t="str">
            <v>TORNILLO DE ESPONJOSA DE 4,0 MM X 10MM A 60MM</v>
          </cell>
          <cell r="C45">
            <v>93647</v>
          </cell>
        </row>
        <row r="46">
          <cell r="C46" t="str">
            <v xml:space="preserve">VALOR FINAL ESTIMADO UNITARIO APLICADO DESCUENTO TOTAL MAS  IVA INCLUIDO </v>
          </cell>
        </row>
        <row r="47">
          <cell r="C47" t="str">
            <v>TITANIO</v>
          </cell>
        </row>
        <row r="48">
          <cell r="B48" t="str">
            <v>PLACA BLOQUEADA RECTA  LCP DE 3,5 MM de 4  a 16  ORF</v>
          </cell>
          <cell r="C48">
            <v>836622</v>
          </cell>
        </row>
        <row r="49">
          <cell r="B49" t="str">
            <v>TORNILLO  BLOQUEADO DE 4.0 MM X 10 MM a 50 MM</v>
          </cell>
          <cell r="C49">
            <v>196480</v>
          </cell>
        </row>
        <row r="50">
          <cell r="B50" t="str">
            <v>TORNILLO CORTICAL 3.5 MM X 10 MM a 70 MM</v>
          </cell>
          <cell r="C50">
            <v>78107</v>
          </cell>
        </row>
        <row r="51">
          <cell r="B51" t="str">
            <v>TORNILLO DE ESPONJOSA DE 4,0 MM X 10MM A 60MM</v>
          </cell>
          <cell r="C51">
            <v>81520</v>
          </cell>
        </row>
        <row r="52">
          <cell r="C52" t="str">
            <v xml:space="preserve">VALOR FINAL ESTIMADO UNITARIO APLICADO DESCUENTO TOTAL MAS  IVA INCLUIDO </v>
          </cell>
        </row>
        <row r="53">
          <cell r="C53" t="str">
            <v>TITANIO</v>
          </cell>
        </row>
        <row r="54">
          <cell r="B54" t="str">
            <v>PLACA BLOQUEADA  RECONSTRUCCIÓN  DE 3.5 MM  de 4 a 12 ORIF DER / IZQ</v>
          </cell>
          <cell r="C54">
            <v>993086</v>
          </cell>
        </row>
        <row r="55">
          <cell r="B55" t="str">
            <v>TORNILLO BLOQUEADO 4,0 MM X 10 MM a 60 MM</v>
          </cell>
          <cell r="C55">
            <v>201987</v>
          </cell>
        </row>
        <row r="56">
          <cell r="B56" t="str">
            <v>TORNILLO CORTICAL 3.5 MM del 10 MM a  70 MM</v>
          </cell>
          <cell r="C56">
            <v>79085</v>
          </cell>
        </row>
        <row r="57">
          <cell r="B57" t="str">
            <v>TORNILLO ESPONJOSA DE 4.0 MM X 10 MM a 60 MM</v>
          </cell>
          <cell r="C57">
            <v>89287</v>
          </cell>
        </row>
        <row r="58">
          <cell r="C58" t="str">
            <v xml:space="preserve">VALOR FINAL ESTIMADO UNITARIO APLICADO DESCUENTO TOTAL MAS  IVA INCLUIDO </v>
          </cell>
        </row>
        <row r="59">
          <cell r="C59" t="str">
            <v>TITANIO</v>
          </cell>
        </row>
        <row r="60">
          <cell r="B60" t="str">
            <v>PLACA DE COMPRESIÓN Y BLOQUEO COMBINADA RADIO DISTAL DE 2,4/2,7 MM DER / IZQ de 2 a 5 ORIF</v>
          </cell>
          <cell r="C60">
            <v>1556146</v>
          </cell>
        </row>
        <row r="61">
          <cell r="B61" t="str">
            <v>TORNILLO  CORTICAL  2,4/2.7 MM X 10 MM a 30 MM</v>
          </cell>
          <cell r="C61">
            <v>104065</v>
          </cell>
        </row>
        <row r="62">
          <cell r="B62" t="str">
            <v>TORNILLO BLOQUEADO  2,4/2.7 MM X 8 MM a 30 MM</v>
          </cell>
          <cell r="C62">
            <v>202167</v>
          </cell>
        </row>
        <row r="63">
          <cell r="C63" t="str">
            <v xml:space="preserve">VALOR FINAL ESTIMADO UNITARIO APLICADO DESCUENTO TOTAL MAS  IVA INCLUIDO </v>
          </cell>
        </row>
        <row r="64">
          <cell r="C64" t="str">
            <v>TITANIO</v>
          </cell>
        </row>
        <row r="65">
          <cell r="B65" t="str">
            <v>PLACA DE RADIO PROXIMAL DE 2 A 4 ORIFICIOS DER E IZQ</v>
          </cell>
          <cell r="C65">
            <v>1336136</v>
          </cell>
        </row>
        <row r="66">
          <cell r="B66" t="str">
            <v>TORNILLO  CORTICAL  2,4/2.7 MM X 10 MM a 30 MM</v>
          </cell>
          <cell r="C66">
            <v>98088</v>
          </cell>
        </row>
        <row r="67">
          <cell r="B67" t="str">
            <v>TORNILLO BLOQUEADO  2,4/2.7 MM X 8 MM a 30 MM</v>
          </cell>
          <cell r="C67">
            <v>197906</v>
          </cell>
        </row>
        <row r="69">
          <cell r="C69" t="str">
            <v xml:space="preserve">VALOR FINAL ESTIMADO UNITARIO APLICADO DESCUENTO TOTAL MAS  IVA INCLUIDO </v>
          </cell>
        </row>
        <row r="70">
          <cell r="C70" t="str">
            <v>TITANIO</v>
          </cell>
        </row>
        <row r="71">
          <cell r="B71" t="str">
            <v>PLACA CONDILAR ANATÓMICA DISTAL DE 4.5 MM de 5 a 14 ORIF  DER / IZQ</v>
          </cell>
          <cell r="C71">
            <v>2162176</v>
          </cell>
        </row>
        <row r="72">
          <cell r="B72" t="str">
            <v>TORNILLO  CORTICAL 4.5 MM  X 14 MM a 110 MM</v>
          </cell>
          <cell r="C72">
            <v>60340</v>
          </cell>
        </row>
        <row r="73">
          <cell r="B73" t="str">
            <v>TORNILLO  BLOQUEADO 5.0 MM X 10 MM a 110 MM</v>
          </cell>
          <cell r="C73">
            <v>209831</v>
          </cell>
        </row>
        <row r="74">
          <cell r="B74" t="str">
            <v>TORNILLO ESPONJOSO DE 6.5 MM X 25 MM a 110 MM</v>
          </cell>
          <cell r="C74">
            <v>113868</v>
          </cell>
        </row>
        <row r="75">
          <cell r="B75" t="str">
            <v>TORNILLO ESPONJOSA DE 4,0 MM X 12 MM a 100 MM</v>
          </cell>
          <cell r="C75">
            <v>78308</v>
          </cell>
        </row>
        <row r="76">
          <cell r="C76" t="str">
            <v xml:space="preserve">VALOR FINAL ESTIMADO UNITARIO APLICADO DESCUENTO TOTAL MAS  IVA INCLUIDO </v>
          </cell>
        </row>
        <row r="77">
          <cell r="C77" t="str">
            <v>TITANIO</v>
          </cell>
        </row>
        <row r="78">
          <cell r="B78" t="str">
            <v>PLACA DE COMPRESIÓN Y BLOQUEO ANGOSTA DE 4,5 MM de 4 a 18 ORIF ANCHAS Y ANGOSTAS</v>
          </cell>
          <cell r="C78">
            <v>944272</v>
          </cell>
        </row>
        <row r="79">
          <cell r="B79" t="str">
            <v>TORNILLO  CORTICAL 4.5 MM X 10MM  a 100 MM</v>
          </cell>
          <cell r="C79">
            <v>56188</v>
          </cell>
        </row>
        <row r="80">
          <cell r="B80" t="str">
            <v>TORNILLO DE BLOQUEO DE 5.0 MM X 20 MM a 100 MM</v>
          </cell>
          <cell r="C80">
            <v>201086</v>
          </cell>
        </row>
        <row r="81">
          <cell r="B81" t="str">
            <v>TORNILLO ESPONJOSA DE 6.5 MM X 10 MM a 70 MM</v>
          </cell>
          <cell r="C81">
            <v>114275</v>
          </cell>
        </row>
        <row r="82">
          <cell r="C82" t="str">
            <v xml:space="preserve">VALOR FINAL ESTIMADO UNITARIO APLICADO DESCUENTO TOTAL MAS  IVA INCLUIDO </v>
          </cell>
        </row>
        <row r="83">
          <cell r="C83" t="str">
            <v>TITANIO</v>
          </cell>
        </row>
        <row r="84">
          <cell r="B84" t="str">
            <v>PLACA DE COMPRESIÓN Y BLOQUEO PARA TIBIA ANTEROMEDIAL PROXIMAL DE 4.5 MM DE 3 a 12 ORIF. IZQUIERDA / DERECHA</v>
          </cell>
          <cell r="C84">
            <v>1448663</v>
          </cell>
        </row>
        <row r="85">
          <cell r="B85" t="str">
            <v>TORNILLO CORTICAL DE 4.5 MM X 18 MM a 60 MM</v>
          </cell>
          <cell r="C85">
            <v>51879</v>
          </cell>
        </row>
        <row r="86">
          <cell r="B86" t="str">
            <v>TORNILLO BLOQUEADO DE 5.0 MM X 20 MM A 110 MM</v>
          </cell>
          <cell r="C86">
            <v>201086</v>
          </cell>
        </row>
        <row r="87">
          <cell r="B87" t="str">
            <v>TORNILLO ESPONJOSO DE 6.5 MM X 25 MM a 110 MM</v>
          </cell>
          <cell r="C87">
            <v>113868</v>
          </cell>
        </row>
        <row r="88">
          <cell r="C88" t="str">
            <v xml:space="preserve">VALOR FINAL ESTIMADO UNITARIO APLICADO DESCUENTO TOTAL MAS  IVA INCLUIDO </v>
          </cell>
        </row>
        <row r="89">
          <cell r="C89" t="str">
            <v>TITANIO</v>
          </cell>
        </row>
        <row r="90">
          <cell r="B90" t="str">
            <v>PLACA   PARA TERCIO SUPERIOR DE TIBIA LATERAL DE 4,5 MM X 5 a  9 ORIF. DER / IZQ</v>
          </cell>
          <cell r="C90">
            <v>2092958</v>
          </cell>
        </row>
        <row r="91">
          <cell r="B91" t="str">
            <v>TORNILLO  CORTICAL 4.5 MM X 18 MM a 52 MM</v>
          </cell>
          <cell r="C91">
            <v>58642</v>
          </cell>
        </row>
        <row r="92">
          <cell r="B92" t="str">
            <v>TORNILLO BLOQUEADO DE 5.0 MM X 20 MM a 110 MM</v>
          </cell>
          <cell r="C92">
            <v>208211</v>
          </cell>
        </row>
        <row r="93">
          <cell r="B93" t="str">
            <v>TORNILLO ESPONJOSO DE 6.5 MM X 25 MM a 110 MM</v>
          </cell>
          <cell r="C93">
            <v>125415</v>
          </cell>
        </row>
        <row r="94">
          <cell r="C94" t="str">
            <v xml:space="preserve">VALOR FINAL ESTIMADO UNITARIO APLICADO DESCUENTO TOTAL MAS  IVA INCLUIDO </v>
          </cell>
        </row>
        <row r="95">
          <cell r="C95" t="str">
            <v>TITANIO</v>
          </cell>
        </row>
        <row r="96">
          <cell r="B96" t="str">
            <v>PLACA BLOQUEADA DE TIBIA DISTAL ANTEROLATERAL  DE 3,5 MM X 3 a 12 ORF  DER / IZQ</v>
          </cell>
          <cell r="C96">
            <v>1896575</v>
          </cell>
        </row>
        <row r="97">
          <cell r="B97" t="str">
            <v>TORNILLO CORTICAL  3.5 MM X 12 MM a 70 MM</v>
          </cell>
          <cell r="C97">
            <v>77996</v>
          </cell>
        </row>
        <row r="98">
          <cell r="B98" t="str">
            <v>TORNILLO  BLOQUEADO DE 4.0 MM X 10 MM a 40 MM</v>
          </cell>
          <cell r="C98">
            <v>191377</v>
          </cell>
        </row>
        <row r="99">
          <cell r="B99" t="str">
            <v>TORNILLO ESPONJOSO DE 4.0 MM X 25 MM a 110 MM</v>
          </cell>
          <cell r="C99">
            <v>81112</v>
          </cell>
        </row>
        <row r="100">
          <cell r="C100" t="str">
            <v xml:space="preserve">VALOR FINAL ESTIMADO UNITARIO APLICADO DESCUENTO TOTAL MAS  IVA INCLUIDO </v>
          </cell>
        </row>
        <row r="101">
          <cell r="C101" t="str">
            <v>TITANIO</v>
          </cell>
        </row>
        <row r="102">
          <cell r="B102" t="str">
            <v>PLACA DE TIBIA DISTAL MEDIAL DE 3.5 MM DE 3 a  12 ORIF. IZQUIERDA / DERECHA</v>
          </cell>
          <cell r="C102">
            <v>2056415</v>
          </cell>
        </row>
        <row r="103">
          <cell r="B103" t="str">
            <v>TORNILLO CORTICAL  3.5 MM  X 10 MM a 70 MM</v>
          </cell>
          <cell r="C103">
            <v>78358</v>
          </cell>
        </row>
        <row r="104">
          <cell r="B104" t="str">
            <v>TORNILLO  BLOQUEADO  DE 4.0 MM X 10 MM a 40 MM</v>
          </cell>
          <cell r="C104">
            <v>195326</v>
          </cell>
        </row>
        <row r="105">
          <cell r="B105" t="str">
            <v>TORNILLO ESPONJOSO DE 4.0 MM  X 25 MM a 110 MM</v>
          </cell>
          <cell r="C105">
            <v>99563</v>
          </cell>
        </row>
        <row r="106">
          <cell r="C106" t="str">
            <v xml:space="preserve">VALOR FINAL ESTIMADO UNITARIO APLICADO DESCUENTO TOTAL MAS  IVA INCLUIDO </v>
          </cell>
        </row>
        <row r="107">
          <cell r="C107" t="str">
            <v>TITANIO</v>
          </cell>
        </row>
        <row r="108">
          <cell r="B108" t="str">
            <v>PLACA TERCIO DE CAÑA 3,5 MM de 4 a 12 ORF.</v>
          </cell>
          <cell r="C108">
            <v>643885</v>
          </cell>
        </row>
        <row r="109">
          <cell r="B109" t="str">
            <v>TORNILLO CORTICAL 3,5 MM X 10 MM a 70 MM</v>
          </cell>
          <cell r="C109">
            <v>78107</v>
          </cell>
        </row>
        <row r="110">
          <cell r="B110" t="str">
            <v>TORNILLO  BLOQUEADO 4,0 MM X 10 MM a 40 MM</v>
          </cell>
          <cell r="C110">
            <v>190652</v>
          </cell>
        </row>
        <row r="111">
          <cell r="B111" t="str">
            <v>TORNILLO DE ESPONJOSA DE 4,0 MM X 10MM A 60MM</v>
          </cell>
          <cell r="C111">
            <v>81520</v>
          </cell>
        </row>
        <row r="112">
          <cell r="C112" t="str">
            <v xml:space="preserve">VALOR FINAL ESTIMADO UNITARIO APLICADO DESCUENTO TOTAL MAS  IVA INCLUIDO </v>
          </cell>
        </row>
        <row r="113">
          <cell r="C113" t="str">
            <v>TITANIO</v>
          </cell>
        </row>
        <row r="114">
          <cell r="B114" t="str">
            <v>PLACA DE PERONE DISTAL DE 3 A 8 ORIFICOS DERE E IZQ</v>
          </cell>
          <cell r="C114">
            <v>1178163</v>
          </cell>
        </row>
        <row r="115">
          <cell r="B115" t="str">
            <v>TORNILLO CORTICAL 3,5 MM X 10 MM a 70 MM</v>
          </cell>
          <cell r="C115">
            <v>78485</v>
          </cell>
        </row>
        <row r="116">
          <cell r="B116" t="str">
            <v>TORNILLO  BLOQUEADO 4,0 MM X 10 MM a 40 MM</v>
          </cell>
          <cell r="C116">
            <v>195230</v>
          </cell>
        </row>
        <row r="117">
          <cell r="B117" t="str">
            <v>TORNILLO DE ESPONJOSA DE 4,0 MM X 10MM A 60MM</v>
          </cell>
          <cell r="C117">
            <v>87156</v>
          </cell>
        </row>
        <row r="118">
          <cell r="C118" t="str">
            <v xml:space="preserve">VALOR FINAL ESTIMADO UNITARIO APLICADO DESCUENTO TOTAL MAS  IVA INCLUIDO </v>
          </cell>
        </row>
        <row r="119">
          <cell r="C119" t="str">
            <v>TITANIO</v>
          </cell>
        </row>
        <row r="120">
          <cell r="B120" t="str">
            <v>PLACA BLOQ. LATERAL POSTERIOR DE PERONE  DE 3 A 8 ORIFICOS DERE E IZQ</v>
          </cell>
          <cell r="C120">
            <v>1445012</v>
          </cell>
        </row>
        <row r="121">
          <cell r="B121" t="str">
            <v>TORNILLO CORTICAL 3,5 MM X 10 MM a 70 MM</v>
          </cell>
          <cell r="C121">
            <v>78485</v>
          </cell>
        </row>
        <row r="122">
          <cell r="B122" t="str">
            <v>TORNILLO  BLOQUEADO 4,0 MM X 10 MM a 40 MM</v>
          </cell>
          <cell r="C122">
            <v>195230</v>
          </cell>
        </row>
        <row r="123">
          <cell r="B123" t="str">
            <v>TORNILLO DE ESPONJOSA DE 4,0 MM X 10MM A 60MM</v>
          </cell>
          <cell r="C123">
            <v>87623</v>
          </cell>
        </row>
        <row r="124">
          <cell r="B124" t="str">
            <v>TORNILLO BLOQUEADO DE 2.4 MM X 8 A 30MM</v>
          </cell>
          <cell r="C124">
            <v>213011</v>
          </cell>
        </row>
        <row r="125">
          <cell r="B125" t="str">
            <v>TORNILLO CORTICAL DE 2.7 MM X 8 A 30MM</v>
          </cell>
          <cell r="C125">
            <v>136727</v>
          </cell>
        </row>
        <row r="126">
          <cell r="C126" t="str">
            <v xml:space="preserve">VALOR FINAL ESTIMADO UNITARIO APLICADO DESCUENTO TOTAL MAS  IVA INCLUIDO </v>
          </cell>
        </row>
        <row r="127">
          <cell r="C127" t="str">
            <v>TITANIO</v>
          </cell>
        </row>
        <row r="128">
          <cell r="B128" t="str">
            <v>PLACA BLOQUEADA  MALEOLAR  DE 3.5 MM X 3 a  9 ORIF. DER / IZQ</v>
          </cell>
          <cell r="C128">
            <v>1215790</v>
          </cell>
        </row>
        <row r="129">
          <cell r="B129" t="str">
            <v>TORNILLO CORTICAL 3.5 MM X 10 MM a 70 MM</v>
          </cell>
          <cell r="C129">
            <v>79589</v>
          </cell>
        </row>
        <row r="130">
          <cell r="B130" t="str">
            <v>TORNILLO  BLOQUEADO   3.0 MM X 10 MM a 50 MM</v>
          </cell>
          <cell r="C130">
            <v>194899</v>
          </cell>
        </row>
        <row r="131">
          <cell r="B131" t="str">
            <v>TORNILLO ESPONJOSO DE 4,0 MM X 25 MM a 110 MM</v>
          </cell>
          <cell r="C131">
            <v>91973</v>
          </cell>
        </row>
        <row r="132">
          <cell r="C132" t="str">
            <v xml:space="preserve">VALOR FINAL ESTIMADO UNITARIO APLICADO DESCUENTO TOTAL MAS  IVA INCLUIDO </v>
          </cell>
        </row>
        <row r="133">
          <cell r="C133" t="str">
            <v>TITANIO</v>
          </cell>
        </row>
        <row r="134">
          <cell r="B134" t="str">
            <v>PLACA DE COMPRESIÓN Y BLOQUEO CALCANEA (S - M )</v>
          </cell>
          <cell r="C134">
            <v>1600326</v>
          </cell>
        </row>
        <row r="135">
          <cell r="B135" t="str">
            <v>TORNILLO CORTICAL  3.5 MM X 10 MM a 70 MM</v>
          </cell>
          <cell r="C135">
            <v>79085</v>
          </cell>
        </row>
        <row r="136">
          <cell r="B136" t="str">
            <v>TORNILLO  BLOQUEADO   3.0 MM X 10 MM a 50 MM</v>
          </cell>
          <cell r="C136">
            <v>194191</v>
          </cell>
        </row>
        <row r="137">
          <cell r="B137" t="str">
            <v>TORNILLO ESPONJOSO DE 4,0 MM X 25 MM a 110 MM</v>
          </cell>
          <cell r="C137">
            <v>89287</v>
          </cell>
        </row>
        <row r="138">
          <cell r="C138" t="str">
            <v xml:space="preserve">VALOR FINAL ESTIMADO UNITARIO APLICADO DESCUENTO TOTAL MAS  IVA INCLUIDO </v>
          </cell>
        </row>
        <row r="139">
          <cell r="C139" t="str">
            <v>TITANIO</v>
          </cell>
        </row>
        <row r="140">
          <cell r="B140" t="str">
            <v>TORNILLO CANULADO 4.0 MM X 10 MM a  100 MM</v>
          </cell>
          <cell r="C140">
            <v>232216</v>
          </cell>
        </row>
        <row r="141">
          <cell r="B141" t="str">
            <v>ARANDELA DE 4.0 MM</v>
          </cell>
          <cell r="C141">
            <v>59053</v>
          </cell>
        </row>
        <row r="142">
          <cell r="B142" t="str">
            <v>PIN STEINMAN PUNTA ROSCA 1.8 MM X 230 MM</v>
          </cell>
          <cell r="C142" t="str">
            <v>ACERO</v>
          </cell>
        </row>
        <row r="144">
          <cell r="C144" t="str">
            <v xml:space="preserve">VALOR FINAL ESTIMADO UNITARIO APLICADO DESCUENTO TOTAL MAS  IVA INCLUIDO </v>
          </cell>
        </row>
        <row r="145">
          <cell r="C145" t="str">
            <v>TITANIO</v>
          </cell>
        </row>
        <row r="146">
          <cell r="B146" t="str">
            <v>TORNILLO ESPONJOSO 4.0 MM  X  10 MM AL 110 MM</v>
          </cell>
          <cell r="C146">
            <v>123983</v>
          </cell>
        </row>
        <row r="147">
          <cell r="B147" t="str">
            <v>ARANDELA DE 4.0 MM</v>
          </cell>
          <cell r="C147">
            <v>60288</v>
          </cell>
        </row>
        <row r="148">
          <cell r="C148" t="str">
            <v xml:space="preserve">VALOR FINAL ESTIMADO UNITARIO APLICADO DESCUENTO TOTAL MAS  IVA INCLUIDO </v>
          </cell>
        </row>
        <row r="149">
          <cell r="C149" t="str">
            <v>TITANIO</v>
          </cell>
        </row>
        <row r="150">
          <cell r="B150" t="str">
            <v>TORNILLO  ESPONJOSO CANULADO DE 6.5 MM X 10 MM a 110 MM</v>
          </cell>
          <cell r="C150">
            <v>307834</v>
          </cell>
        </row>
        <row r="151">
          <cell r="B151" t="str">
            <v>ARANDELA DE 13 MM</v>
          </cell>
          <cell r="C151">
            <v>62690</v>
          </cell>
        </row>
        <row r="152">
          <cell r="B152" t="str">
            <v>PIN STEINMANN PUNTA ROSCA 2.5 MM X 230 MM</v>
          </cell>
          <cell r="C152" t="str">
            <v>ACERO</v>
          </cell>
        </row>
        <row r="153">
          <cell r="C153">
            <v>36843</v>
          </cell>
        </row>
        <row r="154">
          <cell r="C154" t="str">
            <v xml:space="preserve">VALOR FINAL ESTIMADO UNITARIO APLICADO DESCUENTO TOTAL MAS  IVA INCLUIDO </v>
          </cell>
        </row>
        <row r="155">
          <cell r="C155" t="str">
            <v>TITANIO</v>
          </cell>
        </row>
        <row r="156">
          <cell r="B156" t="str">
            <v>TORNILLO CABEZA OCULTABLE X 1.5 MM  X  8 MM a 40 MM</v>
          </cell>
          <cell r="C156">
            <v>802648</v>
          </cell>
        </row>
        <row r="157">
          <cell r="B157" t="str">
            <v>TORNILLO CABEZA OCUTALBLE X 1.8 MM  X  8 MM a 40 MM</v>
          </cell>
          <cell r="C157">
            <v>749853</v>
          </cell>
        </row>
        <row r="158">
          <cell r="B158" t="str">
            <v>TORNILLO CABEZA OCULTABLE X 2.0 MM  X  8 MM a 40 MM</v>
          </cell>
          <cell r="C158">
            <v>802648</v>
          </cell>
        </row>
        <row r="159">
          <cell r="B159" t="str">
            <v>TORNILLO CABEZA OCULTABLE X 2.4 MM  X  8 MM a 40 MM</v>
          </cell>
          <cell r="C159">
            <v>730559</v>
          </cell>
        </row>
        <row r="160">
          <cell r="B160" t="str">
            <v>TORNILLO CABEZA OCUTALBLE X 3.0 MM  X  8 MM a 40 MM</v>
          </cell>
          <cell r="C160">
            <v>710844</v>
          </cell>
        </row>
        <row r="161">
          <cell r="B161" t="str">
            <v>TORNILLO CABEZA OCULTABLE X 4.0 MM  X  8 MM a 40 MM</v>
          </cell>
          <cell r="C161">
            <v>710844</v>
          </cell>
        </row>
        <row r="162">
          <cell r="C162" t="str">
            <v xml:space="preserve">VALOR FINAL ESTIMADO UNITARIO APLICADO DESCUENTO TOTAL MAS  IVA INCLUIDO </v>
          </cell>
        </row>
        <row r="163">
          <cell r="C163" t="str">
            <v>TITANIO</v>
          </cell>
        </row>
        <row r="164">
          <cell r="B164" t="str">
            <v>CLAVO BLOQUEADO CANULADO PARA HUMERO 6 MM a 8 MM X 110 MM a 280 MM</v>
          </cell>
          <cell r="C164">
            <v>2758611</v>
          </cell>
        </row>
        <row r="165">
          <cell r="B165" t="str">
            <v>TORNILLO BLOQUEADO PARA CLAVO HUMERO DE 4.0 MM X 16 MM a 50 MM</v>
          </cell>
          <cell r="C165">
            <v>274662</v>
          </cell>
        </row>
        <row r="166">
          <cell r="B166" t="str">
            <v>TORNILLO DE CIERRE PARA CLAVO DIAFISIARIO DE HUMERO</v>
          </cell>
          <cell r="C166">
            <v>265721</v>
          </cell>
        </row>
        <row r="167">
          <cell r="C167" t="str">
            <v xml:space="preserve">VALOR FINAL ESTIMADO UNITARIO APLICADO DESCUENTO TOTAL MAS  IVA INCLUIDO </v>
          </cell>
        </row>
        <row r="168">
          <cell r="C168" t="str">
            <v>TITANIO</v>
          </cell>
        </row>
        <row r="169">
          <cell r="B169" t="str">
            <v>CLAVO ELÁSTICO  DE 1,5</v>
          </cell>
          <cell r="C169">
            <v>565106</v>
          </cell>
        </row>
        <row r="170">
          <cell r="B170" t="str">
            <v>CLAVO ELÁSTICO  DE 1,8</v>
          </cell>
          <cell r="C170">
            <v>565106</v>
          </cell>
        </row>
        <row r="171">
          <cell r="B171" t="str">
            <v>CLAVO ELÁSTICO  DE 2,0</v>
          </cell>
          <cell r="C171">
            <v>555200</v>
          </cell>
        </row>
        <row r="172">
          <cell r="B172" t="str">
            <v>CLAVO ELÁSTICO  DE 2,5</v>
          </cell>
          <cell r="C172">
            <v>555200</v>
          </cell>
        </row>
        <row r="173">
          <cell r="B173" t="str">
            <v>CLAVO ELÁSTICO  DE 3,0</v>
          </cell>
          <cell r="C173">
            <v>555200</v>
          </cell>
        </row>
        <row r="174">
          <cell r="B174" t="str">
            <v>CLAVO ELÁSTICO  DE 4,0</v>
          </cell>
          <cell r="C174">
            <v>555200</v>
          </cell>
        </row>
        <row r="175">
          <cell r="C175" t="str">
            <v xml:space="preserve">VALOR FINAL ESTIMADO UNITARIO APLICADO DESCUENTO TOTAL MAS  IVA INCLUIDO </v>
          </cell>
        </row>
        <row r="176">
          <cell r="C176" t="str">
            <v>TITANIO</v>
          </cell>
        </row>
        <row r="177">
          <cell r="B177" t="str">
            <v>CLAVO BLOQUEADO  DE FÉMUR 9 MM A 12 MM  X 320 MM a 460 MM</v>
          </cell>
          <cell r="C177">
            <v>2638905</v>
          </cell>
        </row>
        <row r="178">
          <cell r="B178" t="str">
            <v>PERNO   5.0 MM X 25 MM a 100 MM</v>
          </cell>
          <cell r="C178">
            <v>228965</v>
          </cell>
        </row>
        <row r="179">
          <cell r="B179" t="str">
            <v>TAPÓN  FEMORAL</v>
          </cell>
          <cell r="C179">
            <v>274441</v>
          </cell>
        </row>
        <row r="180">
          <cell r="C180" t="str">
            <v xml:space="preserve">VALOR FINAL ESTIMADO UNITARIO APLICADO DESCUENTO TOTAL MAS  IVA INCLUIDO </v>
          </cell>
        </row>
        <row r="181">
          <cell r="C181" t="str">
            <v>TITANIO</v>
          </cell>
        </row>
        <row r="182">
          <cell r="B182" t="str">
            <v>CLAVO RETROGRADO DE FÉMUR 10MM a  12 MM X 150 MM a 340 MM</v>
          </cell>
          <cell r="C182">
            <v>2903596</v>
          </cell>
        </row>
        <row r="183">
          <cell r="B183" t="str">
            <v>TORN. BLOQUEADO PROXIMAL 4.5 MM x 30 MM a 90 MM</v>
          </cell>
          <cell r="C183">
            <v>209347</v>
          </cell>
        </row>
        <row r="184">
          <cell r="B184" t="str">
            <v>TORN. BLOQUEADO DISTAL 6.5 MM x 30 MM a  90 MM</v>
          </cell>
          <cell r="C184">
            <v>350898</v>
          </cell>
        </row>
        <row r="185">
          <cell r="B185" t="str">
            <v>TORN. DE CIERRE CLAVO RETROGRADO</v>
          </cell>
          <cell r="C185">
            <v>287835</v>
          </cell>
        </row>
        <row r="186">
          <cell r="C186" t="str">
            <v xml:space="preserve">VALOR FINAL ESTIMADO UNITARIO APLICADO DESCUENTO TOTAL MAS  IVA INCLUIDO </v>
          </cell>
        </row>
        <row r="187">
          <cell r="C187" t="str">
            <v>TITANIO</v>
          </cell>
        </row>
        <row r="188">
          <cell r="B188" t="str">
            <v>CLAVO UNIVERSAL PARA TIBIA 8 MM a 11 MM X 170 MM a 460 MM</v>
          </cell>
          <cell r="C188">
            <v>2617195</v>
          </cell>
        </row>
        <row r="189">
          <cell r="B189" t="str">
            <v>PERNO DE BLOQUEO UNIVERSAL DE 4,0 MM X 25 MM a 90 MM</v>
          </cell>
          <cell r="C189">
            <v>286548</v>
          </cell>
        </row>
        <row r="190">
          <cell r="B190" t="str">
            <v>TAPÓN  UNIVERSAL</v>
          </cell>
          <cell r="C190">
            <v>268170</v>
          </cell>
        </row>
        <row r="191">
          <cell r="C191" t="str">
            <v xml:space="preserve">VALOR FINAL ESTIMADO UNITARIO APLICADO DESCUENTO TOTAL MAS  IVA INCLUIDO </v>
          </cell>
        </row>
        <row r="192">
          <cell r="C192" t="str">
            <v>TITANIO</v>
          </cell>
        </row>
        <row r="193">
          <cell r="B193" t="str">
            <v>CLAVO  TROCANTERICO RECONSTRUCTIVO 9 MM A 12 MM X 170 MM A 440 MM</v>
          </cell>
          <cell r="C193">
            <v>2012200</v>
          </cell>
        </row>
        <row r="194">
          <cell r="B194" t="str">
            <v>TORNILLO RECONSTRUCTIVO DE 6,5 MM X 40 MM A 130 MM</v>
          </cell>
          <cell r="C194">
            <v>510481</v>
          </cell>
        </row>
        <row r="195">
          <cell r="B195" t="str">
            <v>PERNO DE BLOQUEO  DE 5.0 X 30MM</v>
          </cell>
          <cell r="C195">
            <v>255913</v>
          </cell>
        </row>
        <row r="196">
          <cell r="B196" t="str">
            <v>TAPÓN DE SEGURIDAD</v>
          </cell>
          <cell r="C196">
            <v>383308</v>
          </cell>
        </row>
        <row r="197">
          <cell r="C197" t="str">
            <v xml:space="preserve">VALOR FINAL ESTIMADO UNITARIO APLICADO DESCUENTO TOTAL MAS  IVA INCLUIDO </v>
          </cell>
        </row>
        <row r="198">
          <cell r="C198" t="str">
            <v>TITANIO</v>
          </cell>
        </row>
        <row r="199">
          <cell r="B199" t="str">
            <v>ROTULA TUBO A TUBO  O CONECTORES TRANSVERSOS</v>
          </cell>
          <cell r="C199">
            <v>315123</v>
          </cell>
        </row>
        <row r="200">
          <cell r="B200" t="str">
            <v>LLAVE</v>
          </cell>
          <cell r="C200">
            <v>54220</v>
          </cell>
        </row>
        <row r="201">
          <cell r="B201" t="str">
            <v>BARRA  DE 5 MM  A 11 MM  X 100MM A 500MM</v>
          </cell>
          <cell r="C201">
            <v>185123</v>
          </cell>
        </row>
        <row r="202">
          <cell r="B202" t="str">
            <v>ROTULA  O  CHAPOLAS</v>
          </cell>
          <cell r="C202">
            <v>227232</v>
          </cell>
        </row>
        <row r="203">
          <cell r="B203" t="str">
            <v>CLAVOS DE SHANZ UNIVERSALES  4.0 X 40 A 250</v>
          </cell>
          <cell r="C203">
            <v>86398</v>
          </cell>
        </row>
        <row r="204">
          <cell r="B204" t="str">
            <v>CLAVOS DE SHANZ UNIVERSALES  5.0 X 40 A 250</v>
          </cell>
          <cell r="C204">
            <v>86398</v>
          </cell>
        </row>
        <row r="205">
          <cell r="B205" t="str">
            <v>CLAVOS DE SHANZ UNIVERSALES  6.0 X 40 A 250</v>
          </cell>
          <cell r="C205">
            <v>88248</v>
          </cell>
        </row>
        <row r="206">
          <cell r="C206" t="str">
            <v xml:space="preserve">VALOR FINAL ESTIMADO UNITARIO APLICADO DESCUENTO TOTAL MAS  IVA INCLUIDO </v>
          </cell>
        </row>
        <row r="207">
          <cell r="C207" t="str">
            <v>ACERO</v>
          </cell>
        </row>
        <row r="208">
          <cell r="B208" t="str">
            <v>ALAMBRE UNIVERSAL 0.71 MM</v>
          </cell>
          <cell r="C208">
            <v>25243</v>
          </cell>
        </row>
        <row r="209">
          <cell r="B209" t="str">
            <v>ALAMBRE UNIVERSAL 0.90 MM</v>
          </cell>
          <cell r="C209">
            <v>26463</v>
          </cell>
        </row>
        <row r="210">
          <cell r="B210" t="str">
            <v>ALAMBRE UNIVERSAL 1.25 MM</v>
          </cell>
          <cell r="C210">
            <v>26806</v>
          </cell>
        </row>
        <row r="211">
          <cell r="B211" t="str">
            <v>KIRSCHNER 0.8 MM X 230 MM</v>
          </cell>
          <cell r="C211">
            <v>15536</v>
          </cell>
        </row>
        <row r="212">
          <cell r="B212" t="str">
            <v>KIRSCHNER 1.0 MM X 230 MM</v>
          </cell>
          <cell r="C212">
            <v>15467</v>
          </cell>
        </row>
        <row r="213">
          <cell r="B213" t="str">
            <v>KIRSCHNER 1.2 MM X 230 MM</v>
          </cell>
          <cell r="C213">
            <v>15515</v>
          </cell>
        </row>
        <row r="214">
          <cell r="B214" t="str">
            <v>KIRSCHNER 1.5 MM X 230 MM</v>
          </cell>
          <cell r="C214">
            <v>15441</v>
          </cell>
        </row>
        <row r="215">
          <cell r="B215" t="str">
            <v>KIRSCHNER 1.8 MM X 230 MM</v>
          </cell>
          <cell r="C215">
            <v>15565</v>
          </cell>
        </row>
        <row r="216">
          <cell r="B216" t="str">
            <v>KIRSCHNER 2.0 MM X 230 MM</v>
          </cell>
          <cell r="C216">
            <v>16182</v>
          </cell>
        </row>
        <row r="217">
          <cell r="B217" t="str">
            <v>KIRSCHNER 0.8 MM X 230 MM PUNTA ROSCA</v>
          </cell>
          <cell r="C217">
            <v>35198</v>
          </cell>
        </row>
        <row r="218">
          <cell r="B218" t="str">
            <v>KIRSCHNER 1.0 MM X 230 MM PUNTA ROSCA</v>
          </cell>
          <cell r="C218">
            <v>35198</v>
          </cell>
        </row>
        <row r="219">
          <cell r="B219" t="str">
            <v>KIRSCHNER 1.2 MM X 230 MM PUNTA ROSCA</v>
          </cell>
          <cell r="C219">
            <v>33274</v>
          </cell>
        </row>
        <row r="220">
          <cell r="B220" t="str">
            <v>KIRSCHNER 1.5 MM X 230 MM PUNTA ROSCA</v>
          </cell>
          <cell r="C220">
            <v>33567</v>
          </cell>
        </row>
        <row r="221">
          <cell r="B221" t="str">
            <v>KIRSCHNER 1.8 MM X 230 MM PUNTA ROSCA</v>
          </cell>
          <cell r="C221">
            <v>35198</v>
          </cell>
        </row>
        <row r="222">
          <cell r="B222" t="str">
            <v>KIRSCHNER 2.0 MM X 230 MM PUNTA ROSCA</v>
          </cell>
          <cell r="C222">
            <v>33187</v>
          </cell>
        </row>
        <row r="223">
          <cell r="B223" t="str">
            <v>KIRSCHNER 0.8 MM X 230 MM DOBLE PUNTA</v>
          </cell>
          <cell r="C223">
            <v>34850</v>
          </cell>
        </row>
        <row r="224">
          <cell r="B224" t="str">
            <v>KIRSCHNER 1.0 MM X 230 MM DOBLE PUNTA</v>
          </cell>
          <cell r="C224">
            <v>34850</v>
          </cell>
        </row>
        <row r="225">
          <cell r="B225" t="str">
            <v>KIRSCHNER 1.2 MM X 230 MM DOBLE PUNTA</v>
          </cell>
          <cell r="C225">
            <v>34850</v>
          </cell>
        </row>
        <row r="226">
          <cell r="B226" t="str">
            <v>KIRSCHNER 1.5 MM X 230 MM DOBLE PUNTA</v>
          </cell>
          <cell r="C226">
            <v>34850</v>
          </cell>
        </row>
        <row r="227">
          <cell r="B227" t="str">
            <v>KIRSCHNER 1.8 MM X 230 MM DOBLE PUNTA</v>
          </cell>
          <cell r="C227">
            <v>35008</v>
          </cell>
        </row>
        <row r="228">
          <cell r="B228" t="str">
            <v>KIRSCHNER 2.0 MM X 230 MM DOBLE PUNTA</v>
          </cell>
          <cell r="C228">
            <v>35008</v>
          </cell>
        </row>
        <row r="229">
          <cell r="B229" t="str">
            <v>STEINMAN 2.5 MM X 230 MM</v>
          </cell>
          <cell r="C229">
            <v>19610</v>
          </cell>
        </row>
        <row r="230">
          <cell r="B230" t="str">
            <v>STEINMAN 3.0 MM X 230 MM</v>
          </cell>
          <cell r="C230">
            <v>19811</v>
          </cell>
        </row>
        <row r="231">
          <cell r="B231" t="str">
            <v>STEINMAN 3.5 MM X 230 MM</v>
          </cell>
          <cell r="C231">
            <v>22382</v>
          </cell>
        </row>
        <row r="232">
          <cell r="B232" t="str">
            <v>STEINMAN 4.0 MM X 230 MM</v>
          </cell>
          <cell r="C232">
            <v>28448</v>
          </cell>
        </row>
        <row r="233">
          <cell r="B233" t="str">
            <v>STEINMAN 4.5 MM X 230 MM</v>
          </cell>
          <cell r="C233">
            <v>33879</v>
          </cell>
        </row>
        <row r="234">
          <cell r="B234" t="str">
            <v>STEINMAN 5.0 MM X 230 MM</v>
          </cell>
          <cell r="C234">
            <v>34506</v>
          </cell>
        </row>
        <row r="235">
          <cell r="B235" t="str">
            <v>STEINMAN 2.5 MM X 230 MM PUNTA ROSCA</v>
          </cell>
          <cell r="C235">
            <v>42124</v>
          </cell>
        </row>
        <row r="236">
          <cell r="B236" t="str">
            <v>STEINMAN 3.0 MM X 230 MM PUNTA ROSCA</v>
          </cell>
          <cell r="C236">
            <v>42124</v>
          </cell>
        </row>
        <row r="237">
          <cell r="B237" t="str">
            <v>STEINMAN 3.5 MM X 230 MM PUNTA ROSCA</v>
          </cell>
          <cell r="C237">
            <v>43337</v>
          </cell>
        </row>
        <row r="238">
          <cell r="B238" t="str">
            <v>STEINMAN 4.0 MM X 230 MM PUNTA ROSCA</v>
          </cell>
          <cell r="C238">
            <v>43337</v>
          </cell>
        </row>
        <row r="239">
          <cell r="B239" t="str">
            <v>STEINMAN 4.5 MM X 230 MM PUNTA ROSCA</v>
          </cell>
          <cell r="C239">
            <v>43337</v>
          </cell>
        </row>
        <row r="240">
          <cell r="B240" t="str">
            <v>STEINMAN 5.0 MM X 230 MM PUNTA ROSCA</v>
          </cell>
          <cell r="C240">
            <v>48788</v>
          </cell>
        </row>
        <row r="241">
          <cell r="B241" t="str">
            <v>STEINMAN 2.5 MM X 230 MM DOBLE PUNTA</v>
          </cell>
          <cell r="C241">
            <v>34084</v>
          </cell>
        </row>
        <row r="242">
          <cell r="B242" t="str">
            <v>STEINMAN 3.0 MM X 230 MM DOBLE PUNTA</v>
          </cell>
          <cell r="C242">
            <v>34084</v>
          </cell>
        </row>
        <row r="243">
          <cell r="B243" t="str">
            <v>STEINMAN 3.5 MM X 230 MM DOBLE PUNTA</v>
          </cell>
          <cell r="C243">
            <v>34084</v>
          </cell>
        </row>
        <row r="244">
          <cell r="B244" t="str">
            <v>STEINMAN 4.0 MM X 230 MM DOBLE PUNTA</v>
          </cell>
          <cell r="C244">
            <v>35136</v>
          </cell>
        </row>
        <row r="245">
          <cell r="B245" t="str">
            <v>STEINMAN 4.5 MM X 230 MM DOBLE PUNTA</v>
          </cell>
          <cell r="C245">
            <v>35136</v>
          </cell>
        </row>
        <row r="246">
          <cell r="B246" t="str">
            <v>STEINMAN 5.0 MM X 230 MM DOBLE PUNTA</v>
          </cell>
          <cell r="C246">
            <v>37361</v>
          </cell>
        </row>
        <row r="247">
          <cell r="C247" t="str">
            <v xml:space="preserve">VALOR FINAL ESTIMADO UNITARIO APLICADO DESCUENTO TOTAL MAS  IVA INCLUIDO </v>
          </cell>
        </row>
        <row r="249">
          <cell r="B249" t="str">
            <v>MATRIZ ÓSEA DESMINERALIZADA TIPO PUTTY X  1CC.</v>
          </cell>
          <cell r="C249">
            <v>1276531</v>
          </cell>
        </row>
        <row r="250">
          <cell r="B250" t="str">
            <v>MATRIZ ÓSEA DESMINERALIZADA TIPO PUTTY X  2 CC.</v>
          </cell>
          <cell r="C250">
            <v>2243076</v>
          </cell>
        </row>
        <row r="251">
          <cell r="B251" t="str">
            <v>MATRIZ ÓSEA DESMINERALIZADA TIPO PUTTY X  2.5 CC.</v>
          </cell>
          <cell r="C251">
            <v>2602596</v>
          </cell>
        </row>
        <row r="252">
          <cell r="B252" t="str">
            <v>MATRIZ ÓSEA DESMINERALIZADA TIPO PUTTY X 5 CC.</v>
          </cell>
          <cell r="C252">
            <v>3406673</v>
          </cell>
        </row>
        <row r="253">
          <cell r="B253" t="str">
            <v>MATRIZ ÓSEA DESMINERALIZADA TIPO PUTTY X 10 CC.</v>
          </cell>
          <cell r="C253">
            <v>5043125</v>
          </cell>
        </row>
        <row r="254">
          <cell r="B254" t="str">
            <v>MATRIZ ÓSEA DESMINERALIZADA TIPO PUTTY X 15 CC.</v>
          </cell>
          <cell r="C254">
            <v>4792155</v>
          </cell>
        </row>
        <row r="255">
          <cell r="C255" t="str">
            <v xml:space="preserve">VALOR FINAL ESTIMADO UNITARIO APLICADO DESCUENTO TOTAL MAS  IVA INCLUIDO </v>
          </cell>
        </row>
        <row r="257">
          <cell r="B257" t="str">
            <v>MATRIZ ÓSEA DESMINERALIZADA - CHIP HUESO ESPONJOSO X 1 CC.</v>
          </cell>
          <cell r="C257">
            <v>1568452</v>
          </cell>
        </row>
        <row r="258">
          <cell r="B258" t="str">
            <v>MATRIZ ÓSEA DESMINERALIZADA - CHIP HUESO ESPONJOSO X 3 CC.</v>
          </cell>
          <cell r="C258">
            <v>2696103</v>
          </cell>
        </row>
        <row r="259">
          <cell r="B259" t="str">
            <v>MATRIZ ÓSEA DESMINERALIZADA - CHIP HUESO ESPONJOSO X 5 CC.</v>
          </cell>
          <cell r="C259">
            <v>1835773</v>
          </cell>
        </row>
        <row r="260">
          <cell r="B260" t="str">
            <v>MATRIZ ÓSEA DESMINERALIZADA - CHIP HUESO ESPONJOSO X 10 CC.</v>
          </cell>
          <cell r="C260">
            <v>2497146</v>
          </cell>
        </row>
        <row r="261">
          <cell r="B261" t="str">
            <v>MATRIZ ÓSEA DESMINERALIZADA - CHIP HUESO ESPONJOSO X 15 CC.</v>
          </cell>
          <cell r="C261">
            <v>2795077</v>
          </cell>
        </row>
        <row r="262">
          <cell r="C262" t="str">
            <v xml:space="preserve">VALOR FINAL ESTIMADO UNITARIO APLICADO DESCUENTO TOTAL MAS  IVA INCLUIDO </v>
          </cell>
        </row>
        <row r="263">
          <cell r="B263" t="str">
            <v>DESCRIPCIÓN</v>
          </cell>
          <cell r="C263" t="str">
            <v>ACERO</v>
          </cell>
        </row>
        <row r="264">
          <cell r="B264" t="str">
            <v>ARCOS X 80 MM A 220 MM</v>
          </cell>
          <cell r="C264">
            <v>233569</v>
          </cell>
        </row>
        <row r="265">
          <cell r="B265" t="str">
            <v>BARRAS ROSCADAS A 40 MM A 350 MM</v>
          </cell>
          <cell r="C265">
            <v>106514</v>
          </cell>
        </row>
        <row r="266">
          <cell r="B266" t="str">
            <v>BANDARIN MACHOS Y HEMBRA X 1 A 4 ORIF</v>
          </cell>
          <cell r="C266">
            <v>86101</v>
          </cell>
        </row>
        <row r="267">
          <cell r="B267" t="str">
            <v>PLACAS X 2 A 4 ORIF</v>
          </cell>
          <cell r="C267">
            <v>119936</v>
          </cell>
        </row>
        <row r="268">
          <cell r="B268" t="str">
            <v>PLACAS BIPLANARES X 2 A 4 ORIF</v>
          </cell>
          <cell r="C268">
            <v>119936</v>
          </cell>
        </row>
        <row r="269">
          <cell r="B269" t="str">
            <v>BUCHA HEXAGONAL 30 MM A 40 MM</v>
          </cell>
          <cell r="C269">
            <v>50883</v>
          </cell>
        </row>
        <row r="270">
          <cell r="B270" t="str">
            <v>BUCHA CUBICA X 1 A 4 ORIF</v>
          </cell>
          <cell r="C270">
            <v>91593</v>
          </cell>
        </row>
        <row r="271">
          <cell r="B271" t="str">
            <v>TUERCAS</v>
          </cell>
          <cell r="C271">
            <v>10956</v>
          </cell>
        </row>
        <row r="272">
          <cell r="B272" t="str">
            <v>TUERCAS DE ALARGAMIENTO</v>
          </cell>
          <cell r="C272">
            <v>17676</v>
          </cell>
        </row>
        <row r="273">
          <cell r="B273" t="str">
            <v>TORNILLOS COMUNES X 10 MM A 40 MM</v>
          </cell>
          <cell r="C273">
            <v>30366</v>
          </cell>
        </row>
        <row r="274">
          <cell r="B274" t="str">
            <v>TORRES DE ALARGAMIENTO</v>
          </cell>
          <cell r="C274">
            <v>184250</v>
          </cell>
        </row>
        <row r="275">
          <cell r="B275" t="str">
            <v>ARO EXTENSIÓN A PIE X 140 A 160 LARGO Y CORTO</v>
          </cell>
          <cell r="C275">
            <v>665080</v>
          </cell>
        </row>
        <row r="276">
          <cell r="B276" t="str">
            <v>ARCO FEMORAL 90 MM A 120 MM</v>
          </cell>
          <cell r="C276">
            <v>235512</v>
          </cell>
        </row>
        <row r="277">
          <cell r="B277" t="str">
            <v>PINES DE OLIVA 1,6 MM A 2,0 MM</v>
          </cell>
          <cell r="C277">
            <v>114701</v>
          </cell>
        </row>
        <row r="278">
          <cell r="B278" t="str">
            <v>TORNILLOS FENESTRADOS Y ACANALADOS</v>
          </cell>
          <cell r="C278">
            <v>83060</v>
          </cell>
        </row>
        <row r="279">
          <cell r="C279" t="str">
            <v xml:space="preserve">VALOR FINAL ESTIMADO UNITARIO APLICADO DESCUENTO TOTAL MAS  IVA INCLUIDO </v>
          </cell>
        </row>
        <row r="280">
          <cell r="C280" t="str">
            <v>ACERO</v>
          </cell>
        </row>
        <row r="281">
          <cell r="B281" t="str">
            <v>RIEL DE TRANSPORTE  DE 30 Y 40 CMS</v>
          </cell>
          <cell r="C281">
            <v>3620929</v>
          </cell>
        </row>
        <row r="282">
          <cell r="B282" t="str">
            <v>MECANISMO COMPRESIÓN Y DISTRACCIÓN DE 5 - 10 CMS</v>
          </cell>
          <cell r="C282">
            <v>590582</v>
          </cell>
        </row>
        <row r="283">
          <cell r="B283" t="str">
            <v>CARROS CENTRALES</v>
          </cell>
          <cell r="C283">
            <v>830738</v>
          </cell>
        </row>
        <row r="284">
          <cell r="B284" t="str">
            <v>CARROS LATERALES</v>
          </cell>
          <cell r="C284">
            <v>830738</v>
          </cell>
        </row>
        <row r="285">
          <cell r="B285" t="str">
            <v>CLAVOS DE SHANZ UNIVERSALES CON PUNTA DIAMANTE 5.0 X 90 MM A 250 MM</v>
          </cell>
          <cell r="C285">
            <v>143297</v>
          </cell>
        </row>
        <row r="286">
          <cell r="C286" t="str">
            <v xml:space="preserve">VALOR FINAL ESTIMADO UNITARIO APLICADO DESCUENTO TOTAL MAS  IVA INCLUIDO </v>
          </cell>
        </row>
        <row r="287">
          <cell r="C287" t="str">
            <v>TITANIO</v>
          </cell>
        </row>
        <row r="288">
          <cell r="B288" t="str">
            <v>PLACA EN 8 DE 12 Y 16 MM</v>
          </cell>
          <cell r="C288">
            <v>1062992</v>
          </cell>
        </row>
        <row r="289">
          <cell r="B289" t="str">
            <v>TORNILLO CANULADO DE 4.5</v>
          </cell>
          <cell r="C289">
            <v>218789</v>
          </cell>
        </row>
        <row r="290">
          <cell r="C290" t="str">
            <v xml:space="preserve">VALOR FINAL ESTIMADO UNITARIO APLICADO DESCUENTO TOTAL MAS  IVA INCLUIDO </v>
          </cell>
        </row>
        <row r="291">
          <cell r="C291" t="str">
            <v>TITANIO</v>
          </cell>
        </row>
        <row r="292">
          <cell r="B292" t="str">
            <v xml:space="preserve">TORNILLOS CONICOS DE COMPRESION SIN CABEZA  MEDIDAS MICRO MINI Y ESTÁNDAR </v>
          </cell>
          <cell r="C292">
            <v>799785</v>
          </cell>
        </row>
        <row r="293">
          <cell r="C293" t="str">
            <v xml:space="preserve">VALOR FINAL ESTIMADO UNITARIO APLICADO DESCUENTO TOTAL MAS  IVA INCLUIDO </v>
          </cell>
        </row>
        <row r="294">
          <cell r="C294" t="str">
            <v>TITANIO</v>
          </cell>
        </row>
        <row r="295">
          <cell r="B295" t="str">
            <v xml:space="preserve">PLACA DE CADERA VARIZANTE INFANTIL </v>
          </cell>
          <cell r="C295">
            <v>3232686</v>
          </cell>
        </row>
        <row r="296">
          <cell r="B296" t="str">
            <v xml:space="preserve">TORNILLO PARA PLACA DE CADERA VARIZANTE INFANTIL </v>
          </cell>
          <cell r="C296">
            <v>317840</v>
          </cell>
        </row>
        <row r="297">
          <cell r="C297" t="str">
            <v xml:space="preserve">VALOR FINAL ESTIMADO UNITARIO APLICADO DESCUENTO TOTAL MAS  IVA INCLUIDO </v>
          </cell>
        </row>
        <row r="298">
          <cell r="C298" t="str">
            <v>TITANIO</v>
          </cell>
        </row>
        <row r="299">
          <cell r="B299" t="str">
            <v>PLACA CUBITO PROXIMAL 2.7MM</v>
          </cell>
          <cell r="C299">
            <v>1978343</v>
          </cell>
        </row>
        <row r="300">
          <cell r="B300" t="str">
            <v>TORNILLO CORTICAL 2.7MM</v>
          </cell>
          <cell r="C300">
            <v>127634</v>
          </cell>
        </row>
        <row r="301">
          <cell r="B301" t="str">
            <v>TORNILLO BLOQUEADO 2.7MM</v>
          </cell>
          <cell r="C301">
            <v>205375</v>
          </cell>
        </row>
        <row r="302">
          <cell r="C302" t="str">
            <v xml:space="preserve">VALOR FINAL ESTIMADO UNITARIO APLICADO DESCUENTO TOTAL MAS  IVA INCLUIDO </v>
          </cell>
        </row>
        <row r="303">
          <cell r="C303" t="str">
            <v>TITANIO</v>
          </cell>
        </row>
        <row r="304">
          <cell r="B304" t="str">
            <v>PLACAS RECTAS Y CURVAS DE 3.5 MM PARA PELVIS DE 4 A 14 ORIFICIOS</v>
          </cell>
          <cell r="C304">
            <v>953832</v>
          </cell>
        </row>
        <row r="305">
          <cell r="B305" t="str">
            <v>TORNILLO CORTICAL 3.5 MM</v>
          </cell>
          <cell r="C305">
            <v>86649</v>
          </cell>
        </row>
        <row r="306">
          <cell r="B306" t="str">
            <v>TORNILLO BLOQUEADO 2.7MM</v>
          </cell>
          <cell r="C306">
            <v>255945</v>
          </cell>
        </row>
        <row r="307">
          <cell r="C307" t="str">
            <v xml:space="preserve">VALOR FINAL ESTIMADO UNITARIO APLICADO DESCUENTO TOTAL MAS  IVA INCLUIDO </v>
          </cell>
        </row>
        <row r="308">
          <cell r="C308" t="str">
            <v>TITANIO</v>
          </cell>
        </row>
        <row r="309">
          <cell r="B309" t="str">
            <v>PLACA DE OSTEOTOMIA DE FEMUR Y TIBIA EN CUÑA DE 4.5 MM</v>
          </cell>
          <cell r="C309">
            <v>1094149</v>
          </cell>
        </row>
        <row r="310">
          <cell r="B310" t="str">
            <v>TORNILLO CORTICAL 4.5 MM</v>
          </cell>
          <cell r="C310">
            <v>143799</v>
          </cell>
        </row>
        <row r="311">
          <cell r="B311" t="str">
            <v>TORNILLO BLOQUEADO 4.5.MM</v>
          </cell>
          <cell r="C311">
            <v>161596</v>
          </cell>
        </row>
        <row r="312">
          <cell r="C312" t="str">
            <v xml:space="preserve">VALOR FINAL ESTIMADO UNITARIO APLICADO DESCUENTO TOTAL MAS  IVA INCLUIDO </v>
          </cell>
        </row>
        <row r="313">
          <cell r="C313" t="str">
            <v>TITANIO</v>
          </cell>
        </row>
        <row r="314">
          <cell r="B314" t="str">
            <v>CLAVO FEMUR UNIVERSAL CON ANTIBITICO O RECUBRIMIENTO</v>
          </cell>
          <cell r="C314">
            <v>3308144</v>
          </cell>
        </row>
        <row r="315">
          <cell r="B315" t="str">
            <v>PERNO DE BLOQUEO UNIVERSAL DE 4,0 MM X 25 MM a 90 MM</v>
          </cell>
          <cell r="C315">
            <v>378722</v>
          </cell>
        </row>
        <row r="316">
          <cell r="B316" t="str">
            <v>TAPÓN  UNIVERSAL</v>
          </cell>
          <cell r="C316">
            <v>371180</v>
          </cell>
        </row>
        <row r="317">
          <cell r="C317" t="str">
            <v xml:space="preserve">VALOR FINAL ESTIMADO UNITARIO APLICADO DESCUENTO TOTAL MAS  IVA INCLUIDO </v>
          </cell>
        </row>
        <row r="318">
          <cell r="C318" t="str">
            <v>TITANIO</v>
          </cell>
        </row>
        <row r="319">
          <cell r="B319" t="str">
            <v>PLACA LCP RECTA PEDIATRICA ASTRON 2.7 X 5H A 10 H</v>
          </cell>
          <cell r="C319">
            <v>2752250</v>
          </cell>
        </row>
        <row r="320">
          <cell r="B320" t="str">
            <v>- PLACA DE CADERA LCP PEDIATRICA ASTRON 2.7 X 2H ANGULO 100°. 130°</v>
          </cell>
          <cell r="C320">
            <v>2969044</v>
          </cell>
        </row>
        <row r="321">
          <cell r="B321" t="str">
            <v>- PLACA BLOQUEADA TIT RECONSTRUCCION PEDIATRICA ASTRON 2.7 X 4H A 10H</v>
          </cell>
          <cell r="C321">
            <v>3045765</v>
          </cell>
        </row>
        <row r="322">
          <cell r="B322" t="str">
            <v>- PLACA BLOQUEADA TIT PEDIATRICA ASTRON EN T 2.7 X 3H – 7 H</v>
          </cell>
          <cell r="C322">
            <v>3295755</v>
          </cell>
        </row>
        <row r="323">
          <cell r="B323" t="str">
            <v>- PLACA BLOQUEADA TIT PEDIATRICA CONDILAR ANG 90°  T 3.5 X 3H – 7 H</v>
          </cell>
          <cell r="C323">
            <v>3582366</v>
          </cell>
        </row>
        <row r="324">
          <cell r="B324" t="str">
            <v>- PLACA LCP TIT DE CADERA PEDIATRICA  ANGULO 100° 3.5 X 3H</v>
          </cell>
          <cell r="C324">
            <v>3707024</v>
          </cell>
        </row>
        <row r="325">
          <cell r="B325" t="str">
            <v>- PLACA LCP TIT DE CADERA PEDIATRICA  ANGULO 120° 3.5 X 4H</v>
          </cell>
          <cell r="C325">
            <v>3707024</v>
          </cell>
        </row>
        <row r="326">
          <cell r="B326" t="str">
            <v>- PLACA TIT RECONSTRUCCION PEDIATRICA  3.5 X 5H A 10 ,12 H</v>
          </cell>
          <cell r="C326">
            <v>3707024</v>
          </cell>
        </row>
        <row r="327">
          <cell r="B327" t="str">
            <v>PLACA BLOQUEADA TIT PEDIATRICA  EN L DER Y IZQ 3.5 X 3H A 8 H</v>
          </cell>
          <cell r="C327">
            <v>2515289</v>
          </cell>
        </row>
        <row r="328">
          <cell r="B328" t="str">
            <v>- PLACA LCP TIT CONDILAR PEDIATRICA  ANGULO 90° 5.0 X 3H A 7 H</v>
          </cell>
          <cell r="C328">
            <v>3758933</v>
          </cell>
        </row>
        <row r="329">
          <cell r="B329" t="str">
            <v>PLACA LCP TIT DE CADERA PEDTIATRICA  ANGULO 110° - 120° -130° 5.0 X 4H</v>
          </cell>
          <cell r="C329">
            <v>3577254</v>
          </cell>
        </row>
        <row r="330">
          <cell r="B330" t="str">
            <v>PLACA BLOQUEADA TIT PEDIATRICA CONDILAR ANG 90°  T 3.5 X 3H</v>
          </cell>
          <cell r="C330">
            <v>3758933</v>
          </cell>
        </row>
        <row r="331">
          <cell r="B331" t="str">
            <v>- PLACA BLOQUEADA TIT PEDIATRICA CONDILAR ANG 90° T 3.5 X 3H</v>
          </cell>
          <cell r="C331">
            <v>3758933</v>
          </cell>
        </row>
        <row r="332">
          <cell r="B332" t="str">
            <v>CONTRATO DE SUMINISTROS, PN-UPRES VALLE N° 100-8-20508/2021 SUSCRITO ENTRE LA POLICÍA NACIONAL  - UNIDAD PRESTADORA DE SALUD VALLE DEL CAUCA Y SERMEQS S.A.S CUYO OBJETO ES SUMINISTRO DE INSUMOS DE OSTEOSÍNTESIS PARA EL SERVICIO DE CIRUGÍA DEL ESTABLECIMIENTO DE SANIDAD POLICIAL COMPLEMENTARIO CLINICA VALLE DEL CAUCA ESPCO DEVAL DE LA UNIDAD PRESTADORA DE SALUD VALLE DEL CAUCA, CON DESTINO A LOS USUARIOS DEL SUBSISTEMA DE SALUD DE LA POLICÍA NACIONAL. Para los Grupos 2 Y 6.</v>
          </cell>
        </row>
        <row r="333">
          <cell r="B333" t="str">
            <v>MINIPLACA HAND RECTA   X 4 A 16 ORIF</v>
          </cell>
          <cell r="C333">
            <v>410778</v>
          </cell>
        </row>
        <row r="334">
          <cell r="B334" t="str">
            <v>MINIPLACA  HAND EN T ANGOSTAS DE 5 A 8 ORIFI</v>
          </cell>
          <cell r="C334">
            <v>388461</v>
          </cell>
        </row>
        <row r="335">
          <cell r="B335" t="str">
            <v>MINIPLACA HAND CONDILAR DE 3 X 2 Y 4 X 2 ORF</v>
          </cell>
          <cell r="C335">
            <v>477148</v>
          </cell>
        </row>
        <row r="336">
          <cell r="B336" t="str">
            <v>MINIPLACA HAND EN Y  DE 3 X 2 Y 4 X 2 C/P</v>
          </cell>
          <cell r="C336">
            <v>418641</v>
          </cell>
        </row>
        <row r="337">
          <cell r="B337" t="str">
            <v>MINIPLACA HAND  CUADRADA  DE 2 X 2 Y 2 X 3 ORF</v>
          </cell>
          <cell r="C337">
            <v>660283</v>
          </cell>
        </row>
        <row r="338">
          <cell r="B338" t="str">
            <v>MINIPLACA HAND EN L DER Y IZQ DE  X 6H S/P</v>
          </cell>
          <cell r="C338">
            <v>447632</v>
          </cell>
        </row>
        <row r="339">
          <cell r="B339" t="str">
            <v>MICROTORNILLO DE  1.2 /1.3 MM X 4 A 30 MM</v>
          </cell>
          <cell r="C339">
            <v>144591</v>
          </cell>
        </row>
        <row r="340">
          <cell r="B340" t="str">
            <v>MICROTIRNILLO AUTOTARRAJANTE DE EMERGENCIA</v>
          </cell>
          <cell r="C340">
            <v>152554</v>
          </cell>
        </row>
        <row r="341">
          <cell r="C341" t="str">
            <v xml:space="preserve">VALOR FINAL ESTIMADO UNITARIO APLICADO DESCUENTO TOTAL MAS  IVA INCLUIDO </v>
          </cell>
        </row>
        <row r="342">
          <cell r="C342" t="str">
            <v>TITANIO</v>
          </cell>
        </row>
        <row r="343">
          <cell r="B343" t="str">
            <v>MINIPLACA BLOQUEADA HAND  LINEAL  X 4 A 10 ORIF</v>
          </cell>
          <cell r="C343">
            <v>805196</v>
          </cell>
        </row>
        <row r="344">
          <cell r="B344" t="str">
            <v>MINIPLACA BLOQUEADA HAND  RECTA  X 4  A 12 ORIF</v>
          </cell>
          <cell r="C344">
            <v>687041</v>
          </cell>
        </row>
        <row r="345">
          <cell r="B345" t="str">
            <v>MINIPLACA BLOQUEADA HAND  CONDILAR DE  5 X 2 Y 6 X 2 ORIF</v>
          </cell>
          <cell r="C345">
            <v>1019477</v>
          </cell>
        </row>
        <row r="346">
          <cell r="B346" t="str">
            <v>MINIPLACA BLOQUEADA HAND  EN Y DE 5 X 2 C/P TALLA  M</v>
          </cell>
          <cell r="C346">
            <v>726803</v>
          </cell>
        </row>
        <row r="347">
          <cell r="B347" t="str">
            <v>MINIPLACA BLOQUEADA HAND  EN T  DE 8 X 3 ORIF</v>
          </cell>
          <cell r="C347">
            <v>685801</v>
          </cell>
        </row>
        <row r="348">
          <cell r="B348" t="str">
            <v>MINIPLACA BLOQUEADA HAND  CUADRADA  DE 2 X 2 Y 2 X 5 ORIF</v>
          </cell>
          <cell r="C348">
            <v>801058</v>
          </cell>
        </row>
        <row r="349">
          <cell r="B349" t="str">
            <v>MINIPLACA BLOQUEADA HAND  CUADRADA DER Y IZQ  DE 2 X 3 Y 2 X 4 ORF</v>
          </cell>
          <cell r="C349">
            <v>816262</v>
          </cell>
        </row>
        <row r="350">
          <cell r="B350" t="str">
            <v>MINIPLACA BLOQUEADA HAND  EN L DER Y IZQ  X 6 ORIF</v>
          </cell>
          <cell r="C350">
            <v>617676</v>
          </cell>
        </row>
        <row r="351">
          <cell r="B351" t="str">
            <v>MICROTORNILLO  HAND AUTORROSCANTE  x 6 MM AL 20 MM</v>
          </cell>
          <cell r="C351">
            <v>139338</v>
          </cell>
        </row>
        <row r="352">
          <cell r="B352" t="str">
            <v>MICROTORNILLO  HAND AUTORROSCANTE BLOQUEADO  x 6 MM AL 20 MM</v>
          </cell>
          <cell r="C352">
            <v>189709</v>
          </cell>
        </row>
        <row r="353">
          <cell r="B353" t="str">
            <v>MICROTIRNILLO AUTOTARRAJANTE DE EMERGENCIA</v>
          </cell>
          <cell r="C353">
            <v>124351</v>
          </cell>
        </row>
        <row r="354">
          <cell r="C354" t="str">
            <v xml:space="preserve">VALOR FINAL ESTIMADO UNITARIO APLICADO DESCUENTO TOTAL MAS  IVA INCLUIDO </v>
          </cell>
        </row>
        <row r="355">
          <cell r="C355" t="str">
            <v>TITANIO</v>
          </cell>
        </row>
        <row r="356">
          <cell r="B356" t="str">
            <v>MINIPLACA BLOQUEADA HAND ANATOMICA LINEAL  X 4  ORIF</v>
          </cell>
          <cell r="C356">
            <v>590284</v>
          </cell>
        </row>
        <row r="357">
          <cell r="B357" t="str">
            <v>MINIPLACA BLOQUEADA HAND ANATOMICA CONDILAR DE 5 X 2 Y 6 X 2 ORIF</v>
          </cell>
          <cell r="C357">
            <v>938425</v>
          </cell>
        </row>
        <row r="358">
          <cell r="B358" t="str">
            <v>MINIPLACA BLOQUEADA HAND ANATOMICA  EN T X 9 ORIF</v>
          </cell>
          <cell r="C358">
            <v>778585</v>
          </cell>
        </row>
        <row r="359">
          <cell r="B359" t="str">
            <v>MINIPLACA BLOQUEADA HAND ANATOMICA CUADRADA  DE 2 X 2 ORF</v>
          </cell>
          <cell r="C359">
            <v>805309</v>
          </cell>
        </row>
        <row r="360">
          <cell r="B360" t="str">
            <v>MINIPLACA BLOQUEADA HAND ANATOMICA EN L DER Y IZQ X 6 ORIF</v>
          </cell>
          <cell r="C360">
            <v>693507</v>
          </cell>
        </row>
        <row r="361">
          <cell r="B361" t="str">
            <v>MINIPLACA BLOQUEADA HAND ANATOMICA EN LINEAL  X8  ORIF</v>
          </cell>
          <cell r="C361">
            <v>511084</v>
          </cell>
        </row>
        <row r="362">
          <cell r="B362" t="str">
            <v>MICROTORNILLO HAND  AUTORROSCANTE   x 6 MM AL 30 MM</v>
          </cell>
          <cell r="C362">
            <v>167755</v>
          </cell>
        </row>
        <row r="363">
          <cell r="B363" t="str">
            <v>MICROTORNILLO HAND  AUTORROSCANTE  BLOQUEADO  x 6 MM AL 30 MM</v>
          </cell>
          <cell r="C363">
            <v>191727</v>
          </cell>
        </row>
        <row r="364">
          <cell r="B364" t="str">
            <v>MICROTIRNILLO AUTOTARRAJANTE DE EMERGENCIA</v>
          </cell>
          <cell r="C364">
            <v>160956</v>
          </cell>
        </row>
        <row r="365">
          <cell r="C365" t="str">
            <v xml:space="preserve">VALOR FINAL ESTIMADO UNITARIO APLICADO DESCUENTO TOTAL MAS  IVA INCLUIDO </v>
          </cell>
        </row>
        <row r="366">
          <cell r="C366" t="str">
            <v>TITANIO</v>
          </cell>
        </row>
        <row r="367">
          <cell r="B367" t="str">
            <v>TUTOR  ARTICULADO TIPO NELSON CON COMPRESIÓN Y DISTRACCIÓN DINÁMICO</v>
          </cell>
          <cell r="C367">
            <v>3661318</v>
          </cell>
        </row>
        <row r="368">
          <cell r="B368" t="str">
            <v>FIJADOR MINIRIEL ARTICULADO "S"</v>
          </cell>
          <cell r="C368">
            <v>2475184</v>
          </cell>
        </row>
        <row r="369">
          <cell r="B369" t="str">
            <v>FIJADOR MINIRIEL ARTICULADO  "M"</v>
          </cell>
          <cell r="C369">
            <v>2475184</v>
          </cell>
        </row>
        <row r="370">
          <cell r="B370" t="str">
            <v>FIJADOR MINIRIEL ARTICULADO LATERAL</v>
          </cell>
          <cell r="C370">
            <v>2546553</v>
          </cell>
        </row>
        <row r="371">
          <cell r="B371" t="str">
            <v>FIJADOR MINIPINING S</v>
          </cell>
          <cell r="C371">
            <v>3041373</v>
          </cell>
        </row>
        <row r="372">
          <cell r="B372" t="str">
            <v>FIJADOR MINIPINING M</v>
          </cell>
          <cell r="C372">
            <v>3041373</v>
          </cell>
        </row>
        <row r="373">
          <cell r="B373" t="str">
            <v>FIJADOR MINIPINING L</v>
          </cell>
          <cell r="C373">
            <v>3041373</v>
          </cell>
        </row>
        <row r="374">
          <cell r="B374" t="str">
            <v>FIJADOR DE MUÑECA TIPO COLLES (INCLUYE SCHANZ)</v>
          </cell>
          <cell r="C374">
            <v>1682672</v>
          </cell>
        </row>
        <row r="375">
          <cell r="B375" t="str">
            <v>CLAVO SHANZ 1,8 X 90</v>
          </cell>
          <cell r="C375">
            <v>62851</v>
          </cell>
        </row>
        <row r="376">
          <cell r="B376" t="str">
            <v>CLAVO SHANZ 1,8 X 100</v>
          </cell>
          <cell r="C376">
            <v>59548</v>
          </cell>
        </row>
        <row r="377">
          <cell r="B377" t="str">
            <v>CLAVO SHANZ 1,8 X 120</v>
          </cell>
          <cell r="C377">
            <v>60889</v>
          </cell>
        </row>
        <row r="378">
          <cell r="B378" t="str">
            <v>CLAVO SHANZ 2,0 X 90</v>
          </cell>
          <cell r="C378">
            <v>64049</v>
          </cell>
        </row>
        <row r="379">
          <cell r="B379" t="str">
            <v>CLAVO SHANZ 2,0 X 100</v>
          </cell>
          <cell r="C379">
            <v>65333</v>
          </cell>
        </row>
        <row r="380">
          <cell r="B380" t="str">
            <v>CLAVO SHANZ 2,0 X 120</v>
          </cell>
          <cell r="C380">
            <v>63993</v>
          </cell>
        </row>
        <row r="381">
          <cell r="B381" t="str">
            <v>CLAVO SHANZ 2,0 X 130</v>
          </cell>
          <cell r="C381">
            <v>63993</v>
          </cell>
        </row>
        <row r="382">
          <cell r="B382" t="str">
            <v>CLAVO SHANZ 4,0  X 100</v>
          </cell>
          <cell r="C382">
            <v>65535</v>
          </cell>
        </row>
        <row r="383">
          <cell r="B383" t="str">
            <v>CLAVO SHANZ 4,0  X 120</v>
          </cell>
          <cell r="C383">
            <v>65535</v>
          </cell>
        </row>
        <row r="384">
          <cell r="B384" t="str">
            <v>CLAVO SHANZ 4,0  X 130</v>
          </cell>
          <cell r="C384">
            <v>65535</v>
          </cell>
        </row>
        <row r="385">
          <cell r="B385" t="str">
            <v>CLAVO SHANZ 4,0  X 150</v>
          </cell>
          <cell r="C385">
            <v>65535</v>
          </cell>
        </row>
        <row r="386">
          <cell r="B386" t="str">
            <v>CLAVO SHANZ 4,0  X 180</v>
          </cell>
          <cell r="C386">
            <v>65535</v>
          </cell>
        </row>
        <row r="387">
          <cell r="C387" t="str">
            <v xml:space="preserve">VALOR FINAL ESTIMADO UNITARIO APLICADO DESCUENTO TOTAL MAS  IVA INCLUIDO </v>
          </cell>
        </row>
        <row r="388">
          <cell r="C388" t="str">
            <v>TITANIO</v>
          </cell>
        </row>
        <row r="389">
          <cell r="B389" t="str">
            <v>PLACA LCP-2.4-T CUERPO  7 AGUJ CA 3 AGUJ L57</v>
          </cell>
          <cell r="C389">
            <v>897849</v>
          </cell>
        </row>
        <row r="390">
          <cell r="B390" t="str">
            <v>PLACA ADAPTACIÓN LCP-Y 2.4 CUERPO 7 AGUJ CA</v>
          </cell>
          <cell r="C390">
            <v>1087178</v>
          </cell>
        </row>
        <row r="391">
          <cell r="B391" t="str">
            <v>PLACA ADAPTACIÓN LCP-T 2.4 CUERPO 7 AGUJ CA</v>
          </cell>
          <cell r="C391">
            <v>1063592</v>
          </cell>
        </row>
        <row r="392">
          <cell r="B392" t="str">
            <v xml:space="preserve">PLACA LCP 2.4 RECTA  4  AGUJ L36 </v>
          </cell>
          <cell r="C392">
            <v>999874</v>
          </cell>
        </row>
        <row r="393">
          <cell r="B393" t="str">
            <v>PLACA LCP 2.4 RECTA  6 AGUJ L52</v>
          </cell>
          <cell r="C393">
            <v>1071206</v>
          </cell>
        </row>
        <row r="394">
          <cell r="B394" t="str">
            <v>PLACA LCP 2.4 RECTA   8 AGUJ L68</v>
          </cell>
          <cell r="C394">
            <v>816621</v>
          </cell>
        </row>
        <row r="395">
          <cell r="B395" t="str">
            <v>PLACA CONDIL LCP 2.4 CUERPO  7 AGUJ CA 2 AGU</v>
          </cell>
          <cell r="C395">
            <v>1042706</v>
          </cell>
        </row>
        <row r="396">
          <cell r="B396" t="str">
            <v>PLACA ADAPT 2.4  ACERO 12 AGUJ</v>
          </cell>
          <cell r="C396">
            <v>1043186</v>
          </cell>
        </row>
        <row r="397">
          <cell r="B397" t="str">
            <v>TORN-CORT Ø2.4 AUTORROSC ACERO  L6 HASTA L26</v>
          </cell>
          <cell r="C397">
            <v>147371</v>
          </cell>
        </row>
        <row r="398">
          <cell r="B398" t="str">
            <v>TORN-BLOQ Ø2.4 AUTORROSC  ACERO L6 HASTA L26</v>
          </cell>
          <cell r="C398">
            <v>188659</v>
          </cell>
        </row>
        <row r="399">
          <cell r="C399" t="str">
            <v xml:space="preserve">VALOR FINAL ESTIMADO UNITARIO APLICADO DESCUENTO TOTAL MAS  IVA INCLUIDO </v>
          </cell>
        </row>
        <row r="400">
          <cell r="C400" t="str">
            <v>TITANIO</v>
          </cell>
        </row>
        <row r="401">
          <cell r="B401" t="str">
            <v>PLACA NAVICULAR  2.4 CON ÁNGULO FIJO</v>
          </cell>
          <cell r="C401">
            <v>984894</v>
          </cell>
        </row>
        <row r="402">
          <cell r="B402" t="str">
            <v>PLACA DE CUBOIDE 2.4 CON ACERO ÁNGULO FIJO IZQ, DER</v>
          </cell>
          <cell r="C402">
            <v>1532442</v>
          </cell>
        </row>
        <row r="403">
          <cell r="B403" t="str">
            <v>PLACA PARA ASTRÁGALO 2.4 CON ÁNGULO FIJO</v>
          </cell>
          <cell r="C403">
            <v>1283242</v>
          </cell>
        </row>
        <row r="404">
          <cell r="B404" t="str">
            <v xml:space="preserve">PLACA DE BLOQUEO 2.4/2.7 EN X  PEQUEÑA 18 X 12 MM </v>
          </cell>
          <cell r="C404">
            <v>1639448</v>
          </cell>
        </row>
        <row r="405">
          <cell r="B405" t="str">
            <v>PLACA DE BLOQUEO 2.4/2.7 EN X MEDIANA 24 X 14 MM</v>
          </cell>
          <cell r="C405">
            <v>1685215</v>
          </cell>
        </row>
        <row r="406">
          <cell r="B406" t="str">
            <v>PLACA DE BLOQUEO 2.4/2.7 EN X GRANDE 30 X 14 MM</v>
          </cell>
          <cell r="C406">
            <v>1749174</v>
          </cell>
        </row>
        <row r="407">
          <cell r="B407" t="str">
            <v>PLACA DE BLOQUEO 2.4/2.7 RECTA 2 AGUJEROS 17 X 6.0 X 1.6 MM</v>
          </cell>
          <cell r="C407">
            <v>1247501</v>
          </cell>
        </row>
        <row r="408">
          <cell r="B408" t="str">
            <v>PLACA LCP 2.7 RECTA 4 AGUJ L40</v>
          </cell>
          <cell r="C408">
            <v>1221918</v>
          </cell>
        </row>
        <row r="409">
          <cell r="B409" t="str">
            <v>PLACA LCP 2.7 RECTA 6 AGUJ L58</v>
          </cell>
          <cell r="C409">
            <v>1276952</v>
          </cell>
        </row>
        <row r="410">
          <cell r="B410" t="str">
            <v>PLACA CONDIL LCP 2.7 CUERPO 7 AGUJ CA 2 AGU</v>
          </cell>
          <cell r="C410">
            <v>1464139</v>
          </cell>
        </row>
        <row r="411">
          <cell r="B411" t="str">
            <v xml:space="preserve">PLACA LCP-2.7-T CUERPO 3 AGUJ CA 2 AGUJ </v>
          </cell>
          <cell r="C411">
            <v>1389207</v>
          </cell>
        </row>
        <row r="412">
          <cell r="B412" t="str">
            <v>PLACA LCP-2.7-L OBLICUA DER, IZQ CUERPO 3 AGUJ</v>
          </cell>
          <cell r="C412">
            <v>1406838</v>
          </cell>
        </row>
        <row r="413">
          <cell r="B413" t="str">
            <v>PLACA LCP-2.7-L DER, IZQ CUERPO 3 AGUJ CA 2 AGU</v>
          </cell>
          <cell r="C413">
            <v>1406838</v>
          </cell>
        </row>
        <row r="414">
          <cell r="B414" t="str">
            <v xml:space="preserve">PLACA BLOQ-H 2.7 5 AGUJ L31 </v>
          </cell>
          <cell r="C414">
            <v>1376746</v>
          </cell>
        </row>
        <row r="415">
          <cell r="B415" t="str">
            <v>PLACA BLOQ-H 2.7 8 AGUJ L45</v>
          </cell>
          <cell r="C415">
            <v>1290263</v>
          </cell>
        </row>
        <row r="416">
          <cell r="B416" t="str">
            <v>TORN-BLOQ Ø 2.7 CABEZA LCP2.4 AUTORROSC L10 HASTA L40</v>
          </cell>
          <cell r="C416">
            <v>203634</v>
          </cell>
        </row>
        <row r="417">
          <cell r="B417" t="str">
            <v>TORN-CORT Ø 2.7 AUTORROSC L10 HASTA L40</v>
          </cell>
          <cell r="C417">
            <v>189723</v>
          </cell>
        </row>
        <row r="418">
          <cell r="C418" t="str">
            <v xml:space="preserve">VALOR FINAL ESTIMADO UNITARIO APLICADO DESCUENTO TOTAL MAS  IVA INCLUIDO </v>
          </cell>
        </row>
        <row r="419">
          <cell r="C419" t="str">
            <v>TITANIO</v>
          </cell>
        </row>
        <row r="420">
          <cell r="B420" t="str">
            <v>ANCLAJES OSEOS TIPO NUDO 1.0 A 5.0</v>
          </cell>
          <cell r="C420">
            <v>2186262</v>
          </cell>
        </row>
        <row r="421">
          <cell r="B421" t="str">
            <v xml:space="preserve">ESPACIADOR DE TENDON </v>
          </cell>
          <cell r="C421">
            <v>2109873</v>
          </cell>
        </row>
        <row r="422">
          <cell r="B422" t="str">
            <v>MINISUTUTAS ANCLADAS DE 1.7 – 2.0 MM PARA MANO</v>
          </cell>
          <cell r="C422">
            <v>2003310</v>
          </cell>
        </row>
        <row r="423">
          <cell r="B423" t="str">
            <v>NEUROTUVO</v>
          </cell>
          <cell r="C423">
            <v>533156</v>
          </cell>
        </row>
        <row r="424">
          <cell r="C424" t="str">
            <v xml:space="preserve">VALOR FINAL ESTIMADO UNITARIO APLICADO DESCUENTO TOTAL MAS  IVA INCLUIDO </v>
          </cell>
        </row>
        <row r="425">
          <cell r="C425" t="str">
            <v>TITANIO</v>
          </cell>
        </row>
        <row r="426">
          <cell r="B426" t="str">
            <v>PLACA DE ARTRODESIS DE MUÑECA 2.7 MM</v>
          </cell>
          <cell r="C426">
            <v>2497610</v>
          </cell>
        </row>
        <row r="427">
          <cell r="B427" t="str">
            <v>TORNILLO CORTICAL 2.7MM</v>
          </cell>
          <cell r="C427">
            <v>89834</v>
          </cell>
        </row>
        <row r="428">
          <cell r="B428" t="str">
            <v>TORNILLO BLOQUEADO 2.7MM</v>
          </cell>
          <cell r="C428">
            <v>125379</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249977111117893"/>
  </sheetPr>
  <dimension ref="A1:H255"/>
  <sheetViews>
    <sheetView zoomScale="80" zoomScaleNormal="80" workbookViewId="0">
      <pane xSplit="3" ySplit="4" topLeftCell="D5" activePane="bottomRight" state="frozen"/>
      <selection pane="topRight" activeCell="D1" sqref="D1"/>
      <selection pane="bottomLeft" activeCell="A4" sqref="A4"/>
      <selection pane="bottomRight" activeCell="Q9" sqref="Q9"/>
    </sheetView>
  </sheetViews>
  <sheetFormatPr baseColWidth="10" defaultColWidth="17.7109375" defaultRowHeight="12" x14ac:dyDescent="0.25"/>
  <cols>
    <col min="1" max="1" width="9.28515625" style="13" customWidth="1"/>
    <col min="2" max="2" width="12.140625" style="13" customWidth="1"/>
    <col min="3" max="3" width="54.5703125" style="2" customWidth="1"/>
    <col min="4" max="4" width="14.140625" style="2" customWidth="1"/>
    <col min="5" max="5" width="13.28515625" style="2" customWidth="1"/>
    <col min="6" max="6" width="15.42578125" style="22" customWidth="1"/>
    <col min="7" max="7" width="17.5703125" style="22" customWidth="1"/>
    <col min="8" max="8" width="18" style="22" customWidth="1"/>
    <col min="9" max="16384" width="17.7109375" style="2"/>
  </cols>
  <sheetData>
    <row r="1" spans="1:8" ht="19.5" customHeight="1" x14ac:dyDescent="0.25">
      <c r="D1" s="44" t="s">
        <v>1</v>
      </c>
      <c r="E1" s="45"/>
      <c r="F1" s="45"/>
      <c r="G1" s="45"/>
      <c r="H1" s="46"/>
    </row>
    <row r="2" spans="1:8" ht="21.75" customHeight="1" x14ac:dyDescent="0.25">
      <c r="A2" s="50" t="s">
        <v>3</v>
      </c>
      <c r="B2" s="52" t="s">
        <v>4</v>
      </c>
      <c r="C2" s="50" t="s">
        <v>5</v>
      </c>
      <c r="D2" s="47">
        <v>2021</v>
      </c>
      <c r="E2" s="48"/>
      <c r="F2" s="47">
        <v>2022</v>
      </c>
      <c r="G2" s="48"/>
      <c r="H2" s="49" t="s">
        <v>6</v>
      </c>
    </row>
    <row r="3" spans="1:8" ht="24" customHeight="1" x14ac:dyDescent="0.25">
      <c r="A3" s="51"/>
      <c r="B3" s="53"/>
      <c r="C3" s="51"/>
      <c r="D3" s="23" t="s">
        <v>8</v>
      </c>
      <c r="E3" s="23" t="s">
        <v>9</v>
      </c>
      <c r="F3" s="24" t="s">
        <v>8</v>
      </c>
      <c r="G3" s="24" t="s">
        <v>10</v>
      </c>
      <c r="H3" s="49"/>
    </row>
    <row r="4" spans="1:8" ht="18.75" customHeight="1" x14ac:dyDescent="0.25">
      <c r="A4" s="54" t="s">
        <v>11</v>
      </c>
      <c r="B4" s="55"/>
      <c r="C4" s="55"/>
      <c r="D4" s="55"/>
      <c r="E4" s="55"/>
      <c r="F4" s="55"/>
      <c r="G4" s="55"/>
      <c r="H4" s="56"/>
    </row>
    <row r="5" spans="1:8" ht="25.5" x14ac:dyDescent="0.25">
      <c r="A5" s="15">
        <v>1</v>
      </c>
      <c r="B5" s="15">
        <v>42321500</v>
      </c>
      <c r="C5" s="25" t="s">
        <v>12</v>
      </c>
      <c r="D5" s="43" t="s">
        <v>0</v>
      </c>
      <c r="E5" s="43" t="s">
        <v>0</v>
      </c>
      <c r="F5" s="43">
        <f>VLOOKUP(C5:C211,[1]Hoja1!$B$3:$D$332,3,0)</f>
        <v>2258025</v>
      </c>
      <c r="G5" s="43">
        <f>F5+(F5*13.12%)</f>
        <v>2554277.88</v>
      </c>
      <c r="H5" s="43">
        <f>AVERAGE(E5,G5)</f>
        <v>2554277.88</v>
      </c>
    </row>
    <row r="6" spans="1:8" ht="38.25" x14ac:dyDescent="0.25">
      <c r="A6" s="15">
        <v>2</v>
      </c>
      <c r="B6" s="15">
        <v>42321500</v>
      </c>
      <c r="C6" s="25" t="s">
        <v>13</v>
      </c>
      <c r="D6" s="43" t="s">
        <v>0</v>
      </c>
      <c r="E6" s="43" t="s">
        <v>0</v>
      </c>
      <c r="F6" s="43">
        <v>1985442</v>
      </c>
      <c r="G6" s="43">
        <f t="shared" ref="G6:G69" si="0">F6+(F6*13.12%)</f>
        <v>2245931.9904</v>
      </c>
      <c r="H6" s="43">
        <f t="shared" ref="H6:H69" si="1">AVERAGE(E6,G6)</f>
        <v>2245931.9904</v>
      </c>
    </row>
    <row r="7" spans="1:8" ht="38.25" x14ac:dyDescent="0.25">
      <c r="A7" s="15">
        <v>3</v>
      </c>
      <c r="B7" s="15">
        <v>42321500</v>
      </c>
      <c r="C7" s="25" t="s">
        <v>14</v>
      </c>
      <c r="D7" s="43" t="s">
        <v>0</v>
      </c>
      <c r="E7" s="43" t="s">
        <v>0</v>
      </c>
      <c r="F7" s="43">
        <f>VLOOKUP(C7:C213,[1]Hoja1!$B$3:$D$332,3,0)</f>
        <v>2154809</v>
      </c>
      <c r="G7" s="43">
        <f t="shared" si="0"/>
        <v>2437519.9408</v>
      </c>
      <c r="H7" s="43">
        <f t="shared" si="1"/>
        <v>2437519.9408</v>
      </c>
    </row>
    <row r="8" spans="1:8" ht="25.5" x14ac:dyDescent="0.25">
      <c r="A8" s="15">
        <v>4</v>
      </c>
      <c r="B8" s="15">
        <v>42321500</v>
      </c>
      <c r="C8" s="25" t="s">
        <v>15</v>
      </c>
      <c r="D8" s="43" t="s">
        <v>0</v>
      </c>
      <c r="E8" s="43" t="s">
        <v>0</v>
      </c>
      <c r="F8" s="43">
        <f>VLOOKUP(C8:C214,[1]Hoja1!$B$3:$D$332,3,0)</f>
        <v>1608255</v>
      </c>
      <c r="G8" s="43">
        <f t="shared" si="0"/>
        <v>1819258.0559999999</v>
      </c>
      <c r="H8" s="43">
        <f t="shared" si="1"/>
        <v>1819258.0559999999</v>
      </c>
    </row>
    <row r="9" spans="1:8" ht="25.5" x14ac:dyDescent="0.25">
      <c r="A9" s="15">
        <v>5</v>
      </c>
      <c r="B9" s="15">
        <v>42321500</v>
      </c>
      <c r="C9" s="25" t="s">
        <v>16</v>
      </c>
      <c r="D9" s="43" t="s">
        <v>0</v>
      </c>
      <c r="E9" s="43" t="s">
        <v>0</v>
      </c>
      <c r="F9" s="43">
        <f>VLOOKUP(C9:C215,[1]Hoja1!$B$3:$D$332,3,0)</f>
        <v>1498606</v>
      </c>
      <c r="G9" s="43">
        <f t="shared" si="0"/>
        <v>1695223.1072</v>
      </c>
      <c r="H9" s="43">
        <f t="shared" si="1"/>
        <v>1695223.1072</v>
      </c>
    </row>
    <row r="10" spans="1:8" ht="18.75" customHeight="1" x14ac:dyDescent="0.25">
      <c r="A10" s="15">
        <v>6</v>
      </c>
      <c r="B10" s="15">
        <v>42321500</v>
      </c>
      <c r="C10" s="25" t="s">
        <v>17</v>
      </c>
      <c r="D10" s="43" t="s">
        <v>0</v>
      </c>
      <c r="E10" s="43" t="s">
        <v>0</v>
      </c>
      <c r="F10" s="43">
        <f>VLOOKUP(C10:C216,[1]Hoja1!$B$3:$D$332,3,0)</f>
        <v>1782000</v>
      </c>
      <c r="G10" s="43">
        <f t="shared" si="0"/>
        <v>2015798.4</v>
      </c>
      <c r="H10" s="43">
        <f t="shared" si="1"/>
        <v>2015798.4</v>
      </c>
    </row>
    <row r="11" spans="1:8" ht="25.5" x14ac:dyDescent="0.25">
      <c r="A11" s="15">
        <v>7</v>
      </c>
      <c r="B11" s="15">
        <v>42321500</v>
      </c>
      <c r="C11" s="25" t="s">
        <v>18</v>
      </c>
      <c r="D11" s="43" t="s">
        <v>0</v>
      </c>
      <c r="E11" s="43" t="s">
        <v>0</v>
      </c>
      <c r="F11" s="43">
        <f>VLOOKUP(C11:C217,[1]Hoja1!$B$3:$D$332,3,0)</f>
        <v>2534400</v>
      </c>
      <c r="G11" s="43">
        <f t="shared" si="0"/>
        <v>2866913.2799999998</v>
      </c>
      <c r="H11" s="43">
        <f t="shared" si="1"/>
        <v>2866913.2799999998</v>
      </c>
    </row>
    <row r="12" spans="1:8" ht="38.25" x14ac:dyDescent="0.25">
      <c r="A12" s="15">
        <v>8</v>
      </c>
      <c r="B12" s="15">
        <v>42321500</v>
      </c>
      <c r="C12" s="25" t="s">
        <v>19</v>
      </c>
      <c r="D12" s="43" t="s">
        <v>0</v>
      </c>
      <c r="E12" s="43" t="s">
        <v>0</v>
      </c>
      <c r="F12" s="43">
        <f>VLOOKUP(C12:C218,[1]Hoja1!$B$3:$D$332,3,0)</f>
        <v>1297296</v>
      </c>
      <c r="G12" s="43">
        <f>F12+(F12*13.12%)</f>
        <v>1467501.2352</v>
      </c>
      <c r="H12" s="43">
        <f>AVERAGE(E12,G12)</f>
        <v>1467501.2352</v>
      </c>
    </row>
    <row r="13" spans="1:8" ht="25.5" x14ac:dyDescent="0.25">
      <c r="A13" s="15">
        <v>9</v>
      </c>
      <c r="B13" s="15">
        <v>42321500</v>
      </c>
      <c r="C13" s="25" t="s">
        <v>20</v>
      </c>
      <c r="D13" s="43" t="s">
        <v>0</v>
      </c>
      <c r="E13" s="43" t="s">
        <v>0</v>
      </c>
      <c r="F13" s="43">
        <f>VLOOKUP(C13:C219,[1]Hoja1!$B$3:$D$332,3,0)</f>
        <v>3323093</v>
      </c>
      <c r="G13" s="43">
        <f t="shared" si="0"/>
        <v>3759082.8015999999</v>
      </c>
      <c r="H13" s="43">
        <f t="shared" si="1"/>
        <v>3759082.8015999999</v>
      </c>
    </row>
    <row r="14" spans="1:8" ht="25.5" x14ac:dyDescent="0.25">
      <c r="A14" s="15">
        <v>10</v>
      </c>
      <c r="B14" s="15">
        <v>42321500</v>
      </c>
      <c r="C14" s="25" t="s">
        <v>21</v>
      </c>
      <c r="D14" s="43" t="s">
        <v>0</v>
      </c>
      <c r="E14" s="43" t="s">
        <v>0</v>
      </c>
      <c r="F14" s="43">
        <f>VLOOKUP(C14:C220,[1]Hoja1!$B$3:$D$332,3,0)</f>
        <v>409348</v>
      </c>
      <c r="G14" s="43">
        <f t="shared" si="0"/>
        <v>463054.45759999997</v>
      </c>
      <c r="H14" s="43">
        <f t="shared" si="1"/>
        <v>463054.45759999997</v>
      </c>
    </row>
    <row r="15" spans="1:8" ht="25.5" x14ac:dyDescent="0.25">
      <c r="A15" s="15">
        <v>11</v>
      </c>
      <c r="B15" s="15">
        <v>42321500</v>
      </c>
      <c r="C15" s="25" t="s">
        <v>22</v>
      </c>
      <c r="D15" s="43" t="s">
        <v>0</v>
      </c>
      <c r="E15" s="43" t="s">
        <v>0</v>
      </c>
      <c r="F15" s="43">
        <f>VLOOKUP(C15:C221,[1]Hoja1!$B$3:$D$332,3,0)</f>
        <v>821700</v>
      </c>
      <c r="G15" s="43">
        <f t="shared" si="0"/>
        <v>929507.04</v>
      </c>
      <c r="H15" s="43">
        <f t="shared" si="1"/>
        <v>929507.04</v>
      </c>
    </row>
    <row r="16" spans="1:8" ht="38.25" x14ac:dyDescent="0.25">
      <c r="A16" s="15">
        <v>12</v>
      </c>
      <c r="B16" s="15">
        <v>42321500</v>
      </c>
      <c r="C16" s="25" t="s">
        <v>23</v>
      </c>
      <c r="D16" s="43" t="s">
        <v>0</v>
      </c>
      <c r="E16" s="43" t="s">
        <v>0</v>
      </c>
      <c r="F16" s="43">
        <f>VLOOKUP(C16:C222,[1]Hoja1!$B$3:$D$332,3,0)</f>
        <v>2865060</v>
      </c>
      <c r="G16" s="43">
        <f t="shared" si="0"/>
        <v>3240955.872</v>
      </c>
      <c r="H16" s="43">
        <f t="shared" si="1"/>
        <v>3240955.872</v>
      </c>
    </row>
    <row r="17" spans="1:8" ht="25.5" x14ac:dyDescent="0.25">
      <c r="A17" s="15">
        <v>13</v>
      </c>
      <c r="B17" s="15">
        <v>42321500</v>
      </c>
      <c r="C17" s="25" t="s">
        <v>24</v>
      </c>
      <c r="D17" s="43" t="s">
        <v>0</v>
      </c>
      <c r="E17" s="43" t="s">
        <v>0</v>
      </c>
      <c r="F17" s="43">
        <f>VLOOKUP(C17:C223,[1]Hoja1!$B$3:$D$332,3,0)</f>
        <v>3392730</v>
      </c>
      <c r="G17" s="43">
        <f t="shared" si="0"/>
        <v>3837856.176</v>
      </c>
      <c r="H17" s="43">
        <f t="shared" si="1"/>
        <v>3837856.176</v>
      </c>
    </row>
    <row r="18" spans="1:8" ht="25.5" x14ac:dyDescent="0.25">
      <c r="A18" s="15">
        <v>14</v>
      </c>
      <c r="B18" s="15">
        <v>42321500</v>
      </c>
      <c r="C18" s="25" t="s">
        <v>25</v>
      </c>
      <c r="D18" s="43" t="s">
        <v>0</v>
      </c>
      <c r="E18" s="43" t="s">
        <v>0</v>
      </c>
      <c r="F18" s="43">
        <f>VLOOKUP(C18:C224,[1]Hoja1!$B$3:$D$332,3,0)</f>
        <v>2367585</v>
      </c>
      <c r="G18" s="43">
        <f t="shared" si="0"/>
        <v>2678212.1519999998</v>
      </c>
      <c r="H18" s="43">
        <f t="shared" si="1"/>
        <v>2678212.1519999998</v>
      </c>
    </row>
    <row r="19" spans="1:8" ht="14.25" customHeight="1" x14ac:dyDescent="0.25">
      <c r="A19" s="15">
        <v>15</v>
      </c>
      <c r="B19" s="15">
        <v>42321500</v>
      </c>
      <c r="C19" s="25" t="s">
        <v>26</v>
      </c>
      <c r="D19" s="43" t="s">
        <v>0</v>
      </c>
      <c r="E19" s="43" t="s">
        <v>0</v>
      </c>
      <c r="F19" s="43">
        <f>VLOOKUP(C19:C225,[1]Hoja1!$B$3:$D$332,3,0)</f>
        <v>2367585</v>
      </c>
      <c r="G19" s="43">
        <f t="shared" si="0"/>
        <v>2678212.1519999998</v>
      </c>
      <c r="H19" s="43">
        <f t="shared" si="1"/>
        <v>2678212.1519999998</v>
      </c>
    </row>
    <row r="20" spans="1:8" ht="25.5" x14ac:dyDescent="0.25">
      <c r="A20" s="15">
        <v>16</v>
      </c>
      <c r="B20" s="15">
        <v>42321500</v>
      </c>
      <c r="C20" s="25" t="s">
        <v>27</v>
      </c>
      <c r="D20" s="43" t="s">
        <v>0</v>
      </c>
      <c r="E20" s="43" t="s">
        <v>0</v>
      </c>
      <c r="F20" s="43">
        <f>VLOOKUP(C20:C226,[1]Hoja1!$B$3:$D$332,3,0)</f>
        <v>198000</v>
      </c>
      <c r="G20" s="43">
        <f t="shared" si="0"/>
        <v>223977.60000000001</v>
      </c>
      <c r="H20" s="43">
        <f t="shared" si="1"/>
        <v>223977.60000000001</v>
      </c>
    </row>
    <row r="21" spans="1:8" ht="25.5" x14ac:dyDescent="0.25">
      <c r="A21" s="15">
        <v>17</v>
      </c>
      <c r="B21" s="15">
        <v>42321500</v>
      </c>
      <c r="C21" s="25" t="s">
        <v>28</v>
      </c>
      <c r="D21" s="43" t="s">
        <v>0</v>
      </c>
      <c r="E21" s="43" t="s">
        <v>0</v>
      </c>
      <c r="F21" s="43">
        <f>VLOOKUP(C21:C227,[1]Hoja1!$B$3:$D$332,3,0)</f>
        <v>1598454</v>
      </c>
      <c r="G21" s="43">
        <f t="shared" si="0"/>
        <v>1808171.1647999999</v>
      </c>
      <c r="H21" s="43">
        <f t="shared" si="1"/>
        <v>1808171.1647999999</v>
      </c>
    </row>
    <row r="22" spans="1:8" ht="25.5" x14ac:dyDescent="0.25">
      <c r="A22" s="15">
        <v>18</v>
      </c>
      <c r="B22" s="15">
        <v>42321500</v>
      </c>
      <c r="C22" s="25" t="s">
        <v>29</v>
      </c>
      <c r="D22" s="43" t="s">
        <v>0</v>
      </c>
      <c r="E22" s="43" t="s">
        <v>0</v>
      </c>
      <c r="F22" s="43">
        <f>VLOOKUP(C22:C228,[1]Hoja1!$B$3:$D$332,3,0)</f>
        <v>1516977</v>
      </c>
      <c r="G22" s="43">
        <f t="shared" si="0"/>
        <v>1716004.3824</v>
      </c>
      <c r="H22" s="43">
        <f t="shared" si="1"/>
        <v>1716004.3824</v>
      </c>
    </row>
    <row r="23" spans="1:8" ht="25.5" x14ac:dyDescent="0.25">
      <c r="A23" s="15">
        <v>19</v>
      </c>
      <c r="B23" s="15">
        <v>42321500</v>
      </c>
      <c r="C23" s="25" t="s">
        <v>30</v>
      </c>
      <c r="D23" s="43" t="s">
        <v>0</v>
      </c>
      <c r="E23" s="43" t="s">
        <v>0</v>
      </c>
      <c r="F23" s="43">
        <f>VLOOKUP(C23:C229,[1]Hoja1!$B$3:$D$332,3,0)</f>
        <v>1697652</v>
      </c>
      <c r="G23" s="43">
        <f t="shared" si="0"/>
        <v>1920383.9424000001</v>
      </c>
      <c r="H23" s="43">
        <f t="shared" si="1"/>
        <v>1920383.9424000001</v>
      </c>
    </row>
    <row r="24" spans="1:8" ht="12.75" x14ac:dyDescent="0.25">
      <c r="A24" s="15">
        <v>20</v>
      </c>
      <c r="B24" s="15">
        <v>42321500</v>
      </c>
      <c r="C24" s="25" t="s">
        <v>31</v>
      </c>
      <c r="D24" s="43" t="s">
        <v>0</v>
      </c>
      <c r="E24" s="43" t="s">
        <v>0</v>
      </c>
      <c r="F24" s="43">
        <f>VLOOKUP(C24:C230,[1]Hoja1!$B$3:$D$332,3,0)</f>
        <v>735829</v>
      </c>
      <c r="G24" s="43">
        <f t="shared" si="0"/>
        <v>832369.7648</v>
      </c>
      <c r="H24" s="43">
        <f t="shared" si="1"/>
        <v>832369.7648</v>
      </c>
    </row>
    <row r="25" spans="1:8" s="5" customFormat="1" ht="12.75" x14ac:dyDescent="0.25">
      <c r="A25" s="15">
        <v>21</v>
      </c>
      <c r="B25" s="15">
        <v>42321500</v>
      </c>
      <c r="C25" s="25" t="s">
        <v>32</v>
      </c>
      <c r="D25" s="43" t="s">
        <v>0</v>
      </c>
      <c r="E25" s="43" t="s">
        <v>0</v>
      </c>
      <c r="F25" s="43">
        <f>VLOOKUP(C25:C231,[1]Hoja1!$B$3:$D$332,3,0)</f>
        <v>2880472</v>
      </c>
      <c r="G25" s="43">
        <f t="shared" si="0"/>
        <v>3258389.9263999998</v>
      </c>
      <c r="H25" s="43">
        <f t="shared" si="1"/>
        <v>3258389.9263999998</v>
      </c>
    </row>
    <row r="26" spans="1:8" ht="25.5" x14ac:dyDescent="0.25">
      <c r="A26" s="15">
        <v>22</v>
      </c>
      <c r="B26" s="15">
        <v>42321500</v>
      </c>
      <c r="C26" s="25" t="s">
        <v>33</v>
      </c>
      <c r="D26" s="43" t="s">
        <v>0</v>
      </c>
      <c r="E26" s="43" t="s">
        <v>0</v>
      </c>
      <c r="F26" s="43">
        <f>VLOOKUP(C26:C232,[1]Hoja1!$B$3:$D$332,3,0)</f>
        <v>1749000</v>
      </c>
      <c r="G26" s="43">
        <f t="shared" si="0"/>
        <v>1978468.8</v>
      </c>
      <c r="H26" s="43">
        <f t="shared" si="1"/>
        <v>1978468.8</v>
      </c>
    </row>
    <row r="27" spans="1:8" ht="25.5" x14ac:dyDescent="0.25">
      <c r="A27" s="15">
        <v>23</v>
      </c>
      <c r="B27" s="15">
        <v>42321500</v>
      </c>
      <c r="C27" s="25" t="s">
        <v>34</v>
      </c>
      <c r="D27" s="43" t="s">
        <v>0</v>
      </c>
      <c r="E27" s="43" t="s">
        <v>0</v>
      </c>
      <c r="F27" s="43">
        <f>VLOOKUP(C27:C233,[1]Hoja1!$B$3:$D$332,3,0)</f>
        <v>3780945</v>
      </c>
      <c r="G27" s="43">
        <f t="shared" si="0"/>
        <v>4277004.9840000002</v>
      </c>
      <c r="H27" s="43">
        <f t="shared" si="1"/>
        <v>4277004.9840000002</v>
      </c>
    </row>
    <row r="28" spans="1:8" ht="38.25" x14ac:dyDescent="0.25">
      <c r="A28" s="15">
        <v>24</v>
      </c>
      <c r="B28" s="15">
        <v>42321500</v>
      </c>
      <c r="C28" s="25" t="s">
        <v>35</v>
      </c>
      <c r="D28" s="43" t="s">
        <v>0</v>
      </c>
      <c r="E28" s="43" t="s">
        <v>0</v>
      </c>
      <c r="F28" s="43">
        <f>VLOOKUP(C28:C234,[1]Hoja1!$B$3:$D$332,3,0)</f>
        <v>3780945</v>
      </c>
      <c r="G28" s="43">
        <f t="shared" si="0"/>
        <v>4277004.9840000002</v>
      </c>
      <c r="H28" s="43">
        <f t="shared" si="1"/>
        <v>4277004.9840000002</v>
      </c>
    </row>
    <row r="29" spans="1:8" ht="25.5" x14ac:dyDescent="0.25">
      <c r="A29" s="15">
        <v>25</v>
      </c>
      <c r="B29" s="15">
        <v>42321500</v>
      </c>
      <c r="C29" s="25" t="s">
        <v>36</v>
      </c>
      <c r="D29" s="43" t="s">
        <v>0</v>
      </c>
      <c r="E29" s="43" t="s">
        <v>0</v>
      </c>
      <c r="F29" s="43">
        <f>VLOOKUP(C29:C235,[1]Hoja1!$B$3:$D$332,3,0)</f>
        <v>3780945</v>
      </c>
      <c r="G29" s="43">
        <f t="shared" si="0"/>
        <v>4277004.9840000002</v>
      </c>
      <c r="H29" s="43">
        <f t="shared" si="1"/>
        <v>4277004.9840000002</v>
      </c>
    </row>
    <row r="30" spans="1:8" ht="25.5" x14ac:dyDescent="0.25">
      <c r="A30" s="15">
        <v>26</v>
      </c>
      <c r="B30" s="15">
        <v>42321500</v>
      </c>
      <c r="C30" s="25" t="s">
        <v>37</v>
      </c>
      <c r="D30" s="43" t="s">
        <v>0</v>
      </c>
      <c r="E30" s="43" t="s">
        <v>0</v>
      </c>
      <c r="F30" s="43">
        <f>VLOOKUP(C30:C236,[1]Hoja1!$B$3:$D$332,3,0)</f>
        <v>3780945</v>
      </c>
      <c r="G30" s="43">
        <f t="shared" si="0"/>
        <v>4277004.9840000002</v>
      </c>
      <c r="H30" s="43">
        <f t="shared" si="1"/>
        <v>4277004.9840000002</v>
      </c>
    </row>
    <row r="31" spans="1:8" ht="25.5" x14ac:dyDescent="0.25">
      <c r="A31" s="15">
        <v>27</v>
      </c>
      <c r="B31" s="15">
        <v>42321500</v>
      </c>
      <c r="C31" s="25" t="s">
        <v>38</v>
      </c>
      <c r="D31" s="43" t="s">
        <v>0</v>
      </c>
      <c r="E31" s="43" t="s">
        <v>0</v>
      </c>
      <c r="F31" s="43">
        <v>3780945</v>
      </c>
      <c r="G31" s="43">
        <f t="shared" si="0"/>
        <v>4277004.9840000002</v>
      </c>
      <c r="H31" s="43">
        <f t="shared" si="1"/>
        <v>4277004.9840000002</v>
      </c>
    </row>
    <row r="32" spans="1:8" ht="12.75" x14ac:dyDescent="0.25">
      <c r="A32" s="15">
        <v>28</v>
      </c>
      <c r="B32" s="15">
        <v>42321500</v>
      </c>
      <c r="C32" s="25" t="s">
        <v>39</v>
      </c>
      <c r="D32" s="43" t="s">
        <v>0</v>
      </c>
      <c r="E32" s="43" t="s">
        <v>0</v>
      </c>
      <c r="F32" s="43">
        <f>VLOOKUP(C32:C238,[1]Hoja1!$B$3:$D$332,3,0)</f>
        <v>102703</v>
      </c>
      <c r="G32" s="43">
        <f t="shared" si="0"/>
        <v>116177.6336</v>
      </c>
      <c r="H32" s="43">
        <f t="shared" si="1"/>
        <v>116177.6336</v>
      </c>
    </row>
    <row r="33" spans="1:8" ht="12.75" x14ac:dyDescent="0.25">
      <c r="A33" s="15">
        <v>29</v>
      </c>
      <c r="B33" s="15">
        <v>42321500</v>
      </c>
      <c r="C33" s="25" t="s">
        <v>40</v>
      </c>
      <c r="D33" s="43" t="s">
        <v>0</v>
      </c>
      <c r="E33" s="43" t="s">
        <v>0</v>
      </c>
      <c r="F33" s="43">
        <f>VLOOKUP(C33:C239,[1]Hoja1!$B$3:$D$332,3,0)</f>
        <v>302037</v>
      </c>
      <c r="G33" s="43">
        <f t="shared" si="0"/>
        <v>341664.25439999998</v>
      </c>
      <c r="H33" s="43">
        <f t="shared" si="1"/>
        <v>341664.25439999998</v>
      </c>
    </row>
    <row r="34" spans="1:8" ht="25.5" x14ac:dyDescent="0.25">
      <c r="A34" s="15">
        <v>30</v>
      </c>
      <c r="B34" s="15">
        <v>42321500</v>
      </c>
      <c r="C34" s="25" t="s">
        <v>41</v>
      </c>
      <c r="D34" s="43" t="s">
        <v>0</v>
      </c>
      <c r="E34" s="43" t="s">
        <v>0</v>
      </c>
      <c r="F34" s="43">
        <f>VLOOKUP(C34:C240,[1]Hoja1!$B$3:$D$332,3,0)</f>
        <v>69300</v>
      </c>
      <c r="G34" s="43">
        <f t="shared" si="0"/>
        <v>78392.160000000003</v>
      </c>
      <c r="H34" s="43">
        <f t="shared" si="1"/>
        <v>78392.160000000003</v>
      </c>
    </row>
    <row r="35" spans="1:8" ht="12.75" x14ac:dyDescent="0.25">
      <c r="A35" s="15">
        <v>31</v>
      </c>
      <c r="B35" s="15">
        <v>42321500</v>
      </c>
      <c r="C35" s="25" t="s">
        <v>42</v>
      </c>
      <c r="D35" s="43" t="s">
        <v>0</v>
      </c>
      <c r="E35" s="43" t="s">
        <v>0</v>
      </c>
      <c r="F35" s="43">
        <f>VLOOKUP(C35:C241,[1]Hoja1!$B$3:$D$332,3,0)</f>
        <v>416905</v>
      </c>
      <c r="G35" s="43">
        <f t="shared" si="0"/>
        <v>471602.93599999999</v>
      </c>
      <c r="H35" s="43">
        <f t="shared" si="1"/>
        <v>471602.93599999999</v>
      </c>
    </row>
    <row r="36" spans="1:8" ht="12.75" x14ac:dyDescent="0.25">
      <c r="A36" s="15">
        <v>32</v>
      </c>
      <c r="B36" s="15">
        <v>42321500</v>
      </c>
      <c r="C36" s="25" t="s">
        <v>43</v>
      </c>
      <c r="D36" s="43" t="s">
        <v>0</v>
      </c>
      <c r="E36" s="43" t="s">
        <v>0</v>
      </c>
      <c r="F36" s="43">
        <v>69300</v>
      </c>
      <c r="G36" s="43">
        <f t="shared" si="0"/>
        <v>78392.160000000003</v>
      </c>
      <c r="H36" s="43">
        <f t="shared" si="1"/>
        <v>78392.160000000003</v>
      </c>
    </row>
    <row r="37" spans="1:8" ht="12.75" x14ac:dyDescent="0.25">
      <c r="A37" s="15">
        <v>33</v>
      </c>
      <c r="B37" s="15">
        <v>42321500</v>
      </c>
      <c r="C37" s="25" t="s">
        <v>44</v>
      </c>
      <c r="D37" s="43" t="s">
        <v>0</v>
      </c>
      <c r="E37" s="43" t="s">
        <v>0</v>
      </c>
      <c r="F37" s="43">
        <f>VLOOKUP(C37:C243,[1]Hoja1!$B$3:$D$332,3,0)</f>
        <v>247500</v>
      </c>
      <c r="G37" s="43">
        <f t="shared" si="0"/>
        <v>279972</v>
      </c>
      <c r="H37" s="43">
        <f t="shared" si="1"/>
        <v>279972</v>
      </c>
    </row>
    <row r="38" spans="1:8" ht="12.75" x14ac:dyDescent="0.25">
      <c r="A38" s="15">
        <v>34</v>
      </c>
      <c r="B38" s="15">
        <v>42321500</v>
      </c>
      <c r="C38" s="25" t="s">
        <v>45</v>
      </c>
      <c r="D38" s="43" t="s">
        <v>0</v>
      </c>
      <c r="E38" s="43" t="s">
        <v>0</v>
      </c>
      <c r="F38" s="43">
        <f>VLOOKUP(C38:C244,[1]Hoja1!$B$3:$D$332,3,0)</f>
        <v>557843</v>
      </c>
      <c r="G38" s="43">
        <f t="shared" si="0"/>
        <v>631032.00159999996</v>
      </c>
      <c r="H38" s="43">
        <f t="shared" si="1"/>
        <v>631032.00159999996</v>
      </c>
    </row>
    <row r="39" spans="1:8" ht="12.75" x14ac:dyDescent="0.25">
      <c r="A39" s="15">
        <v>35</v>
      </c>
      <c r="B39" s="15">
        <v>42321500</v>
      </c>
      <c r="C39" s="25" t="s">
        <v>46</v>
      </c>
      <c r="D39" s="43" t="s">
        <v>0</v>
      </c>
      <c r="E39" s="43" t="s">
        <v>0</v>
      </c>
      <c r="F39" s="43">
        <v>215050</v>
      </c>
      <c r="G39" s="43">
        <f t="shared" si="0"/>
        <v>243264.56</v>
      </c>
      <c r="H39" s="43">
        <f t="shared" si="1"/>
        <v>243264.56</v>
      </c>
    </row>
    <row r="40" spans="1:8" x14ac:dyDescent="0.25">
      <c r="A40" s="15">
        <v>36</v>
      </c>
      <c r="B40" s="15">
        <v>42321500</v>
      </c>
      <c r="C40" s="6" t="s">
        <v>47</v>
      </c>
      <c r="D40" s="43">
        <f>VLOOKUP(C40:C244,[2]Hoja1!$B:$C,2,0)</f>
        <v>113868</v>
      </c>
      <c r="E40" s="43">
        <f t="shared" ref="E40:E68" si="2">D40+(D40*5.62%)</f>
        <v>120267.38159999999</v>
      </c>
      <c r="F40" s="43">
        <f>VLOOKUP(C40:C246,[1]Hoja1!$B$3:$D$332,3,0)</f>
        <v>99000</v>
      </c>
      <c r="G40" s="43">
        <f t="shared" si="0"/>
        <v>111988.8</v>
      </c>
      <c r="H40" s="43">
        <f t="shared" si="1"/>
        <v>116128.09080000001</v>
      </c>
    </row>
    <row r="41" spans="1:8" ht="25.5" x14ac:dyDescent="0.25">
      <c r="A41" s="15">
        <v>37</v>
      </c>
      <c r="B41" s="15">
        <v>42321500</v>
      </c>
      <c r="C41" s="25" t="s">
        <v>48</v>
      </c>
      <c r="D41" s="43" t="s">
        <v>0</v>
      </c>
      <c r="E41" s="43" t="s">
        <v>0</v>
      </c>
      <c r="F41" s="43">
        <f>VLOOKUP(C41:C247,[1]Hoja1!$B$3:$D$332,3,0)</f>
        <v>99000</v>
      </c>
      <c r="G41" s="43">
        <f t="shared" si="0"/>
        <v>111988.8</v>
      </c>
      <c r="H41" s="43">
        <f t="shared" si="1"/>
        <v>111988.8</v>
      </c>
    </row>
    <row r="42" spans="1:8" ht="12.75" x14ac:dyDescent="0.25">
      <c r="A42" s="15">
        <v>38</v>
      </c>
      <c r="B42" s="15">
        <v>42321500</v>
      </c>
      <c r="C42" s="25" t="s">
        <v>49</v>
      </c>
      <c r="D42" s="43">
        <f>VLOOKUP(C42:C246,[2]Hoja1!$B:$C,2,0)</f>
        <v>59053</v>
      </c>
      <c r="E42" s="43">
        <f t="shared" si="2"/>
        <v>62371.778599999998</v>
      </c>
      <c r="F42" s="43">
        <f>VLOOKUP(C42:C248,[1]Hoja1!$B$3:$D$332,3,0)</f>
        <v>47817</v>
      </c>
      <c r="G42" s="43">
        <f t="shared" si="0"/>
        <v>54090.590400000001</v>
      </c>
      <c r="H42" s="43">
        <f t="shared" si="1"/>
        <v>58231.184500000003</v>
      </c>
    </row>
    <row r="43" spans="1:8" ht="12.75" x14ac:dyDescent="0.25">
      <c r="A43" s="15">
        <v>39</v>
      </c>
      <c r="B43" s="15">
        <v>42321500</v>
      </c>
      <c r="C43" s="25" t="s">
        <v>50</v>
      </c>
      <c r="D43" s="43">
        <f>VLOOKUP(C43:C247,[2]Hoja1!$B:$C,2,0)</f>
        <v>62690</v>
      </c>
      <c r="E43" s="43">
        <f t="shared" si="2"/>
        <v>66213.178</v>
      </c>
      <c r="F43" s="43">
        <f>VLOOKUP(C43:C249,[1]Hoja1!$B$3:$D$332,3,0)</f>
        <v>48659</v>
      </c>
      <c r="G43" s="43">
        <f t="shared" si="0"/>
        <v>55043.060799999999</v>
      </c>
      <c r="H43" s="43">
        <f t="shared" si="1"/>
        <v>60628.119399999996</v>
      </c>
    </row>
    <row r="44" spans="1:8" x14ac:dyDescent="0.25">
      <c r="A44" s="15">
        <v>40</v>
      </c>
      <c r="B44" s="15">
        <v>42321500</v>
      </c>
      <c r="C44" s="6" t="s">
        <v>51</v>
      </c>
      <c r="D44" s="43">
        <f>VLOOKUP(C44:C248,[2]Hoja1!$B:$C,2,0)</f>
        <v>802648</v>
      </c>
      <c r="E44" s="43">
        <f t="shared" si="2"/>
        <v>847756.81759999995</v>
      </c>
      <c r="F44" s="43">
        <f>VLOOKUP(C44:C250,[1]Hoja1!$B$3:$D$332,3,0)</f>
        <v>1106546</v>
      </c>
      <c r="G44" s="43">
        <f t="shared" si="0"/>
        <v>1251724.8352000001</v>
      </c>
      <c r="H44" s="43">
        <f t="shared" si="1"/>
        <v>1049740.8264000001</v>
      </c>
    </row>
    <row r="45" spans="1:8" x14ac:dyDescent="0.25">
      <c r="A45" s="15">
        <v>41</v>
      </c>
      <c r="B45" s="15">
        <v>42321500</v>
      </c>
      <c r="C45" s="6" t="s">
        <v>52</v>
      </c>
      <c r="D45" s="43">
        <f>VLOOKUP(C45:C249,[2]Hoja1!$B:$C,2,0)</f>
        <v>749853</v>
      </c>
      <c r="E45" s="43">
        <f>D45+(D45*5.62%)</f>
        <v>791994.73860000004</v>
      </c>
      <c r="F45" s="43">
        <f>VLOOKUP(C45:C251,[1]Hoja1!$B$3:$D$332,3,0)</f>
        <v>1166344</v>
      </c>
      <c r="G45" s="43">
        <f t="shared" si="0"/>
        <v>1319368.3328</v>
      </c>
      <c r="H45" s="43">
        <f t="shared" si="1"/>
        <v>1055681.5356999999</v>
      </c>
    </row>
    <row r="46" spans="1:8" x14ac:dyDescent="0.25">
      <c r="A46" s="15">
        <v>42</v>
      </c>
      <c r="B46" s="15">
        <v>42321500</v>
      </c>
      <c r="C46" s="6" t="s">
        <v>53</v>
      </c>
      <c r="D46" s="43">
        <f>VLOOKUP(C46:C250,[2]Hoja1!$B:$C,2,0)</f>
        <v>802648</v>
      </c>
      <c r="E46" s="43">
        <f t="shared" si="2"/>
        <v>847756.81759999995</v>
      </c>
      <c r="F46" s="43">
        <f>VLOOKUP(C46:C252,[1]Hoja1!$B$3:$D$332,3,0)</f>
        <v>1106546</v>
      </c>
      <c r="G46" s="43">
        <f t="shared" si="0"/>
        <v>1251724.8352000001</v>
      </c>
      <c r="H46" s="43">
        <f t="shared" si="1"/>
        <v>1049740.8264000001</v>
      </c>
    </row>
    <row r="47" spans="1:8" x14ac:dyDescent="0.25">
      <c r="A47" s="15">
        <v>43</v>
      </c>
      <c r="B47" s="15">
        <v>42321500</v>
      </c>
      <c r="C47" s="6" t="s">
        <v>54</v>
      </c>
      <c r="D47" s="43">
        <f>VLOOKUP(C47:C251,[2]Hoja1!$B:$C,2,0)</f>
        <v>730559</v>
      </c>
      <c r="E47" s="43">
        <f t="shared" si="2"/>
        <v>771616.41579999996</v>
      </c>
      <c r="F47" s="43">
        <f>VLOOKUP(C47:C253,[1]Hoja1!$B$3:$D$332,3,0)</f>
        <v>1046747</v>
      </c>
      <c r="G47" s="43">
        <f t="shared" si="0"/>
        <v>1184080.2064</v>
      </c>
      <c r="H47" s="43">
        <f t="shared" si="1"/>
        <v>977848.31110000005</v>
      </c>
    </row>
    <row r="48" spans="1:8" x14ac:dyDescent="0.25">
      <c r="A48" s="15">
        <v>44</v>
      </c>
      <c r="B48" s="15">
        <v>42321500</v>
      </c>
      <c r="C48" s="6" t="s">
        <v>55</v>
      </c>
      <c r="D48" s="43">
        <f>VLOOKUP(C48:C252,[2]Hoja1!$B:$C,2,0)</f>
        <v>710844</v>
      </c>
      <c r="E48" s="43">
        <f t="shared" si="2"/>
        <v>750793.43279999995</v>
      </c>
      <c r="F48" s="43">
        <f>VLOOKUP(C48:C254,[1]Hoja1!$B$3:$D$332,3,0)</f>
        <v>706922</v>
      </c>
      <c r="G48" s="43">
        <f t="shared" si="0"/>
        <v>799670.16639999999</v>
      </c>
      <c r="H48" s="43">
        <f t="shared" si="1"/>
        <v>775231.79960000003</v>
      </c>
    </row>
    <row r="49" spans="1:8" x14ac:dyDescent="0.25">
      <c r="A49" s="15">
        <v>45</v>
      </c>
      <c r="B49" s="15">
        <v>42321500</v>
      </c>
      <c r="C49" s="6" t="s">
        <v>56</v>
      </c>
      <c r="D49" s="43">
        <f>VLOOKUP(C49:C253,[2]Hoja1!$B:$C,2,0)</f>
        <v>710844</v>
      </c>
      <c r="E49" s="43">
        <f t="shared" si="2"/>
        <v>750793.43279999995</v>
      </c>
      <c r="F49" s="43">
        <f>VLOOKUP(C49:C255,[1]Hoja1!$B$3:$D$332,3,0)</f>
        <v>1166344</v>
      </c>
      <c r="G49" s="43">
        <f t="shared" si="0"/>
        <v>1319368.3328</v>
      </c>
      <c r="H49" s="43">
        <f t="shared" si="1"/>
        <v>1035080.8828</v>
      </c>
    </row>
    <row r="50" spans="1:8" ht="25.5" x14ac:dyDescent="0.25">
      <c r="A50" s="15">
        <v>46</v>
      </c>
      <c r="B50" s="15">
        <v>42321500</v>
      </c>
      <c r="C50" s="25" t="s">
        <v>57</v>
      </c>
      <c r="D50" s="43">
        <f>VLOOKUP(C50:C254,[2]Hoja1!$B:$C,2,0)</f>
        <v>2758611</v>
      </c>
      <c r="E50" s="43">
        <f t="shared" si="2"/>
        <v>2913644.9382000002</v>
      </c>
      <c r="F50" s="43">
        <f>VLOOKUP(C50:C256,[1]Hoja1!$B$3:$D$332,3,0)</f>
        <v>1786125</v>
      </c>
      <c r="G50" s="43">
        <f t="shared" si="0"/>
        <v>2020464.6</v>
      </c>
      <c r="H50" s="43">
        <f t="shared" si="1"/>
        <v>2467054.7691000002</v>
      </c>
    </row>
    <row r="51" spans="1:8" ht="25.5" x14ac:dyDescent="0.25">
      <c r="A51" s="15">
        <v>47</v>
      </c>
      <c r="B51" s="15">
        <v>42321500</v>
      </c>
      <c r="C51" s="25" t="s">
        <v>58</v>
      </c>
      <c r="D51" s="43">
        <f>VLOOKUP(C51:C255,[2]Hoja1!$B:$C,2,0)</f>
        <v>274662</v>
      </c>
      <c r="E51" s="43">
        <f t="shared" si="2"/>
        <v>290098.00439999998</v>
      </c>
      <c r="F51" s="43">
        <f>VLOOKUP(C51:C257,[1]Hoja1!$B$3:$D$332,3,0)</f>
        <v>242001</v>
      </c>
      <c r="G51" s="43">
        <f t="shared" si="0"/>
        <v>273751.53119999997</v>
      </c>
      <c r="H51" s="43">
        <f t="shared" si="1"/>
        <v>281924.76779999997</v>
      </c>
    </row>
    <row r="52" spans="1:8" ht="25.5" x14ac:dyDescent="0.25">
      <c r="A52" s="15">
        <v>48</v>
      </c>
      <c r="B52" s="15">
        <v>42321500</v>
      </c>
      <c r="C52" s="25" t="s">
        <v>59</v>
      </c>
      <c r="D52" s="43">
        <f>VLOOKUP(C52:C256,[2]Hoja1!$B:$C,2,0)</f>
        <v>265721</v>
      </c>
      <c r="E52" s="43">
        <f t="shared" si="2"/>
        <v>280654.52020000003</v>
      </c>
      <c r="F52" s="43">
        <f>VLOOKUP(C52:C258,[1]Hoja1!$B$3:$D$332,3,0)</f>
        <v>127103</v>
      </c>
      <c r="G52" s="43">
        <f t="shared" si="0"/>
        <v>143778.9136</v>
      </c>
      <c r="H52" s="43">
        <f t="shared" si="1"/>
        <v>212216.7169</v>
      </c>
    </row>
    <row r="53" spans="1:8" ht="12.75" x14ac:dyDescent="0.25">
      <c r="A53" s="15">
        <v>49</v>
      </c>
      <c r="B53" s="15">
        <v>42321500</v>
      </c>
      <c r="C53" s="25" t="s">
        <v>60</v>
      </c>
      <c r="D53" s="43" t="s">
        <v>0</v>
      </c>
      <c r="E53" s="43" t="s">
        <v>0</v>
      </c>
      <c r="F53" s="43">
        <f>VLOOKUP(C53:C259,[1]Hoja1!$B$3:$D$332,3,0)</f>
        <v>762361</v>
      </c>
      <c r="G53" s="43">
        <f t="shared" si="0"/>
        <v>862382.76319999993</v>
      </c>
      <c r="H53" s="43">
        <f t="shared" si="1"/>
        <v>862382.76319999993</v>
      </c>
    </row>
    <row r="54" spans="1:8" ht="25.5" x14ac:dyDescent="0.25">
      <c r="A54" s="15">
        <v>50</v>
      </c>
      <c r="B54" s="15">
        <v>42321500</v>
      </c>
      <c r="C54" s="25" t="s">
        <v>61</v>
      </c>
      <c r="D54" s="43" t="s">
        <v>0</v>
      </c>
      <c r="E54" s="43" t="s">
        <v>0</v>
      </c>
      <c r="F54" s="43">
        <f>VLOOKUP(C54:C260,[1]Hoja1!$B$3:$D$332,3,0)</f>
        <v>2087085</v>
      </c>
      <c r="G54" s="43">
        <f t="shared" si="0"/>
        <v>2360910.5520000001</v>
      </c>
      <c r="H54" s="43">
        <f t="shared" si="1"/>
        <v>2360910.5520000001</v>
      </c>
    </row>
    <row r="55" spans="1:8" ht="12.75" x14ac:dyDescent="0.25">
      <c r="A55" s="15">
        <v>51</v>
      </c>
      <c r="B55" s="15">
        <v>42321500</v>
      </c>
      <c r="C55" s="25" t="s">
        <v>62</v>
      </c>
      <c r="D55" s="43" t="s">
        <v>0</v>
      </c>
      <c r="E55" s="43" t="s">
        <v>0</v>
      </c>
      <c r="F55" s="43">
        <f>VLOOKUP(C55:C261,[1]Hoja1!$B$3:$D$332,3,0)</f>
        <v>256851</v>
      </c>
      <c r="G55" s="43">
        <f t="shared" si="0"/>
        <v>290549.85119999998</v>
      </c>
      <c r="H55" s="43">
        <f t="shared" si="1"/>
        <v>290549.85119999998</v>
      </c>
    </row>
    <row r="56" spans="1:8" ht="12.75" x14ac:dyDescent="0.25">
      <c r="A56" s="15">
        <v>52</v>
      </c>
      <c r="B56" s="15">
        <v>42321500</v>
      </c>
      <c r="C56" s="25" t="s">
        <v>63</v>
      </c>
      <c r="D56" s="43">
        <f>VLOOKUP(C56:C260,[2]Hoja1!$B:$C,2,0)</f>
        <v>274441</v>
      </c>
      <c r="E56" s="43">
        <f t="shared" si="2"/>
        <v>289864.58419999998</v>
      </c>
      <c r="F56" s="43">
        <f>VLOOKUP(C56:C262,[1]Hoja1!$B$3:$D$332,3,0)</f>
        <v>125400</v>
      </c>
      <c r="G56" s="43">
        <f t="shared" si="0"/>
        <v>141852.48000000001</v>
      </c>
      <c r="H56" s="43">
        <f t="shared" si="1"/>
        <v>215858.53210000001</v>
      </c>
    </row>
    <row r="57" spans="1:8" ht="25.5" x14ac:dyDescent="0.25">
      <c r="A57" s="15">
        <v>53</v>
      </c>
      <c r="B57" s="15">
        <v>42321500</v>
      </c>
      <c r="C57" s="25" t="s">
        <v>64</v>
      </c>
      <c r="D57" s="43" t="s">
        <v>0</v>
      </c>
      <c r="E57" s="43" t="s">
        <v>0</v>
      </c>
      <c r="F57" s="43">
        <f>VLOOKUP(C57:C263,[1]Hoja1!$B$3:$D$332,3,0)</f>
        <v>2396626</v>
      </c>
      <c r="G57" s="43">
        <f t="shared" si="0"/>
        <v>2711063.3311999999</v>
      </c>
      <c r="H57" s="43">
        <f t="shared" si="1"/>
        <v>2711063.3311999999</v>
      </c>
    </row>
    <row r="58" spans="1:8" ht="25.5" x14ac:dyDescent="0.25">
      <c r="A58" s="15">
        <v>54</v>
      </c>
      <c r="B58" s="15">
        <v>42321500</v>
      </c>
      <c r="C58" s="25" t="s">
        <v>65</v>
      </c>
      <c r="D58" s="43" t="s">
        <v>0</v>
      </c>
      <c r="E58" s="43" t="s">
        <v>0</v>
      </c>
      <c r="F58" s="43">
        <f>VLOOKUP(C58:C264,[1]Hoja1!$B$3:$D$332,3,0)</f>
        <v>423108</v>
      </c>
      <c r="G58" s="43">
        <f t="shared" si="0"/>
        <v>478619.7696</v>
      </c>
      <c r="H58" s="43">
        <f t="shared" si="1"/>
        <v>478619.7696</v>
      </c>
    </row>
    <row r="59" spans="1:8" ht="12.75" x14ac:dyDescent="0.25">
      <c r="A59" s="15">
        <v>55</v>
      </c>
      <c r="B59" s="15">
        <v>42321500</v>
      </c>
      <c r="C59" s="25" t="s">
        <v>66</v>
      </c>
      <c r="D59" s="43" t="s">
        <v>0</v>
      </c>
      <c r="E59" s="43" t="s">
        <v>0</v>
      </c>
      <c r="F59" s="43">
        <f>VLOOKUP(C59:C265,[1]Hoja1!$B$3:$D$332,3,0)</f>
        <v>817056</v>
      </c>
      <c r="G59" s="43">
        <f t="shared" si="0"/>
        <v>924253.74719999998</v>
      </c>
      <c r="H59" s="43">
        <f t="shared" si="1"/>
        <v>924253.74719999998</v>
      </c>
    </row>
    <row r="60" spans="1:8" ht="12.75" x14ac:dyDescent="0.25">
      <c r="A60" s="15">
        <v>56</v>
      </c>
      <c r="B60" s="15">
        <v>42321500</v>
      </c>
      <c r="C60" s="25" t="s">
        <v>67</v>
      </c>
      <c r="D60" s="43" t="s">
        <v>0</v>
      </c>
      <c r="E60" s="43" t="s">
        <v>0</v>
      </c>
      <c r="F60" s="43">
        <f>VLOOKUP(C60:C266,[1]Hoja1!$B$3:$D$332,3,0)</f>
        <v>247010</v>
      </c>
      <c r="G60" s="43">
        <f t="shared" si="0"/>
        <v>279417.712</v>
      </c>
      <c r="H60" s="43">
        <f t="shared" si="1"/>
        <v>279417.712</v>
      </c>
    </row>
    <row r="61" spans="1:8" ht="25.5" x14ac:dyDescent="0.25">
      <c r="A61" s="15">
        <v>57</v>
      </c>
      <c r="B61" s="15">
        <v>42321500</v>
      </c>
      <c r="C61" s="25" t="s">
        <v>68</v>
      </c>
      <c r="D61" s="43" t="s">
        <v>0</v>
      </c>
      <c r="E61" s="43" t="s">
        <v>0</v>
      </c>
      <c r="F61" s="43">
        <f>VLOOKUP(C61:C267,[1]Hoja1!$B$3:$D$332,3,0)</f>
        <v>2002000</v>
      </c>
      <c r="G61" s="43">
        <f t="shared" si="0"/>
        <v>2264662.4</v>
      </c>
      <c r="H61" s="43">
        <f t="shared" si="1"/>
        <v>2264662.4</v>
      </c>
    </row>
    <row r="62" spans="1:8" ht="25.5" x14ac:dyDescent="0.25">
      <c r="A62" s="15">
        <v>58</v>
      </c>
      <c r="B62" s="15">
        <v>42321500</v>
      </c>
      <c r="C62" s="25" t="s">
        <v>69</v>
      </c>
      <c r="D62" s="43" t="s">
        <v>0</v>
      </c>
      <c r="E62" s="43" t="s">
        <v>0</v>
      </c>
      <c r="F62" s="43">
        <f>VLOOKUP(C62:C268,[1]Hoja1!$B$3:$D$332,3,0)</f>
        <v>218295</v>
      </c>
      <c r="G62" s="43">
        <f t="shared" si="0"/>
        <v>246935.304</v>
      </c>
      <c r="H62" s="43">
        <f t="shared" si="1"/>
        <v>246935.304</v>
      </c>
    </row>
    <row r="63" spans="1:8" ht="12.75" x14ac:dyDescent="0.25">
      <c r="A63" s="15">
        <v>59</v>
      </c>
      <c r="B63" s="15">
        <v>42321500</v>
      </c>
      <c r="C63" s="25" t="s">
        <v>70</v>
      </c>
      <c r="D63" s="43">
        <f>VLOOKUP(C63:C267,[2]Hoja1!$B:$C,2,0)</f>
        <v>268170</v>
      </c>
      <c r="E63" s="43">
        <f t="shared" si="2"/>
        <v>283241.15399999998</v>
      </c>
      <c r="F63" s="43">
        <f>VLOOKUP(C63:C269,[1]Hoja1!$B$3:$D$332,3,0)</f>
        <v>139095</v>
      </c>
      <c r="G63" s="43">
        <f t="shared" si="0"/>
        <v>157344.264</v>
      </c>
      <c r="H63" s="43">
        <f t="shared" si="1"/>
        <v>220292.70899999997</v>
      </c>
    </row>
    <row r="64" spans="1:8" ht="25.5" x14ac:dyDescent="0.25">
      <c r="A64" s="15">
        <v>60</v>
      </c>
      <c r="B64" s="15">
        <v>42321500</v>
      </c>
      <c r="C64" s="25" t="s">
        <v>71</v>
      </c>
      <c r="D64" s="43">
        <f>VLOOKUP(C64:C268,[2]Hoja1!$B:$C,2,0)</f>
        <v>510481</v>
      </c>
      <c r="E64" s="43">
        <f t="shared" si="2"/>
        <v>539170.03220000002</v>
      </c>
      <c r="F64" s="43">
        <f>VLOOKUP(C64:C270,[1]Hoja1!$B$3:$D$332,3,0)</f>
        <v>786952</v>
      </c>
      <c r="G64" s="43">
        <f t="shared" si="0"/>
        <v>890200.10239999997</v>
      </c>
      <c r="H64" s="43">
        <f t="shared" si="1"/>
        <v>714685.0673</v>
      </c>
    </row>
    <row r="65" spans="1:8" ht="12.75" x14ac:dyDescent="0.25">
      <c r="A65" s="15">
        <v>61</v>
      </c>
      <c r="B65" s="15">
        <v>42321500</v>
      </c>
      <c r="C65" s="25" t="s">
        <v>72</v>
      </c>
      <c r="D65" s="43">
        <f>VLOOKUP(C65:C269,[2]Hoja1!$B:$C,2,0)</f>
        <v>255913</v>
      </c>
      <c r="E65" s="43">
        <f t="shared" si="2"/>
        <v>270295.31060000003</v>
      </c>
      <c r="F65" s="43">
        <f>VLOOKUP(C65:C271,[1]Hoja1!$B$3:$D$332,3,0)</f>
        <v>311425</v>
      </c>
      <c r="G65" s="43">
        <f t="shared" si="0"/>
        <v>352283.95999999996</v>
      </c>
      <c r="H65" s="43">
        <f t="shared" si="1"/>
        <v>311289.63529999997</v>
      </c>
    </row>
    <row r="66" spans="1:8" ht="12.75" x14ac:dyDescent="0.25">
      <c r="A66" s="15">
        <v>62</v>
      </c>
      <c r="B66" s="15">
        <v>42321500</v>
      </c>
      <c r="C66" s="25" t="s">
        <v>73</v>
      </c>
      <c r="D66" s="43">
        <f>VLOOKUP(C66:C270,[2]Hoja1!$B:$C,2,0)</f>
        <v>383308</v>
      </c>
      <c r="E66" s="43">
        <f t="shared" si="2"/>
        <v>404849.90960000001</v>
      </c>
      <c r="F66" s="43">
        <f>VLOOKUP(C66:C272,[1]Hoja1!$B$3:$D$332,3,0)</f>
        <v>205869</v>
      </c>
      <c r="G66" s="43">
        <f t="shared" si="0"/>
        <v>232879.0128</v>
      </c>
      <c r="H66" s="43">
        <f>AVERAGE(E66,G66)</f>
        <v>318864.46120000002</v>
      </c>
    </row>
    <row r="67" spans="1:8" ht="15" customHeight="1" x14ac:dyDescent="0.25">
      <c r="A67" s="57" t="s">
        <v>74</v>
      </c>
      <c r="B67" s="58"/>
      <c r="C67" s="58"/>
      <c r="D67" s="58"/>
      <c r="E67" s="58"/>
      <c r="F67" s="58"/>
      <c r="G67" s="58"/>
      <c r="H67" s="59"/>
    </row>
    <row r="68" spans="1:8" ht="12.75" x14ac:dyDescent="0.25">
      <c r="A68" s="15">
        <v>63</v>
      </c>
      <c r="B68" s="15">
        <v>42321500</v>
      </c>
      <c r="C68" s="25" t="s">
        <v>75</v>
      </c>
      <c r="D68" s="43">
        <f>VLOOKUP(C68:C272,[2]Hoja1!$B:$C,2,0)</f>
        <v>315123</v>
      </c>
      <c r="E68" s="43">
        <f t="shared" si="2"/>
        <v>332832.91259999998</v>
      </c>
      <c r="F68" s="43">
        <f>VLOOKUP(C68:C274,[1]Hoja1!$B$3:$D$332,3,0)</f>
        <v>233197</v>
      </c>
      <c r="G68" s="43">
        <f t="shared" si="0"/>
        <v>263792.44640000002</v>
      </c>
      <c r="H68" s="43">
        <f t="shared" si="1"/>
        <v>298312.67949999997</v>
      </c>
    </row>
    <row r="69" spans="1:8" ht="12.75" x14ac:dyDescent="0.25">
      <c r="A69" s="15">
        <v>64</v>
      </c>
      <c r="B69" s="15">
        <v>42321500</v>
      </c>
      <c r="C69" s="25" t="s">
        <v>76</v>
      </c>
      <c r="D69" s="43" t="s">
        <v>0</v>
      </c>
      <c r="E69" s="43" t="s">
        <v>0</v>
      </c>
      <c r="F69" s="43">
        <f>VLOOKUP(C69:C275,[1]Hoja1!$B$3:$D$332,3,0)</f>
        <v>76814</v>
      </c>
      <c r="G69" s="43">
        <f t="shared" si="0"/>
        <v>86891.996799999994</v>
      </c>
      <c r="H69" s="43">
        <f t="shared" si="1"/>
        <v>86891.996799999994</v>
      </c>
    </row>
    <row r="70" spans="1:8" ht="25.5" x14ac:dyDescent="0.25">
      <c r="A70" s="15">
        <v>65</v>
      </c>
      <c r="B70" s="15">
        <v>42321500</v>
      </c>
      <c r="C70" s="25" t="s">
        <v>77</v>
      </c>
      <c r="D70" s="43" t="s">
        <v>0</v>
      </c>
      <c r="E70" s="43" t="s">
        <v>0</v>
      </c>
      <c r="F70" s="43">
        <f>VLOOKUP(C70:C276,[1]Hoja1!$B$3:$D$332,3,0)</f>
        <v>273403</v>
      </c>
      <c r="G70" s="43">
        <f t="shared" ref="G70:G133" si="3">F70+(F70*13.12%)</f>
        <v>309273.47360000003</v>
      </c>
      <c r="H70" s="43">
        <f t="shared" ref="H70:H133" si="4">AVERAGE(E70,G70)</f>
        <v>309273.47360000003</v>
      </c>
    </row>
    <row r="71" spans="1:8" ht="12.75" x14ac:dyDescent="0.25">
      <c r="A71" s="15">
        <v>66</v>
      </c>
      <c r="B71" s="15">
        <v>42321500</v>
      </c>
      <c r="C71" s="25" t="s">
        <v>78</v>
      </c>
      <c r="D71" s="43" t="s">
        <v>0</v>
      </c>
      <c r="E71" s="43" t="s">
        <v>0</v>
      </c>
      <c r="F71" s="43">
        <f>VLOOKUP(C71:C277,[1]Hoja1!$B$3:$D$332,3,0)</f>
        <v>233197</v>
      </c>
      <c r="G71" s="43">
        <f t="shared" si="3"/>
        <v>263792.44640000002</v>
      </c>
      <c r="H71" s="43">
        <f t="shared" si="4"/>
        <v>263792.44640000002</v>
      </c>
    </row>
    <row r="72" spans="1:8" ht="25.5" x14ac:dyDescent="0.25">
      <c r="A72" s="15">
        <v>67</v>
      </c>
      <c r="B72" s="15">
        <v>42321500</v>
      </c>
      <c r="C72" s="25" t="s">
        <v>79</v>
      </c>
      <c r="D72" s="43" t="s">
        <v>0</v>
      </c>
      <c r="E72" s="43" t="s">
        <v>0</v>
      </c>
      <c r="F72" s="43">
        <f>VLOOKUP(C72:C278,[1]Hoja1!$B$3:$D$332,3,0)</f>
        <v>111247</v>
      </c>
      <c r="G72" s="43">
        <f t="shared" si="3"/>
        <v>125842.6064</v>
      </c>
      <c r="H72" s="43">
        <f t="shared" si="4"/>
        <v>125842.6064</v>
      </c>
    </row>
    <row r="73" spans="1:8" ht="25.5" x14ac:dyDescent="0.25">
      <c r="A73" s="15">
        <v>68</v>
      </c>
      <c r="B73" s="15">
        <v>42321500</v>
      </c>
      <c r="C73" s="25" t="s">
        <v>80</v>
      </c>
      <c r="D73" s="43" t="s">
        <v>0</v>
      </c>
      <c r="E73" s="43" t="s">
        <v>0</v>
      </c>
      <c r="F73" s="43">
        <v>56289</v>
      </c>
      <c r="G73" s="43">
        <f t="shared" si="3"/>
        <v>63674.116799999996</v>
      </c>
      <c r="H73" s="43">
        <f t="shared" si="4"/>
        <v>63674.116799999996</v>
      </c>
    </row>
    <row r="74" spans="1:8" ht="25.5" x14ac:dyDescent="0.25">
      <c r="A74" s="15">
        <v>69</v>
      </c>
      <c r="B74" s="15">
        <v>42321500</v>
      </c>
      <c r="C74" s="25" t="s">
        <v>81</v>
      </c>
      <c r="D74" s="43" t="s">
        <v>0</v>
      </c>
      <c r="E74" s="43" t="s">
        <v>0</v>
      </c>
      <c r="F74" s="43">
        <f>VLOOKUP(C74:C280,[1]Hoja1!$B$3:$D$332,3,0)</f>
        <v>231766</v>
      </c>
      <c r="G74" s="43">
        <f t="shared" si="3"/>
        <v>262173.69919999997</v>
      </c>
      <c r="H74" s="43">
        <f t="shared" si="4"/>
        <v>262173.69919999997</v>
      </c>
    </row>
    <row r="75" spans="1:8" ht="15" customHeight="1" x14ac:dyDescent="0.25">
      <c r="A75" s="57" t="s">
        <v>82</v>
      </c>
      <c r="B75" s="58"/>
      <c r="C75" s="58"/>
      <c r="D75" s="58"/>
      <c r="E75" s="58"/>
      <c r="F75" s="58"/>
      <c r="G75" s="58"/>
      <c r="H75" s="59"/>
    </row>
    <row r="76" spans="1:8" x14ac:dyDescent="0.25">
      <c r="A76" s="15">
        <v>70</v>
      </c>
      <c r="B76" s="15">
        <v>42321500</v>
      </c>
      <c r="C76" s="6" t="s">
        <v>83</v>
      </c>
      <c r="D76" s="43">
        <f>VLOOKUP(C76:C280,[2]Hoja1!$B:$C,2,0)</f>
        <v>590582</v>
      </c>
      <c r="E76" s="43">
        <f t="shared" ref="E76:E133" si="5">D76+(D76*5.62%)</f>
        <v>623772.7084</v>
      </c>
      <c r="F76" s="43">
        <f>VLOOKUP(C76:C282,[1]Hoja1!$B$3:$D$332,3,0)</f>
        <v>617535</v>
      </c>
      <c r="G76" s="43">
        <f t="shared" si="3"/>
        <v>698555.59199999995</v>
      </c>
      <c r="H76" s="43">
        <f t="shared" si="4"/>
        <v>661164.15020000003</v>
      </c>
    </row>
    <row r="77" spans="1:8" x14ac:dyDescent="0.25">
      <c r="A77" s="15">
        <v>71</v>
      </c>
      <c r="B77" s="15">
        <v>42321500</v>
      </c>
      <c r="C77" s="6" t="s">
        <v>84</v>
      </c>
      <c r="D77" s="43">
        <f>VLOOKUP(C77:C281,[2]Hoja1!$B:$C,2,0)</f>
        <v>830738</v>
      </c>
      <c r="E77" s="43">
        <f t="shared" si="5"/>
        <v>877425.47560000001</v>
      </c>
      <c r="F77" s="43">
        <f>VLOOKUP(C77:C283,[1]Hoja1!$B$3:$D$332,3,0)</f>
        <v>868651</v>
      </c>
      <c r="G77" s="43">
        <f t="shared" si="3"/>
        <v>982618.01119999995</v>
      </c>
      <c r="H77" s="43">
        <f t="shared" si="4"/>
        <v>930021.74340000004</v>
      </c>
    </row>
    <row r="78" spans="1:8" x14ac:dyDescent="0.25">
      <c r="A78" s="15">
        <v>72</v>
      </c>
      <c r="B78" s="15">
        <v>42321500</v>
      </c>
      <c r="C78" s="6" t="s">
        <v>85</v>
      </c>
      <c r="D78" s="43">
        <f>VLOOKUP(C78:C282,[2]Hoja1!$B:$C,2,0)</f>
        <v>830738</v>
      </c>
      <c r="E78" s="43">
        <f t="shared" si="5"/>
        <v>877425.47560000001</v>
      </c>
      <c r="F78" s="43">
        <f>VLOOKUP(C78:C284,[1]Hoja1!$B$3:$D$332,3,0)</f>
        <v>868651</v>
      </c>
      <c r="G78" s="43">
        <f t="shared" si="3"/>
        <v>982618.01119999995</v>
      </c>
      <c r="H78" s="43">
        <f t="shared" si="4"/>
        <v>930021.74340000004</v>
      </c>
    </row>
    <row r="79" spans="1:8" ht="24" x14ac:dyDescent="0.25">
      <c r="A79" s="15">
        <v>73</v>
      </c>
      <c r="B79" s="15">
        <v>42321500</v>
      </c>
      <c r="C79" s="6" t="s">
        <v>86</v>
      </c>
      <c r="D79" s="43" t="s">
        <v>0</v>
      </c>
      <c r="E79" s="43" t="s">
        <v>0</v>
      </c>
      <c r="F79" s="43">
        <f>VLOOKUP(C79:C285,[1]Hoja1!$B$3:$D$332,3,0)</f>
        <v>8633691</v>
      </c>
      <c r="G79" s="43">
        <f t="shared" si="3"/>
        <v>9766431.2591999993</v>
      </c>
      <c r="H79" s="43">
        <f t="shared" si="4"/>
        <v>9766431.2591999993</v>
      </c>
    </row>
    <row r="80" spans="1:8" ht="15" customHeight="1" x14ac:dyDescent="0.25">
      <c r="A80" s="57" t="s">
        <v>87</v>
      </c>
      <c r="B80" s="58"/>
      <c r="C80" s="58"/>
      <c r="D80" s="58"/>
      <c r="E80" s="58"/>
      <c r="F80" s="58"/>
      <c r="G80" s="58"/>
      <c r="H80" s="59"/>
    </row>
    <row r="81" spans="1:8" ht="12.75" x14ac:dyDescent="0.25">
      <c r="A81" s="15">
        <v>74</v>
      </c>
      <c r="B81" s="15">
        <v>42321500</v>
      </c>
      <c r="C81" s="25" t="s">
        <v>88</v>
      </c>
      <c r="D81" s="43">
        <f>VLOOKUP(C81:C285,[2]Hoja1!$B:$C,2,0)</f>
        <v>233569</v>
      </c>
      <c r="E81" s="43">
        <f t="shared" si="5"/>
        <v>246695.5778</v>
      </c>
      <c r="F81" s="43">
        <f>VLOOKUP(C81:C287,[1]Hoja1!$B$3:$D$332,3,0)</f>
        <v>328472</v>
      </c>
      <c r="G81" s="43">
        <f t="shared" si="3"/>
        <v>371567.52639999997</v>
      </c>
      <c r="H81" s="43">
        <f t="shared" si="4"/>
        <v>309131.55209999997</v>
      </c>
    </row>
    <row r="82" spans="1:8" ht="12.75" x14ac:dyDescent="0.25">
      <c r="A82" s="15">
        <v>75</v>
      </c>
      <c r="B82" s="15">
        <v>42321500</v>
      </c>
      <c r="C82" s="25" t="s">
        <v>89</v>
      </c>
      <c r="D82" s="43">
        <f>VLOOKUP(C82:C286,[2]Hoja1!$B:$C,2,0)</f>
        <v>106514</v>
      </c>
      <c r="E82" s="43">
        <f t="shared" si="5"/>
        <v>112500.0868</v>
      </c>
      <c r="F82" s="43">
        <f>VLOOKUP(C82:C288,[1]Hoja1!$B$3:$D$332,3,0)</f>
        <v>68750</v>
      </c>
      <c r="G82" s="43">
        <f t="shared" si="3"/>
        <v>77770</v>
      </c>
      <c r="H82" s="43">
        <f t="shared" si="4"/>
        <v>95135.043399999995</v>
      </c>
    </row>
    <row r="83" spans="1:8" ht="12.75" x14ac:dyDescent="0.25">
      <c r="A83" s="15">
        <v>76</v>
      </c>
      <c r="B83" s="15">
        <v>42321500</v>
      </c>
      <c r="C83" s="25" t="s">
        <v>90</v>
      </c>
      <c r="D83" s="43">
        <f>VLOOKUP(C83:C287,[2]Hoja1!$B:$C,2,0)</f>
        <v>86101</v>
      </c>
      <c r="E83" s="43">
        <f t="shared" si="5"/>
        <v>90939.876199999999</v>
      </c>
      <c r="F83" s="43">
        <f>VLOOKUP(C83:C289,[1]Hoja1!$B$3:$D$332,3,0)</f>
        <v>113056</v>
      </c>
      <c r="G83" s="43">
        <f t="shared" si="3"/>
        <v>127888.9472</v>
      </c>
      <c r="H83" s="43">
        <f t="shared" si="4"/>
        <v>109414.4117</v>
      </c>
    </row>
    <row r="84" spans="1:8" ht="12.75" x14ac:dyDescent="0.25">
      <c r="A84" s="15">
        <v>77</v>
      </c>
      <c r="B84" s="15">
        <v>42321500</v>
      </c>
      <c r="C84" s="25" t="s">
        <v>91</v>
      </c>
      <c r="D84" s="43">
        <f>VLOOKUP(C84:C288,[2]Hoja1!$B:$C,2,0)</f>
        <v>119936</v>
      </c>
      <c r="E84" s="43">
        <f t="shared" si="5"/>
        <v>126676.4032</v>
      </c>
      <c r="F84" s="43">
        <f>VLOOKUP(C84:C290,[1]Hoja1!$B$3:$D$332,3,0)</f>
        <v>84028</v>
      </c>
      <c r="G84" s="43">
        <f t="shared" si="3"/>
        <v>95052.473599999998</v>
      </c>
      <c r="H84" s="43">
        <f t="shared" si="4"/>
        <v>110864.4384</v>
      </c>
    </row>
    <row r="85" spans="1:8" ht="12.75" x14ac:dyDescent="0.25">
      <c r="A85" s="15">
        <v>78</v>
      </c>
      <c r="B85" s="15">
        <v>42321500</v>
      </c>
      <c r="C85" s="25" t="s">
        <v>92</v>
      </c>
      <c r="D85" s="43" t="s">
        <v>0</v>
      </c>
      <c r="E85" s="43" t="s">
        <v>0</v>
      </c>
      <c r="F85" s="43">
        <f>VLOOKUP(C85:C291,[1]Hoja1!$B$3:$D$332,3,0)</f>
        <v>79445</v>
      </c>
      <c r="G85" s="43">
        <f t="shared" si="3"/>
        <v>89868.183999999994</v>
      </c>
      <c r="H85" s="43">
        <f t="shared" si="4"/>
        <v>89868.183999999994</v>
      </c>
    </row>
    <row r="86" spans="1:8" ht="12.75" x14ac:dyDescent="0.25">
      <c r="A86" s="15">
        <v>79</v>
      </c>
      <c r="B86" s="15">
        <v>42321500</v>
      </c>
      <c r="C86" s="25" t="s">
        <v>93</v>
      </c>
      <c r="D86" s="43">
        <f>VLOOKUP(C86:C290,[2]Hoja1!$B:$C,2,0)</f>
        <v>50883</v>
      </c>
      <c r="E86" s="43">
        <f t="shared" si="5"/>
        <v>53742.624600000003</v>
      </c>
      <c r="F86" s="43">
        <f>VLOOKUP(C86:C292,[1]Hoja1!$B$3:$D$332,3,0)</f>
        <v>106945</v>
      </c>
      <c r="G86" s="43">
        <f t="shared" si="3"/>
        <v>120976.18399999999</v>
      </c>
      <c r="H86" s="43">
        <f t="shared" si="4"/>
        <v>87359.404299999995</v>
      </c>
    </row>
    <row r="87" spans="1:8" ht="12.75" x14ac:dyDescent="0.25">
      <c r="A87" s="15">
        <v>80</v>
      </c>
      <c r="B87" s="15">
        <v>42321500</v>
      </c>
      <c r="C87" s="25" t="s">
        <v>94</v>
      </c>
      <c r="D87" s="43" t="s">
        <v>0</v>
      </c>
      <c r="E87" s="43" t="s">
        <v>0</v>
      </c>
      <c r="F87" s="43">
        <f>VLOOKUP(C87:C293,[1]Hoja1!$B$3:$D$332,3,0)</f>
        <v>201667</v>
      </c>
      <c r="G87" s="43">
        <f t="shared" si="3"/>
        <v>228125.71039999998</v>
      </c>
      <c r="H87" s="43">
        <f t="shared" si="4"/>
        <v>228125.71039999998</v>
      </c>
    </row>
    <row r="88" spans="1:8" ht="12.75" x14ac:dyDescent="0.25">
      <c r="A88" s="15">
        <v>81</v>
      </c>
      <c r="B88" s="15">
        <v>42321500</v>
      </c>
      <c r="C88" s="25" t="s">
        <v>95</v>
      </c>
      <c r="D88" s="43">
        <f>VLOOKUP(C88:C292,[2]Hoja1!$B:$C,2,0)</f>
        <v>10956</v>
      </c>
      <c r="E88" s="43">
        <f t="shared" si="5"/>
        <v>11571.727199999999</v>
      </c>
      <c r="F88" s="43">
        <f>VLOOKUP(C88:C294,[1]Hoja1!$B$3:$D$332,3,0)</f>
        <v>4584</v>
      </c>
      <c r="G88" s="43">
        <f t="shared" si="3"/>
        <v>5185.4207999999999</v>
      </c>
      <c r="H88" s="43">
        <f t="shared" si="4"/>
        <v>8378.5740000000005</v>
      </c>
    </row>
    <row r="89" spans="1:8" ht="12.75" x14ac:dyDescent="0.25">
      <c r="A89" s="15">
        <v>82</v>
      </c>
      <c r="B89" s="15">
        <v>42321500</v>
      </c>
      <c r="C89" s="25" t="s">
        <v>96</v>
      </c>
      <c r="D89" s="43">
        <f>VLOOKUP(C89:C293,[2]Hoja1!$B:$C,2,0)</f>
        <v>17676</v>
      </c>
      <c r="E89" s="43">
        <f t="shared" si="5"/>
        <v>18669.391199999998</v>
      </c>
      <c r="F89" s="43">
        <f>VLOOKUP(C89:C295,[1]Hoja1!$B$3:$D$332,3,0)</f>
        <v>76388</v>
      </c>
      <c r="G89" s="43">
        <f t="shared" si="3"/>
        <v>86410.105599999995</v>
      </c>
      <c r="H89" s="43">
        <f t="shared" si="4"/>
        <v>52539.748399999997</v>
      </c>
    </row>
    <row r="90" spans="1:8" ht="12.75" x14ac:dyDescent="0.25">
      <c r="A90" s="15">
        <v>83</v>
      </c>
      <c r="B90" s="15">
        <v>42321500</v>
      </c>
      <c r="C90" s="25" t="s">
        <v>97</v>
      </c>
      <c r="D90" s="43" t="s">
        <v>0</v>
      </c>
      <c r="E90" s="43" t="s">
        <v>0</v>
      </c>
      <c r="F90" s="43">
        <f>VLOOKUP(C90:C296,[1]Hoja1!$B$3:$D$332,3,0)</f>
        <v>16042</v>
      </c>
      <c r="G90" s="43">
        <f t="shared" si="3"/>
        <v>18146.7104</v>
      </c>
      <c r="H90" s="43">
        <f t="shared" si="4"/>
        <v>18146.7104</v>
      </c>
    </row>
    <row r="91" spans="1:8" ht="12.75" x14ac:dyDescent="0.25">
      <c r="A91" s="15">
        <v>84</v>
      </c>
      <c r="B91" s="15">
        <v>42321500</v>
      </c>
      <c r="C91" s="25" t="s">
        <v>98</v>
      </c>
      <c r="D91" s="43">
        <f>VLOOKUP(C91:C295,[2]Hoja1!$B:$C,2,0)</f>
        <v>184250</v>
      </c>
      <c r="E91" s="43">
        <f t="shared" si="5"/>
        <v>194604.85</v>
      </c>
      <c r="F91" s="43">
        <f>VLOOKUP(C91:C297,[1]Hoja1!$B$3:$D$332,3,0)</f>
        <v>733334</v>
      </c>
      <c r="G91" s="43">
        <f t="shared" si="3"/>
        <v>829547.42079999996</v>
      </c>
      <c r="H91" s="43">
        <f t="shared" si="4"/>
        <v>512076.13539999997</v>
      </c>
    </row>
    <row r="92" spans="1:8" ht="12.75" x14ac:dyDescent="0.25">
      <c r="A92" s="15">
        <v>85</v>
      </c>
      <c r="B92" s="15">
        <v>42321500</v>
      </c>
      <c r="C92" s="25" t="s">
        <v>99</v>
      </c>
      <c r="D92" s="43" t="s">
        <v>0</v>
      </c>
      <c r="E92" s="43" t="s">
        <v>0</v>
      </c>
      <c r="F92" s="43">
        <f>VLOOKUP(C92:C298,[1]Hoja1!$B$3:$D$332,3,0)</f>
        <v>817361</v>
      </c>
      <c r="G92" s="43">
        <f t="shared" si="3"/>
        <v>924598.76319999993</v>
      </c>
      <c r="H92" s="43">
        <f t="shared" si="4"/>
        <v>924598.76319999993</v>
      </c>
    </row>
    <row r="93" spans="1:8" ht="12.75" x14ac:dyDescent="0.25">
      <c r="A93" s="15">
        <v>86</v>
      </c>
      <c r="B93" s="15">
        <v>42321500</v>
      </c>
      <c r="C93" s="25" t="s">
        <v>100</v>
      </c>
      <c r="D93" s="43">
        <f>VLOOKUP(C93:C297,[2]Hoja1!$B:$C,2,0)</f>
        <v>235512</v>
      </c>
      <c r="E93" s="43">
        <f t="shared" si="5"/>
        <v>248747.77439999999</v>
      </c>
      <c r="F93" s="43">
        <f>VLOOKUP(C93:C299,[1]Hoja1!$B$3:$D$332,3,0)</f>
        <v>290278</v>
      </c>
      <c r="G93" s="43">
        <f t="shared" si="3"/>
        <v>328362.47360000003</v>
      </c>
      <c r="H93" s="43">
        <f t="shared" si="4"/>
        <v>288555.12400000001</v>
      </c>
    </row>
    <row r="94" spans="1:8" ht="12.75" x14ac:dyDescent="0.25">
      <c r="A94" s="15">
        <v>87</v>
      </c>
      <c r="B94" s="15">
        <v>42321500</v>
      </c>
      <c r="C94" s="25" t="s">
        <v>101</v>
      </c>
      <c r="D94" s="43" t="s">
        <v>0</v>
      </c>
      <c r="E94" s="43" t="s">
        <v>0</v>
      </c>
      <c r="F94" s="43">
        <f>VLOOKUP(C94:C300,[1]Hoja1!$B$3:$D$332,3,0)</f>
        <v>91667</v>
      </c>
      <c r="G94" s="43">
        <f t="shared" si="3"/>
        <v>103693.7104</v>
      </c>
      <c r="H94" s="43">
        <f t="shared" si="4"/>
        <v>103693.7104</v>
      </c>
    </row>
    <row r="95" spans="1:8" ht="12.75" x14ac:dyDescent="0.25">
      <c r="A95" s="15">
        <v>88</v>
      </c>
      <c r="B95" s="15">
        <v>42321500</v>
      </c>
      <c r="C95" s="25" t="s">
        <v>102</v>
      </c>
      <c r="D95" s="43">
        <f>VLOOKUP(C95:C299,[2]Hoja1!$B:$C,2,0)</f>
        <v>83060</v>
      </c>
      <c r="E95" s="43">
        <f t="shared" si="5"/>
        <v>87727.971999999994</v>
      </c>
      <c r="F95" s="43">
        <f>VLOOKUP(C95:C301,[1]Hoja1!$B$3:$D$332,3,0)</f>
        <v>56528</v>
      </c>
      <c r="G95" s="43">
        <f t="shared" si="3"/>
        <v>63944.473599999998</v>
      </c>
      <c r="H95" s="43">
        <f t="shared" si="4"/>
        <v>75836.222799999989</v>
      </c>
    </row>
    <row r="96" spans="1:8" ht="15" customHeight="1" x14ac:dyDescent="0.25">
      <c r="A96" s="57" t="s">
        <v>103</v>
      </c>
      <c r="B96" s="58"/>
      <c r="C96" s="58"/>
      <c r="D96" s="58"/>
      <c r="E96" s="58"/>
      <c r="F96" s="58"/>
      <c r="G96" s="58"/>
      <c r="H96" s="59"/>
    </row>
    <row r="97" spans="1:8" ht="12.75" x14ac:dyDescent="0.25">
      <c r="A97" s="15">
        <v>89</v>
      </c>
      <c r="B97" s="15">
        <v>42321500</v>
      </c>
      <c r="C97" s="25" t="s">
        <v>104</v>
      </c>
      <c r="D97" s="43">
        <f>VLOOKUP(C97:C301,[2]Hoja1!$B:$C,2,0)</f>
        <v>25243</v>
      </c>
      <c r="E97" s="43">
        <f t="shared" si="5"/>
        <v>26661.656599999998</v>
      </c>
      <c r="F97" s="43">
        <f>VLOOKUP(C97:C303,[1]Hoja1!$B$3:$D$332,3,0)</f>
        <v>23882</v>
      </c>
      <c r="G97" s="43">
        <f t="shared" si="3"/>
        <v>27015.3184</v>
      </c>
      <c r="H97" s="43">
        <f t="shared" si="4"/>
        <v>26838.487499999999</v>
      </c>
    </row>
    <row r="98" spans="1:8" ht="12.75" x14ac:dyDescent="0.25">
      <c r="A98" s="15">
        <v>90</v>
      </c>
      <c r="B98" s="15">
        <v>42321500</v>
      </c>
      <c r="C98" s="25" t="s">
        <v>105</v>
      </c>
      <c r="D98" s="43">
        <f>VLOOKUP(C98:C302,[2]Hoja1!$B:$C,2,0)</f>
        <v>26463</v>
      </c>
      <c r="E98" s="43">
        <f t="shared" si="5"/>
        <v>27950.220600000001</v>
      </c>
      <c r="F98" s="43">
        <f>VLOOKUP(C98:C304,[1]Hoja1!$B$3:$D$332,3,0)</f>
        <v>23882</v>
      </c>
      <c r="G98" s="43">
        <f t="shared" si="3"/>
        <v>27015.3184</v>
      </c>
      <c r="H98" s="43">
        <f t="shared" si="4"/>
        <v>27482.769500000002</v>
      </c>
    </row>
    <row r="99" spans="1:8" ht="12.75" x14ac:dyDescent="0.25">
      <c r="A99" s="15">
        <v>91</v>
      </c>
      <c r="B99" s="15">
        <v>42321500</v>
      </c>
      <c r="C99" s="25" t="s">
        <v>106</v>
      </c>
      <c r="D99" s="43">
        <f>VLOOKUP(C99:C303,[2]Hoja1!$B:$C,2,0)</f>
        <v>26806</v>
      </c>
      <c r="E99" s="43">
        <f t="shared" si="5"/>
        <v>28312.497200000002</v>
      </c>
      <c r="F99" s="43">
        <f>VLOOKUP(C99:C305,[1]Hoja1!$B$3:$D$332,3,0)</f>
        <v>35153</v>
      </c>
      <c r="G99" s="43">
        <f t="shared" si="3"/>
        <v>39765.073600000003</v>
      </c>
      <c r="H99" s="43">
        <f t="shared" si="4"/>
        <v>34038.785400000001</v>
      </c>
    </row>
    <row r="100" spans="1:8" ht="12.75" x14ac:dyDescent="0.25">
      <c r="A100" s="15">
        <v>92</v>
      </c>
      <c r="B100" s="15">
        <v>42321500</v>
      </c>
      <c r="C100" s="25" t="s">
        <v>107</v>
      </c>
      <c r="D100" s="43" t="s">
        <v>0</v>
      </c>
      <c r="E100" s="43" t="s">
        <v>0</v>
      </c>
      <c r="F100" s="43">
        <v>13632</v>
      </c>
      <c r="G100" s="43">
        <f t="shared" si="3"/>
        <v>15420.518399999999</v>
      </c>
      <c r="H100" s="43">
        <f t="shared" si="4"/>
        <v>15420.518399999999</v>
      </c>
    </row>
    <row r="101" spans="1:8" ht="12.75" x14ac:dyDescent="0.25">
      <c r="A101" s="15">
        <v>93</v>
      </c>
      <c r="B101" s="15">
        <v>42321500</v>
      </c>
      <c r="C101" s="25" t="s">
        <v>108</v>
      </c>
      <c r="D101" s="43" t="s">
        <v>0</v>
      </c>
      <c r="E101" s="43" t="s">
        <v>0</v>
      </c>
      <c r="F101" s="43">
        <f>VLOOKUP(C101:C307,[1]Hoja1!$B$3:$D$332,3,0)</f>
        <v>13632</v>
      </c>
      <c r="G101" s="43">
        <f t="shared" si="3"/>
        <v>15420.518399999999</v>
      </c>
      <c r="H101" s="43">
        <f t="shared" si="4"/>
        <v>15420.518399999999</v>
      </c>
    </row>
    <row r="102" spans="1:8" ht="12.75" x14ac:dyDescent="0.25">
      <c r="A102" s="15">
        <v>94</v>
      </c>
      <c r="B102" s="15">
        <v>42321500</v>
      </c>
      <c r="C102" s="25" t="s">
        <v>109</v>
      </c>
      <c r="D102" s="43" t="s">
        <v>0</v>
      </c>
      <c r="E102" s="43" t="s">
        <v>0</v>
      </c>
      <c r="F102" s="43">
        <v>13632</v>
      </c>
      <c r="G102" s="43">
        <f t="shared" si="3"/>
        <v>15420.518399999999</v>
      </c>
      <c r="H102" s="43">
        <f t="shared" si="4"/>
        <v>15420.518399999999</v>
      </c>
    </row>
    <row r="103" spans="1:8" ht="12.75" x14ac:dyDescent="0.25">
      <c r="A103" s="15">
        <v>95</v>
      </c>
      <c r="B103" s="15">
        <v>42321500</v>
      </c>
      <c r="C103" s="25" t="s">
        <v>110</v>
      </c>
      <c r="D103" s="43" t="s">
        <v>0</v>
      </c>
      <c r="E103" s="43" t="s">
        <v>0</v>
      </c>
      <c r="F103" s="43">
        <v>13632</v>
      </c>
      <c r="G103" s="43">
        <f t="shared" si="3"/>
        <v>15420.518399999999</v>
      </c>
      <c r="H103" s="43">
        <f t="shared" si="4"/>
        <v>15420.518399999999</v>
      </c>
    </row>
    <row r="104" spans="1:8" ht="12.75" x14ac:dyDescent="0.25">
      <c r="A104" s="15">
        <v>96</v>
      </c>
      <c r="B104" s="15">
        <v>42321500</v>
      </c>
      <c r="C104" s="25" t="s">
        <v>111</v>
      </c>
      <c r="D104" s="43" t="s">
        <v>0</v>
      </c>
      <c r="E104" s="43" t="s">
        <v>0</v>
      </c>
      <c r="F104" s="43">
        <f>VLOOKUP(C104:C310,[1]Hoja1!$B$3:$D$332,3,0)</f>
        <v>13632</v>
      </c>
      <c r="G104" s="43">
        <f t="shared" si="3"/>
        <v>15420.518399999999</v>
      </c>
      <c r="H104" s="43">
        <f t="shared" si="4"/>
        <v>15420.518399999999</v>
      </c>
    </row>
    <row r="105" spans="1:8" ht="12.75" x14ac:dyDescent="0.25">
      <c r="A105" s="15">
        <v>97</v>
      </c>
      <c r="B105" s="15">
        <v>42321500</v>
      </c>
      <c r="C105" s="25" t="s">
        <v>112</v>
      </c>
      <c r="D105" s="43" t="s">
        <v>0</v>
      </c>
      <c r="E105" s="43" t="s">
        <v>0</v>
      </c>
      <c r="F105" s="43">
        <v>13632</v>
      </c>
      <c r="G105" s="43">
        <f t="shared" si="3"/>
        <v>15420.518399999999</v>
      </c>
      <c r="H105" s="43">
        <f t="shared" si="4"/>
        <v>15420.518399999999</v>
      </c>
    </row>
    <row r="106" spans="1:8" ht="12.75" x14ac:dyDescent="0.25">
      <c r="A106" s="15">
        <v>98</v>
      </c>
      <c r="B106" s="15">
        <v>42321500</v>
      </c>
      <c r="C106" s="25" t="s">
        <v>113</v>
      </c>
      <c r="D106" s="43" t="s">
        <v>0</v>
      </c>
      <c r="E106" s="43" t="s">
        <v>0</v>
      </c>
      <c r="F106" s="43">
        <f>VLOOKUP(C106:C312,[1]Hoja1!$B$3:$D$332,3,0)</f>
        <v>35096</v>
      </c>
      <c r="G106" s="43">
        <f t="shared" si="3"/>
        <v>39700.595199999996</v>
      </c>
      <c r="H106" s="43">
        <f t="shared" si="4"/>
        <v>39700.595199999996</v>
      </c>
    </row>
    <row r="107" spans="1:8" ht="12.75" x14ac:dyDescent="0.25">
      <c r="A107" s="15">
        <v>99</v>
      </c>
      <c r="B107" s="15">
        <v>42321500</v>
      </c>
      <c r="C107" s="25" t="s">
        <v>114</v>
      </c>
      <c r="D107" s="43" t="s">
        <v>0</v>
      </c>
      <c r="E107" s="43" t="s">
        <v>0</v>
      </c>
      <c r="F107" s="43">
        <f>VLOOKUP(C107:C313,[1]Hoja1!$B$3:$D$332,3,0)</f>
        <v>44487</v>
      </c>
      <c r="G107" s="43">
        <f t="shared" si="3"/>
        <v>50323.6944</v>
      </c>
      <c r="H107" s="43">
        <f t="shared" si="4"/>
        <v>50323.6944</v>
      </c>
    </row>
    <row r="108" spans="1:8" ht="12.75" x14ac:dyDescent="0.25">
      <c r="A108" s="15">
        <v>100</v>
      </c>
      <c r="B108" s="15">
        <v>42321500</v>
      </c>
      <c r="C108" s="25" t="s">
        <v>115</v>
      </c>
      <c r="D108" s="43" t="s">
        <v>0</v>
      </c>
      <c r="E108" s="43" t="s">
        <v>0</v>
      </c>
      <c r="F108" s="43">
        <f>VLOOKUP(C108:C314,[1]Hoja1!$B$3:$D$332,3,0)</f>
        <v>35096</v>
      </c>
      <c r="G108" s="43">
        <f t="shared" si="3"/>
        <v>39700.595199999996</v>
      </c>
      <c r="H108" s="43">
        <f t="shared" si="4"/>
        <v>39700.595199999996</v>
      </c>
    </row>
    <row r="109" spans="1:8" ht="12.75" x14ac:dyDescent="0.25">
      <c r="A109" s="15">
        <v>101</v>
      </c>
      <c r="B109" s="15">
        <v>42321500</v>
      </c>
      <c r="C109" s="25" t="s">
        <v>116</v>
      </c>
      <c r="D109" s="43" t="s">
        <v>0</v>
      </c>
      <c r="E109" s="43" t="s">
        <v>0</v>
      </c>
      <c r="F109" s="43">
        <f>VLOOKUP(C109:C315,[1]Hoja1!$B$3:$D$332,3,0)</f>
        <v>44487</v>
      </c>
      <c r="G109" s="43">
        <f t="shared" si="3"/>
        <v>50323.6944</v>
      </c>
      <c r="H109" s="43">
        <f t="shared" si="4"/>
        <v>50323.6944</v>
      </c>
    </row>
    <row r="110" spans="1:8" ht="12.75" x14ac:dyDescent="0.25">
      <c r="A110" s="15">
        <v>102</v>
      </c>
      <c r="B110" s="15">
        <v>42321500</v>
      </c>
      <c r="C110" s="25" t="s">
        <v>117</v>
      </c>
      <c r="D110" s="43" t="s">
        <v>0</v>
      </c>
      <c r="E110" s="43" t="s">
        <v>0</v>
      </c>
      <c r="F110" s="43">
        <f>VLOOKUP(C110:C316,[1]Hoja1!$B$3:$D$332,3,0)</f>
        <v>35096</v>
      </c>
      <c r="G110" s="43">
        <f t="shared" si="3"/>
        <v>39700.595199999996</v>
      </c>
      <c r="H110" s="43">
        <f t="shared" si="4"/>
        <v>39700.595199999996</v>
      </c>
    </row>
    <row r="111" spans="1:8" ht="12.75" x14ac:dyDescent="0.25">
      <c r="A111" s="15">
        <v>103</v>
      </c>
      <c r="B111" s="15">
        <v>42321500</v>
      </c>
      <c r="C111" s="25" t="s">
        <v>118</v>
      </c>
      <c r="D111" s="43" t="s">
        <v>0</v>
      </c>
      <c r="E111" s="43" t="s">
        <v>0</v>
      </c>
      <c r="F111" s="43">
        <f>VLOOKUP(C111:C317,[1]Hoja1!$B$3:$D$332,3,0)</f>
        <v>24559</v>
      </c>
      <c r="G111" s="43">
        <f t="shared" si="3"/>
        <v>27781.140800000001</v>
      </c>
      <c r="H111" s="43">
        <f t="shared" si="4"/>
        <v>27781.140800000001</v>
      </c>
    </row>
    <row r="112" spans="1:8" ht="12.75" x14ac:dyDescent="0.25">
      <c r="A112" s="15">
        <v>104</v>
      </c>
      <c r="B112" s="15">
        <v>42321500</v>
      </c>
      <c r="C112" s="25" t="s">
        <v>119</v>
      </c>
      <c r="D112" s="43" t="s">
        <v>0</v>
      </c>
      <c r="E112" s="43" t="s">
        <v>0</v>
      </c>
      <c r="F112" s="43">
        <f>VLOOKUP(C112:C318,[1]Hoja1!$B$3:$D$332,3,0)</f>
        <v>30549</v>
      </c>
      <c r="G112" s="43">
        <f t="shared" si="3"/>
        <v>34557.0288</v>
      </c>
      <c r="H112" s="43">
        <f t="shared" si="4"/>
        <v>34557.0288</v>
      </c>
    </row>
    <row r="113" spans="1:8" ht="12.75" x14ac:dyDescent="0.25">
      <c r="A113" s="15">
        <v>105</v>
      </c>
      <c r="B113" s="15">
        <v>42321500</v>
      </c>
      <c r="C113" s="25" t="s">
        <v>120</v>
      </c>
      <c r="D113" s="43" t="s">
        <v>0</v>
      </c>
      <c r="E113" s="43" t="s">
        <v>0</v>
      </c>
      <c r="F113" s="43">
        <v>36789</v>
      </c>
      <c r="G113" s="43">
        <f t="shared" si="3"/>
        <v>41615.716800000002</v>
      </c>
      <c r="H113" s="43">
        <f t="shared" si="4"/>
        <v>41615.716800000002</v>
      </c>
    </row>
    <row r="114" spans="1:8" ht="12.75" x14ac:dyDescent="0.25">
      <c r="A114" s="15">
        <v>106</v>
      </c>
      <c r="B114" s="15">
        <v>42321500</v>
      </c>
      <c r="C114" s="25" t="s">
        <v>121</v>
      </c>
      <c r="D114" s="43" t="s">
        <v>0</v>
      </c>
      <c r="E114" s="43" t="s">
        <v>0</v>
      </c>
      <c r="F114" s="43">
        <v>42570</v>
      </c>
      <c r="G114" s="43">
        <f t="shared" si="3"/>
        <v>48155.184000000001</v>
      </c>
      <c r="H114" s="43">
        <f t="shared" si="4"/>
        <v>48155.184000000001</v>
      </c>
    </row>
    <row r="115" spans="1:8" ht="12.75" x14ac:dyDescent="0.25">
      <c r="A115" s="15">
        <v>107</v>
      </c>
      <c r="B115" s="15">
        <v>42321500</v>
      </c>
      <c r="C115" s="25" t="s">
        <v>122</v>
      </c>
      <c r="D115" s="43" t="s">
        <v>0</v>
      </c>
      <c r="E115" s="43" t="s">
        <v>0</v>
      </c>
      <c r="F115" s="43">
        <v>39721</v>
      </c>
      <c r="G115" s="43">
        <f t="shared" si="3"/>
        <v>44932.395199999999</v>
      </c>
      <c r="H115" s="43">
        <f t="shared" si="4"/>
        <v>44932.395199999999</v>
      </c>
    </row>
    <row r="116" spans="1:8" ht="12.75" x14ac:dyDescent="0.25">
      <c r="A116" s="15">
        <v>108</v>
      </c>
      <c r="B116" s="15">
        <v>42321500</v>
      </c>
      <c r="C116" s="25" t="s">
        <v>123</v>
      </c>
      <c r="D116" s="43" t="s">
        <v>0</v>
      </c>
      <c r="E116" s="43" t="s">
        <v>0</v>
      </c>
      <c r="F116" s="43">
        <v>42570</v>
      </c>
      <c r="G116" s="43">
        <f t="shared" si="3"/>
        <v>48155.184000000001</v>
      </c>
      <c r="H116" s="43">
        <f t="shared" si="4"/>
        <v>48155.184000000001</v>
      </c>
    </row>
    <row r="117" spans="1:8" ht="12.75" x14ac:dyDescent="0.25">
      <c r="A117" s="15">
        <v>109</v>
      </c>
      <c r="B117" s="15">
        <v>42321500</v>
      </c>
      <c r="C117" s="25" t="s">
        <v>124</v>
      </c>
      <c r="D117" s="43" t="s">
        <v>0</v>
      </c>
      <c r="E117" s="43" t="s">
        <v>0</v>
      </c>
      <c r="F117" s="43">
        <v>42570</v>
      </c>
      <c r="G117" s="43">
        <f t="shared" si="3"/>
        <v>48155.184000000001</v>
      </c>
      <c r="H117" s="43">
        <f t="shared" si="4"/>
        <v>48155.184000000001</v>
      </c>
    </row>
    <row r="118" spans="1:8" ht="12.75" x14ac:dyDescent="0.25">
      <c r="A118" s="15">
        <v>110</v>
      </c>
      <c r="B118" s="15">
        <v>42321500</v>
      </c>
      <c r="C118" s="25" t="s">
        <v>125</v>
      </c>
      <c r="D118" s="43" t="s">
        <v>0</v>
      </c>
      <c r="E118" s="43" t="s">
        <v>0</v>
      </c>
      <c r="F118" s="43">
        <f>VLOOKUP(C118:C324,[1]Hoja1!$B$3:$D$332,3,0)</f>
        <v>75448</v>
      </c>
      <c r="G118" s="43">
        <f t="shared" si="3"/>
        <v>85346.777600000001</v>
      </c>
      <c r="H118" s="43">
        <f t="shared" si="4"/>
        <v>85346.777600000001</v>
      </c>
    </row>
    <row r="119" spans="1:8" ht="12.75" x14ac:dyDescent="0.25">
      <c r="A119" s="15">
        <v>111</v>
      </c>
      <c r="B119" s="15">
        <v>42321500</v>
      </c>
      <c r="C119" s="25" t="s">
        <v>126</v>
      </c>
      <c r="D119" s="43" t="s">
        <v>0</v>
      </c>
      <c r="E119" s="43" t="s">
        <v>0</v>
      </c>
      <c r="F119" s="43">
        <f>VLOOKUP(C119:C325,[1]Hoja1!$B$3:$D$332,3,0)</f>
        <v>97020</v>
      </c>
      <c r="G119" s="43">
        <f t="shared" si="3"/>
        <v>109749.024</v>
      </c>
      <c r="H119" s="43">
        <f t="shared" si="4"/>
        <v>109749.024</v>
      </c>
    </row>
    <row r="120" spans="1:8" ht="12.75" x14ac:dyDescent="0.25">
      <c r="A120" s="15">
        <v>112</v>
      </c>
      <c r="B120" s="15">
        <v>42321500</v>
      </c>
      <c r="C120" s="25" t="s">
        <v>127</v>
      </c>
      <c r="D120" s="43" t="s">
        <v>0</v>
      </c>
      <c r="E120" s="43" t="s">
        <v>0</v>
      </c>
      <c r="F120" s="43">
        <f>VLOOKUP(C120:C326,[1]Hoja1!$B$3:$D$332,3,0)</f>
        <v>97020</v>
      </c>
      <c r="G120" s="43">
        <f t="shared" si="3"/>
        <v>109749.024</v>
      </c>
      <c r="H120" s="43">
        <f t="shared" si="4"/>
        <v>109749.024</v>
      </c>
    </row>
    <row r="121" spans="1:8" ht="12.75" x14ac:dyDescent="0.25">
      <c r="A121" s="15">
        <v>113</v>
      </c>
      <c r="B121" s="15">
        <v>42321500</v>
      </c>
      <c r="C121" s="25" t="s">
        <v>128</v>
      </c>
      <c r="D121" s="43" t="s">
        <v>0</v>
      </c>
      <c r="E121" s="43" t="s">
        <v>0</v>
      </c>
      <c r="F121" s="43">
        <f>VLOOKUP(C121:C327,[1]Hoja1!$B$3:$D$332,3,0)</f>
        <v>97020</v>
      </c>
      <c r="G121" s="43">
        <f t="shared" si="3"/>
        <v>109749.024</v>
      </c>
      <c r="H121" s="43">
        <f t="shared" si="4"/>
        <v>109749.024</v>
      </c>
    </row>
    <row r="122" spans="1:8" ht="12.75" x14ac:dyDescent="0.25">
      <c r="A122" s="15">
        <v>114</v>
      </c>
      <c r="B122" s="15">
        <v>42321500</v>
      </c>
      <c r="C122" s="25" t="s">
        <v>129</v>
      </c>
      <c r="D122" s="43" t="s">
        <v>0</v>
      </c>
      <c r="E122" s="43" t="s">
        <v>0</v>
      </c>
      <c r="F122" s="43">
        <f>VLOOKUP(C122:C328,[1]Hoja1!$B$3:$D$332,3,0)</f>
        <v>97020</v>
      </c>
      <c r="G122" s="43">
        <f t="shared" si="3"/>
        <v>109749.024</v>
      </c>
      <c r="H122" s="43">
        <f t="shared" si="4"/>
        <v>109749.024</v>
      </c>
    </row>
    <row r="123" spans="1:8" ht="12.75" x14ac:dyDescent="0.25">
      <c r="A123" s="15">
        <v>115</v>
      </c>
      <c r="B123" s="15">
        <v>42321500</v>
      </c>
      <c r="C123" s="25" t="s">
        <v>130</v>
      </c>
      <c r="D123" s="43" t="s">
        <v>0</v>
      </c>
      <c r="E123" s="43" t="s">
        <v>0</v>
      </c>
      <c r="F123" s="43">
        <f>VLOOKUP(C123:C329,[1]Hoja1!$B$3:$D$332,3,0)</f>
        <v>97020</v>
      </c>
      <c r="G123" s="43">
        <f t="shared" si="3"/>
        <v>109749.024</v>
      </c>
      <c r="H123" s="43">
        <f t="shared" si="4"/>
        <v>109749.024</v>
      </c>
    </row>
    <row r="124" spans="1:8" ht="15" customHeight="1" x14ac:dyDescent="0.25">
      <c r="A124" s="57" t="s">
        <v>131</v>
      </c>
      <c r="B124" s="58"/>
      <c r="C124" s="58"/>
      <c r="D124" s="58"/>
      <c r="E124" s="58"/>
      <c r="F124" s="58"/>
      <c r="G124" s="58"/>
      <c r="H124" s="59"/>
    </row>
    <row r="125" spans="1:8" ht="12.75" x14ac:dyDescent="0.25">
      <c r="A125" s="15">
        <v>116</v>
      </c>
      <c r="B125" s="15">
        <v>42321500</v>
      </c>
      <c r="C125" s="25" t="s">
        <v>132</v>
      </c>
      <c r="D125" s="43">
        <f>VLOOKUP(C125:C329,[2]Hoja1!$B:$C,2,0)</f>
        <v>1276531</v>
      </c>
      <c r="E125" s="43">
        <f t="shared" si="5"/>
        <v>1348272.0422</v>
      </c>
      <c r="F125" s="43">
        <f>VLOOKUP(C125:C331,[1]Hoja1!$B$3:$D$332,3,0)</f>
        <v>1006906</v>
      </c>
      <c r="G125" s="43">
        <f t="shared" si="3"/>
        <v>1139012.0671999999</v>
      </c>
      <c r="H125" s="43">
        <f t="shared" si="4"/>
        <v>1243642.0547</v>
      </c>
    </row>
    <row r="126" spans="1:8" ht="12.75" x14ac:dyDescent="0.25">
      <c r="A126" s="15">
        <v>117</v>
      </c>
      <c r="B126" s="15">
        <v>42321500</v>
      </c>
      <c r="C126" s="25" t="s">
        <v>133</v>
      </c>
      <c r="D126" s="43">
        <f>VLOOKUP(C126:C330,[2]Hoja1!$B:$C,2,0)</f>
        <v>2243076</v>
      </c>
      <c r="E126" s="43">
        <f t="shared" si="5"/>
        <v>2369136.8711999999</v>
      </c>
      <c r="F126" s="43">
        <f>VLOOKUP(C126:C332,[1]Hoja1!$B$3:$D$332,3,0)</f>
        <v>2154072</v>
      </c>
      <c r="G126" s="43">
        <f t="shared" si="3"/>
        <v>2436686.2464000001</v>
      </c>
      <c r="H126" s="43">
        <f t="shared" si="4"/>
        <v>2402911.5587999998</v>
      </c>
    </row>
    <row r="127" spans="1:8" ht="12.75" x14ac:dyDescent="0.25">
      <c r="A127" s="15">
        <v>118</v>
      </c>
      <c r="B127" s="15">
        <v>42321500</v>
      </c>
      <c r="C127" s="25" t="s">
        <v>134</v>
      </c>
      <c r="D127" s="43">
        <f>VLOOKUP(C127:C331,[2]Hoja1!$B:$C,2,0)</f>
        <v>2602596</v>
      </c>
      <c r="E127" s="43">
        <f t="shared" si="5"/>
        <v>2748861.8952000001</v>
      </c>
      <c r="F127" s="43">
        <f>VLOOKUP(C127:C333,[1]Hoja1!$B$3:$D$332,3,0)</f>
        <v>2401572</v>
      </c>
      <c r="G127" s="43">
        <f t="shared" si="3"/>
        <v>2716658.2464000001</v>
      </c>
      <c r="H127" s="43">
        <f t="shared" si="4"/>
        <v>2732760.0707999999</v>
      </c>
    </row>
    <row r="128" spans="1:8" ht="12.75" x14ac:dyDescent="0.25">
      <c r="A128" s="15">
        <v>119</v>
      </c>
      <c r="B128" s="15">
        <v>42321500</v>
      </c>
      <c r="C128" s="25" t="s">
        <v>135</v>
      </c>
      <c r="D128" s="43">
        <f>VLOOKUP(C128:C332,[2]Hoja1!$B:$C,2,0)</f>
        <v>3406673</v>
      </c>
      <c r="E128" s="43">
        <f t="shared" si="5"/>
        <v>3598128.0225999998</v>
      </c>
      <c r="F128" s="43">
        <f>VLOOKUP(C128:C334,[1]Hoja1!$B$3:$D$332,3,0)</f>
        <v>3722777</v>
      </c>
      <c r="G128" s="43">
        <f t="shared" si="3"/>
        <v>4211205.3423999995</v>
      </c>
      <c r="H128" s="43">
        <f t="shared" si="4"/>
        <v>3904666.6824999996</v>
      </c>
    </row>
    <row r="129" spans="1:8" ht="12.75" x14ac:dyDescent="0.25">
      <c r="A129" s="15">
        <v>120</v>
      </c>
      <c r="B129" s="15">
        <v>42321500</v>
      </c>
      <c r="C129" s="25" t="s">
        <v>136</v>
      </c>
      <c r="D129" s="43">
        <f>VLOOKUP(C129:C333,[2]Hoja1!$B:$C,2,0)</f>
        <v>5043125</v>
      </c>
      <c r="E129" s="43">
        <f t="shared" si="5"/>
        <v>5326548.625</v>
      </c>
      <c r="F129" s="43">
        <f>VLOOKUP(C129:C335,[1]Hoja1!$B$3:$D$332,3,0)</f>
        <v>5886070</v>
      </c>
      <c r="G129" s="43">
        <f t="shared" si="3"/>
        <v>6658322.3839999996</v>
      </c>
      <c r="H129" s="43">
        <f t="shared" si="4"/>
        <v>5992435.5044999998</v>
      </c>
    </row>
    <row r="130" spans="1:8" ht="12.75" x14ac:dyDescent="0.25">
      <c r="A130" s="15">
        <v>121</v>
      </c>
      <c r="B130" s="15">
        <v>42321500</v>
      </c>
      <c r="C130" s="25" t="s">
        <v>137</v>
      </c>
      <c r="D130" s="43">
        <f>VLOOKUP(C130:C334,[2]Hoja1!$B:$C,2,0)</f>
        <v>4792155</v>
      </c>
      <c r="E130" s="43">
        <f t="shared" si="5"/>
        <v>5061474.1109999996</v>
      </c>
      <c r="F130" s="43">
        <f>VLOOKUP(C130:C336,[1]Hoja1!$B$3:$D$332,3,0)</f>
        <v>8860500</v>
      </c>
      <c r="G130" s="43">
        <f t="shared" si="3"/>
        <v>10022997.6</v>
      </c>
      <c r="H130" s="43">
        <f t="shared" si="4"/>
        <v>7542235.8554999996</v>
      </c>
    </row>
    <row r="131" spans="1:8" ht="25.5" x14ac:dyDescent="0.25">
      <c r="A131" s="15">
        <v>122</v>
      </c>
      <c r="B131" s="15">
        <v>42321500</v>
      </c>
      <c r="C131" s="25" t="s">
        <v>138</v>
      </c>
      <c r="D131" s="43">
        <f>VLOOKUP(C131:C335,[2]Hoja1!$B:$C,2,0)</f>
        <v>1568452</v>
      </c>
      <c r="E131" s="43">
        <f t="shared" si="5"/>
        <v>1656599.0024000001</v>
      </c>
      <c r="F131" s="43">
        <f>VLOOKUP(C131:C337,[1]Hoja1!$B$3:$D$332,3,0)</f>
        <v>1435500</v>
      </c>
      <c r="G131" s="43">
        <f t="shared" si="3"/>
        <v>1623837.6</v>
      </c>
      <c r="H131" s="43">
        <f t="shared" si="4"/>
        <v>1640218.3012000001</v>
      </c>
    </row>
    <row r="132" spans="1:8" ht="25.5" x14ac:dyDescent="0.25">
      <c r="A132" s="15">
        <v>123</v>
      </c>
      <c r="B132" s="15">
        <v>42321500</v>
      </c>
      <c r="C132" s="25" t="s">
        <v>139</v>
      </c>
      <c r="D132" s="43">
        <f>VLOOKUP(C132:C336,[2]Hoja1!$B:$C,2,0)</f>
        <v>2696103</v>
      </c>
      <c r="E132" s="43">
        <f t="shared" si="5"/>
        <v>2847623.9885999998</v>
      </c>
      <c r="F132" s="43">
        <f>VLOOKUP(C132:C338,[1]Hoja1!$B$3:$D$332,3,0)</f>
        <v>1865269</v>
      </c>
      <c r="G132" s="43">
        <f t="shared" si="3"/>
        <v>2109992.2927999999</v>
      </c>
      <c r="H132" s="43">
        <f t="shared" si="4"/>
        <v>2478808.1406999999</v>
      </c>
    </row>
    <row r="133" spans="1:8" ht="25.5" x14ac:dyDescent="0.25">
      <c r="A133" s="15">
        <v>124</v>
      </c>
      <c r="B133" s="15">
        <v>42321500</v>
      </c>
      <c r="C133" s="25" t="s">
        <v>140</v>
      </c>
      <c r="D133" s="43">
        <f>VLOOKUP(C133:C337,[2]Hoja1!$B:$C,2,0)</f>
        <v>1835773</v>
      </c>
      <c r="E133" s="43">
        <f t="shared" si="5"/>
        <v>1938943.4426</v>
      </c>
      <c r="F133" s="43">
        <f>VLOOKUP(C133:C339,[1]Hoja1!$B$3:$D$332,3,0)</f>
        <v>2155069</v>
      </c>
      <c r="G133" s="43">
        <f t="shared" si="3"/>
        <v>2437814.0527999997</v>
      </c>
      <c r="H133" s="43">
        <f t="shared" si="4"/>
        <v>2188378.7476999997</v>
      </c>
    </row>
    <row r="134" spans="1:8" ht="25.5" x14ac:dyDescent="0.25">
      <c r="A134" s="15">
        <v>125</v>
      </c>
      <c r="B134" s="15">
        <v>42321500</v>
      </c>
      <c r="C134" s="25" t="s">
        <v>141</v>
      </c>
      <c r="D134" s="43">
        <f>VLOOKUP(C134:C338,[2]Hoja1!$B:$C,2,0)</f>
        <v>2497146</v>
      </c>
      <c r="E134" s="43">
        <f t="shared" ref="E134:E166" si="6">D134+(D134*5.62%)</f>
        <v>2637485.6052000001</v>
      </c>
      <c r="F134" s="43">
        <f>VLOOKUP(C134:C340,[1]Hoja1!$B$3:$D$332,3,0)</f>
        <v>2764295</v>
      </c>
      <c r="G134" s="43">
        <f t="shared" ref="G134:G197" si="7">F134+(F134*13.12%)</f>
        <v>3126970.5039999997</v>
      </c>
      <c r="H134" s="43">
        <f t="shared" ref="H134:H197" si="8">AVERAGE(E134,G134)</f>
        <v>2882228.0545999999</v>
      </c>
    </row>
    <row r="135" spans="1:8" ht="22.5" customHeight="1" x14ac:dyDescent="0.25">
      <c r="A135" s="54" t="s">
        <v>142</v>
      </c>
      <c r="B135" s="55"/>
      <c r="C135" s="55"/>
      <c r="D135" s="55"/>
      <c r="E135" s="55"/>
      <c r="F135" s="55"/>
      <c r="G135" s="55"/>
      <c r="H135" s="56"/>
    </row>
    <row r="136" spans="1:8" ht="12.75" x14ac:dyDescent="0.25">
      <c r="A136" s="15">
        <v>1</v>
      </c>
      <c r="B136" s="15">
        <v>42321500</v>
      </c>
      <c r="C136" s="25" t="s">
        <v>143</v>
      </c>
      <c r="D136" s="43" t="s">
        <v>0</v>
      </c>
      <c r="E136" s="43" t="s">
        <v>0</v>
      </c>
      <c r="F136" s="43">
        <f>VLOOKUP(C136:C342,[1]Hoja1!$B$3:$D$332,3,0)</f>
        <v>1054779</v>
      </c>
      <c r="G136" s="43">
        <f t="shared" si="7"/>
        <v>1193166.0048</v>
      </c>
      <c r="H136" s="43">
        <f t="shared" si="8"/>
        <v>1193166.0048</v>
      </c>
    </row>
    <row r="137" spans="1:8" ht="12.75" x14ac:dyDescent="0.25">
      <c r="A137" s="15">
        <v>2</v>
      </c>
      <c r="B137" s="15">
        <v>42321500</v>
      </c>
      <c r="C137" s="25" t="s">
        <v>144</v>
      </c>
      <c r="D137" s="43" t="s">
        <v>0</v>
      </c>
      <c r="E137" s="43" t="s">
        <v>0</v>
      </c>
      <c r="F137" s="43">
        <f>VLOOKUP(C137:C343,[1]Hoja1!$B$3:$D$332,3,0)</f>
        <v>888800</v>
      </c>
      <c r="G137" s="43">
        <f t="shared" si="7"/>
        <v>1005410.5599999999</v>
      </c>
      <c r="H137" s="43">
        <f t="shared" si="8"/>
        <v>1005410.5599999999</v>
      </c>
    </row>
    <row r="138" spans="1:8" ht="12.75" x14ac:dyDescent="0.25">
      <c r="A138" s="15">
        <v>3</v>
      </c>
      <c r="B138" s="15">
        <v>42321500</v>
      </c>
      <c r="C138" s="25" t="s">
        <v>145</v>
      </c>
      <c r="D138" s="43" t="s">
        <v>0</v>
      </c>
      <c r="E138" s="43" t="s">
        <v>0</v>
      </c>
      <c r="F138" s="43">
        <f>VLOOKUP(C138:C344,[1]Hoja1!$B$3:$D$332,3,0)</f>
        <v>831922</v>
      </c>
      <c r="G138" s="43">
        <f t="shared" si="7"/>
        <v>941070.16639999999</v>
      </c>
      <c r="H138" s="43">
        <f t="shared" si="8"/>
        <v>941070.16639999999</v>
      </c>
    </row>
    <row r="139" spans="1:8" ht="12.75" x14ac:dyDescent="0.25">
      <c r="A139" s="15">
        <v>4</v>
      </c>
      <c r="B139" s="15">
        <v>42321500</v>
      </c>
      <c r="C139" s="25" t="s">
        <v>146</v>
      </c>
      <c r="D139" s="43" t="s">
        <v>0</v>
      </c>
      <c r="E139" s="43" t="s">
        <v>0</v>
      </c>
      <c r="F139" s="43">
        <f>VLOOKUP(C139:C345,[1]Hoja1!$B$3:$D$332,3,0)</f>
        <v>810334</v>
      </c>
      <c r="G139" s="43">
        <f t="shared" si="7"/>
        <v>916649.82079999999</v>
      </c>
      <c r="H139" s="43">
        <f t="shared" si="8"/>
        <v>916649.82079999999</v>
      </c>
    </row>
    <row r="140" spans="1:8" ht="12.75" x14ac:dyDescent="0.25">
      <c r="A140" s="15">
        <v>5</v>
      </c>
      <c r="B140" s="15">
        <v>42321500</v>
      </c>
      <c r="C140" s="25" t="s">
        <v>147</v>
      </c>
      <c r="D140" s="43" t="s">
        <v>0</v>
      </c>
      <c r="E140" s="43" t="s">
        <v>0</v>
      </c>
      <c r="F140" s="43">
        <f>VLOOKUP(C140:C346,[1]Hoja1!$B$3:$D$332,3,0)</f>
        <v>1322403</v>
      </c>
      <c r="G140" s="43">
        <f t="shared" si="7"/>
        <v>1495902.2736</v>
      </c>
      <c r="H140" s="43">
        <f t="shared" si="8"/>
        <v>1495902.2736</v>
      </c>
    </row>
    <row r="141" spans="1:8" ht="25.5" x14ac:dyDescent="0.25">
      <c r="A141" s="15">
        <v>6</v>
      </c>
      <c r="B141" s="15">
        <v>42321500</v>
      </c>
      <c r="C141" s="25" t="s">
        <v>148</v>
      </c>
      <c r="D141" s="43" t="s">
        <v>0</v>
      </c>
      <c r="E141" s="43" t="s">
        <v>0</v>
      </c>
      <c r="F141" s="43">
        <f>VLOOKUP(C141:C347,[1]Hoja1!$B$3:$D$332,3,0)</f>
        <v>1015912</v>
      </c>
      <c r="G141" s="43">
        <f t="shared" si="7"/>
        <v>1149199.6543999999</v>
      </c>
      <c r="H141" s="43">
        <f t="shared" si="8"/>
        <v>1149199.6543999999</v>
      </c>
    </row>
    <row r="142" spans="1:8" ht="12.75" x14ac:dyDescent="0.25">
      <c r="A142" s="15">
        <v>7</v>
      </c>
      <c r="B142" s="15">
        <v>42321500</v>
      </c>
      <c r="C142" s="25" t="s">
        <v>149</v>
      </c>
      <c r="D142" s="43" t="s">
        <v>0</v>
      </c>
      <c r="E142" s="43" t="s">
        <v>0</v>
      </c>
      <c r="F142" s="43">
        <f>VLOOKUP(C142:C348,[1]Hoja1!$B$3:$D$332,3,0)</f>
        <v>322070</v>
      </c>
      <c r="G142" s="43">
        <f t="shared" si="7"/>
        <v>364325.58399999997</v>
      </c>
      <c r="H142" s="43">
        <f t="shared" si="8"/>
        <v>364325.58399999997</v>
      </c>
    </row>
    <row r="143" spans="1:8" ht="25.5" x14ac:dyDescent="0.25">
      <c r="A143" s="15">
        <v>8</v>
      </c>
      <c r="B143" s="15">
        <v>42321500</v>
      </c>
      <c r="C143" s="25" t="s">
        <v>150</v>
      </c>
      <c r="D143" s="43" t="s">
        <v>0</v>
      </c>
      <c r="E143" s="43" t="s">
        <v>0</v>
      </c>
      <c r="F143" s="43">
        <f>VLOOKUP(C143:C349,[1]Hoja1!$B$3:$D$332,3,0)</f>
        <v>179994</v>
      </c>
      <c r="G143" s="43">
        <f t="shared" si="7"/>
        <v>203609.21280000001</v>
      </c>
      <c r="H143" s="43">
        <f t="shared" si="8"/>
        <v>203609.21280000001</v>
      </c>
    </row>
    <row r="144" spans="1:8" ht="25.5" x14ac:dyDescent="0.25">
      <c r="A144" s="15">
        <v>9</v>
      </c>
      <c r="B144" s="15">
        <v>42321500</v>
      </c>
      <c r="C144" s="25" t="s">
        <v>151</v>
      </c>
      <c r="D144" s="43" t="s">
        <v>0</v>
      </c>
      <c r="E144" s="43" t="s">
        <v>0</v>
      </c>
      <c r="F144" s="43">
        <f>VLOOKUP(C144:C350,[1]Hoja1!$B$3:$D$332,3,0)</f>
        <v>2107868</v>
      </c>
      <c r="G144" s="43">
        <f t="shared" si="7"/>
        <v>2384420.2815999999</v>
      </c>
      <c r="H144" s="43">
        <f t="shared" si="8"/>
        <v>2384420.2815999999</v>
      </c>
    </row>
    <row r="145" spans="1:8" ht="25.5" x14ac:dyDescent="0.25">
      <c r="A145" s="15">
        <v>10</v>
      </c>
      <c r="B145" s="15">
        <v>42321500</v>
      </c>
      <c r="C145" s="25" t="s">
        <v>152</v>
      </c>
      <c r="D145" s="43" t="s">
        <v>0</v>
      </c>
      <c r="E145" s="43" t="s">
        <v>0</v>
      </c>
      <c r="F145" s="43">
        <f>VLOOKUP(C145:C351,[1]Hoja1!$B$3:$D$332,3,0)</f>
        <v>3527178</v>
      </c>
      <c r="G145" s="43">
        <f t="shared" si="7"/>
        <v>3989943.7535999999</v>
      </c>
      <c r="H145" s="43">
        <f t="shared" si="8"/>
        <v>3989943.7535999999</v>
      </c>
    </row>
    <row r="146" spans="1:8" ht="25.5" x14ac:dyDescent="0.25">
      <c r="A146" s="15">
        <v>11</v>
      </c>
      <c r="B146" s="15">
        <v>42321500</v>
      </c>
      <c r="C146" s="25" t="s">
        <v>153</v>
      </c>
      <c r="D146" s="43" t="s">
        <v>0</v>
      </c>
      <c r="E146" s="43" t="s">
        <v>0</v>
      </c>
      <c r="F146" s="43">
        <v>2704728</v>
      </c>
      <c r="G146" s="43">
        <f t="shared" si="7"/>
        <v>3059588.3136</v>
      </c>
      <c r="H146" s="43">
        <f t="shared" si="8"/>
        <v>3059588.3136</v>
      </c>
    </row>
    <row r="147" spans="1:8" ht="12.75" x14ac:dyDescent="0.25">
      <c r="A147" s="15">
        <v>12</v>
      </c>
      <c r="B147" s="15">
        <v>42321500</v>
      </c>
      <c r="C147" s="25" t="s">
        <v>154</v>
      </c>
      <c r="D147" s="43" t="s">
        <v>0</v>
      </c>
      <c r="E147" s="43" t="s">
        <v>0</v>
      </c>
      <c r="F147" s="43">
        <v>2670149</v>
      </c>
      <c r="G147" s="43">
        <f t="shared" si="7"/>
        <v>3020472.5488</v>
      </c>
      <c r="H147" s="43">
        <f t="shared" si="8"/>
        <v>3020472.5488</v>
      </c>
    </row>
    <row r="148" spans="1:8" ht="12.75" x14ac:dyDescent="0.25">
      <c r="A148" s="15">
        <v>13</v>
      </c>
      <c r="B148" s="15">
        <v>42321500</v>
      </c>
      <c r="C148" s="25" t="s">
        <v>155</v>
      </c>
      <c r="D148" s="43" t="s">
        <v>0</v>
      </c>
      <c r="E148" s="43" t="s">
        <v>0</v>
      </c>
      <c r="F148" s="43">
        <v>2389174</v>
      </c>
      <c r="G148" s="43">
        <f t="shared" si="7"/>
        <v>2702633.6288000001</v>
      </c>
      <c r="H148" s="43">
        <f t="shared" si="8"/>
        <v>2702633.6288000001</v>
      </c>
    </row>
    <row r="149" spans="1:8" ht="25.5" x14ac:dyDescent="0.25">
      <c r="A149" s="15">
        <v>14</v>
      </c>
      <c r="B149" s="15">
        <v>42321500</v>
      </c>
      <c r="C149" s="25" t="s">
        <v>156</v>
      </c>
      <c r="D149" s="43">
        <f>VLOOKUP(C149:C353,[2]Hoja1!$B:$C,2,0)</f>
        <v>816262</v>
      </c>
      <c r="E149" s="43">
        <f t="shared" si="6"/>
        <v>862135.92440000002</v>
      </c>
      <c r="F149" s="43">
        <f>VLOOKUP(C149:C355,[1]Hoja1!$B$3:$D$332,3,0)</f>
        <v>2795221</v>
      </c>
      <c r="G149" s="43">
        <f t="shared" si="7"/>
        <v>3161953.9951999998</v>
      </c>
      <c r="H149" s="43">
        <f t="shared" si="8"/>
        <v>2012044.9597999998</v>
      </c>
    </row>
    <row r="150" spans="1:8" ht="25.5" x14ac:dyDescent="0.25">
      <c r="A150" s="15">
        <v>15</v>
      </c>
      <c r="B150" s="15">
        <v>42321500</v>
      </c>
      <c r="C150" s="25" t="s">
        <v>157</v>
      </c>
      <c r="D150" s="43" t="s">
        <v>0</v>
      </c>
      <c r="E150" s="43" t="s">
        <v>0</v>
      </c>
      <c r="F150" s="43">
        <f>VLOOKUP(C150:C356,[1]Hoja1!$B$3:$D$332,3,0)</f>
        <v>2107868</v>
      </c>
      <c r="G150" s="43">
        <f t="shared" si="7"/>
        <v>2384420.2815999999</v>
      </c>
      <c r="H150" s="43">
        <f t="shared" si="8"/>
        <v>2384420.2815999999</v>
      </c>
    </row>
    <row r="151" spans="1:8" ht="25.5" x14ac:dyDescent="0.25">
      <c r="A151" s="15">
        <v>16</v>
      </c>
      <c r="B151" s="15">
        <v>42321500</v>
      </c>
      <c r="C151" s="25" t="s">
        <v>158</v>
      </c>
      <c r="D151" s="43" t="s">
        <v>0</v>
      </c>
      <c r="E151" s="43" t="s">
        <v>0</v>
      </c>
      <c r="F151" s="43">
        <f>VLOOKUP(C151:C357,[1]Hoja1!$B$3:$D$332,3,0)</f>
        <v>298248</v>
      </c>
      <c r="G151" s="43">
        <f t="shared" si="7"/>
        <v>337378.13760000002</v>
      </c>
      <c r="H151" s="43">
        <f t="shared" si="8"/>
        <v>337378.13760000002</v>
      </c>
    </row>
    <row r="152" spans="1:8" ht="25.5" x14ac:dyDescent="0.25">
      <c r="A152" s="15">
        <v>17</v>
      </c>
      <c r="B152" s="15">
        <v>42321500</v>
      </c>
      <c r="C152" s="25" t="s">
        <v>159</v>
      </c>
      <c r="D152" s="43" t="s">
        <v>0</v>
      </c>
      <c r="E152" s="43" t="s">
        <v>0</v>
      </c>
      <c r="F152" s="43">
        <f>VLOOKUP(C152:C358,[1]Hoja1!$B$3:$D$332,3,0)</f>
        <v>526527</v>
      </c>
      <c r="G152" s="43">
        <f t="shared" si="7"/>
        <v>595607.34239999996</v>
      </c>
      <c r="H152" s="43">
        <f t="shared" si="8"/>
        <v>595607.34239999996</v>
      </c>
    </row>
    <row r="153" spans="1:8" ht="25.5" x14ac:dyDescent="0.25">
      <c r="A153" s="15">
        <v>18</v>
      </c>
      <c r="B153" s="15">
        <v>42321500</v>
      </c>
      <c r="C153" s="25" t="s">
        <v>160</v>
      </c>
      <c r="D153" s="43" t="s">
        <v>0</v>
      </c>
      <c r="E153" s="43" t="s">
        <v>0</v>
      </c>
      <c r="F153" s="43">
        <f>VLOOKUP(C153:C359,[1]Hoja1!$B$3:$D$332,3,0)</f>
        <v>345592</v>
      </c>
      <c r="G153" s="43">
        <f t="shared" si="7"/>
        <v>390933.6704</v>
      </c>
      <c r="H153" s="43">
        <f t="shared" si="8"/>
        <v>390933.6704</v>
      </c>
    </row>
    <row r="154" spans="1:8" ht="25.5" x14ac:dyDescent="0.25">
      <c r="A154" s="15">
        <v>19</v>
      </c>
      <c r="B154" s="15">
        <v>42321500</v>
      </c>
      <c r="C154" s="25" t="s">
        <v>161</v>
      </c>
      <c r="D154" s="43" t="s">
        <v>0</v>
      </c>
      <c r="E154" s="43" t="s">
        <v>0</v>
      </c>
      <c r="F154" s="43">
        <f>VLOOKUP(C154:C360,[1]Hoja1!$B$3:$D$332,3,0)</f>
        <v>3016304</v>
      </c>
      <c r="G154" s="43">
        <f t="shared" si="7"/>
        <v>3412043.0847999998</v>
      </c>
      <c r="H154" s="43">
        <f t="shared" si="8"/>
        <v>3412043.0847999998</v>
      </c>
    </row>
    <row r="155" spans="1:8" ht="25.5" x14ac:dyDescent="0.25">
      <c r="A155" s="15">
        <v>20</v>
      </c>
      <c r="B155" s="15">
        <v>42321500</v>
      </c>
      <c r="C155" s="25" t="s">
        <v>162</v>
      </c>
      <c r="D155" s="43" t="s">
        <v>0</v>
      </c>
      <c r="E155" s="43" t="s">
        <v>0</v>
      </c>
      <c r="F155" s="43">
        <f>VLOOKUP(C155:C361,[1]Hoja1!$B$3:$D$332,3,0)</f>
        <v>3527178</v>
      </c>
      <c r="G155" s="43">
        <f t="shared" si="7"/>
        <v>3989943.7535999999</v>
      </c>
      <c r="H155" s="43">
        <f t="shared" si="8"/>
        <v>3989943.7535999999</v>
      </c>
    </row>
    <row r="156" spans="1:8" ht="25.5" x14ac:dyDescent="0.25">
      <c r="A156" s="15">
        <v>21</v>
      </c>
      <c r="B156" s="15">
        <v>42321500</v>
      </c>
      <c r="C156" s="25" t="s">
        <v>163</v>
      </c>
      <c r="D156" s="43" t="s">
        <v>0</v>
      </c>
      <c r="E156" s="43" t="s">
        <v>0</v>
      </c>
      <c r="F156" s="43">
        <f>VLOOKUP(C156:C362,[1]Hoja1!$B$3:$D$332,3,0)</f>
        <v>2411484</v>
      </c>
      <c r="G156" s="43">
        <f t="shared" si="7"/>
        <v>2727870.7007999998</v>
      </c>
      <c r="H156" s="43">
        <f t="shared" si="8"/>
        <v>2727870.7007999998</v>
      </c>
    </row>
    <row r="157" spans="1:8" ht="25.5" x14ac:dyDescent="0.25">
      <c r="A157" s="15">
        <v>22</v>
      </c>
      <c r="B157" s="15">
        <v>42321500</v>
      </c>
      <c r="C157" s="25" t="s">
        <v>164</v>
      </c>
      <c r="D157" s="43" t="s">
        <v>0</v>
      </c>
      <c r="E157" s="43" t="s">
        <v>0</v>
      </c>
      <c r="F157" s="43">
        <f>VLOOKUP(C157:C363,[1]Hoja1!$B$3:$D$332,3,0)</f>
        <v>2331225</v>
      </c>
      <c r="G157" s="43">
        <f t="shared" si="7"/>
        <v>2637081.7199999997</v>
      </c>
      <c r="H157" s="43">
        <f t="shared" si="8"/>
        <v>2637081.7199999997</v>
      </c>
    </row>
    <row r="158" spans="1:8" ht="25.5" x14ac:dyDescent="0.25">
      <c r="A158" s="15">
        <v>23</v>
      </c>
      <c r="B158" s="15">
        <v>42321500</v>
      </c>
      <c r="C158" s="25" t="s">
        <v>165</v>
      </c>
      <c r="D158" s="43" t="s">
        <v>0</v>
      </c>
      <c r="E158" s="43" t="s">
        <v>0</v>
      </c>
      <c r="F158" s="43">
        <f>VLOOKUP(C158:C364,[1]Hoja1!$B$3:$D$332,3,0)</f>
        <v>445144</v>
      </c>
      <c r="G158" s="43">
        <f t="shared" si="7"/>
        <v>503546.89279999997</v>
      </c>
      <c r="H158" s="43">
        <f t="shared" si="8"/>
        <v>503546.89279999997</v>
      </c>
    </row>
    <row r="159" spans="1:8" ht="25.5" x14ac:dyDescent="0.25">
      <c r="A159" s="15">
        <v>24</v>
      </c>
      <c r="B159" s="15">
        <v>42321500</v>
      </c>
      <c r="C159" s="25" t="s">
        <v>166</v>
      </c>
      <c r="D159" s="43" t="s">
        <v>0</v>
      </c>
      <c r="E159" s="43" t="s">
        <v>0</v>
      </c>
      <c r="F159" s="43">
        <f>VLOOKUP(C159:C365,[1]Hoja1!$B$3:$D$332,3,0)</f>
        <v>8343960</v>
      </c>
      <c r="G159" s="43">
        <f t="shared" si="7"/>
        <v>9438687.5519999992</v>
      </c>
      <c r="H159" s="43">
        <f t="shared" si="8"/>
        <v>9438687.5519999992</v>
      </c>
    </row>
    <row r="160" spans="1:8" ht="12.75" x14ac:dyDescent="0.25">
      <c r="A160" s="15">
        <v>25</v>
      </c>
      <c r="B160" s="15">
        <v>42321500</v>
      </c>
      <c r="C160" s="25" t="s">
        <v>167</v>
      </c>
      <c r="D160" s="43">
        <f>VLOOKUP(C160:C364,[2]Hoja1!$B:$C,2,0)</f>
        <v>2475184</v>
      </c>
      <c r="E160" s="43">
        <f t="shared" si="6"/>
        <v>2614289.3407999999</v>
      </c>
      <c r="F160" s="43">
        <f>VLOOKUP(C160:C366,[1]Hoja1!$B$3:$D$332,3,0)</f>
        <v>5579008</v>
      </c>
      <c r="G160" s="43">
        <f t="shared" si="7"/>
        <v>6310973.8496000003</v>
      </c>
      <c r="H160" s="43">
        <f t="shared" si="8"/>
        <v>4462631.5952000003</v>
      </c>
    </row>
    <row r="161" spans="1:8" ht="12.75" x14ac:dyDescent="0.25">
      <c r="A161" s="15">
        <v>26</v>
      </c>
      <c r="B161" s="15">
        <v>42321500</v>
      </c>
      <c r="C161" s="25" t="s">
        <v>168</v>
      </c>
      <c r="D161" s="43">
        <f>VLOOKUP(C161:C365,[2]Hoja1!$B:$C,2,0)</f>
        <v>2475184</v>
      </c>
      <c r="E161" s="43">
        <f t="shared" si="6"/>
        <v>2614289.3407999999</v>
      </c>
      <c r="F161" s="43">
        <f>VLOOKUP(C161:C367,[1]Hoja1!$B$3:$D$332,3,0)</f>
        <v>5579008</v>
      </c>
      <c r="G161" s="43">
        <f t="shared" si="7"/>
        <v>6310973.8496000003</v>
      </c>
      <c r="H161" s="43">
        <f t="shared" si="8"/>
        <v>4462631.5952000003</v>
      </c>
    </row>
    <row r="162" spans="1:8" ht="12.75" x14ac:dyDescent="0.25">
      <c r="A162" s="15">
        <v>27</v>
      </c>
      <c r="B162" s="15">
        <v>42321500</v>
      </c>
      <c r="C162" s="25" t="s">
        <v>169</v>
      </c>
      <c r="D162" s="43">
        <f>VLOOKUP(C162:C366,[2]Hoja1!$B:$C,2,0)</f>
        <v>2546553</v>
      </c>
      <c r="E162" s="43">
        <f t="shared" si="6"/>
        <v>2689669.2785999998</v>
      </c>
      <c r="F162" s="43">
        <f>VLOOKUP(C162:C368,[1]Hoja1!$B$3:$D$332,3,0)</f>
        <v>5653258</v>
      </c>
      <c r="G162" s="43">
        <f t="shared" si="7"/>
        <v>6394965.4495999999</v>
      </c>
      <c r="H162" s="43">
        <f t="shared" si="8"/>
        <v>4542317.3640999999</v>
      </c>
    </row>
    <row r="163" spans="1:8" ht="12.75" x14ac:dyDescent="0.25">
      <c r="A163" s="15">
        <v>28</v>
      </c>
      <c r="B163" s="15">
        <v>42321500</v>
      </c>
      <c r="C163" s="25" t="s">
        <v>170</v>
      </c>
      <c r="D163" s="43">
        <f>VLOOKUP(C163:C367,[2]Hoja1!$B:$C,2,0)</f>
        <v>3041373</v>
      </c>
      <c r="E163" s="43">
        <f t="shared" si="6"/>
        <v>3212298.1625999999</v>
      </c>
      <c r="F163" s="43">
        <f>VLOOKUP(C163:C369,[1]Hoja1!$B$3:$D$332,3,0)</f>
        <v>6882947</v>
      </c>
      <c r="G163" s="43">
        <f t="shared" si="7"/>
        <v>7785989.6464</v>
      </c>
      <c r="H163" s="43">
        <f t="shared" si="8"/>
        <v>5499143.9045000002</v>
      </c>
    </row>
    <row r="164" spans="1:8" ht="12.75" x14ac:dyDescent="0.25">
      <c r="A164" s="15">
        <v>29</v>
      </c>
      <c r="B164" s="15">
        <v>42321500</v>
      </c>
      <c r="C164" s="25" t="s">
        <v>171</v>
      </c>
      <c r="D164" s="43">
        <f>VLOOKUP(C164:C368,[2]Hoja1!$B:$C,2,0)</f>
        <v>3041373</v>
      </c>
      <c r="E164" s="43">
        <f t="shared" si="6"/>
        <v>3212298.1625999999</v>
      </c>
      <c r="F164" s="43">
        <f>VLOOKUP(C164:C370,[1]Hoja1!$B$3:$D$332,3,0)</f>
        <v>6882947</v>
      </c>
      <c r="G164" s="43">
        <f t="shared" si="7"/>
        <v>7785989.6464</v>
      </c>
      <c r="H164" s="43">
        <f t="shared" si="8"/>
        <v>5499143.9045000002</v>
      </c>
    </row>
    <row r="165" spans="1:8" ht="12.75" x14ac:dyDescent="0.25">
      <c r="A165" s="15">
        <v>30</v>
      </c>
      <c r="B165" s="15">
        <v>42321500</v>
      </c>
      <c r="C165" s="25" t="s">
        <v>172</v>
      </c>
      <c r="D165" s="43">
        <f>VLOOKUP(C165:C369,[2]Hoja1!$B:$C,2,0)</f>
        <v>3041373</v>
      </c>
      <c r="E165" s="43">
        <f t="shared" si="6"/>
        <v>3212298.1625999999</v>
      </c>
      <c r="F165" s="43">
        <f>VLOOKUP(C165:C371,[1]Hoja1!$B$3:$D$332,3,0)</f>
        <v>6882947</v>
      </c>
      <c r="G165" s="43">
        <f t="shared" si="7"/>
        <v>7785989.6464</v>
      </c>
      <c r="H165" s="43">
        <f t="shared" si="8"/>
        <v>5499143.9045000002</v>
      </c>
    </row>
    <row r="166" spans="1:8" ht="12.75" x14ac:dyDescent="0.25">
      <c r="A166" s="15">
        <v>31</v>
      </c>
      <c r="B166" s="15">
        <v>42321500</v>
      </c>
      <c r="C166" s="25" t="s">
        <v>173</v>
      </c>
      <c r="D166" s="43">
        <f>VLOOKUP(C166:C370,[2]Hoja1!$B:$C,2,0)</f>
        <v>1682672</v>
      </c>
      <c r="E166" s="43">
        <f t="shared" si="6"/>
        <v>1777238.1664</v>
      </c>
      <c r="F166" s="43">
        <f>VLOOKUP(C166:C372,[1]Hoja1!$B$3:$D$332,3,0)</f>
        <v>2483386</v>
      </c>
      <c r="G166" s="43">
        <f t="shared" si="7"/>
        <v>2809206.2431999999</v>
      </c>
      <c r="H166" s="43">
        <f t="shared" si="8"/>
        <v>2293222.2047999999</v>
      </c>
    </row>
    <row r="167" spans="1:8" ht="12.75" x14ac:dyDescent="0.25">
      <c r="A167" s="15">
        <v>32</v>
      </c>
      <c r="B167" s="15">
        <v>42321500</v>
      </c>
      <c r="C167" s="25" t="s">
        <v>174</v>
      </c>
      <c r="D167" s="43" t="s">
        <v>0</v>
      </c>
      <c r="E167" s="43" t="s">
        <v>0</v>
      </c>
      <c r="F167" s="43">
        <v>121805</v>
      </c>
      <c r="G167" s="43">
        <f t="shared" si="7"/>
        <v>137785.81599999999</v>
      </c>
      <c r="H167" s="43">
        <f t="shared" si="8"/>
        <v>137785.81599999999</v>
      </c>
    </row>
    <row r="168" spans="1:8" ht="12.75" x14ac:dyDescent="0.25">
      <c r="A168" s="15">
        <v>33</v>
      </c>
      <c r="B168" s="15">
        <v>42321500</v>
      </c>
      <c r="C168" s="25" t="s">
        <v>175</v>
      </c>
      <c r="D168" s="43" t="s">
        <v>0</v>
      </c>
      <c r="E168" s="43" t="s">
        <v>0</v>
      </c>
      <c r="F168" s="43">
        <v>121805</v>
      </c>
      <c r="G168" s="43">
        <f t="shared" si="7"/>
        <v>137785.81599999999</v>
      </c>
      <c r="H168" s="43">
        <f t="shared" si="8"/>
        <v>137785.81599999999</v>
      </c>
    </row>
    <row r="169" spans="1:8" ht="12.75" x14ac:dyDescent="0.25">
      <c r="A169" s="15">
        <v>34</v>
      </c>
      <c r="B169" s="15">
        <v>42321500</v>
      </c>
      <c r="C169" s="25" t="s">
        <v>176</v>
      </c>
      <c r="D169" s="43" t="s">
        <v>0</v>
      </c>
      <c r="E169" s="43" t="s">
        <v>0</v>
      </c>
      <c r="F169" s="43">
        <v>121805</v>
      </c>
      <c r="G169" s="43">
        <f t="shared" si="7"/>
        <v>137785.81599999999</v>
      </c>
      <c r="H169" s="43">
        <f t="shared" si="8"/>
        <v>137785.81599999999</v>
      </c>
    </row>
    <row r="170" spans="1:8" ht="12.75" x14ac:dyDescent="0.25">
      <c r="A170" s="15">
        <v>35</v>
      </c>
      <c r="B170" s="15">
        <v>42321500</v>
      </c>
      <c r="C170" s="25" t="s">
        <v>177</v>
      </c>
      <c r="D170" s="43" t="s">
        <v>0</v>
      </c>
      <c r="E170" s="43" t="s">
        <v>0</v>
      </c>
      <c r="F170" s="43">
        <v>3026284</v>
      </c>
      <c r="G170" s="43">
        <f t="shared" si="7"/>
        <v>3423332.4608</v>
      </c>
      <c r="H170" s="43">
        <f t="shared" si="8"/>
        <v>3423332.4608</v>
      </c>
    </row>
    <row r="171" spans="1:8" ht="12.75" x14ac:dyDescent="0.25">
      <c r="A171" s="15">
        <v>36</v>
      </c>
      <c r="B171" s="15">
        <v>42321500</v>
      </c>
      <c r="C171" s="25" t="s">
        <v>178</v>
      </c>
      <c r="D171" s="43" t="s">
        <v>0</v>
      </c>
      <c r="E171" s="43" t="s">
        <v>0</v>
      </c>
      <c r="F171" s="43">
        <v>2947880</v>
      </c>
      <c r="G171" s="43">
        <f t="shared" si="7"/>
        <v>3334641.8560000001</v>
      </c>
      <c r="H171" s="43">
        <f t="shared" si="8"/>
        <v>3334641.8560000001</v>
      </c>
    </row>
    <row r="172" spans="1:8" ht="12.75" x14ac:dyDescent="0.25">
      <c r="A172" s="15">
        <v>37</v>
      </c>
      <c r="B172" s="15">
        <v>42321500</v>
      </c>
      <c r="C172" s="25" t="s">
        <v>179</v>
      </c>
      <c r="D172" s="43" t="s">
        <v>0</v>
      </c>
      <c r="E172" s="43" t="s">
        <v>0</v>
      </c>
      <c r="F172" s="43">
        <v>3042102</v>
      </c>
      <c r="G172" s="43">
        <f t="shared" si="7"/>
        <v>3441225.7823999999</v>
      </c>
      <c r="H172" s="43">
        <f t="shared" si="8"/>
        <v>3441225.7823999999</v>
      </c>
    </row>
    <row r="173" spans="1:8" ht="12.75" x14ac:dyDescent="0.25">
      <c r="A173" s="15">
        <v>38</v>
      </c>
      <c r="B173" s="15">
        <v>42321500</v>
      </c>
      <c r="C173" s="25" t="s">
        <v>180</v>
      </c>
      <c r="D173" s="43" t="s">
        <v>0</v>
      </c>
      <c r="E173" s="43" t="s">
        <v>0</v>
      </c>
      <c r="F173" s="43">
        <v>2317542</v>
      </c>
      <c r="G173" s="43">
        <f t="shared" si="7"/>
        <v>2621603.5104</v>
      </c>
      <c r="H173" s="43">
        <f t="shared" si="8"/>
        <v>2621603.5104</v>
      </c>
    </row>
    <row r="174" spans="1:8" ht="25.5" x14ac:dyDescent="0.25">
      <c r="A174" s="15">
        <v>39</v>
      </c>
      <c r="B174" s="15">
        <v>42321500</v>
      </c>
      <c r="C174" s="25" t="s">
        <v>181</v>
      </c>
      <c r="D174" s="43" t="s">
        <v>0</v>
      </c>
      <c r="E174" s="43" t="s">
        <v>0</v>
      </c>
      <c r="F174" s="43">
        <f>VLOOKUP(C174:C380,[1]Hoja1!$B$3:$D$332,3,0)</f>
        <v>459974</v>
      </c>
      <c r="G174" s="43">
        <f t="shared" si="7"/>
        <v>520322.58879999997</v>
      </c>
      <c r="H174" s="43">
        <f t="shared" si="8"/>
        <v>520322.58879999997</v>
      </c>
    </row>
    <row r="175" spans="1:8" ht="25.5" x14ac:dyDescent="0.25">
      <c r="A175" s="15">
        <v>40</v>
      </c>
      <c r="B175" s="15">
        <v>42321500</v>
      </c>
      <c r="C175" s="25" t="s">
        <v>182</v>
      </c>
      <c r="D175" s="43" t="s">
        <v>0</v>
      </c>
      <c r="E175" s="43" t="s">
        <v>0</v>
      </c>
      <c r="F175" s="43">
        <f>VLOOKUP(C175:C381,[1]Hoja1!$B$3:$D$332,3,0)</f>
        <v>515354</v>
      </c>
      <c r="G175" s="43">
        <f t="shared" si="7"/>
        <v>582968.44479999994</v>
      </c>
      <c r="H175" s="43">
        <f t="shared" si="8"/>
        <v>582968.44479999994</v>
      </c>
    </row>
    <row r="176" spans="1:8" ht="12.75" x14ac:dyDescent="0.25">
      <c r="A176" s="15">
        <v>41</v>
      </c>
      <c r="B176" s="15">
        <v>42321500</v>
      </c>
      <c r="C176" s="25" t="s">
        <v>183</v>
      </c>
      <c r="D176" s="43" t="s">
        <v>0</v>
      </c>
      <c r="E176" s="43" t="s">
        <v>0</v>
      </c>
      <c r="F176" s="43">
        <f>VLOOKUP(C176:C382,[1]Hoja1!$B$3:$D$332,3,0)</f>
        <v>1816393</v>
      </c>
      <c r="G176" s="43">
        <f t="shared" si="7"/>
        <v>2054703.7615999999</v>
      </c>
      <c r="H176" s="43">
        <f t="shared" si="8"/>
        <v>2054703.7615999999</v>
      </c>
    </row>
    <row r="177" spans="1:8" ht="25.5" x14ac:dyDescent="0.25">
      <c r="A177" s="15">
        <v>42</v>
      </c>
      <c r="B177" s="15">
        <v>42321500</v>
      </c>
      <c r="C177" s="25" t="s">
        <v>184</v>
      </c>
      <c r="D177" s="43" t="s">
        <v>0</v>
      </c>
      <c r="E177" s="43" t="s">
        <v>0</v>
      </c>
      <c r="F177" s="43">
        <f>VLOOKUP(C177:C383,[1]Hoja1!$B$3:$D$332,3,0)</f>
        <v>3028228</v>
      </c>
      <c r="G177" s="43">
        <f t="shared" si="7"/>
        <v>3425531.5136000002</v>
      </c>
      <c r="H177" s="43">
        <f t="shared" si="8"/>
        <v>3425531.5136000002</v>
      </c>
    </row>
    <row r="178" spans="1:8" ht="25.5" x14ac:dyDescent="0.25">
      <c r="A178" s="15">
        <v>43</v>
      </c>
      <c r="B178" s="15">
        <v>42321500</v>
      </c>
      <c r="C178" s="25" t="s">
        <v>185</v>
      </c>
      <c r="D178" s="43" t="s">
        <v>0</v>
      </c>
      <c r="E178" s="43" t="s">
        <v>0</v>
      </c>
      <c r="F178" s="43">
        <f>VLOOKUP(C178:C384,[1]Hoja1!$B$3:$D$332,3,0)</f>
        <v>2525683</v>
      </c>
      <c r="G178" s="43">
        <f t="shared" si="7"/>
        <v>2857052.6096000001</v>
      </c>
      <c r="H178" s="43">
        <f t="shared" si="8"/>
        <v>2857052.6096000001</v>
      </c>
    </row>
    <row r="179" spans="1:8" ht="12.75" x14ac:dyDescent="0.25">
      <c r="A179" s="15">
        <v>44</v>
      </c>
      <c r="B179" s="15">
        <v>42321500</v>
      </c>
      <c r="C179" s="25" t="s">
        <v>186</v>
      </c>
      <c r="D179" s="43" t="s">
        <v>0</v>
      </c>
      <c r="E179" s="43" t="s">
        <v>0</v>
      </c>
      <c r="F179" s="43">
        <v>4129314</v>
      </c>
      <c r="G179" s="43">
        <f t="shared" si="7"/>
        <v>4671079.9967999998</v>
      </c>
      <c r="H179" s="43">
        <f t="shared" si="8"/>
        <v>4671079.9967999998</v>
      </c>
    </row>
    <row r="180" spans="1:8" ht="12.75" x14ac:dyDescent="0.25">
      <c r="A180" s="15">
        <v>45</v>
      </c>
      <c r="B180" s="15">
        <v>42321500</v>
      </c>
      <c r="C180" s="25" t="s">
        <v>187</v>
      </c>
      <c r="D180" s="43" t="s">
        <v>0</v>
      </c>
      <c r="E180" s="43" t="s">
        <v>0</v>
      </c>
      <c r="F180" s="43">
        <v>4129314</v>
      </c>
      <c r="G180" s="43">
        <f t="shared" si="7"/>
        <v>4671079.9967999998</v>
      </c>
      <c r="H180" s="43">
        <f t="shared" si="8"/>
        <v>4671079.9967999998</v>
      </c>
    </row>
    <row r="181" spans="1:8" ht="12.75" x14ac:dyDescent="0.25">
      <c r="A181" s="15">
        <v>46</v>
      </c>
      <c r="B181" s="15">
        <v>42321500</v>
      </c>
      <c r="C181" s="25" t="s">
        <v>188</v>
      </c>
      <c r="D181" s="43" t="s">
        <v>0</v>
      </c>
      <c r="E181" s="43" t="s">
        <v>0</v>
      </c>
      <c r="F181" s="43">
        <v>2778540</v>
      </c>
      <c r="G181" s="43">
        <f t="shared" si="7"/>
        <v>3143084.4479999999</v>
      </c>
      <c r="H181" s="43">
        <f t="shared" si="8"/>
        <v>3143084.4479999999</v>
      </c>
    </row>
    <row r="182" spans="1:8" ht="12.75" x14ac:dyDescent="0.25">
      <c r="A182" s="15">
        <v>47</v>
      </c>
      <c r="B182" s="15">
        <v>42321500</v>
      </c>
      <c r="C182" s="25" t="s">
        <v>189</v>
      </c>
      <c r="D182" s="43" t="s">
        <v>0</v>
      </c>
      <c r="E182" s="43" t="s">
        <v>0</v>
      </c>
      <c r="F182" s="43">
        <v>3082578</v>
      </c>
      <c r="G182" s="43">
        <f t="shared" si="7"/>
        <v>3487012.2335999999</v>
      </c>
      <c r="H182" s="43">
        <f t="shared" si="8"/>
        <v>3487012.2335999999</v>
      </c>
    </row>
    <row r="183" spans="1:8" ht="12.75" x14ac:dyDescent="0.25">
      <c r="A183" s="15">
        <v>48</v>
      </c>
      <c r="B183" s="15">
        <v>42321500</v>
      </c>
      <c r="C183" s="25" t="s">
        <v>190</v>
      </c>
      <c r="D183" s="43" t="s">
        <v>0</v>
      </c>
      <c r="E183" s="43" t="s">
        <v>0</v>
      </c>
      <c r="F183" s="43">
        <v>3031648</v>
      </c>
      <c r="G183" s="43">
        <f t="shared" si="7"/>
        <v>3429400.2176000001</v>
      </c>
      <c r="H183" s="43">
        <f t="shared" si="8"/>
        <v>3429400.2176000001</v>
      </c>
    </row>
    <row r="184" spans="1:8" ht="12.75" x14ac:dyDescent="0.25">
      <c r="A184" s="15">
        <v>49</v>
      </c>
      <c r="B184" s="15">
        <v>42321500</v>
      </c>
      <c r="C184" s="25" t="s">
        <v>191</v>
      </c>
      <c r="D184" s="43" t="s">
        <v>0</v>
      </c>
      <c r="E184" s="43" t="s">
        <v>0</v>
      </c>
      <c r="F184" s="43">
        <v>2772821</v>
      </c>
      <c r="G184" s="43">
        <f t="shared" si="7"/>
        <v>3136615.1151999999</v>
      </c>
      <c r="H184" s="43">
        <f t="shared" si="8"/>
        <v>3136615.1151999999</v>
      </c>
    </row>
    <row r="185" spans="1:8" ht="12.75" x14ac:dyDescent="0.25">
      <c r="A185" s="15">
        <v>50</v>
      </c>
      <c r="B185" s="15">
        <v>42321500</v>
      </c>
      <c r="C185" s="25" t="s">
        <v>192</v>
      </c>
      <c r="D185" s="43" t="s">
        <v>0</v>
      </c>
      <c r="E185" s="43" t="s">
        <v>0</v>
      </c>
      <c r="F185" s="43">
        <v>2725232</v>
      </c>
      <c r="G185" s="43">
        <f t="shared" si="7"/>
        <v>3082782.4383999999</v>
      </c>
      <c r="H185" s="43">
        <f t="shared" si="8"/>
        <v>3082782.4383999999</v>
      </c>
    </row>
    <row r="186" spans="1:8" ht="25.5" x14ac:dyDescent="0.25">
      <c r="A186" s="15">
        <v>51</v>
      </c>
      <c r="B186" s="15">
        <v>42321500</v>
      </c>
      <c r="C186" s="25" t="s">
        <v>193</v>
      </c>
      <c r="D186" s="43" t="s">
        <v>0</v>
      </c>
      <c r="E186" s="43" t="s">
        <v>0</v>
      </c>
      <c r="F186" s="43">
        <f>VLOOKUP(C186:C392,[1]Hoja1!$B$3:$D$332,3,0)</f>
        <v>3051981</v>
      </c>
      <c r="G186" s="43">
        <f t="shared" si="7"/>
        <v>3452400.9071999998</v>
      </c>
      <c r="H186" s="43">
        <f t="shared" si="8"/>
        <v>3452400.9071999998</v>
      </c>
    </row>
    <row r="187" spans="1:8" ht="12.75" x14ac:dyDescent="0.25">
      <c r="A187" s="15">
        <v>52</v>
      </c>
      <c r="B187" s="15">
        <v>42321500</v>
      </c>
      <c r="C187" s="25" t="s">
        <v>194</v>
      </c>
      <c r="D187" s="43" t="s">
        <v>0</v>
      </c>
      <c r="E187" s="43" t="s">
        <v>0</v>
      </c>
      <c r="F187" s="43">
        <v>3051981</v>
      </c>
      <c r="G187" s="43">
        <f t="shared" si="7"/>
        <v>3452400.9071999998</v>
      </c>
      <c r="H187" s="43">
        <f t="shared" si="8"/>
        <v>3452400.9071999998</v>
      </c>
    </row>
    <row r="188" spans="1:8" ht="12.75" x14ac:dyDescent="0.25">
      <c r="A188" s="15">
        <v>53</v>
      </c>
      <c r="B188" s="15">
        <v>42321500</v>
      </c>
      <c r="C188" s="25" t="s">
        <v>195</v>
      </c>
      <c r="D188" s="43" t="s">
        <v>0</v>
      </c>
      <c r="E188" s="43" t="s">
        <v>0</v>
      </c>
      <c r="F188" s="43">
        <f>VLOOKUP(C188:C394,[1]Hoja1!$B$3:$D$332,3,0)</f>
        <v>515354</v>
      </c>
      <c r="G188" s="43">
        <f t="shared" si="7"/>
        <v>582968.44479999994</v>
      </c>
      <c r="H188" s="43">
        <f t="shared" si="8"/>
        <v>582968.44479999994</v>
      </c>
    </row>
    <row r="189" spans="1:8" ht="12.75" x14ac:dyDescent="0.25">
      <c r="A189" s="15">
        <v>54</v>
      </c>
      <c r="B189" s="15">
        <v>42321500</v>
      </c>
      <c r="C189" s="25" t="s">
        <v>196</v>
      </c>
      <c r="D189" s="43" t="s">
        <v>0</v>
      </c>
      <c r="E189" s="43" t="s">
        <v>0</v>
      </c>
      <c r="F189" s="43">
        <f>VLOOKUP(C189:C395,[1]Hoja1!$B$3:$D$332,3,0)</f>
        <v>445144</v>
      </c>
      <c r="G189" s="43">
        <f t="shared" si="7"/>
        <v>503546.89279999997</v>
      </c>
      <c r="H189" s="43">
        <f t="shared" si="8"/>
        <v>503546.89279999997</v>
      </c>
    </row>
    <row r="190" spans="1:8" ht="12.75" x14ac:dyDescent="0.25">
      <c r="A190" s="15">
        <v>55</v>
      </c>
      <c r="B190" s="15">
        <v>42321500</v>
      </c>
      <c r="C190" s="25" t="s">
        <v>197</v>
      </c>
      <c r="D190" s="43" t="s">
        <v>0</v>
      </c>
      <c r="E190" s="43" t="s">
        <v>0</v>
      </c>
      <c r="F190" s="43">
        <f>VLOOKUP(C190:C396,[1]Hoja1!$B$3:$D$332,3,0)</f>
        <v>2786500</v>
      </c>
      <c r="G190" s="43">
        <f t="shared" si="7"/>
        <v>3152088.8</v>
      </c>
      <c r="H190" s="43">
        <f t="shared" si="8"/>
        <v>3152088.8</v>
      </c>
    </row>
    <row r="191" spans="1:8" ht="22.5" customHeight="1" x14ac:dyDescent="0.25">
      <c r="A191" s="54" t="s">
        <v>266</v>
      </c>
      <c r="B191" s="55"/>
      <c r="C191" s="55"/>
      <c r="D191" s="55"/>
      <c r="E191" s="55"/>
      <c r="F191" s="55"/>
      <c r="G191" s="55"/>
      <c r="H191" s="56"/>
    </row>
    <row r="192" spans="1:8" ht="36" x14ac:dyDescent="0.25">
      <c r="A192" s="15">
        <v>1</v>
      </c>
      <c r="B192" s="15">
        <v>42321500</v>
      </c>
      <c r="C192" s="6" t="s">
        <v>198</v>
      </c>
      <c r="D192" s="43" t="s">
        <v>0</v>
      </c>
      <c r="E192" s="43" t="s">
        <v>0</v>
      </c>
      <c r="F192" s="43">
        <f>VLOOKUP(C192:C398,[1]Hoja1!$B$3:$D$332,3,0)</f>
        <v>2585000</v>
      </c>
      <c r="G192" s="43">
        <f t="shared" si="7"/>
        <v>2924152</v>
      </c>
      <c r="H192" s="43">
        <f t="shared" si="8"/>
        <v>2924152</v>
      </c>
    </row>
    <row r="193" spans="1:8" s="7" customFormat="1" x14ac:dyDescent="0.25">
      <c r="A193" s="15">
        <v>2</v>
      </c>
      <c r="B193" s="15">
        <v>42321500</v>
      </c>
      <c r="C193" s="6" t="s">
        <v>199</v>
      </c>
      <c r="D193" s="43" t="s">
        <v>0</v>
      </c>
      <c r="E193" s="43" t="s">
        <v>0</v>
      </c>
      <c r="F193" s="43">
        <f>VLOOKUP(C193:C399,[1]Hoja1!$B$3:$D$332,3,0)</f>
        <v>704784</v>
      </c>
      <c r="G193" s="43">
        <f t="shared" si="7"/>
        <v>797251.66079999995</v>
      </c>
      <c r="H193" s="43">
        <f t="shared" si="8"/>
        <v>797251.66079999995</v>
      </c>
    </row>
    <row r="194" spans="1:8" x14ac:dyDescent="0.25">
      <c r="A194" s="15">
        <v>3</v>
      </c>
      <c r="B194" s="15">
        <v>42321500</v>
      </c>
      <c r="C194" s="6" t="s">
        <v>200</v>
      </c>
      <c r="D194" s="43" t="s">
        <v>0</v>
      </c>
      <c r="E194" s="43" t="s">
        <v>0</v>
      </c>
      <c r="F194" s="43">
        <v>704784</v>
      </c>
      <c r="G194" s="43">
        <f t="shared" si="7"/>
        <v>797251.66079999995</v>
      </c>
      <c r="H194" s="43">
        <f t="shared" si="8"/>
        <v>797251.66079999995</v>
      </c>
    </row>
    <row r="195" spans="1:8" x14ac:dyDescent="0.25">
      <c r="A195" s="15">
        <v>4</v>
      </c>
      <c r="B195" s="15">
        <v>42321500</v>
      </c>
      <c r="C195" s="6" t="s">
        <v>201</v>
      </c>
      <c r="D195" s="43" t="s">
        <v>0</v>
      </c>
      <c r="E195" s="43" t="s">
        <v>0</v>
      </c>
      <c r="F195" s="43">
        <f>VLOOKUP(C195:C401,[1]Hoja1!$B$3:$D$332,3,0)</f>
        <v>370543</v>
      </c>
      <c r="G195" s="43">
        <f t="shared" si="7"/>
        <v>419158.24160000001</v>
      </c>
      <c r="H195" s="43">
        <f t="shared" si="8"/>
        <v>419158.24160000001</v>
      </c>
    </row>
    <row r="196" spans="1:8" x14ac:dyDescent="0.25">
      <c r="A196" s="15">
        <v>5</v>
      </c>
      <c r="B196" s="15">
        <v>42321500</v>
      </c>
      <c r="C196" s="6" t="s">
        <v>202</v>
      </c>
      <c r="D196" s="43" t="s">
        <v>0</v>
      </c>
      <c r="E196" s="43" t="s">
        <v>0</v>
      </c>
      <c r="F196" s="43">
        <f>VLOOKUP(C196:C402,[1]Hoja1!$B$3:$D$332,3,0)</f>
        <v>718401</v>
      </c>
      <c r="G196" s="43">
        <f t="shared" si="7"/>
        <v>812655.21120000002</v>
      </c>
      <c r="H196" s="43">
        <f t="shared" si="8"/>
        <v>812655.21120000002</v>
      </c>
    </row>
    <row r="197" spans="1:8" ht="24" x14ac:dyDescent="0.25">
      <c r="A197" s="15">
        <v>6</v>
      </c>
      <c r="B197" s="15">
        <v>42321500</v>
      </c>
      <c r="C197" s="6" t="s">
        <v>203</v>
      </c>
      <c r="D197" s="43" t="s">
        <v>0</v>
      </c>
      <c r="E197" s="43" t="s">
        <v>0</v>
      </c>
      <c r="F197" s="43">
        <f>VLOOKUP(C197:C403,[1]Hoja1!$B$3:$D$332,3,0)</f>
        <v>1570800</v>
      </c>
      <c r="G197" s="43">
        <f t="shared" si="7"/>
        <v>1776888.96</v>
      </c>
      <c r="H197" s="43">
        <f t="shared" si="8"/>
        <v>1776888.96</v>
      </c>
    </row>
    <row r="198" spans="1:8" ht="15" customHeight="1" x14ac:dyDescent="0.25">
      <c r="A198" s="57" t="s">
        <v>204</v>
      </c>
      <c r="B198" s="58"/>
      <c r="C198" s="58"/>
      <c r="D198" s="58"/>
      <c r="E198" s="58"/>
      <c r="F198" s="58"/>
      <c r="G198" s="58"/>
      <c r="H198" s="59"/>
    </row>
    <row r="199" spans="1:8" ht="24" x14ac:dyDescent="0.25">
      <c r="A199" s="15">
        <v>7</v>
      </c>
      <c r="B199" s="15">
        <v>42321500</v>
      </c>
      <c r="C199" s="6" t="s">
        <v>205</v>
      </c>
      <c r="D199" s="43" t="s">
        <v>0</v>
      </c>
      <c r="E199" s="43" t="s">
        <v>0</v>
      </c>
      <c r="F199" s="43">
        <f>VLOOKUP(C199:C405,[1]Hoja1!$B$3:$D$332,3,0)</f>
        <v>1232533</v>
      </c>
      <c r="G199" s="43">
        <f t="shared" ref="G199:G211" si="9">F199+(F199*13.12%)</f>
        <v>1394241.3296000001</v>
      </c>
      <c r="H199" s="43">
        <f t="shared" ref="H199:H211" si="10">AVERAGE(E199,G199)</f>
        <v>1394241.3296000001</v>
      </c>
    </row>
    <row r="200" spans="1:8" ht="24" x14ac:dyDescent="0.25">
      <c r="A200" s="15">
        <v>8</v>
      </c>
      <c r="B200" s="15">
        <v>42321500</v>
      </c>
      <c r="C200" s="6" t="s">
        <v>206</v>
      </c>
      <c r="D200" s="43" t="s">
        <v>0</v>
      </c>
      <c r="E200" s="43" t="s">
        <v>0</v>
      </c>
      <c r="F200" s="43">
        <f>VLOOKUP(C200:C406,[1]Hoja1!$B$3:$D$332,3,0)</f>
        <v>1232533</v>
      </c>
      <c r="G200" s="43">
        <f t="shared" si="9"/>
        <v>1394241.3296000001</v>
      </c>
      <c r="H200" s="43">
        <f t="shared" si="10"/>
        <v>1394241.3296000001</v>
      </c>
    </row>
    <row r="201" spans="1:8" x14ac:dyDescent="0.25">
      <c r="A201" s="15">
        <v>9</v>
      </c>
      <c r="B201" s="15">
        <v>42321500</v>
      </c>
      <c r="C201" s="6" t="s">
        <v>207</v>
      </c>
      <c r="D201" s="43" t="s">
        <v>0</v>
      </c>
      <c r="E201" s="43" t="s">
        <v>0</v>
      </c>
      <c r="F201" s="43">
        <f>VLOOKUP(C201:C407,[1]Hoja1!$B$3:$D$332,3,0)</f>
        <v>258500</v>
      </c>
      <c r="G201" s="43">
        <f t="shared" si="9"/>
        <v>292415.2</v>
      </c>
      <c r="H201" s="43">
        <f t="shared" si="10"/>
        <v>292415.2</v>
      </c>
    </row>
    <row r="202" spans="1:8" x14ac:dyDescent="0.25">
      <c r="A202" s="15">
        <v>10</v>
      </c>
      <c r="B202" s="15">
        <v>42321500</v>
      </c>
      <c r="C202" s="6" t="s">
        <v>208</v>
      </c>
      <c r="D202" s="43" t="s">
        <v>0</v>
      </c>
      <c r="E202" s="43" t="s">
        <v>0</v>
      </c>
      <c r="F202" s="43">
        <f>VLOOKUP(C202:C408,[1]Hoja1!$B$3:$D$332,3,0)</f>
        <v>121647</v>
      </c>
      <c r="G202" s="43">
        <f t="shared" si="9"/>
        <v>137607.0864</v>
      </c>
      <c r="H202" s="43">
        <f t="shared" si="10"/>
        <v>137607.0864</v>
      </c>
    </row>
    <row r="203" spans="1:8" x14ac:dyDescent="0.25">
      <c r="A203" s="15">
        <v>11</v>
      </c>
      <c r="B203" s="15">
        <v>42321500</v>
      </c>
      <c r="C203" s="6" t="s">
        <v>209</v>
      </c>
      <c r="D203" s="43" t="s">
        <v>0</v>
      </c>
      <c r="E203" s="43" t="s">
        <v>0</v>
      </c>
      <c r="F203" s="43">
        <f>VLOOKUP(C203:C409,[1]Hoja1!$B$3:$D$332,3,0)</f>
        <v>77000</v>
      </c>
      <c r="G203" s="43">
        <f t="shared" si="9"/>
        <v>87102.399999999994</v>
      </c>
      <c r="H203" s="43">
        <f t="shared" si="10"/>
        <v>87102.399999999994</v>
      </c>
    </row>
    <row r="204" spans="1:8" x14ac:dyDescent="0.25">
      <c r="A204" s="15">
        <v>12</v>
      </c>
      <c r="B204" s="15">
        <v>42321500</v>
      </c>
      <c r="C204" s="6" t="s">
        <v>210</v>
      </c>
      <c r="D204" s="43" t="s">
        <v>0</v>
      </c>
      <c r="E204" s="43" t="s">
        <v>0</v>
      </c>
      <c r="F204" s="43">
        <f>VLOOKUP(C204:C410,[1]Hoja1!$B$3:$D$332,3,0)</f>
        <v>231000</v>
      </c>
      <c r="G204" s="43">
        <f t="shared" si="9"/>
        <v>261307.2</v>
      </c>
      <c r="H204" s="43">
        <f t="shared" si="10"/>
        <v>261307.2</v>
      </c>
    </row>
    <row r="205" spans="1:8" ht="15" customHeight="1" x14ac:dyDescent="0.25">
      <c r="A205" s="57" t="s">
        <v>211</v>
      </c>
      <c r="B205" s="58"/>
      <c r="C205" s="58"/>
      <c r="D205" s="58"/>
      <c r="E205" s="58"/>
      <c r="F205" s="58"/>
      <c r="G205" s="58"/>
      <c r="H205" s="59"/>
    </row>
    <row r="206" spans="1:8" ht="24" x14ac:dyDescent="0.25">
      <c r="A206" s="15">
        <v>13</v>
      </c>
      <c r="B206" s="15">
        <v>42321500</v>
      </c>
      <c r="C206" s="6" t="s">
        <v>212</v>
      </c>
      <c r="D206" s="43" t="s">
        <v>0</v>
      </c>
      <c r="E206" s="43" t="s">
        <v>0</v>
      </c>
      <c r="F206" s="43">
        <f>VLOOKUP(C206:C412,[1]Hoja1!$B$3:$D$332,3,0)</f>
        <v>2191195</v>
      </c>
      <c r="G206" s="43">
        <f t="shared" si="9"/>
        <v>2478679.784</v>
      </c>
      <c r="H206" s="43">
        <f t="shared" si="10"/>
        <v>2478679.784</v>
      </c>
    </row>
    <row r="207" spans="1:8" x14ac:dyDescent="0.25">
      <c r="A207" s="15">
        <v>14</v>
      </c>
      <c r="B207" s="15">
        <v>42321500</v>
      </c>
      <c r="C207" s="6" t="s">
        <v>213</v>
      </c>
      <c r="D207" s="43" t="s">
        <v>0</v>
      </c>
      <c r="E207" s="43" t="s">
        <v>0</v>
      </c>
      <c r="F207" s="43">
        <f>VLOOKUP(C207:C413,[1]Hoja1!$B$3:$D$332,3,0)</f>
        <v>1466083</v>
      </c>
      <c r="G207" s="43">
        <f t="shared" si="9"/>
        <v>1658433.0896000001</v>
      </c>
      <c r="H207" s="43">
        <f t="shared" si="10"/>
        <v>1658433.0896000001</v>
      </c>
    </row>
    <row r="208" spans="1:8" x14ac:dyDescent="0.25">
      <c r="A208" s="15">
        <v>15</v>
      </c>
      <c r="B208" s="15">
        <v>42321500</v>
      </c>
      <c r="C208" s="6" t="s">
        <v>214</v>
      </c>
      <c r="D208" s="43" t="s">
        <v>0</v>
      </c>
      <c r="E208" s="43" t="s">
        <v>0</v>
      </c>
      <c r="F208" s="43">
        <f>VLOOKUP(C208:C414,[1]Hoja1!$B$3:$D$332,3,0)</f>
        <v>1335744</v>
      </c>
      <c r="G208" s="43">
        <f t="shared" si="9"/>
        <v>1510993.6128</v>
      </c>
      <c r="H208" s="43">
        <f t="shared" si="10"/>
        <v>1510993.6128</v>
      </c>
    </row>
    <row r="209" spans="1:8" x14ac:dyDescent="0.25">
      <c r="A209" s="15">
        <v>16</v>
      </c>
      <c r="B209" s="15">
        <v>42321500</v>
      </c>
      <c r="C209" s="6" t="s">
        <v>215</v>
      </c>
      <c r="D209" s="43" t="s">
        <v>0</v>
      </c>
      <c r="E209" s="43" t="s">
        <v>0</v>
      </c>
      <c r="F209" s="43">
        <f>VLOOKUP(C209:C415,[1]Hoja1!$B$3:$D$332,3,0)</f>
        <v>1920179</v>
      </c>
      <c r="G209" s="43">
        <f t="shared" si="9"/>
        <v>2172106.4847999997</v>
      </c>
      <c r="H209" s="43">
        <f t="shared" si="10"/>
        <v>2172106.4847999997</v>
      </c>
    </row>
    <row r="210" spans="1:8" x14ac:dyDescent="0.25">
      <c r="A210" s="15">
        <v>17</v>
      </c>
      <c r="B210" s="15">
        <v>42321500</v>
      </c>
      <c r="C210" s="6" t="s">
        <v>216</v>
      </c>
      <c r="D210" s="43" t="s">
        <v>0</v>
      </c>
      <c r="E210" s="43" t="s">
        <v>0</v>
      </c>
      <c r="F210" s="43">
        <f>VLOOKUP(C210:C416,[1]Hoja1!$B$3:$D$332,3,0)</f>
        <v>2005154</v>
      </c>
      <c r="G210" s="43">
        <f t="shared" si="9"/>
        <v>2268230.2047999999</v>
      </c>
      <c r="H210" s="43">
        <f t="shared" si="10"/>
        <v>2268230.2047999999</v>
      </c>
    </row>
    <row r="211" spans="1:8" x14ac:dyDescent="0.25">
      <c r="A211" s="15">
        <v>18</v>
      </c>
      <c r="B211" s="15">
        <v>42321500</v>
      </c>
      <c r="C211" s="6" t="s">
        <v>217</v>
      </c>
      <c r="D211" s="43" t="s">
        <v>0</v>
      </c>
      <c r="E211" s="43" t="s">
        <v>0</v>
      </c>
      <c r="F211" s="43">
        <v>15468750</v>
      </c>
      <c r="G211" s="43">
        <f t="shared" si="9"/>
        <v>17498250</v>
      </c>
      <c r="H211" s="43">
        <f t="shared" si="10"/>
        <v>17498250</v>
      </c>
    </row>
    <row r="254" spans="1:8" s="7" customFormat="1" x14ac:dyDescent="0.25">
      <c r="A254" s="16"/>
      <c r="B254" s="16"/>
      <c r="F254" s="21"/>
      <c r="G254" s="21"/>
      <c r="H254" s="21"/>
    </row>
    <row r="255" spans="1:8" s="7" customFormat="1" x14ac:dyDescent="0.25">
      <c r="A255" s="16"/>
      <c r="B255" s="16"/>
      <c r="F255" s="21"/>
      <c r="G255" s="21"/>
      <c r="H255" s="21"/>
    </row>
  </sheetData>
  <mergeCells count="17">
    <mergeCell ref="A198:H198"/>
    <mergeCell ref="A205:H205"/>
    <mergeCell ref="A80:H80"/>
    <mergeCell ref="A96:H96"/>
    <mergeCell ref="A124:H124"/>
    <mergeCell ref="A135:H135"/>
    <mergeCell ref="A191:H191"/>
    <mergeCell ref="B2:B3"/>
    <mergeCell ref="A2:A3"/>
    <mergeCell ref="A4:H4"/>
    <mergeCell ref="A67:H67"/>
    <mergeCell ref="A75:H75"/>
    <mergeCell ref="D1:H1"/>
    <mergeCell ref="D2:E2"/>
    <mergeCell ref="F2:G2"/>
    <mergeCell ref="H2:H3"/>
    <mergeCell ref="C2:C3"/>
  </mergeCells>
  <conditionalFormatting sqref="C49">
    <cfRule type="duplicateValues" dxfId="24" priority="8"/>
  </conditionalFormatting>
  <conditionalFormatting sqref="C76:C79 C40 C44:C48">
    <cfRule type="duplicateValues" dxfId="23" priority="9"/>
  </conditionalFormatting>
  <conditionalFormatting sqref="A205 A198 A191">
    <cfRule type="duplicateValues" dxfId="22" priority="13"/>
  </conditionalFormatting>
  <conditionalFormatting sqref="C192:C197">
    <cfRule type="duplicateValues" dxfId="21" priority="14"/>
  </conditionalFormatting>
  <conditionalFormatting sqref="C199:C204">
    <cfRule type="duplicateValues" dxfId="20" priority="15"/>
  </conditionalFormatting>
  <conditionalFormatting sqref="C206:C211">
    <cfRule type="duplicateValues" dxfId="19" priority="16"/>
  </conditionalFormatting>
  <conditionalFormatting sqref="G5:G66">
    <cfRule type="duplicateValues" dxfId="18" priority="21"/>
  </conditionalFormatting>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249977111117893"/>
  </sheetPr>
  <dimension ref="A1:H210"/>
  <sheetViews>
    <sheetView zoomScale="80" zoomScaleNormal="80" workbookViewId="0">
      <pane xSplit="3" ySplit="3" topLeftCell="D181" activePane="bottomRight" state="frozen"/>
      <selection pane="topRight" activeCell="D1" sqref="D1"/>
      <selection pane="bottomLeft" activeCell="A4" sqref="A4"/>
      <selection pane="bottomRight" activeCell="H205" sqref="H205:H210"/>
    </sheetView>
  </sheetViews>
  <sheetFormatPr baseColWidth="10" defaultColWidth="17.7109375" defaultRowHeight="12" x14ac:dyDescent="0.25"/>
  <cols>
    <col min="1" max="1" width="6.85546875" style="13" customWidth="1"/>
    <col min="2" max="2" width="13.5703125" style="13" customWidth="1"/>
    <col min="3" max="3" width="56.7109375" style="2" customWidth="1"/>
    <col min="4" max="4" width="16.42578125" style="18" customWidth="1"/>
    <col min="5" max="5" width="16.28515625" style="18" customWidth="1"/>
    <col min="6" max="6" width="15.28515625" style="18" customWidth="1"/>
    <col min="7" max="7" width="18.140625" style="20" customWidth="1"/>
    <col min="8" max="8" width="16.28515625" style="18" customWidth="1"/>
    <col min="9" max="16384" width="17.7109375" style="2"/>
  </cols>
  <sheetData>
    <row r="1" spans="1:8" ht="19.5" customHeight="1" x14ac:dyDescent="0.25">
      <c r="D1" s="60" t="s">
        <v>2</v>
      </c>
      <c r="E1" s="61"/>
      <c r="F1" s="61"/>
      <c r="G1" s="61"/>
      <c r="H1" s="61"/>
    </row>
    <row r="2" spans="1:8" ht="32.25" customHeight="1" x14ac:dyDescent="0.25">
      <c r="A2" s="11" t="s">
        <v>3</v>
      </c>
      <c r="B2" s="12" t="s">
        <v>4</v>
      </c>
      <c r="C2" s="3" t="s">
        <v>5</v>
      </c>
      <c r="D2" s="17" t="s">
        <v>218</v>
      </c>
      <c r="E2" s="17" t="s">
        <v>219</v>
      </c>
      <c r="F2" s="17" t="s">
        <v>220</v>
      </c>
      <c r="G2" s="19" t="s">
        <v>221</v>
      </c>
      <c r="H2" s="19" t="s">
        <v>7</v>
      </c>
    </row>
    <row r="3" spans="1:8" ht="25.5" customHeight="1" x14ac:dyDescent="0.25">
      <c r="A3" s="14"/>
      <c r="B3" s="54" t="s">
        <v>11</v>
      </c>
      <c r="C3" s="55"/>
      <c r="D3" s="55"/>
      <c r="E3" s="55"/>
      <c r="F3" s="55"/>
      <c r="G3" s="55"/>
      <c r="H3" s="56"/>
    </row>
    <row r="4" spans="1:8" ht="25.5" x14ac:dyDescent="0.25">
      <c r="A4" s="15">
        <v>1</v>
      </c>
      <c r="B4" s="15">
        <v>42321500</v>
      </c>
      <c r="C4" s="4" t="s">
        <v>12</v>
      </c>
      <c r="D4" s="43">
        <v>4713345</v>
      </c>
      <c r="E4" s="43">
        <v>2094900</v>
      </c>
      <c r="F4" s="43">
        <v>3832851.95</v>
      </c>
      <c r="G4" s="43">
        <v>3041111</v>
      </c>
      <c r="H4" s="43">
        <f>MEDIAN(D4,E4,F4,G4)</f>
        <v>3436981.4750000001</v>
      </c>
    </row>
    <row r="5" spans="1:8" ht="25.5" x14ac:dyDescent="0.25">
      <c r="A5" s="15">
        <v>2</v>
      </c>
      <c r="B5" s="15">
        <v>42321500</v>
      </c>
      <c r="C5" s="4" t="s">
        <v>13</v>
      </c>
      <c r="D5" s="43">
        <v>4713345</v>
      </c>
      <c r="E5" s="43">
        <v>1415700</v>
      </c>
      <c r="F5" s="43">
        <v>2674837.1</v>
      </c>
      <c r="G5" s="43">
        <v>3041111</v>
      </c>
      <c r="H5" s="43">
        <f t="shared" ref="H5:H64" si="0">MEDIAN(D5,E5,F5,G5)</f>
        <v>2857974.05</v>
      </c>
    </row>
    <row r="6" spans="1:8" ht="25.5" x14ac:dyDescent="0.25">
      <c r="A6" s="15">
        <v>3</v>
      </c>
      <c r="B6" s="15">
        <v>42321500</v>
      </c>
      <c r="C6" s="4" t="s">
        <v>14</v>
      </c>
      <c r="D6" s="43">
        <v>4713345</v>
      </c>
      <c r="E6" s="43">
        <v>1489700</v>
      </c>
      <c r="F6" s="43">
        <v>2064015.6</v>
      </c>
      <c r="G6" s="43">
        <v>3381000</v>
      </c>
      <c r="H6" s="43">
        <f t="shared" si="0"/>
        <v>2722507.8</v>
      </c>
    </row>
    <row r="7" spans="1:8" ht="25.5" x14ac:dyDescent="0.25">
      <c r="A7" s="15">
        <v>4</v>
      </c>
      <c r="B7" s="15">
        <v>42321500</v>
      </c>
      <c r="C7" s="4" t="s">
        <v>15</v>
      </c>
      <c r="D7" s="43">
        <v>1404000</v>
      </c>
      <c r="E7" s="43">
        <v>1496300</v>
      </c>
      <c r="F7" s="43">
        <v>1681063.95</v>
      </c>
      <c r="G7" s="43">
        <v>2166000</v>
      </c>
      <c r="H7" s="43">
        <f t="shared" si="0"/>
        <v>1588681.9750000001</v>
      </c>
    </row>
    <row r="8" spans="1:8" ht="25.5" x14ac:dyDescent="0.25">
      <c r="A8" s="15">
        <v>5</v>
      </c>
      <c r="B8" s="15">
        <v>42321500</v>
      </c>
      <c r="C8" s="4" t="s">
        <v>16</v>
      </c>
      <c r="D8" s="43">
        <v>1404000</v>
      </c>
      <c r="E8" s="43">
        <v>1596100</v>
      </c>
      <c r="F8" s="43">
        <v>1866396.6</v>
      </c>
      <c r="G8" s="43">
        <v>2333333</v>
      </c>
      <c r="H8" s="43">
        <f t="shared" si="0"/>
        <v>1731248.3</v>
      </c>
    </row>
    <row r="9" spans="1:8" ht="22.5" customHeight="1" x14ac:dyDescent="0.25">
      <c r="A9" s="15">
        <v>6</v>
      </c>
      <c r="B9" s="15">
        <v>42321500</v>
      </c>
      <c r="C9" s="4" t="s">
        <v>17</v>
      </c>
      <c r="D9" s="43">
        <v>4713345</v>
      </c>
      <c r="E9" s="43">
        <v>1582800</v>
      </c>
      <c r="F9" s="43">
        <v>2415334.15</v>
      </c>
      <c r="G9" s="43">
        <v>2400000</v>
      </c>
      <c r="H9" s="43">
        <f t="shared" si="0"/>
        <v>2407667.0750000002</v>
      </c>
    </row>
    <row r="10" spans="1:8" ht="25.5" x14ac:dyDescent="0.25">
      <c r="A10" s="15">
        <v>7</v>
      </c>
      <c r="B10" s="15">
        <v>42321500</v>
      </c>
      <c r="C10" s="4" t="s">
        <v>18</v>
      </c>
      <c r="D10" s="43">
        <v>4713345</v>
      </c>
      <c r="E10" s="43" t="s">
        <v>270</v>
      </c>
      <c r="F10" s="43" t="s">
        <v>270</v>
      </c>
      <c r="G10" s="43">
        <v>3413333</v>
      </c>
      <c r="H10" s="43">
        <f t="shared" si="0"/>
        <v>4063339</v>
      </c>
    </row>
    <row r="11" spans="1:8" ht="25.5" x14ac:dyDescent="0.25">
      <c r="A11" s="15">
        <v>8</v>
      </c>
      <c r="B11" s="15">
        <v>42321500</v>
      </c>
      <c r="C11" s="4" t="s">
        <v>19</v>
      </c>
      <c r="D11" s="43">
        <v>3829605</v>
      </c>
      <c r="E11" s="43">
        <v>1600400</v>
      </c>
      <c r="F11" s="43">
        <v>2905202.6</v>
      </c>
      <c r="G11" s="43">
        <v>2741000</v>
      </c>
      <c r="H11" s="43">
        <f t="shared" si="0"/>
        <v>2823101.3</v>
      </c>
    </row>
    <row r="12" spans="1:8" ht="25.5" x14ac:dyDescent="0.25">
      <c r="A12" s="15">
        <v>9</v>
      </c>
      <c r="B12" s="15">
        <v>42321500</v>
      </c>
      <c r="C12" s="4" t="s">
        <v>20</v>
      </c>
      <c r="D12" s="43">
        <v>3829605</v>
      </c>
      <c r="E12" s="43">
        <v>1628600</v>
      </c>
      <c r="F12" s="43">
        <v>2905202.6</v>
      </c>
      <c r="G12" s="43">
        <v>2741000</v>
      </c>
      <c r="H12" s="43">
        <f t="shared" si="0"/>
        <v>2823101.3</v>
      </c>
    </row>
    <row r="13" spans="1:8" ht="25.5" x14ac:dyDescent="0.25">
      <c r="A13" s="15">
        <v>10</v>
      </c>
      <c r="B13" s="15">
        <v>42321500</v>
      </c>
      <c r="C13" s="4" t="s">
        <v>21</v>
      </c>
      <c r="D13" s="43">
        <v>1167855</v>
      </c>
      <c r="E13" s="43">
        <v>980700</v>
      </c>
      <c r="F13" s="43">
        <v>1555330.5</v>
      </c>
      <c r="G13" s="43">
        <v>1650926</v>
      </c>
      <c r="H13" s="43">
        <f t="shared" si="0"/>
        <v>1361592.75</v>
      </c>
    </row>
    <row r="14" spans="1:8" ht="25.5" x14ac:dyDescent="0.25">
      <c r="A14" s="15">
        <v>11</v>
      </c>
      <c r="B14" s="15">
        <v>42321500</v>
      </c>
      <c r="C14" s="4" t="s">
        <v>22</v>
      </c>
      <c r="D14" s="43">
        <v>1794000</v>
      </c>
      <c r="E14" s="43">
        <v>980700</v>
      </c>
      <c r="F14" s="43">
        <v>1979510.25</v>
      </c>
      <c r="G14" s="43">
        <v>1650926</v>
      </c>
      <c r="H14" s="43">
        <f t="shared" si="0"/>
        <v>1722463</v>
      </c>
    </row>
    <row r="15" spans="1:8" ht="38.25" x14ac:dyDescent="0.25">
      <c r="A15" s="15">
        <v>12</v>
      </c>
      <c r="B15" s="15">
        <v>42321500</v>
      </c>
      <c r="C15" s="4" t="s">
        <v>23</v>
      </c>
      <c r="D15" s="43">
        <v>2067000</v>
      </c>
      <c r="E15" s="43">
        <v>1496300</v>
      </c>
      <c r="F15" s="43">
        <v>2720743.95</v>
      </c>
      <c r="G15" s="43">
        <v>3093333</v>
      </c>
      <c r="H15" s="43">
        <f t="shared" si="0"/>
        <v>2393871.9750000001</v>
      </c>
    </row>
    <row r="16" spans="1:8" ht="25.5" x14ac:dyDescent="0.25">
      <c r="A16" s="15">
        <v>13</v>
      </c>
      <c r="B16" s="15">
        <v>42321500</v>
      </c>
      <c r="C16" s="4" t="s">
        <v>24</v>
      </c>
      <c r="D16" s="43">
        <v>2067000</v>
      </c>
      <c r="E16" s="43">
        <v>1489700</v>
      </c>
      <c r="F16" s="43">
        <v>2720743.95</v>
      </c>
      <c r="G16" s="43">
        <v>3577333</v>
      </c>
      <c r="H16" s="43">
        <f t="shared" si="0"/>
        <v>2393871.9750000001</v>
      </c>
    </row>
    <row r="17" spans="1:8" ht="25.5" x14ac:dyDescent="0.25">
      <c r="A17" s="15">
        <v>14</v>
      </c>
      <c r="B17" s="15">
        <v>42321500</v>
      </c>
      <c r="C17" s="4" t="s">
        <v>25</v>
      </c>
      <c r="D17" s="43">
        <v>2067000</v>
      </c>
      <c r="E17" s="43">
        <v>1862000</v>
      </c>
      <c r="F17" s="43">
        <v>3363319.2</v>
      </c>
      <c r="G17" s="43">
        <v>3577333</v>
      </c>
      <c r="H17" s="43">
        <f t="shared" si="0"/>
        <v>2715159.6</v>
      </c>
    </row>
    <row r="18" spans="1:8" ht="14.25" customHeight="1" x14ac:dyDescent="0.25">
      <c r="A18" s="15">
        <v>15</v>
      </c>
      <c r="B18" s="15">
        <v>42321500</v>
      </c>
      <c r="C18" s="4" t="s">
        <v>26</v>
      </c>
      <c r="D18" s="43">
        <v>1774500</v>
      </c>
      <c r="E18" s="43">
        <v>1489700</v>
      </c>
      <c r="F18" s="43">
        <v>3363319.2</v>
      </c>
      <c r="G18" s="43">
        <v>3577333</v>
      </c>
      <c r="H18" s="43">
        <f t="shared" si="0"/>
        <v>2568909.6</v>
      </c>
    </row>
    <row r="19" spans="1:8" ht="12.75" x14ac:dyDescent="0.25">
      <c r="A19" s="15">
        <v>16</v>
      </c>
      <c r="B19" s="15">
        <v>42321500</v>
      </c>
      <c r="C19" s="4" t="s">
        <v>27</v>
      </c>
      <c r="D19" s="43">
        <v>1675245</v>
      </c>
      <c r="E19" s="43">
        <v>726300</v>
      </c>
      <c r="F19" s="43">
        <v>480738.95</v>
      </c>
      <c r="G19" s="43">
        <v>902963</v>
      </c>
      <c r="H19" s="43">
        <f t="shared" si="0"/>
        <v>814631.5</v>
      </c>
    </row>
    <row r="20" spans="1:8" ht="25.5" x14ac:dyDescent="0.25">
      <c r="A20" s="15">
        <v>17</v>
      </c>
      <c r="B20" s="15">
        <v>42321500</v>
      </c>
      <c r="C20" s="4" t="s">
        <v>28</v>
      </c>
      <c r="D20" s="43">
        <v>4713345</v>
      </c>
      <c r="E20" s="43">
        <v>1496300</v>
      </c>
      <c r="F20" s="43">
        <v>1903427.6</v>
      </c>
      <c r="G20" s="43">
        <v>3273784</v>
      </c>
      <c r="H20" s="43">
        <f t="shared" si="0"/>
        <v>2588605.7999999998</v>
      </c>
    </row>
    <row r="21" spans="1:8" ht="25.5" x14ac:dyDescent="0.25">
      <c r="A21" s="15">
        <v>18</v>
      </c>
      <c r="B21" s="15">
        <v>42321500</v>
      </c>
      <c r="C21" s="4" t="s">
        <v>29</v>
      </c>
      <c r="D21" s="43">
        <v>4713345</v>
      </c>
      <c r="E21" s="43">
        <v>1496300</v>
      </c>
      <c r="F21" s="43">
        <v>1903427.6</v>
      </c>
      <c r="G21" s="43">
        <v>3273784</v>
      </c>
      <c r="H21" s="43">
        <f t="shared" si="0"/>
        <v>2588605.7999999998</v>
      </c>
    </row>
    <row r="22" spans="1:8" ht="25.5" x14ac:dyDescent="0.25">
      <c r="A22" s="15">
        <v>19</v>
      </c>
      <c r="B22" s="15">
        <v>42321500</v>
      </c>
      <c r="C22" s="4" t="s">
        <v>30</v>
      </c>
      <c r="D22" s="43">
        <v>3319485</v>
      </c>
      <c r="E22" s="43">
        <v>1718800</v>
      </c>
      <c r="F22" s="43">
        <v>2997847.55</v>
      </c>
      <c r="G22" s="43">
        <v>3998693</v>
      </c>
      <c r="H22" s="43">
        <f t="shared" si="0"/>
        <v>3158666.2749999999</v>
      </c>
    </row>
    <row r="23" spans="1:8" ht="12.75" x14ac:dyDescent="0.25">
      <c r="A23" s="15">
        <v>20</v>
      </c>
      <c r="B23" s="15">
        <v>42321500</v>
      </c>
      <c r="C23" s="4" t="s">
        <v>31</v>
      </c>
      <c r="D23" s="43">
        <v>1774500</v>
      </c>
      <c r="E23" s="43" t="s">
        <v>270</v>
      </c>
      <c r="F23" s="43" t="s">
        <v>270</v>
      </c>
      <c r="G23" s="43">
        <v>1115364</v>
      </c>
      <c r="H23" s="43">
        <f t="shared" si="0"/>
        <v>1444932</v>
      </c>
    </row>
    <row r="24" spans="1:8" s="5" customFormat="1" ht="12.75" x14ac:dyDescent="0.25">
      <c r="A24" s="15">
        <v>21</v>
      </c>
      <c r="B24" s="15">
        <v>42321500</v>
      </c>
      <c r="C24" s="4" t="s">
        <v>32</v>
      </c>
      <c r="D24" s="43" t="s">
        <v>270</v>
      </c>
      <c r="E24" s="43" t="s">
        <v>270</v>
      </c>
      <c r="F24" s="43" t="s">
        <v>270</v>
      </c>
      <c r="G24" s="43">
        <v>5092181</v>
      </c>
      <c r="H24" s="43">
        <f t="shared" si="0"/>
        <v>5092181</v>
      </c>
    </row>
    <row r="25" spans="1:8" ht="25.5" x14ac:dyDescent="0.25">
      <c r="A25" s="15">
        <v>22</v>
      </c>
      <c r="B25" s="15">
        <v>42321500</v>
      </c>
      <c r="C25" s="4" t="s">
        <v>33</v>
      </c>
      <c r="D25" s="43">
        <v>1447485</v>
      </c>
      <c r="E25" s="43" t="s">
        <v>270</v>
      </c>
      <c r="F25" s="43">
        <v>1333328.8</v>
      </c>
      <c r="G25" s="43">
        <v>2355556</v>
      </c>
      <c r="H25" s="43">
        <f t="shared" si="0"/>
        <v>1447485</v>
      </c>
    </row>
    <row r="26" spans="1:8" ht="25.5" x14ac:dyDescent="0.25">
      <c r="A26" s="15">
        <v>23</v>
      </c>
      <c r="B26" s="15">
        <v>42321500</v>
      </c>
      <c r="C26" s="4" t="s">
        <v>34</v>
      </c>
      <c r="D26" s="43" t="s">
        <v>270</v>
      </c>
      <c r="E26" s="43" t="s">
        <v>270</v>
      </c>
      <c r="F26" s="43" t="s">
        <v>270</v>
      </c>
      <c r="G26" s="43">
        <v>5092181</v>
      </c>
      <c r="H26" s="43">
        <f t="shared" si="0"/>
        <v>5092181</v>
      </c>
    </row>
    <row r="27" spans="1:8" ht="25.5" x14ac:dyDescent="0.25">
      <c r="A27" s="15">
        <v>24</v>
      </c>
      <c r="B27" s="15">
        <v>42321500</v>
      </c>
      <c r="C27" s="4" t="s">
        <v>35</v>
      </c>
      <c r="D27" s="43" t="s">
        <v>270</v>
      </c>
      <c r="E27" s="43" t="s">
        <v>270</v>
      </c>
      <c r="F27" s="43" t="s">
        <v>270</v>
      </c>
      <c r="G27" s="43">
        <v>5092181</v>
      </c>
      <c r="H27" s="43">
        <f t="shared" si="0"/>
        <v>5092181</v>
      </c>
    </row>
    <row r="28" spans="1:8" ht="25.5" x14ac:dyDescent="0.25">
      <c r="A28" s="15">
        <v>25</v>
      </c>
      <c r="B28" s="15">
        <v>42321500</v>
      </c>
      <c r="C28" s="4" t="s">
        <v>36</v>
      </c>
      <c r="D28" s="43" t="s">
        <v>270</v>
      </c>
      <c r="E28" s="43" t="s">
        <v>270</v>
      </c>
      <c r="F28" s="43" t="s">
        <v>270</v>
      </c>
      <c r="G28" s="43">
        <v>5092181</v>
      </c>
      <c r="H28" s="43">
        <f t="shared" si="0"/>
        <v>5092181</v>
      </c>
    </row>
    <row r="29" spans="1:8" ht="25.5" x14ac:dyDescent="0.25">
      <c r="A29" s="15">
        <v>26</v>
      </c>
      <c r="B29" s="15">
        <v>42321500</v>
      </c>
      <c r="C29" s="4" t="s">
        <v>37</v>
      </c>
      <c r="D29" s="43" t="s">
        <v>270</v>
      </c>
      <c r="E29" s="43" t="s">
        <v>270</v>
      </c>
      <c r="F29" s="43" t="s">
        <v>270</v>
      </c>
      <c r="G29" s="43">
        <v>5092181</v>
      </c>
      <c r="H29" s="43">
        <f t="shared" si="0"/>
        <v>5092181</v>
      </c>
    </row>
    <row r="30" spans="1:8" ht="25.5" x14ac:dyDescent="0.25">
      <c r="A30" s="15">
        <v>27</v>
      </c>
      <c r="B30" s="15">
        <v>42321500</v>
      </c>
      <c r="C30" s="4" t="s">
        <v>38</v>
      </c>
      <c r="D30" s="43" t="s">
        <v>270</v>
      </c>
      <c r="E30" s="43" t="s">
        <v>270</v>
      </c>
      <c r="F30" s="43" t="s">
        <v>270</v>
      </c>
      <c r="G30" s="43">
        <v>5092181</v>
      </c>
      <c r="H30" s="43">
        <f t="shared" si="0"/>
        <v>5092181</v>
      </c>
    </row>
    <row r="31" spans="1:8" ht="12.75" x14ac:dyDescent="0.25">
      <c r="A31" s="15">
        <v>28</v>
      </c>
      <c r="B31" s="15">
        <v>42321500</v>
      </c>
      <c r="C31" s="4" t="s">
        <v>39</v>
      </c>
      <c r="D31" s="43">
        <v>83850</v>
      </c>
      <c r="E31" s="43">
        <v>63000</v>
      </c>
      <c r="F31" s="43">
        <v>119201.25</v>
      </c>
      <c r="G31" s="43">
        <v>264600</v>
      </c>
      <c r="H31" s="43">
        <f t="shared" si="0"/>
        <v>101525.625</v>
      </c>
    </row>
    <row r="32" spans="1:8" ht="12.75" x14ac:dyDescent="0.25">
      <c r="A32" s="15">
        <v>29</v>
      </c>
      <c r="B32" s="15">
        <v>42321500</v>
      </c>
      <c r="C32" s="4" t="s">
        <v>40</v>
      </c>
      <c r="D32" s="43">
        <v>353535</v>
      </c>
      <c r="E32" s="43">
        <v>203200</v>
      </c>
      <c r="F32" s="43">
        <v>240474.45</v>
      </c>
      <c r="G32" s="43">
        <v>342037</v>
      </c>
      <c r="H32" s="43">
        <f t="shared" si="0"/>
        <v>291255.72499999998</v>
      </c>
    </row>
    <row r="33" spans="1:8" ht="12.75" x14ac:dyDescent="0.25">
      <c r="A33" s="15">
        <v>30</v>
      </c>
      <c r="B33" s="15">
        <v>42321500</v>
      </c>
      <c r="C33" s="4" t="s">
        <v>41</v>
      </c>
      <c r="D33" s="43">
        <v>155805</v>
      </c>
      <c r="E33" s="43">
        <v>52200</v>
      </c>
      <c r="F33" s="43">
        <v>135670.45000000001</v>
      </c>
      <c r="G33" s="43">
        <v>181125.33333333334</v>
      </c>
      <c r="H33" s="43">
        <f t="shared" si="0"/>
        <v>145737.72500000001</v>
      </c>
    </row>
    <row r="34" spans="1:8" ht="12.75" x14ac:dyDescent="0.25">
      <c r="A34" s="15">
        <v>31</v>
      </c>
      <c r="B34" s="15">
        <v>42321500</v>
      </c>
      <c r="C34" s="4" t="s">
        <v>42</v>
      </c>
      <c r="D34" s="43">
        <v>979485</v>
      </c>
      <c r="E34" s="43">
        <v>430100</v>
      </c>
      <c r="F34" s="43">
        <v>872600.65</v>
      </c>
      <c r="G34" s="43">
        <v>289629</v>
      </c>
      <c r="H34" s="43">
        <f t="shared" si="0"/>
        <v>651350.32499999995</v>
      </c>
    </row>
    <row r="35" spans="1:8" ht="12.75" x14ac:dyDescent="0.25">
      <c r="A35" s="15">
        <v>32</v>
      </c>
      <c r="B35" s="15">
        <v>42321500</v>
      </c>
      <c r="C35" s="4" t="s">
        <v>43</v>
      </c>
      <c r="D35" s="43">
        <v>109200</v>
      </c>
      <c r="E35" s="43">
        <v>54500</v>
      </c>
      <c r="F35" s="43">
        <v>481068.6</v>
      </c>
      <c r="G35" s="43">
        <v>289629</v>
      </c>
      <c r="H35" s="43">
        <f t="shared" si="0"/>
        <v>199414.5</v>
      </c>
    </row>
    <row r="36" spans="1:8" ht="12.75" x14ac:dyDescent="0.25">
      <c r="A36" s="15">
        <v>33</v>
      </c>
      <c r="B36" s="15">
        <v>42321500</v>
      </c>
      <c r="C36" s="4" t="s">
        <v>44</v>
      </c>
      <c r="D36" s="43">
        <v>979485</v>
      </c>
      <c r="E36" s="43">
        <v>335400</v>
      </c>
      <c r="F36" s="43">
        <v>872600.65</v>
      </c>
      <c r="G36" s="43">
        <v>561488</v>
      </c>
      <c r="H36" s="43">
        <f t="shared" si="0"/>
        <v>717044.32499999995</v>
      </c>
    </row>
    <row r="37" spans="1:8" ht="12.75" x14ac:dyDescent="0.25">
      <c r="A37" s="15">
        <v>34</v>
      </c>
      <c r="B37" s="15">
        <v>42321500</v>
      </c>
      <c r="C37" s="4" t="s">
        <v>45</v>
      </c>
      <c r="D37" s="43">
        <v>1071330</v>
      </c>
      <c r="E37" s="43">
        <v>430100</v>
      </c>
      <c r="F37" s="43">
        <v>534521.30000000005</v>
      </c>
      <c r="G37" s="43">
        <v>724074.07407407404</v>
      </c>
      <c r="H37" s="43">
        <f t="shared" si="0"/>
        <v>629297.68703703699</v>
      </c>
    </row>
    <row r="38" spans="1:8" ht="12.75" x14ac:dyDescent="0.25">
      <c r="A38" s="15">
        <v>35</v>
      </c>
      <c r="B38" s="15">
        <v>42321500</v>
      </c>
      <c r="C38" s="4" t="s">
        <v>46</v>
      </c>
      <c r="D38" s="43">
        <v>457080</v>
      </c>
      <c r="E38" s="43">
        <v>174800</v>
      </c>
      <c r="F38" s="43">
        <v>240474.45</v>
      </c>
      <c r="G38" s="43">
        <v>294259</v>
      </c>
      <c r="H38" s="43">
        <f t="shared" si="0"/>
        <v>267366.72499999998</v>
      </c>
    </row>
    <row r="39" spans="1:8" x14ac:dyDescent="0.25">
      <c r="A39" s="15">
        <v>36</v>
      </c>
      <c r="B39" s="15">
        <v>42321500</v>
      </c>
      <c r="C39" s="6" t="s">
        <v>47</v>
      </c>
      <c r="D39" s="43">
        <v>111150</v>
      </c>
      <c r="E39" s="43">
        <v>56000</v>
      </c>
      <c r="F39" s="43"/>
      <c r="G39" s="43">
        <v>105400</v>
      </c>
      <c r="H39" s="43">
        <f t="shared" si="0"/>
        <v>105400</v>
      </c>
    </row>
    <row r="40" spans="1:8" ht="12.75" x14ac:dyDescent="0.25">
      <c r="A40" s="15">
        <v>37</v>
      </c>
      <c r="B40" s="15">
        <v>42321500</v>
      </c>
      <c r="C40" s="4" t="s">
        <v>48</v>
      </c>
      <c r="D40" s="43">
        <v>111150</v>
      </c>
      <c r="E40" s="43">
        <v>56000</v>
      </c>
      <c r="F40" s="43">
        <v>134390.79999999999</v>
      </c>
      <c r="G40" s="43">
        <v>105400</v>
      </c>
      <c r="H40" s="43">
        <f t="shared" si="0"/>
        <v>108275</v>
      </c>
    </row>
    <row r="41" spans="1:8" ht="12.75" x14ac:dyDescent="0.25">
      <c r="A41" s="15">
        <v>38</v>
      </c>
      <c r="B41" s="15">
        <v>42321500</v>
      </c>
      <c r="C41" s="4" t="s">
        <v>49</v>
      </c>
      <c r="D41" s="43">
        <v>152100</v>
      </c>
      <c r="E41" s="43">
        <v>36800</v>
      </c>
      <c r="F41" s="43">
        <v>46208.95</v>
      </c>
      <c r="G41" s="43">
        <v>64400</v>
      </c>
      <c r="H41" s="43">
        <f t="shared" si="0"/>
        <v>55304.474999999999</v>
      </c>
    </row>
    <row r="42" spans="1:8" ht="12.75" x14ac:dyDescent="0.25">
      <c r="A42" s="15">
        <v>39</v>
      </c>
      <c r="B42" s="15">
        <v>42321500</v>
      </c>
      <c r="C42" s="4" t="s">
        <v>50</v>
      </c>
      <c r="D42" s="43">
        <v>152100</v>
      </c>
      <c r="E42" s="43">
        <v>36800</v>
      </c>
      <c r="F42" s="43" t="s">
        <v>270</v>
      </c>
      <c r="G42" s="43">
        <v>71000</v>
      </c>
      <c r="H42" s="43">
        <f t="shared" si="0"/>
        <v>71000</v>
      </c>
    </row>
    <row r="43" spans="1:8" x14ac:dyDescent="0.25">
      <c r="A43" s="15">
        <v>40</v>
      </c>
      <c r="B43" s="15">
        <v>42321500</v>
      </c>
      <c r="C43" s="6" t="s">
        <v>51</v>
      </c>
      <c r="D43" s="43">
        <v>2496195</v>
      </c>
      <c r="E43" s="43" t="s">
        <v>270</v>
      </c>
      <c r="F43" s="43" t="s">
        <v>270</v>
      </c>
      <c r="G43" s="43">
        <v>1523361.111111111</v>
      </c>
      <c r="H43" s="43">
        <f t="shared" si="0"/>
        <v>2009778.0555555555</v>
      </c>
    </row>
    <row r="44" spans="1:8" x14ac:dyDescent="0.25">
      <c r="A44" s="15">
        <v>41</v>
      </c>
      <c r="B44" s="15">
        <v>42321500</v>
      </c>
      <c r="C44" s="6" t="s">
        <v>52</v>
      </c>
      <c r="D44" s="43">
        <v>2496195</v>
      </c>
      <c r="E44" s="43" t="s">
        <v>270</v>
      </c>
      <c r="F44" s="43" t="s">
        <v>270</v>
      </c>
      <c r="G44" s="43">
        <v>1523361.111111111</v>
      </c>
      <c r="H44" s="43">
        <f t="shared" si="0"/>
        <v>2009778.0555555555</v>
      </c>
    </row>
    <row r="45" spans="1:8" x14ac:dyDescent="0.25">
      <c r="A45" s="15">
        <v>42</v>
      </c>
      <c r="B45" s="15">
        <v>42321500</v>
      </c>
      <c r="C45" s="6" t="s">
        <v>53</v>
      </c>
      <c r="D45" s="43">
        <v>2496195</v>
      </c>
      <c r="E45" s="43" t="s">
        <v>270</v>
      </c>
      <c r="F45" s="43" t="s">
        <v>270</v>
      </c>
      <c r="G45" s="43">
        <v>1523361.111111111</v>
      </c>
      <c r="H45" s="43">
        <f t="shared" si="0"/>
        <v>2009778.0555555555</v>
      </c>
    </row>
    <row r="46" spans="1:8" x14ac:dyDescent="0.25">
      <c r="A46" s="15">
        <v>43</v>
      </c>
      <c r="B46" s="15">
        <v>42321500</v>
      </c>
      <c r="C46" s="6" t="s">
        <v>54</v>
      </c>
      <c r="D46" s="43">
        <v>2496195</v>
      </c>
      <c r="E46" s="43">
        <v>779800</v>
      </c>
      <c r="F46" s="43">
        <v>869956.8</v>
      </c>
      <c r="G46" s="43">
        <v>1523361.111111111</v>
      </c>
      <c r="H46" s="43">
        <f t="shared" si="0"/>
        <v>1196658.9555555554</v>
      </c>
    </row>
    <row r="47" spans="1:8" x14ac:dyDescent="0.25">
      <c r="A47" s="15">
        <v>44</v>
      </c>
      <c r="B47" s="15">
        <v>42321500</v>
      </c>
      <c r="C47" s="6" t="s">
        <v>55</v>
      </c>
      <c r="D47" s="43">
        <v>2496195</v>
      </c>
      <c r="E47" s="43">
        <v>779800</v>
      </c>
      <c r="F47" s="43">
        <v>955662</v>
      </c>
      <c r="G47" s="43">
        <v>1523361.111111111</v>
      </c>
      <c r="H47" s="43">
        <f t="shared" si="0"/>
        <v>1239511.5555555555</v>
      </c>
    </row>
    <row r="48" spans="1:8" x14ac:dyDescent="0.25">
      <c r="A48" s="15">
        <v>45</v>
      </c>
      <c r="B48" s="15">
        <v>42321500</v>
      </c>
      <c r="C48" s="6" t="s">
        <v>56</v>
      </c>
      <c r="D48" s="43">
        <v>2496195</v>
      </c>
      <c r="E48" s="43">
        <v>779800</v>
      </c>
      <c r="F48" s="43">
        <v>869956.8</v>
      </c>
      <c r="G48" s="43">
        <v>1523361.111111111</v>
      </c>
      <c r="H48" s="43">
        <f t="shared" si="0"/>
        <v>1196658.9555555554</v>
      </c>
    </row>
    <row r="49" spans="1:8" ht="25.5" x14ac:dyDescent="0.25">
      <c r="A49" s="15">
        <v>46</v>
      </c>
      <c r="B49" s="15">
        <v>42321500</v>
      </c>
      <c r="C49" s="4" t="s">
        <v>57</v>
      </c>
      <c r="D49" s="43">
        <v>5314396.5</v>
      </c>
      <c r="E49" s="43">
        <v>5409412</v>
      </c>
      <c r="F49" s="43" t="s">
        <v>270</v>
      </c>
      <c r="G49" s="43">
        <v>3980000</v>
      </c>
      <c r="H49" s="43">
        <f t="shared" si="0"/>
        <v>5314396.5</v>
      </c>
    </row>
    <row r="50" spans="1:8" ht="25.5" x14ac:dyDescent="0.25">
      <c r="A50" s="15">
        <v>47</v>
      </c>
      <c r="B50" s="15">
        <v>42321500</v>
      </c>
      <c r="C50" s="4" t="s">
        <v>58</v>
      </c>
      <c r="D50" s="43">
        <v>529129.5</v>
      </c>
      <c r="E50" s="43">
        <v>774118</v>
      </c>
      <c r="F50" s="43" t="s">
        <v>270</v>
      </c>
      <c r="G50" s="43">
        <v>518518.66666666669</v>
      </c>
      <c r="H50" s="43">
        <f t="shared" si="0"/>
        <v>529129.5</v>
      </c>
    </row>
    <row r="51" spans="1:8" ht="12.75" x14ac:dyDescent="0.25">
      <c r="A51" s="15">
        <v>48</v>
      </c>
      <c r="B51" s="15">
        <v>42321500</v>
      </c>
      <c r="C51" s="4" t="s">
        <v>59</v>
      </c>
      <c r="D51" s="43">
        <v>511905</v>
      </c>
      <c r="E51" s="43">
        <v>585882</v>
      </c>
      <c r="F51" s="43" t="s">
        <v>270</v>
      </c>
      <c r="G51" s="43">
        <v>204444</v>
      </c>
      <c r="H51" s="43">
        <f t="shared" si="0"/>
        <v>511905</v>
      </c>
    </row>
    <row r="52" spans="1:8" ht="12.75" x14ac:dyDescent="0.25">
      <c r="A52" s="15">
        <v>49</v>
      </c>
      <c r="B52" s="15">
        <v>42321500</v>
      </c>
      <c r="C52" s="4" t="s">
        <v>60</v>
      </c>
      <c r="D52" s="43">
        <v>1088662.5</v>
      </c>
      <c r="E52" s="43">
        <v>874000</v>
      </c>
      <c r="F52" s="43">
        <v>975614.85</v>
      </c>
      <c r="G52" s="43">
        <v>1386831</v>
      </c>
      <c r="H52" s="43">
        <f t="shared" si="0"/>
        <v>1032138.675</v>
      </c>
    </row>
    <row r="53" spans="1:8" ht="25.5" x14ac:dyDescent="0.25">
      <c r="A53" s="15">
        <v>50</v>
      </c>
      <c r="B53" s="15">
        <v>42321500</v>
      </c>
      <c r="C53" s="4" t="s">
        <v>61</v>
      </c>
      <c r="D53" s="43">
        <v>5083786.5</v>
      </c>
      <c r="E53" s="43">
        <v>2942000</v>
      </c>
      <c r="F53" s="43">
        <v>3209304.25</v>
      </c>
      <c r="G53" s="43">
        <v>3980000</v>
      </c>
      <c r="H53" s="43">
        <f t="shared" si="0"/>
        <v>3594652.125</v>
      </c>
    </row>
    <row r="54" spans="1:8" ht="12.75" x14ac:dyDescent="0.25">
      <c r="A54" s="15">
        <v>51</v>
      </c>
      <c r="B54" s="15">
        <v>42321500</v>
      </c>
      <c r="C54" s="4" t="s">
        <v>62</v>
      </c>
      <c r="D54" s="43">
        <v>441094.5</v>
      </c>
      <c r="E54" s="43">
        <v>216700</v>
      </c>
      <c r="F54" s="43">
        <v>242933.05</v>
      </c>
      <c r="G54" s="43">
        <v>518518.66666666669</v>
      </c>
      <c r="H54" s="43">
        <f t="shared" si="0"/>
        <v>342013.77500000002</v>
      </c>
    </row>
    <row r="55" spans="1:8" ht="12.75" x14ac:dyDescent="0.25">
      <c r="A55" s="15">
        <v>52</v>
      </c>
      <c r="B55" s="15">
        <v>42321500</v>
      </c>
      <c r="C55" s="4" t="s">
        <v>63</v>
      </c>
      <c r="D55" s="43">
        <v>528703.5</v>
      </c>
      <c r="E55" s="43">
        <v>117600</v>
      </c>
      <c r="F55" s="43">
        <v>203605.9</v>
      </c>
      <c r="G55" s="43">
        <v>204444</v>
      </c>
      <c r="H55" s="43">
        <f t="shared" si="0"/>
        <v>204024.95</v>
      </c>
    </row>
    <row r="56" spans="1:8" ht="25.5" x14ac:dyDescent="0.25">
      <c r="A56" s="15">
        <v>53</v>
      </c>
      <c r="B56" s="15">
        <v>42321500</v>
      </c>
      <c r="C56" s="4" t="s">
        <v>64</v>
      </c>
      <c r="D56" s="43">
        <v>5593707</v>
      </c>
      <c r="E56" s="43">
        <v>5174118</v>
      </c>
      <c r="F56" s="43" t="s">
        <v>270</v>
      </c>
      <c r="G56" s="43">
        <v>4455556</v>
      </c>
      <c r="H56" s="43">
        <f t="shared" si="0"/>
        <v>5174118</v>
      </c>
    </row>
    <row r="57" spans="1:8" ht="12.75" x14ac:dyDescent="0.25">
      <c r="A57" s="15">
        <v>54</v>
      </c>
      <c r="B57" s="15">
        <v>42321500</v>
      </c>
      <c r="C57" s="4" t="s">
        <v>65</v>
      </c>
      <c r="D57" s="43">
        <v>403302</v>
      </c>
      <c r="E57" s="43">
        <v>774118</v>
      </c>
      <c r="F57" s="43" t="s">
        <v>270</v>
      </c>
      <c r="G57" s="43">
        <v>1006352</v>
      </c>
      <c r="H57" s="43">
        <f t="shared" si="0"/>
        <v>774118</v>
      </c>
    </row>
    <row r="58" spans="1:8" ht="12.75" x14ac:dyDescent="0.25">
      <c r="A58" s="15">
        <v>55</v>
      </c>
      <c r="B58" s="15">
        <v>42321500</v>
      </c>
      <c r="C58" s="4" t="s">
        <v>66</v>
      </c>
      <c r="D58" s="43">
        <v>675996</v>
      </c>
      <c r="E58" s="43">
        <v>703530</v>
      </c>
      <c r="F58" s="43" t="s">
        <v>270</v>
      </c>
      <c r="G58" s="43">
        <v>2067489.3333333333</v>
      </c>
      <c r="H58" s="43">
        <f t="shared" si="0"/>
        <v>703530</v>
      </c>
    </row>
    <row r="59" spans="1:8" ht="12.75" x14ac:dyDescent="0.25">
      <c r="A59" s="15">
        <v>56</v>
      </c>
      <c r="B59" s="15">
        <v>42321500</v>
      </c>
      <c r="C59" s="4" t="s">
        <v>67</v>
      </c>
      <c r="D59" s="43">
        <v>554508</v>
      </c>
      <c r="E59" s="43">
        <v>468236</v>
      </c>
      <c r="F59" s="43" t="s">
        <v>270</v>
      </c>
      <c r="G59" s="43">
        <v>527426.66666666663</v>
      </c>
      <c r="H59" s="43">
        <f t="shared" si="0"/>
        <v>527426.66666666663</v>
      </c>
    </row>
    <row r="60" spans="1:8" ht="25.5" x14ac:dyDescent="0.25">
      <c r="A60" s="15">
        <v>57</v>
      </c>
      <c r="B60" s="15">
        <v>42321500</v>
      </c>
      <c r="C60" s="4" t="s">
        <v>68</v>
      </c>
      <c r="D60" s="43">
        <v>5041962</v>
      </c>
      <c r="E60" s="43">
        <v>1914500</v>
      </c>
      <c r="F60" s="43">
        <v>3115103.2</v>
      </c>
      <c r="G60" s="43">
        <v>3980000</v>
      </c>
      <c r="H60" s="43">
        <f t="shared" si="0"/>
        <v>3547551.6</v>
      </c>
    </row>
    <row r="61" spans="1:8" ht="12.75" x14ac:dyDescent="0.25">
      <c r="A61" s="15">
        <v>58</v>
      </c>
      <c r="B61" s="15">
        <v>42321500</v>
      </c>
      <c r="C61" s="4" t="s">
        <v>69</v>
      </c>
      <c r="D61" s="43">
        <v>552028.5</v>
      </c>
      <c r="E61" s="43">
        <v>93200</v>
      </c>
      <c r="F61" s="43">
        <v>242932.87424999996</v>
      </c>
      <c r="G61" s="43">
        <v>1006352</v>
      </c>
      <c r="H61" s="43">
        <f t="shared" si="0"/>
        <v>397480.68712499994</v>
      </c>
    </row>
    <row r="62" spans="1:8" ht="12.75" x14ac:dyDescent="0.25">
      <c r="A62" s="15">
        <v>59</v>
      </c>
      <c r="B62" s="15">
        <v>42321500</v>
      </c>
      <c r="C62" s="4" t="s">
        <v>70</v>
      </c>
      <c r="D62" s="43">
        <v>516622.5</v>
      </c>
      <c r="E62" s="43">
        <v>74700</v>
      </c>
      <c r="F62" s="43"/>
      <c r="G62" s="43">
        <v>527426.66666666663</v>
      </c>
      <c r="H62" s="43">
        <f t="shared" si="0"/>
        <v>516622.5</v>
      </c>
    </row>
    <row r="63" spans="1:8" ht="12.75" x14ac:dyDescent="0.25">
      <c r="A63" s="15">
        <v>60</v>
      </c>
      <c r="B63" s="15">
        <v>42321500</v>
      </c>
      <c r="C63" s="4" t="s">
        <v>71</v>
      </c>
      <c r="D63" s="43">
        <v>983428.5</v>
      </c>
      <c r="E63" s="43">
        <v>186400</v>
      </c>
      <c r="F63" s="43">
        <v>351198.21824999998</v>
      </c>
      <c r="G63" s="43">
        <v>3857613.3333333335</v>
      </c>
      <c r="H63" s="43">
        <f t="shared" si="0"/>
        <v>667313.35912499996</v>
      </c>
    </row>
    <row r="64" spans="1:8" ht="12.75" x14ac:dyDescent="0.25">
      <c r="A64" s="15">
        <v>61</v>
      </c>
      <c r="B64" s="15">
        <v>42321500</v>
      </c>
      <c r="C64" s="4" t="s">
        <v>72</v>
      </c>
      <c r="D64" s="43">
        <v>493009.5</v>
      </c>
      <c r="E64" s="43">
        <v>216700</v>
      </c>
      <c r="F64" s="43">
        <v>269925.41583333327</v>
      </c>
      <c r="G64" s="43">
        <v>679218.66666666663</v>
      </c>
      <c r="H64" s="43">
        <f t="shared" si="0"/>
        <v>381467.45791666664</v>
      </c>
    </row>
    <row r="65" spans="1:8" ht="12.75" x14ac:dyDescent="0.25">
      <c r="A65" s="15">
        <v>62</v>
      </c>
      <c r="B65" s="15">
        <v>42321500</v>
      </c>
      <c r="C65" s="4" t="s">
        <v>73</v>
      </c>
      <c r="D65" s="43">
        <v>738433.5</v>
      </c>
      <c r="E65" s="43">
        <v>80000</v>
      </c>
      <c r="F65" s="43">
        <v>278690.29527777783</v>
      </c>
      <c r="G65" s="43">
        <v>421193.33333333331</v>
      </c>
      <c r="H65" s="43">
        <f>MEDIAN(D65,E65,F65,G65)</f>
        <v>349941.81430555554</v>
      </c>
    </row>
    <row r="66" spans="1:8" ht="15" customHeight="1" x14ac:dyDescent="0.25">
      <c r="A66" s="57" t="s">
        <v>74</v>
      </c>
      <c r="B66" s="58"/>
      <c r="C66" s="58"/>
      <c r="D66" s="58"/>
      <c r="E66" s="58"/>
      <c r="F66" s="58"/>
      <c r="G66" s="58"/>
      <c r="H66" s="59"/>
    </row>
    <row r="67" spans="1:8" ht="12.75" x14ac:dyDescent="0.2">
      <c r="A67" s="15">
        <v>63</v>
      </c>
      <c r="B67" s="15">
        <v>42321500</v>
      </c>
      <c r="C67" s="4" t="s">
        <v>75</v>
      </c>
      <c r="D67" s="42" t="s">
        <v>270</v>
      </c>
      <c r="E67" s="43">
        <v>274700</v>
      </c>
      <c r="F67" s="43">
        <v>860383.33333333326</v>
      </c>
      <c r="G67" s="43">
        <v>207555</v>
      </c>
      <c r="H67" s="43">
        <f t="shared" ref="H67:H73" si="1">MEDIAN(D67,E67,F67,G67)</f>
        <v>274700</v>
      </c>
    </row>
    <row r="68" spans="1:8" ht="12.75" x14ac:dyDescent="0.2">
      <c r="A68" s="15">
        <v>64</v>
      </c>
      <c r="B68" s="15">
        <v>42321500</v>
      </c>
      <c r="C68" s="4" t="s">
        <v>76</v>
      </c>
      <c r="D68" s="42" t="s">
        <v>270</v>
      </c>
      <c r="E68" s="43" t="s">
        <v>270</v>
      </c>
      <c r="F68" s="43">
        <v>150000</v>
      </c>
      <c r="G68" s="43" t="s">
        <v>270</v>
      </c>
      <c r="H68" s="43">
        <f t="shared" si="1"/>
        <v>150000</v>
      </c>
    </row>
    <row r="69" spans="1:8" ht="12.75" x14ac:dyDescent="0.2">
      <c r="A69" s="15">
        <v>65</v>
      </c>
      <c r="B69" s="15">
        <v>42321500</v>
      </c>
      <c r="C69" s="4" t="s">
        <v>77</v>
      </c>
      <c r="D69" s="42" t="s">
        <v>270</v>
      </c>
      <c r="E69" s="43">
        <v>253300</v>
      </c>
      <c r="F69" s="43">
        <v>552740.03583333327</v>
      </c>
      <c r="G69" s="43">
        <v>325815</v>
      </c>
      <c r="H69" s="43">
        <f t="shared" si="1"/>
        <v>325815</v>
      </c>
    </row>
    <row r="70" spans="1:8" ht="12.75" x14ac:dyDescent="0.2">
      <c r="A70" s="15">
        <v>66</v>
      </c>
      <c r="B70" s="15">
        <v>42321500</v>
      </c>
      <c r="C70" s="4" t="s">
        <v>78</v>
      </c>
      <c r="D70" s="42" t="s">
        <v>270</v>
      </c>
      <c r="E70" s="43">
        <v>274700</v>
      </c>
      <c r="F70" s="43">
        <v>774345</v>
      </c>
      <c r="G70" s="43">
        <v>207555</v>
      </c>
      <c r="H70" s="43">
        <f t="shared" si="1"/>
        <v>274700</v>
      </c>
    </row>
    <row r="71" spans="1:8" ht="12.75" x14ac:dyDescent="0.2">
      <c r="A71" s="15">
        <v>67</v>
      </c>
      <c r="B71" s="15">
        <v>42321500</v>
      </c>
      <c r="C71" s="4" t="s">
        <v>79</v>
      </c>
      <c r="D71" s="42" t="s">
        <v>270</v>
      </c>
      <c r="E71" s="43">
        <v>90000</v>
      </c>
      <c r="F71" s="43">
        <v>149239.11475000001</v>
      </c>
      <c r="G71" s="43">
        <v>140351</v>
      </c>
      <c r="H71" s="43">
        <f t="shared" si="1"/>
        <v>140351</v>
      </c>
    </row>
    <row r="72" spans="1:8" ht="12.75" x14ac:dyDescent="0.2">
      <c r="A72" s="15">
        <v>68</v>
      </c>
      <c r="B72" s="15">
        <v>42321500</v>
      </c>
      <c r="C72" s="4" t="s">
        <v>80</v>
      </c>
      <c r="D72" s="42" t="s">
        <v>270</v>
      </c>
      <c r="E72" s="43">
        <v>90000</v>
      </c>
      <c r="F72" s="43">
        <v>149239.11475000001</v>
      </c>
      <c r="G72" s="43">
        <v>140351</v>
      </c>
      <c r="H72" s="43">
        <f t="shared" si="1"/>
        <v>140351</v>
      </c>
    </row>
    <row r="73" spans="1:8" ht="12.75" x14ac:dyDescent="0.2">
      <c r="A73" s="15">
        <v>69</v>
      </c>
      <c r="B73" s="15">
        <v>42321500</v>
      </c>
      <c r="C73" s="4" t="s">
        <v>81</v>
      </c>
      <c r="D73" s="42" t="s">
        <v>270</v>
      </c>
      <c r="E73" s="43">
        <v>90000</v>
      </c>
      <c r="F73" s="43">
        <v>149239.11475000001</v>
      </c>
      <c r="G73" s="43">
        <v>292398</v>
      </c>
      <c r="H73" s="43">
        <f t="shared" si="1"/>
        <v>149239.11475000001</v>
      </c>
    </row>
    <row r="74" spans="1:8" ht="16.5" customHeight="1" x14ac:dyDescent="0.25">
      <c r="A74" s="57" t="s">
        <v>82</v>
      </c>
      <c r="B74" s="58"/>
      <c r="C74" s="58"/>
      <c r="D74" s="58"/>
      <c r="E74" s="58"/>
      <c r="F74" s="58"/>
      <c r="G74" s="58"/>
      <c r="H74" s="59"/>
    </row>
    <row r="75" spans="1:8" ht="21.75" customHeight="1" x14ac:dyDescent="0.2">
      <c r="A75" s="15">
        <v>70</v>
      </c>
      <c r="B75" s="15">
        <v>42321500</v>
      </c>
      <c r="C75" s="6" t="s">
        <v>83</v>
      </c>
      <c r="D75" s="42" t="s">
        <v>270</v>
      </c>
      <c r="E75" s="43">
        <v>393300</v>
      </c>
      <c r="F75" s="43" t="s">
        <v>270</v>
      </c>
      <c r="G75" s="43">
        <v>1460926</v>
      </c>
      <c r="H75" s="43">
        <f t="shared" ref="H75:H78" si="2">MEDIAN(D75,E75,F75,G75)</f>
        <v>927113</v>
      </c>
    </row>
    <row r="76" spans="1:8" ht="21.75" customHeight="1" x14ac:dyDescent="0.2">
      <c r="A76" s="15">
        <v>71</v>
      </c>
      <c r="B76" s="15">
        <v>42321500</v>
      </c>
      <c r="C76" s="6" t="s">
        <v>84</v>
      </c>
      <c r="D76" s="42" t="s">
        <v>270</v>
      </c>
      <c r="E76" s="43">
        <v>1155500</v>
      </c>
      <c r="F76" s="43" t="s">
        <v>270</v>
      </c>
      <c r="G76" s="43">
        <v>1945185</v>
      </c>
      <c r="H76" s="43">
        <f t="shared" si="2"/>
        <v>1550342.5</v>
      </c>
    </row>
    <row r="77" spans="1:8" ht="21.75" customHeight="1" x14ac:dyDescent="0.2">
      <c r="A77" s="15">
        <v>72</v>
      </c>
      <c r="B77" s="15">
        <v>42321500</v>
      </c>
      <c r="C77" s="6" t="s">
        <v>85</v>
      </c>
      <c r="D77" s="42" t="s">
        <v>270</v>
      </c>
      <c r="E77" s="43">
        <v>1280100</v>
      </c>
      <c r="F77" s="43" t="s">
        <v>270</v>
      </c>
      <c r="G77" s="43">
        <v>2359074</v>
      </c>
      <c r="H77" s="43">
        <f t="shared" si="2"/>
        <v>1819587</v>
      </c>
    </row>
    <row r="78" spans="1:8" ht="32.25" customHeight="1" x14ac:dyDescent="0.2">
      <c r="A78" s="15">
        <v>73</v>
      </c>
      <c r="B78" s="15">
        <v>42321500</v>
      </c>
      <c r="C78" s="6" t="s">
        <v>86</v>
      </c>
      <c r="D78" s="42" t="s">
        <v>270</v>
      </c>
      <c r="E78" s="43" t="s">
        <v>270</v>
      </c>
      <c r="F78" s="43" t="s">
        <v>270</v>
      </c>
      <c r="G78" s="43">
        <v>740741</v>
      </c>
      <c r="H78" s="43">
        <f t="shared" si="2"/>
        <v>740741</v>
      </c>
    </row>
    <row r="79" spans="1:8" ht="15" customHeight="1" x14ac:dyDescent="0.25">
      <c r="A79" s="57" t="s">
        <v>87</v>
      </c>
      <c r="B79" s="58"/>
      <c r="C79" s="58"/>
      <c r="D79" s="58"/>
      <c r="E79" s="58"/>
      <c r="F79" s="58"/>
      <c r="G79" s="58"/>
      <c r="H79" s="59"/>
    </row>
    <row r="80" spans="1:8" ht="12.75" x14ac:dyDescent="0.2">
      <c r="A80" s="15">
        <v>74</v>
      </c>
      <c r="B80" s="15">
        <v>42321500</v>
      </c>
      <c r="C80" s="4" t="s">
        <v>88</v>
      </c>
      <c r="D80" s="42" t="s">
        <v>270</v>
      </c>
      <c r="E80" s="43">
        <v>1187500</v>
      </c>
      <c r="F80" s="43" t="s">
        <v>270</v>
      </c>
      <c r="G80" s="43">
        <v>1999074.0740740742</v>
      </c>
      <c r="H80" s="43">
        <f>MEDIAN(D80,E80,F80,G80)</f>
        <v>1593287.0370370371</v>
      </c>
    </row>
    <row r="81" spans="1:8" ht="12.75" x14ac:dyDescent="0.2">
      <c r="A81" s="15">
        <v>75</v>
      </c>
      <c r="B81" s="15">
        <v>42321500</v>
      </c>
      <c r="C81" s="4" t="s">
        <v>89</v>
      </c>
      <c r="D81" s="42" t="s">
        <v>270</v>
      </c>
      <c r="E81" s="43">
        <v>77300</v>
      </c>
      <c r="F81" s="43" t="s">
        <v>270</v>
      </c>
      <c r="G81" s="43">
        <v>130000</v>
      </c>
      <c r="H81" s="43">
        <f t="shared" ref="H81:H94" si="3">MEDIAN(D81,E81,F81,G81)</f>
        <v>103650</v>
      </c>
    </row>
    <row r="82" spans="1:8" ht="12.75" x14ac:dyDescent="0.2">
      <c r="A82" s="15">
        <v>76</v>
      </c>
      <c r="B82" s="15">
        <v>42321500</v>
      </c>
      <c r="C82" s="4" t="s">
        <v>90</v>
      </c>
      <c r="D82" s="42" t="s">
        <v>270</v>
      </c>
      <c r="E82" s="43">
        <v>439900</v>
      </c>
      <c r="F82" s="43" t="s">
        <v>270</v>
      </c>
      <c r="G82" s="43">
        <v>1122037.0370370371</v>
      </c>
      <c r="H82" s="43">
        <f t="shared" si="3"/>
        <v>780968.51851851854</v>
      </c>
    </row>
    <row r="83" spans="1:8" ht="12.75" x14ac:dyDescent="0.2">
      <c r="A83" s="15">
        <v>77</v>
      </c>
      <c r="B83" s="15">
        <v>42321500</v>
      </c>
      <c r="C83" s="4" t="s">
        <v>91</v>
      </c>
      <c r="D83" s="42" t="s">
        <v>270</v>
      </c>
      <c r="E83" s="43">
        <v>296900</v>
      </c>
      <c r="F83" s="43" t="s">
        <v>270</v>
      </c>
      <c r="G83" s="43">
        <v>538518.51851851854</v>
      </c>
      <c r="H83" s="43">
        <f t="shared" si="3"/>
        <v>417709.25925925927</v>
      </c>
    </row>
    <row r="84" spans="1:8" ht="12.75" x14ac:dyDescent="0.2">
      <c r="A84" s="15">
        <v>78</v>
      </c>
      <c r="B84" s="15">
        <v>42321500</v>
      </c>
      <c r="C84" s="4" t="s">
        <v>92</v>
      </c>
      <c r="D84" s="42" t="s">
        <v>270</v>
      </c>
      <c r="E84" s="43">
        <v>476300</v>
      </c>
      <c r="F84" s="43" t="s">
        <v>270</v>
      </c>
      <c r="G84" s="43">
        <v>801851.85185185191</v>
      </c>
      <c r="H84" s="43">
        <f t="shared" si="3"/>
        <v>639075.92592592596</v>
      </c>
    </row>
    <row r="85" spans="1:8" ht="12.75" x14ac:dyDescent="0.2">
      <c r="A85" s="15">
        <v>79</v>
      </c>
      <c r="B85" s="15">
        <v>42321500</v>
      </c>
      <c r="C85" s="4" t="s">
        <v>93</v>
      </c>
      <c r="D85" s="42" t="s">
        <v>270</v>
      </c>
      <c r="E85" s="43">
        <v>278000</v>
      </c>
      <c r="F85" s="43" t="s">
        <v>270</v>
      </c>
      <c r="G85" s="43">
        <v>801851.85185185191</v>
      </c>
      <c r="H85" s="43">
        <f t="shared" si="3"/>
        <v>539925.92592592596</v>
      </c>
    </row>
    <row r="86" spans="1:8" ht="12.75" x14ac:dyDescent="0.2">
      <c r="A86" s="15">
        <v>80</v>
      </c>
      <c r="B86" s="15">
        <v>42321500</v>
      </c>
      <c r="C86" s="4" t="s">
        <v>94</v>
      </c>
      <c r="D86" s="42" t="s">
        <v>270</v>
      </c>
      <c r="E86" s="43">
        <v>494800</v>
      </c>
      <c r="F86" s="43" t="s">
        <v>270</v>
      </c>
      <c r="G86" s="43">
        <v>1076852</v>
      </c>
      <c r="H86" s="43">
        <f t="shared" si="3"/>
        <v>785826</v>
      </c>
    </row>
    <row r="87" spans="1:8" ht="12.75" x14ac:dyDescent="0.2">
      <c r="A87" s="15">
        <v>81</v>
      </c>
      <c r="B87" s="15">
        <v>42321500</v>
      </c>
      <c r="C87" s="4" t="s">
        <v>95</v>
      </c>
      <c r="D87" s="42" t="s">
        <v>270</v>
      </c>
      <c r="E87" s="43">
        <v>16000</v>
      </c>
      <c r="F87" s="43" t="s">
        <v>270</v>
      </c>
      <c r="G87" s="43">
        <v>61852</v>
      </c>
      <c r="H87" s="43">
        <f t="shared" si="3"/>
        <v>38926</v>
      </c>
    </row>
    <row r="88" spans="1:8" ht="12.75" x14ac:dyDescent="0.2">
      <c r="A88" s="15">
        <v>82</v>
      </c>
      <c r="B88" s="15">
        <v>42321500</v>
      </c>
      <c r="C88" s="4" t="s">
        <v>96</v>
      </c>
      <c r="D88" s="42" t="s">
        <v>270</v>
      </c>
      <c r="E88" s="43">
        <v>118800</v>
      </c>
      <c r="F88" s="43" t="s">
        <v>270</v>
      </c>
      <c r="G88" s="43">
        <v>313704</v>
      </c>
      <c r="H88" s="43">
        <f t="shared" si="3"/>
        <v>216252</v>
      </c>
    </row>
    <row r="89" spans="1:8" ht="12.75" x14ac:dyDescent="0.2">
      <c r="A89" s="15">
        <v>83</v>
      </c>
      <c r="B89" s="15">
        <v>42321500</v>
      </c>
      <c r="C89" s="4" t="s">
        <v>97</v>
      </c>
      <c r="D89" s="42" t="s">
        <v>270</v>
      </c>
      <c r="E89" s="43">
        <v>37200</v>
      </c>
      <c r="F89" s="43" t="s">
        <v>270</v>
      </c>
      <c r="G89" s="43">
        <v>115740.74074074073</v>
      </c>
      <c r="H89" s="43">
        <f t="shared" si="3"/>
        <v>76470.370370370365</v>
      </c>
    </row>
    <row r="90" spans="1:8" ht="12.75" x14ac:dyDescent="0.2">
      <c r="A90" s="15">
        <v>84</v>
      </c>
      <c r="B90" s="15">
        <v>42321500</v>
      </c>
      <c r="C90" s="4" t="s">
        <v>98</v>
      </c>
      <c r="D90" s="42" t="s">
        <v>270</v>
      </c>
      <c r="E90" s="43">
        <v>1113200</v>
      </c>
      <c r="F90" s="43" t="s">
        <v>270</v>
      </c>
      <c r="G90" s="43">
        <v>866296</v>
      </c>
      <c r="H90" s="43">
        <f t="shared" si="3"/>
        <v>989748</v>
      </c>
    </row>
    <row r="91" spans="1:8" ht="12.75" x14ac:dyDescent="0.2">
      <c r="A91" s="15">
        <v>85</v>
      </c>
      <c r="B91" s="15">
        <v>42321500</v>
      </c>
      <c r="C91" s="4" t="s">
        <v>99</v>
      </c>
      <c r="D91" s="42" t="s">
        <v>270</v>
      </c>
      <c r="E91" s="43">
        <v>1266600</v>
      </c>
      <c r="F91" s="43" t="s">
        <v>270</v>
      </c>
      <c r="G91" s="43">
        <v>467962.96296296292</v>
      </c>
      <c r="H91" s="43">
        <f t="shared" si="3"/>
        <v>867281.48148148146</v>
      </c>
    </row>
    <row r="92" spans="1:8" ht="12.75" x14ac:dyDescent="0.2">
      <c r="A92" s="15">
        <v>86</v>
      </c>
      <c r="B92" s="15">
        <v>42321500</v>
      </c>
      <c r="C92" s="4" t="s">
        <v>100</v>
      </c>
      <c r="D92" s="42" t="s">
        <v>270</v>
      </c>
      <c r="E92" s="43">
        <v>1333200</v>
      </c>
      <c r="F92" s="43" t="s">
        <v>270</v>
      </c>
      <c r="G92" s="43">
        <v>2244444.4444444445</v>
      </c>
      <c r="H92" s="43">
        <f t="shared" si="3"/>
        <v>1788822.2222222222</v>
      </c>
    </row>
    <row r="93" spans="1:8" ht="12.75" x14ac:dyDescent="0.2">
      <c r="A93" s="15">
        <v>87</v>
      </c>
      <c r="B93" s="15">
        <v>42321500</v>
      </c>
      <c r="C93" s="4" t="s">
        <v>101</v>
      </c>
      <c r="D93" s="42" t="s">
        <v>270</v>
      </c>
      <c r="E93" s="43">
        <v>222800</v>
      </c>
      <c r="F93" s="43" t="s">
        <v>270</v>
      </c>
      <c r="G93" s="43">
        <v>346111.11111111112</v>
      </c>
      <c r="H93" s="43">
        <f t="shared" si="3"/>
        <v>284455.55555555556</v>
      </c>
    </row>
    <row r="94" spans="1:8" ht="12.75" x14ac:dyDescent="0.2">
      <c r="A94" s="15">
        <v>88</v>
      </c>
      <c r="B94" s="15">
        <v>42321500</v>
      </c>
      <c r="C94" s="4" t="s">
        <v>102</v>
      </c>
      <c r="D94" s="42" t="s">
        <v>270</v>
      </c>
      <c r="E94" s="43">
        <v>303000</v>
      </c>
      <c r="F94" s="43" t="s">
        <v>270</v>
      </c>
      <c r="G94" s="43">
        <v>510000</v>
      </c>
      <c r="H94" s="43">
        <f t="shared" si="3"/>
        <v>406500</v>
      </c>
    </row>
    <row r="95" spans="1:8" ht="15" customHeight="1" x14ac:dyDescent="0.25">
      <c r="A95" s="57" t="s">
        <v>103</v>
      </c>
      <c r="B95" s="58"/>
      <c r="C95" s="58"/>
      <c r="D95" s="58"/>
      <c r="E95" s="58"/>
      <c r="F95" s="58"/>
      <c r="G95" s="58"/>
      <c r="H95" s="59"/>
    </row>
    <row r="96" spans="1:8" ht="12.75" x14ac:dyDescent="0.2">
      <c r="A96" s="15">
        <v>89</v>
      </c>
      <c r="B96" s="15">
        <v>42321500</v>
      </c>
      <c r="C96" s="4" t="s">
        <v>104</v>
      </c>
      <c r="D96" s="42" t="s">
        <v>270</v>
      </c>
      <c r="E96" s="43">
        <v>46900</v>
      </c>
      <c r="F96" s="43" t="s">
        <v>270</v>
      </c>
      <c r="G96" s="43">
        <v>63000</v>
      </c>
      <c r="H96" s="43">
        <f t="shared" ref="H96:H122" si="4">MEDIAN(D96,E96,F96,G96)</f>
        <v>54950</v>
      </c>
    </row>
    <row r="97" spans="1:8" ht="12.75" x14ac:dyDescent="0.2">
      <c r="A97" s="15">
        <v>90</v>
      </c>
      <c r="B97" s="15">
        <v>42321500</v>
      </c>
      <c r="C97" s="4" t="s">
        <v>105</v>
      </c>
      <c r="D97" s="42" t="s">
        <v>270</v>
      </c>
      <c r="E97" s="43">
        <v>46900</v>
      </c>
      <c r="F97" s="43" t="s">
        <v>270</v>
      </c>
      <c r="G97" s="43">
        <v>63000</v>
      </c>
      <c r="H97" s="43">
        <f t="shared" si="4"/>
        <v>54950</v>
      </c>
    </row>
    <row r="98" spans="1:8" ht="12.75" x14ac:dyDescent="0.2">
      <c r="A98" s="15">
        <v>91</v>
      </c>
      <c r="B98" s="15">
        <v>42321500</v>
      </c>
      <c r="C98" s="4" t="s">
        <v>106</v>
      </c>
      <c r="D98" s="42" t="s">
        <v>270</v>
      </c>
      <c r="E98" s="43">
        <v>46900</v>
      </c>
      <c r="F98" s="43" t="s">
        <v>270</v>
      </c>
      <c r="G98" s="43">
        <v>63000</v>
      </c>
      <c r="H98" s="43">
        <f t="shared" si="4"/>
        <v>54950</v>
      </c>
    </row>
    <row r="99" spans="1:8" ht="12.75" x14ac:dyDescent="0.2">
      <c r="A99" s="15">
        <v>92</v>
      </c>
      <c r="B99" s="15">
        <v>42321500</v>
      </c>
      <c r="C99" s="4" t="s">
        <v>107</v>
      </c>
      <c r="D99" s="42" t="s">
        <v>270</v>
      </c>
      <c r="E99" s="43">
        <v>60300</v>
      </c>
      <c r="F99" s="43" t="s">
        <v>270</v>
      </c>
      <c r="G99" s="43">
        <v>18265</v>
      </c>
      <c r="H99" s="43">
        <f t="shared" si="4"/>
        <v>39282.5</v>
      </c>
    </row>
    <row r="100" spans="1:8" ht="12.75" x14ac:dyDescent="0.2">
      <c r="A100" s="15">
        <v>93</v>
      </c>
      <c r="B100" s="15">
        <v>42321500</v>
      </c>
      <c r="C100" s="4" t="s">
        <v>108</v>
      </c>
      <c r="D100" s="42" t="s">
        <v>270</v>
      </c>
      <c r="E100" s="43">
        <v>60300</v>
      </c>
      <c r="F100" s="43">
        <v>53580.784700000004</v>
      </c>
      <c r="G100" s="43">
        <v>18265</v>
      </c>
      <c r="H100" s="43">
        <f t="shared" si="4"/>
        <v>53580.784700000004</v>
      </c>
    </row>
    <row r="101" spans="1:8" ht="12.75" x14ac:dyDescent="0.2">
      <c r="A101" s="15">
        <v>94</v>
      </c>
      <c r="B101" s="15">
        <v>42321500</v>
      </c>
      <c r="C101" s="4" t="s">
        <v>109</v>
      </c>
      <c r="D101" s="42" t="s">
        <v>270</v>
      </c>
      <c r="E101" s="43">
        <v>60300</v>
      </c>
      <c r="F101" s="43" t="s">
        <v>270</v>
      </c>
      <c r="G101" s="43">
        <v>18265</v>
      </c>
      <c r="H101" s="43">
        <f t="shared" si="4"/>
        <v>39282.5</v>
      </c>
    </row>
    <row r="102" spans="1:8" ht="12.75" x14ac:dyDescent="0.2">
      <c r="A102" s="15">
        <v>95</v>
      </c>
      <c r="B102" s="15">
        <v>42321500</v>
      </c>
      <c r="C102" s="4" t="s">
        <v>110</v>
      </c>
      <c r="D102" s="42" t="s">
        <v>270</v>
      </c>
      <c r="E102" s="43">
        <v>60300</v>
      </c>
      <c r="F102" s="43">
        <v>53580.784700000004</v>
      </c>
      <c r="G102" s="43">
        <v>18265</v>
      </c>
      <c r="H102" s="43">
        <f t="shared" si="4"/>
        <v>53580.784700000004</v>
      </c>
    </row>
    <row r="103" spans="1:8" ht="12.75" x14ac:dyDescent="0.2">
      <c r="A103" s="15">
        <v>96</v>
      </c>
      <c r="B103" s="15">
        <v>42321500</v>
      </c>
      <c r="C103" s="4" t="s">
        <v>111</v>
      </c>
      <c r="D103" s="42" t="s">
        <v>270</v>
      </c>
      <c r="E103" s="43">
        <v>60300</v>
      </c>
      <c r="F103" s="43" t="s">
        <v>270</v>
      </c>
      <c r="G103" s="43">
        <v>18265</v>
      </c>
      <c r="H103" s="43">
        <f t="shared" si="4"/>
        <v>39282.5</v>
      </c>
    </row>
    <row r="104" spans="1:8" ht="12.75" x14ac:dyDescent="0.2">
      <c r="A104" s="15">
        <v>97</v>
      </c>
      <c r="B104" s="15">
        <v>42321500</v>
      </c>
      <c r="C104" s="4" t="s">
        <v>112</v>
      </c>
      <c r="D104" s="42" t="s">
        <v>270</v>
      </c>
      <c r="E104" s="43">
        <v>60300</v>
      </c>
      <c r="F104" s="43">
        <v>53580.784700000004</v>
      </c>
      <c r="G104" s="43">
        <v>18265</v>
      </c>
      <c r="H104" s="43">
        <f t="shared" si="4"/>
        <v>53580.784700000004</v>
      </c>
    </row>
    <row r="105" spans="1:8" ht="12.75" x14ac:dyDescent="0.2">
      <c r="A105" s="15">
        <v>98</v>
      </c>
      <c r="B105" s="15">
        <v>42321500</v>
      </c>
      <c r="C105" s="4" t="s">
        <v>113</v>
      </c>
      <c r="D105" s="42" t="s">
        <v>270</v>
      </c>
      <c r="E105" s="43" t="s">
        <v>270</v>
      </c>
      <c r="F105" s="43" t="s">
        <v>270</v>
      </c>
      <c r="G105" s="43">
        <v>69737</v>
      </c>
      <c r="H105" s="43">
        <f t="shared" si="4"/>
        <v>69737</v>
      </c>
    </row>
    <row r="106" spans="1:8" ht="12.75" x14ac:dyDescent="0.2">
      <c r="A106" s="15">
        <v>99</v>
      </c>
      <c r="B106" s="15">
        <v>42321500</v>
      </c>
      <c r="C106" s="4" t="s">
        <v>114</v>
      </c>
      <c r="D106" s="42" t="s">
        <v>270</v>
      </c>
      <c r="E106" s="43">
        <v>63300</v>
      </c>
      <c r="F106" s="43" t="s">
        <v>270</v>
      </c>
      <c r="G106" s="43">
        <v>69737</v>
      </c>
      <c r="H106" s="43">
        <f t="shared" si="4"/>
        <v>66518.5</v>
      </c>
    </row>
    <row r="107" spans="1:8" ht="12.75" x14ac:dyDescent="0.2">
      <c r="A107" s="15">
        <v>100</v>
      </c>
      <c r="B107" s="15">
        <v>42321500</v>
      </c>
      <c r="C107" s="4" t="s">
        <v>115</v>
      </c>
      <c r="D107" s="42" t="s">
        <v>270</v>
      </c>
      <c r="E107" s="43">
        <v>63300</v>
      </c>
      <c r="F107" s="43">
        <v>121865.40625</v>
      </c>
      <c r="G107" s="43">
        <v>69737</v>
      </c>
      <c r="H107" s="43">
        <f t="shared" si="4"/>
        <v>69737</v>
      </c>
    </row>
    <row r="108" spans="1:8" ht="12.75" x14ac:dyDescent="0.2">
      <c r="A108" s="15">
        <v>101</v>
      </c>
      <c r="B108" s="15">
        <v>42321500</v>
      </c>
      <c r="C108" s="4" t="s">
        <v>116</v>
      </c>
      <c r="D108" s="42" t="s">
        <v>270</v>
      </c>
      <c r="E108" s="43">
        <v>63300</v>
      </c>
      <c r="F108" s="43">
        <v>123569.66666666666</v>
      </c>
      <c r="G108" s="43">
        <v>69737</v>
      </c>
      <c r="H108" s="43">
        <f t="shared" si="4"/>
        <v>69737</v>
      </c>
    </row>
    <row r="109" spans="1:8" ht="12.75" x14ac:dyDescent="0.2">
      <c r="A109" s="15">
        <v>102</v>
      </c>
      <c r="B109" s="15">
        <v>42321500</v>
      </c>
      <c r="C109" s="4" t="s">
        <v>117</v>
      </c>
      <c r="D109" s="42" t="s">
        <v>270</v>
      </c>
      <c r="E109" s="43">
        <v>63300</v>
      </c>
      <c r="F109" s="43" t="s">
        <v>270</v>
      </c>
      <c r="G109" s="43">
        <v>69737</v>
      </c>
      <c r="H109" s="43">
        <f t="shared" si="4"/>
        <v>66518.5</v>
      </c>
    </row>
    <row r="110" spans="1:8" ht="12.75" x14ac:dyDescent="0.2">
      <c r="A110" s="15">
        <v>103</v>
      </c>
      <c r="B110" s="15">
        <v>42321500</v>
      </c>
      <c r="C110" s="4" t="s">
        <v>118</v>
      </c>
      <c r="D110" s="42" t="s">
        <v>270</v>
      </c>
      <c r="E110" s="43">
        <v>63300</v>
      </c>
      <c r="F110" s="43">
        <v>133191.18750000003</v>
      </c>
      <c r="G110" s="43">
        <v>69737</v>
      </c>
      <c r="H110" s="43">
        <f t="shared" si="4"/>
        <v>69737</v>
      </c>
    </row>
    <row r="111" spans="1:8" ht="12.75" x14ac:dyDescent="0.2">
      <c r="A111" s="15">
        <v>104</v>
      </c>
      <c r="B111" s="15">
        <v>42321500</v>
      </c>
      <c r="C111" s="4" t="s">
        <v>119</v>
      </c>
      <c r="D111" s="42" t="s">
        <v>270</v>
      </c>
      <c r="E111" s="43">
        <v>60300</v>
      </c>
      <c r="F111" s="43" t="s">
        <v>270</v>
      </c>
      <c r="G111" s="43">
        <v>43000</v>
      </c>
      <c r="H111" s="43">
        <f t="shared" si="4"/>
        <v>51650</v>
      </c>
    </row>
    <row r="112" spans="1:8" ht="12.75" x14ac:dyDescent="0.2">
      <c r="A112" s="15">
        <v>105</v>
      </c>
      <c r="B112" s="15">
        <v>42321500</v>
      </c>
      <c r="C112" s="4" t="s">
        <v>120</v>
      </c>
      <c r="D112" s="42" t="s">
        <v>270</v>
      </c>
      <c r="E112" s="43">
        <v>60300</v>
      </c>
      <c r="F112" s="43" t="s">
        <v>270</v>
      </c>
      <c r="G112" s="43">
        <v>43000</v>
      </c>
      <c r="H112" s="43">
        <f t="shared" si="4"/>
        <v>51650</v>
      </c>
    </row>
    <row r="113" spans="1:8" ht="12.75" x14ac:dyDescent="0.2">
      <c r="A113" s="15">
        <v>106</v>
      </c>
      <c r="B113" s="15">
        <v>42321500</v>
      </c>
      <c r="C113" s="4" t="s">
        <v>121</v>
      </c>
      <c r="D113" s="42" t="s">
        <v>270</v>
      </c>
      <c r="E113" s="43" t="s">
        <v>270</v>
      </c>
      <c r="F113" s="43" t="s">
        <v>270</v>
      </c>
      <c r="G113" s="43">
        <v>43000</v>
      </c>
      <c r="H113" s="43">
        <f t="shared" si="4"/>
        <v>43000</v>
      </c>
    </row>
    <row r="114" spans="1:8" ht="12.75" x14ac:dyDescent="0.2">
      <c r="A114" s="15">
        <v>107</v>
      </c>
      <c r="B114" s="15">
        <v>42321500</v>
      </c>
      <c r="C114" s="4" t="s">
        <v>122</v>
      </c>
      <c r="D114" s="42" t="s">
        <v>270</v>
      </c>
      <c r="E114" s="43" t="s">
        <v>270</v>
      </c>
      <c r="F114" s="43" t="s">
        <v>270</v>
      </c>
      <c r="G114" s="43">
        <v>43000</v>
      </c>
      <c r="H114" s="43">
        <f t="shared" si="4"/>
        <v>43000</v>
      </c>
    </row>
    <row r="115" spans="1:8" ht="12.75" x14ac:dyDescent="0.2">
      <c r="A115" s="15">
        <v>108</v>
      </c>
      <c r="B115" s="15">
        <v>42321500</v>
      </c>
      <c r="C115" s="4" t="s">
        <v>123</v>
      </c>
      <c r="D115" s="42" t="s">
        <v>270</v>
      </c>
      <c r="E115" s="43" t="s">
        <v>270</v>
      </c>
      <c r="F115" s="43" t="s">
        <v>270</v>
      </c>
      <c r="G115" s="43">
        <v>43000</v>
      </c>
      <c r="H115" s="43">
        <f t="shared" si="4"/>
        <v>43000</v>
      </c>
    </row>
    <row r="116" spans="1:8" ht="12.75" x14ac:dyDescent="0.2">
      <c r="A116" s="15">
        <v>109</v>
      </c>
      <c r="B116" s="15">
        <v>42321500</v>
      </c>
      <c r="C116" s="4" t="s">
        <v>124</v>
      </c>
      <c r="D116" s="42" t="s">
        <v>270</v>
      </c>
      <c r="E116" s="43" t="s">
        <v>270</v>
      </c>
      <c r="F116" s="43" t="s">
        <v>270</v>
      </c>
      <c r="G116" s="43">
        <v>69737</v>
      </c>
      <c r="H116" s="43">
        <f t="shared" si="4"/>
        <v>69737</v>
      </c>
    </row>
    <row r="117" spans="1:8" ht="12.75" x14ac:dyDescent="0.2">
      <c r="A117" s="15">
        <v>110</v>
      </c>
      <c r="B117" s="15">
        <v>42321500</v>
      </c>
      <c r="C117" s="4" t="s">
        <v>125</v>
      </c>
      <c r="D117" s="42" t="s">
        <v>270</v>
      </c>
      <c r="E117" s="43">
        <v>63300</v>
      </c>
      <c r="F117" s="43">
        <v>133191.18750000003</v>
      </c>
      <c r="G117" s="43">
        <v>69737</v>
      </c>
      <c r="H117" s="43">
        <f t="shared" si="4"/>
        <v>69737</v>
      </c>
    </row>
    <row r="118" spans="1:8" ht="12.75" x14ac:dyDescent="0.2">
      <c r="A118" s="15">
        <v>111</v>
      </c>
      <c r="B118" s="15">
        <v>42321500</v>
      </c>
      <c r="C118" s="4" t="s">
        <v>126</v>
      </c>
      <c r="D118" s="42" t="s">
        <v>270</v>
      </c>
      <c r="E118" s="43" t="s">
        <v>270</v>
      </c>
      <c r="F118" s="43">
        <v>308967.3125</v>
      </c>
      <c r="G118" s="43">
        <v>69737</v>
      </c>
      <c r="H118" s="43">
        <f t="shared" si="4"/>
        <v>189352.15625</v>
      </c>
    </row>
    <row r="119" spans="1:8" ht="12.75" x14ac:dyDescent="0.2">
      <c r="A119" s="15">
        <v>112</v>
      </c>
      <c r="B119" s="15">
        <v>42321500</v>
      </c>
      <c r="C119" s="4" t="s">
        <v>127</v>
      </c>
      <c r="D119" s="42" t="s">
        <v>270</v>
      </c>
      <c r="E119" s="43" t="s">
        <v>270</v>
      </c>
      <c r="F119" s="43" t="s">
        <v>270</v>
      </c>
      <c r="G119" s="43">
        <v>69737</v>
      </c>
      <c r="H119" s="43">
        <f t="shared" si="4"/>
        <v>69737</v>
      </c>
    </row>
    <row r="120" spans="1:8" ht="12.75" x14ac:dyDescent="0.2">
      <c r="A120" s="15">
        <v>113</v>
      </c>
      <c r="B120" s="15">
        <v>42321500</v>
      </c>
      <c r="C120" s="4" t="s">
        <v>128</v>
      </c>
      <c r="D120" s="42" t="s">
        <v>270</v>
      </c>
      <c r="E120" s="43" t="s">
        <v>270</v>
      </c>
      <c r="F120" s="43" t="s">
        <v>270</v>
      </c>
      <c r="G120" s="43">
        <v>69737</v>
      </c>
      <c r="H120" s="43">
        <f t="shared" si="4"/>
        <v>69737</v>
      </c>
    </row>
    <row r="121" spans="1:8" ht="12.75" x14ac:dyDescent="0.2">
      <c r="A121" s="15">
        <v>114</v>
      </c>
      <c r="B121" s="15">
        <v>42321500</v>
      </c>
      <c r="C121" s="4" t="s">
        <v>129</v>
      </c>
      <c r="D121" s="42" t="s">
        <v>270</v>
      </c>
      <c r="E121" s="43" t="s">
        <v>270</v>
      </c>
      <c r="F121" s="43" t="s">
        <v>270</v>
      </c>
      <c r="G121" s="43">
        <v>69737</v>
      </c>
      <c r="H121" s="43">
        <f t="shared" si="4"/>
        <v>69737</v>
      </c>
    </row>
    <row r="122" spans="1:8" ht="12.75" x14ac:dyDescent="0.2">
      <c r="A122" s="15">
        <v>115</v>
      </c>
      <c r="B122" s="15">
        <v>42321500</v>
      </c>
      <c r="C122" s="4" t="s">
        <v>130</v>
      </c>
      <c r="D122" s="42" t="s">
        <v>270</v>
      </c>
      <c r="E122" s="43" t="s">
        <v>270</v>
      </c>
      <c r="F122" s="43" t="s">
        <v>270</v>
      </c>
      <c r="G122" s="43">
        <v>69737</v>
      </c>
      <c r="H122" s="43">
        <f t="shared" si="4"/>
        <v>69737</v>
      </c>
    </row>
    <row r="123" spans="1:8" ht="15" customHeight="1" x14ac:dyDescent="0.25">
      <c r="A123" s="57" t="s">
        <v>131</v>
      </c>
      <c r="B123" s="58"/>
      <c r="C123" s="58"/>
      <c r="D123" s="58"/>
      <c r="E123" s="58"/>
      <c r="F123" s="58"/>
      <c r="G123" s="58"/>
      <c r="H123" s="59"/>
    </row>
    <row r="124" spans="1:8" ht="12.75" x14ac:dyDescent="0.25">
      <c r="A124" s="15">
        <v>116</v>
      </c>
      <c r="B124" s="15">
        <v>42321500</v>
      </c>
      <c r="C124" s="4" t="s">
        <v>132</v>
      </c>
      <c r="D124" s="43">
        <v>2724810</v>
      </c>
      <c r="E124" s="43">
        <v>918200</v>
      </c>
      <c r="F124" s="43">
        <v>2813664</v>
      </c>
      <c r="G124" s="43">
        <v>1148148</v>
      </c>
      <c r="H124" s="43">
        <f t="shared" ref="H124:H133" si="5">MEDIAN(D124,E124,F124,G124)</f>
        <v>1936479</v>
      </c>
    </row>
    <row r="125" spans="1:8" ht="12.75" x14ac:dyDescent="0.25">
      <c r="A125" s="15">
        <v>117</v>
      </c>
      <c r="B125" s="15">
        <v>42321500</v>
      </c>
      <c r="C125" s="4" t="s">
        <v>133</v>
      </c>
      <c r="D125" s="43">
        <v>5923005</v>
      </c>
      <c r="E125" s="43" t="s">
        <v>270</v>
      </c>
      <c r="F125" s="43" t="s">
        <v>270</v>
      </c>
      <c r="G125" s="43">
        <v>1148148</v>
      </c>
      <c r="H125" s="43">
        <f t="shared" si="5"/>
        <v>3535576.5</v>
      </c>
    </row>
    <row r="126" spans="1:8" ht="12.75" x14ac:dyDescent="0.25">
      <c r="A126" s="15">
        <v>118</v>
      </c>
      <c r="B126" s="15">
        <v>42321500</v>
      </c>
      <c r="C126" s="4" t="s">
        <v>134</v>
      </c>
      <c r="D126" s="43">
        <v>5923005</v>
      </c>
      <c r="E126" s="43">
        <v>1285400</v>
      </c>
      <c r="F126" s="43" t="s">
        <v>270</v>
      </c>
      <c r="G126" s="43">
        <v>2785185</v>
      </c>
      <c r="H126" s="43">
        <f t="shared" si="5"/>
        <v>2785185</v>
      </c>
    </row>
    <row r="127" spans="1:8" ht="12.75" x14ac:dyDescent="0.25">
      <c r="A127" s="15">
        <v>119</v>
      </c>
      <c r="B127" s="15">
        <v>42321500</v>
      </c>
      <c r="C127" s="4" t="s">
        <v>135</v>
      </c>
      <c r="D127" s="43">
        <v>11228250</v>
      </c>
      <c r="E127" s="43">
        <v>1836400</v>
      </c>
      <c r="F127" s="43">
        <v>4751412.28</v>
      </c>
      <c r="G127" s="43">
        <v>3851852</v>
      </c>
      <c r="H127" s="43">
        <f t="shared" si="5"/>
        <v>4301632.1400000006</v>
      </c>
    </row>
    <row r="128" spans="1:8" ht="12.75" x14ac:dyDescent="0.25">
      <c r="A128" s="15">
        <v>120</v>
      </c>
      <c r="B128" s="15">
        <v>42321500</v>
      </c>
      <c r="C128" s="4" t="s">
        <v>136</v>
      </c>
      <c r="D128" s="43">
        <v>20389875</v>
      </c>
      <c r="E128" s="43">
        <v>2754300</v>
      </c>
      <c r="F128" s="43">
        <v>8466877.1999999993</v>
      </c>
      <c r="G128" s="43">
        <v>6081481</v>
      </c>
      <c r="H128" s="43">
        <f t="shared" si="5"/>
        <v>7274179.0999999996</v>
      </c>
    </row>
    <row r="129" spans="1:8" ht="12.75" x14ac:dyDescent="0.25">
      <c r="A129" s="15">
        <v>121</v>
      </c>
      <c r="B129" s="15">
        <v>42321500</v>
      </c>
      <c r="C129" s="4" t="s">
        <v>137</v>
      </c>
      <c r="D129" s="43">
        <v>20389875</v>
      </c>
      <c r="E129" s="43" t="s">
        <v>270</v>
      </c>
      <c r="F129" s="43" t="s">
        <v>270</v>
      </c>
      <c r="G129" s="43">
        <v>8548148</v>
      </c>
      <c r="H129" s="43">
        <f t="shared" si="5"/>
        <v>14469011.5</v>
      </c>
    </row>
    <row r="130" spans="1:8" ht="12.75" x14ac:dyDescent="0.25">
      <c r="A130" s="15">
        <v>122</v>
      </c>
      <c r="B130" s="15">
        <v>42321500</v>
      </c>
      <c r="C130" s="4" t="s">
        <v>138</v>
      </c>
      <c r="D130" s="43">
        <v>1758405</v>
      </c>
      <c r="E130" s="43" t="s">
        <v>270</v>
      </c>
      <c r="F130" s="43" t="s">
        <v>270</v>
      </c>
      <c r="G130" s="43">
        <v>1203704</v>
      </c>
      <c r="H130" s="43">
        <f t="shared" si="5"/>
        <v>1481054.5</v>
      </c>
    </row>
    <row r="131" spans="1:8" ht="12.75" x14ac:dyDescent="0.25">
      <c r="A131" s="15">
        <v>123</v>
      </c>
      <c r="B131" s="15">
        <v>42321500</v>
      </c>
      <c r="C131" s="4" t="s">
        <v>139</v>
      </c>
      <c r="D131" s="43">
        <v>5588385</v>
      </c>
      <c r="E131" s="43" t="s">
        <v>270</v>
      </c>
      <c r="F131" s="43" t="s">
        <v>270</v>
      </c>
      <c r="G131" s="43">
        <v>1203704</v>
      </c>
      <c r="H131" s="43">
        <f t="shared" si="5"/>
        <v>3396044.5</v>
      </c>
    </row>
    <row r="132" spans="1:8" ht="12.75" x14ac:dyDescent="0.25">
      <c r="A132" s="15">
        <v>124</v>
      </c>
      <c r="B132" s="15">
        <v>42321500</v>
      </c>
      <c r="C132" s="4" t="s">
        <v>140</v>
      </c>
      <c r="D132" s="43">
        <v>5588385</v>
      </c>
      <c r="E132" s="43" t="s">
        <v>270</v>
      </c>
      <c r="F132" s="43">
        <v>9878023.4000000004</v>
      </c>
      <c r="G132" s="43">
        <v>1574074</v>
      </c>
      <c r="H132" s="43">
        <f t="shared" si="5"/>
        <v>5588385</v>
      </c>
    </row>
    <row r="133" spans="1:8" ht="12.75" x14ac:dyDescent="0.25">
      <c r="A133" s="15">
        <v>125</v>
      </c>
      <c r="B133" s="15">
        <v>42321500</v>
      </c>
      <c r="C133" s="4" t="s">
        <v>141</v>
      </c>
      <c r="D133" s="43">
        <v>8808195</v>
      </c>
      <c r="E133" s="43" t="s">
        <v>270</v>
      </c>
      <c r="F133" s="43">
        <v>16933754.399999999</v>
      </c>
      <c r="G133" s="43">
        <v>2500000</v>
      </c>
      <c r="H133" s="43">
        <f t="shared" si="5"/>
        <v>8808195</v>
      </c>
    </row>
    <row r="134" spans="1:8" ht="15" customHeight="1" x14ac:dyDescent="0.25">
      <c r="A134" s="54" t="s">
        <v>142</v>
      </c>
      <c r="B134" s="55"/>
      <c r="C134" s="55"/>
      <c r="D134" s="55"/>
      <c r="E134" s="55"/>
      <c r="F134" s="55"/>
      <c r="G134" s="55"/>
      <c r="H134" s="56"/>
    </row>
    <row r="135" spans="1:8" ht="12.75" x14ac:dyDescent="0.25">
      <c r="A135" s="15">
        <v>1</v>
      </c>
      <c r="B135" s="15">
        <v>42321500</v>
      </c>
      <c r="C135" s="4" t="s">
        <v>143</v>
      </c>
      <c r="D135" s="43" t="s">
        <v>270</v>
      </c>
      <c r="E135" s="43">
        <v>754350</v>
      </c>
      <c r="F135" s="43">
        <v>1130043</v>
      </c>
      <c r="G135" s="43">
        <v>1265020</v>
      </c>
      <c r="H135" s="43">
        <f t="shared" ref="H135:H189" si="6">MEDIAN(D135,E135,F135,G135)</f>
        <v>1130043</v>
      </c>
    </row>
    <row r="136" spans="1:8" ht="12.75" x14ac:dyDescent="0.25">
      <c r="A136" s="15">
        <v>2</v>
      </c>
      <c r="B136" s="15">
        <v>42321500</v>
      </c>
      <c r="C136" s="4" t="s">
        <v>144</v>
      </c>
      <c r="D136" s="43" t="s">
        <v>270</v>
      </c>
      <c r="E136" s="43">
        <v>816320</v>
      </c>
      <c r="F136" s="43">
        <v>540306</v>
      </c>
      <c r="G136" s="43">
        <v>923250.66666666663</v>
      </c>
      <c r="H136" s="43">
        <f t="shared" si="6"/>
        <v>816320</v>
      </c>
    </row>
    <row r="137" spans="1:8" ht="12.75" x14ac:dyDescent="0.25">
      <c r="A137" s="15">
        <v>3</v>
      </c>
      <c r="B137" s="15">
        <v>42321500</v>
      </c>
      <c r="C137" s="4" t="s">
        <v>145</v>
      </c>
      <c r="D137" s="43" t="s">
        <v>270</v>
      </c>
      <c r="E137" s="43">
        <v>804896</v>
      </c>
      <c r="F137" s="43">
        <v>780853</v>
      </c>
      <c r="G137" s="43">
        <v>872633.33333333337</v>
      </c>
      <c r="H137" s="43">
        <f t="shared" si="6"/>
        <v>804896</v>
      </c>
    </row>
    <row r="138" spans="1:8" ht="12.75" x14ac:dyDescent="0.25">
      <c r="A138" s="15">
        <v>4</v>
      </c>
      <c r="B138" s="15">
        <v>42321500</v>
      </c>
      <c r="C138" s="4" t="s">
        <v>146</v>
      </c>
      <c r="D138" s="43" t="s">
        <v>270</v>
      </c>
      <c r="E138" s="43">
        <v>754350</v>
      </c>
      <c r="F138" s="43">
        <v>878922</v>
      </c>
      <c r="G138" s="43">
        <v>900412</v>
      </c>
      <c r="H138" s="43">
        <f t="shared" si="6"/>
        <v>878922</v>
      </c>
    </row>
    <row r="139" spans="1:8" ht="12.75" x14ac:dyDescent="0.25">
      <c r="A139" s="15">
        <v>5</v>
      </c>
      <c r="B139" s="15">
        <v>42321500</v>
      </c>
      <c r="C139" s="4" t="s">
        <v>147</v>
      </c>
      <c r="D139" s="43" t="s">
        <v>270</v>
      </c>
      <c r="E139" s="43">
        <v>804896</v>
      </c>
      <c r="F139" s="43">
        <v>834513</v>
      </c>
      <c r="G139" s="43">
        <v>1675308</v>
      </c>
      <c r="H139" s="43">
        <f t="shared" si="6"/>
        <v>834513</v>
      </c>
    </row>
    <row r="140" spans="1:8" ht="25.5" x14ac:dyDescent="0.25">
      <c r="A140" s="15">
        <v>6</v>
      </c>
      <c r="B140" s="15">
        <v>42321500</v>
      </c>
      <c r="C140" s="4" t="s">
        <v>148</v>
      </c>
      <c r="D140" s="43" t="s">
        <v>270</v>
      </c>
      <c r="E140" s="43">
        <v>804896</v>
      </c>
      <c r="F140" s="43">
        <v>850639</v>
      </c>
      <c r="G140" s="43">
        <v>1054402.6666666667</v>
      </c>
      <c r="H140" s="43">
        <f t="shared" si="6"/>
        <v>850639</v>
      </c>
    </row>
    <row r="141" spans="1:8" ht="12.75" x14ac:dyDescent="0.25">
      <c r="A141" s="15">
        <v>7</v>
      </c>
      <c r="B141" s="15">
        <v>42321500</v>
      </c>
      <c r="C141" s="4" t="s">
        <v>149</v>
      </c>
      <c r="D141" s="43" t="s">
        <v>270</v>
      </c>
      <c r="E141" s="43">
        <v>193960</v>
      </c>
      <c r="F141" s="43">
        <v>243877</v>
      </c>
      <c r="G141" s="43">
        <v>160082.66666666666</v>
      </c>
      <c r="H141" s="43">
        <f t="shared" si="6"/>
        <v>193960</v>
      </c>
    </row>
    <row r="142" spans="1:8" ht="25.5" x14ac:dyDescent="0.25">
      <c r="A142" s="15">
        <v>8</v>
      </c>
      <c r="B142" s="15">
        <v>42321500</v>
      </c>
      <c r="C142" s="4" t="s">
        <v>150</v>
      </c>
      <c r="D142" s="43" t="s">
        <v>270</v>
      </c>
      <c r="E142" s="43">
        <v>176044</v>
      </c>
      <c r="F142" s="43">
        <v>286436</v>
      </c>
      <c r="G142" s="43">
        <v>160082.66666666666</v>
      </c>
      <c r="H142" s="43">
        <f t="shared" si="6"/>
        <v>176044</v>
      </c>
    </row>
    <row r="143" spans="1:8" ht="12.75" x14ac:dyDescent="0.25">
      <c r="A143" s="15">
        <v>9</v>
      </c>
      <c r="B143" s="15">
        <v>42321500</v>
      </c>
      <c r="C143" s="4" t="s">
        <v>151</v>
      </c>
      <c r="D143" s="43" t="s">
        <v>270</v>
      </c>
      <c r="E143" s="43">
        <v>2459022</v>
      </c>
      <c r="F143" s="43">
        <v>1130043</v>
      </c>
      <c r="G143" s="43">
        <v>2029110.6666666667</v>
      </c>
      <c r="H143" s="43">
        <f t="shared" si="6"/>
        <v>2029110.6666666667</v>
      </c>
    </row>
    <row r="144" spans="1:8" ht="12.75" x14ac:dyDescent="0.25">
      <c r="A144" s="15">
        <v>10</v>
      </c>
      <c r="B144" s="15">
        <v>42321500</v>
      </c>
      <c r="C144" s="4" t="s">
        <v>152</v>
      </c>
      <c r="D144" s="43" t="s">
        <v>270</v>
      </c>
      <c r="E144" s="43">
        <v>2027616</v>
      </c>
      <c r="F144" s="43">
        <v>843765</v>
      </c>
      <c r="G144" s="43">
        <v>4062362.6666666665</v>
      </c>
      <c r="H144" s="43">
        <f t="shared" si="6"/>
        <v>2027616</v>
      </c>
    </row>
    <row r="145" spans="1:8" ht="12.75" x14ac:dyDescent="0.25">
      <c r="A145" s="15">
        <v>11</v>
      </c>
      <c r="B145" s="15">
        <v>42321500</v>
      </c>
      <c r="C145" s="4" t="s">
        <v>153</v>
      </c>
      <c r="D145" s="43" t="s">
        <v>270</v>
      </c>
      <c r="E145" s="43">
        <v>1380506</v>
      </c>
      <c r="F145" s="43">
        <v>875222</v>
      </c>
      <c r="G145" s="43">
        <v>4062362.6666666665</v>
      </c>
      <c r="H145" s="43">
        <f t="shared" si="6"/>
        <v>1380506</v>
      </c>
    </row>
    <row r="146" spans="1:8" ht="12.75" x14ac:dyDescent="0.25">
      <c r="A146" s="15">
        <v>12</v>
      </c>
      <c r="B146" s="15">
        <v>42321500</v>
      </c>
      <c r="C146" s="4" t="s">
        <v>154</v>
      </c>
      <c r="D146" s="43" t="s">
        <v>270</v>
      </c>
      <c r="E146" s="43">
        <v>1509926</v>
      </c>
      <c r="F146" s="43">
        <v>1225205</v>
      </c>
      <c r="G146" s="43">
        <v>4062362.6666666665</v>
      </c>
      <c r="H146" s="43">
        <f t="shared" si="6"/>
        <v>1509926</v>
      </c>
    </row>
    <row r="147" spans="1:8" ht="12.75" x14ac:dyDescent="0.25">
      <c r="A147" s="15">
        <v>13</v>
      </c>
      <c r="B147" s="15">
        <v>42321500</v>
      </c>
      <c r="C147" s="4" t="s">
        <v>155</v>
      </c>
      <c r="D147" s="43" t="s">
        <v>270</v>
      </c>
      <c r="E147" s="43">
        <v>2027616</v>
      </c>
      <c r="F147" s="43">
        <v>834513</v>
      </c>
      <c r="G147" s="43">
        <v>4062362.6666666665</v>
      </c>
      <c r="H147" s="43">
        <f t="shared" si="6"/>
        <v>2027616</v>
      </c>
    </row>
    <row r="148" spans="1:8" ht="25.5" x14ac:dyDescent="0.25">
      <c r="A148" s="15">
        <v>14</v>
      </c>
      <c r="B148" s="15">
        <v>42321500</v>
      </c>
      <c r="C148" s="4" t="s">
        <v>156</v>
      </c>
      <c r="D148" s="43" t="s">
        <v>270</v>
      </c>
      <c r="E148" s="43">
        <v>2027616</v>
      </c>
      <c r="F148" s="43">
        <v>1217274</v>
      </c>
      <c r="G148" s="43">
        <v>4062362.6666666665</v>
      </c>
      <c r="H148" s="43">
        <f t="shared" si="6"/>
        <v>2027616</v>
      </c>
    </row>
    <row r="149" spans="1:8" ht="25.5" x14ac:dyDescent="0.25">
      <c r="A149" s="15">
        <v>15</v>
      </c>
      <c r="B149" s="15">
        <v>42321500</v>
      </c>
      <c r="C149" s="4" t="s">
        <v>157</v>
      </c>
      <c r="D149" s="43" t="s">
        <v>270</v>
      </c>
      <c r="E149" s="43">
        <v>1277610</v>
      </c>
      <c r="F149" s="43">
        <v>825262</v>
      </c>
      <c r="G149" s="43">
        <v>4062362.6666666665</v>
      </c>
      <c r="H149" s="43">
        <f t="shared" si="6"/>
        <v>1277610</v>
      </c>
    </row>
    <row r="150" spans="1:8" ht="12.75" x14ac:dyDescent="0.25">
      <c r="A150" s="15">
        <v>16</v>
      </c>
      <c r="B150" s="15">
        <v>42321500</v>
      </c>
      <c r="C150" s="4" t="s">
        <v>158</v>
      </c>
      <c r="D150" s="43" t="s">
        <v>270</v>
      </c>
      <c r="E150" s="43">
        <v>235140</v>
      </c>
      <c r="F150" s="43">
        <v>230185</v>
      </c>
      <c r="G150" s="43">
        <v>401681.33333333331</v>
      </c>
      <c r="H150" s="43">
        <f t="shared" si="6"/>
        <v>235140</v>
      </c>
    </row>
    <row r="151" spans="1:8" ht="25.5" x14ac:dyDescent="0.25">
      <c r="A151" s="15">
        <v>17</v>
      </c>
      <c r="B151" s="15">
        <v>42321500</v>
      </c>
      <c r="C151" s="4" t="s">
        <v>159</v>
      </c>
      <c r="D151" s="43" t="s">
        <v>270</v>
      </c>
      <c r="E151" s="43">
        <v>560828</v>
      </c>
      <c r="F151" s="43">
        <v>257200</v>
      </c>
      <c r="G151" s="43">
        <v>670849</v>
      </c>
      <c r="H151" s="43">
        <f t="shared" si="6"/>
        <v>560828</v>
      </c>
    </row>
    <row r="152" spans="1:8" ht="25.5" x14ac:dyDescent="0.25">
      <c r="A152" s="15">
        <v>18</v>
      </c>
      <c r="B152" s="15">
        <v>42321500</v>
      </c>
      <c r="C152" s="4" t="s">
        <v>160</v>
      </c>
      <c r="D152" s="43" t="s">
        <v>270</v>
      </c>
      <c r="E152" s="43">
        <v>176044</v>
      </c>
      <c r="F152" s="43">
        <v>273483</v>
      </c>
      <c r="G152" s="43">
        <v>401681.33333333331</v>
      </c>
      <c r="H152" s="43">
        <f t="shared" si="6"/>
        <v>273483</v>
      </c>
    </row>
    <row r="153" spans="1:8" ht="25.5" x14ac:dyDescent="0.25">
      <c r="A153" s="15">
        <v>19</v>
      </c>
      <c r="B153" s="15">
        <v>42321500</v>
      </c>
      <c r="C153" s="4" t="s">
        <v>161</v>
      </c>
      <c r="D153" s="43" t="s">
        <v>270</v>
      </c>
      <c r="E153" s="43">
        <v>793080</v>
      </c>
      <c r="F153" s="43">
        <v>656878</v>
      </c>
      <c r="G153" s="43">
        <v>4062362.6666666665</v>
      </c>
      <c r="H153" s="43">
        <f t="shared" si="6"/>
        <v>793080</v>
      </c>
    </row>
    <row r="154" spans="1:8" ht="25.5" x14ac:dyDescent="0.25">
      <c r="A154" s="15">
        <v>20</v>
      </c>
      <c r="B154" s="15">
        <v>42321500</v>
      </c>
      <c r="C154" s="4" t="s">
        <v>162</v>
      </c>
      <c r="D154" s="43" t="s">
        <v>270</v>
      </c>
      <c r="E154" s="43">
        <v>984642</v>
      </c>
      <c r="F154" s="43">
        <v>991794</v>
      </c>
      <c r="G154" s="43">
        <v>4062362.6666666665</v>
      </c>
      <c r="H154" s="43">
        <f t="shared" si="6"/>
        <v>991794</v>
      </c>
    </row>
    <row r="155" spans="1:8" ht="25.5" x14ac:dyDescent="0.25">
      <c r="A155" s="15">
        <v>21</v>
      </c>
      <c r="B155" s="15">
        <v>42321500</v>
      </c>
      <c r="C155" s="4" t="s">
        <v>163</v>
      </c>
      <c r="D155" s="43" t="s">
        <v>270</v>
      </c>
      <c r="E155" s="43">
        <v>979712</v>
      </c>
      <c r="F155" s="43">
        <v>1051006</v>
      </c>
      <c r="G155" s="43">
        <v>4062362.6666666665</v>
      </c>
      <c r="H155" s="43">
        <f t="shared" si="6"/>
        <v>1051006</v>
      </c>
    </row>
    <row r="156" spans="1:8" ht="25.5" x14ac:dyDescent="0.25">
      <c r="A156" s="15">
        <v>22</v>
      </c>
      <c r="B156" s="15">
        <v>42321500</v>
      </c>
      <c r="C156" s="4" t="s">
        <v>164</v>
      </c>
      <c r="D156" s="43" t="s">
        <v>270</v>
      </c>
      <c r="E156" s="43">
        <v>804896</v>
      </c>
      <c r="F156" s="43">
        <v>925181</v>
      </c>
      <c r="G156" s="43">
        <v>4062362.6666666665</v>
      </c>
      <c r="H156" s="43">
        <f t="shared" si="6"/>
        <v>925181</v>
      </c>
    </row>
    <row r="157" spans="1:8" ht="21" customHeight="1" x14ac:dyDescent="0.25">
      <c r="A157" s="15">
        <v>23</v>
      </c>
      <c r="B157" s="15">
        <v>42321500</v>
      </c>
      <c r="C157" s="4" t="s">
        <v>165</v>
      </c>
      <c r="D157" s="43" t="s">
        <v>270</v>
      </c>
      <c r="E157" s="43">
        <v>560828</v>
      </c>
      <c r="F157" s="43">
        <v>297538</v>
      </c>
      <c r="G157" s="43">
        <v>401681.33333333331</v>
      </c>
      <c r="H157" s="43">
        <f t="shared" si="6"/>
        <v>401681.33333333331</v>
      </c>
    </row>
    <row r="158" spans="1:8" ht="25.5" x14ac:dyDescent="0.25">
      <c r="A158" s="15">
        <v>24</v>
      </c>
      <c r="B158" s="15">
        <v>42321500</v>
      </c>
      <c r="C158" s="4" t="s">
        <v>166</v>
      </c>
      <c r="D158" s="43" t="s">
        <v>270</v>
      </c>
      <c r="E158" s="43">
        <v>3754600</v>
      </c>
      <c r="F158" s="43" t="s">
        <v>270</v>
      </c>
      <c r="G158" s="43">
        <v>7303704</v>
      </c>
      <c r="H158" s="43">
        <f t="shared" si="6"/>
        <v>5529152</v>
      </c>
    </row>
    <row r="159" spans="1:8" ht="12.75" x14ac:dyDescent="0.25">
      <c r="A159" s="15">
        <v>25</v>
      </c>
      <c r="B159" s="15">
        <v>42321500</v>
      </c>
      <c r="C159" s="4" t="s">
        <v>167</v>
      </c>
      <c r="D159" s="43" t="s">
        <v>270</v>
      </c>
      <c r="E159" s="43">
        <v>2160700</v>
      </c>
      <c r="F159" s="43" t="s">
        <v>270</v>
      </c>
      <c r="G159" s="43">
        <v>2884630</v>
      </c>
      <c r="H159" s="43">
        <f t="shared" si="6"/>
        <v>2522665</v>
      </c>
    </row>
    <row r="160" spans="1:8" ht="12.75" x14ac:dyDescent="0.25">
      <c r="A160" s="15">
        <v>26</v>
      </c>
      <c r="B160" s="15">
        <v>42321500</v>
      </c>
      <c r="C160" s="4" t="s">
        <v>168</v>
      </c>
      <c r="D160" s="43" t="s">
        <v>270</v>
      </c>
      <c r="E160" s="43">
        <v>2160700</v>
      </c>
      <c r="F160" s="43" t="s">
        <v>270</v>
      </c>
      <c r="G160" s="43">
        <v>3247593</v>
      </c>
      <c r="H160" s="43">
        <f t="shared" si="6"/>
        <v>2704146.5</v>
      </c>
    </row>
    <row r="161" spans="1:8" ht="12.75" x14ac:dyDescent="0.25">
      <c r="A161" s="15">
        <v>27</v>
      </c>
      <c r="B161" s="15">
        <v>42321500</v>
      </c>
      <c r="C161" s="4" t="s">
        <v>169</v>
      </c>
      <c r="D161" s="43" t="s">
        <v>270</v>
      </c>
      <c r="E161" s="43">
        <v>2384100</v>
      </c>
      <c r="F161" s="43" t="s">
        <v>270</v>
      </c>
      <c r="G161" s="43">
        <v>4013519</v>
      </c>
      <c r="H161" s="43">
        <f t="shared" si="6"/>
        <v>3198809.5</v>
      </c>
    </row>
    <row r="162" spans="1:8" ht="12.75" x14ac:dyDescent="0.25">
      <c r="A162" s="15">
        <v>28</v>
      </c>
      <c r="B162" s="15">
        <v>42321500</v>
      </c>
      <c r="C162" s="4" t="s">
        <v>170</v>
      </c>
      <c r="D162" s="43" t="s">
        <v>270</v>
      </c>
      <c r="E162" s="43">
        <v>1713500</v>
      </c>
      <c r="F162" s="43" t="s">
        <v>270</v>
      </c>
      <c r="G162" s="43">
        <v>3637407.4074074076</v>
      </c>
      <c r="H162" s="43">
        <f t="shared" si="6"/>
        <v>2675453.7037037038</v>
      </c>
    </row>
    <row r="163" spans="1:8" ht="12.75" x14ac:dyDescent="0.25">
      <c r="A163" s="15">
        <v>29</v>
      </c>
      <c r="B163" s="15">
        <v>42321500</v>
      </c>
      <c r="C163" s="4" t="s">
        <v>171</v>
      </c>
      <c r="D163" s="43" t="s">
        <v>270</v>
      </c>
      <c r="E163" s="43">
        <v>1821400</v>
      </c>
      <c r="F163" s="43" t="s">
        <v>270</v>
      </c>
      <c r="G163" s="43">
        <v>3819074.0740740742</v>
      </c>
      <c r="H163" s="43">
        <f t="shared" si="6"/>
        <v>2820237.0370370373</v>
      </c>
    </row>
    <row r="164" spans="1:8" ht="12.75" x14ac:dyDescent="0.25">
      <c r="A164" s="15">
        <v>30</v>
      </c>
      <c r="B164" s="15">
        <v>42321500</v>
      </c>
      <c r="C164" s="4" t="s">
        <v>172</v>
      </c>
      <c r="D164" s="43" t="s">
        <v>270</v>
      </c>
      <c r="E164" s="43">
        <v>1929100</v>
      </c>
      <c r="F164" s="43" t="s">
        <v>270</v>
      </c>
      <c r="G164" s="43">
        <v>4000370.3703703703</v>
      </c>
      <c r="H164" s="43">
        <f t="shared" si="6"/>
        <v>2964735.1851851852</v>
      </c>
    </row>
    <row r="165" spans="1:8" ht="12.75" x14ac:dyDescent="0.25">
      <c r="A165" s="15">
        <v>31</v>
      </c>
      <c r="B165" s="15">
        <v>42321500</v>
      </c>
      <c r="C165" s="4" t="s">
        <v>173</v>
      </c>
      <c r="D165" s="43" t="s">
        <v>270</v>
      </c>
      <c r="E165" s="43">
        <v>3754600</v>
      </c>
      <c r="F165" s="43" t="s">
        <v>270</v>
      </c>
      <c r="G165" s="43">
        <v>3071429</v>
      </c>
      <c r="H165" s="43">
        <f t="shared" si="6"/>
        <v>3413014.5</v>
      </c>
    </row>
    <row r="166" spans="1:8" ht="12.75" x14ac:dyDescent="0.25">
      <c r="A166" s="15">
        <v>32</v>
      </c>
      <c r="B166" s="15">
        <v>42321500</v>
      </c>
      <c r="C166" s="4" t="s">
        <v>174</v>
      </c>
      <c r="D166" s="43" t="s">
        <v>270</v>
      </c>
      <c r="E166" s="43">
        <v>90000</v>
      </c>
      <c r="F166" s="43" t="s">
        <v>270</v>
      </c>
      <c r="G166" s="43">
        <v>151481</v>
      </c>
      <c r="H166" s="43">
        <f t="shared" si="6"/>
        <v>120740.5</v>
      </c>
    </row>
    <row r="167" spans="1:8" ht="12.75" x14ac:dyDescent="0.25">
      <c r="A167" s="15">
        <v>33</v>
      </c>
      <c r="B167" s="15">
        <v>42321500</v>
      </c>
      <c r="C167" s="4" t="s">
        <v>175</v>
      </c>
      <c r="D167" s="43" t="s">
        <v>270</v>
      </c>
      <c r="E167" s="43">
        <v>90000</v>
      </c>
      <c r="F167" s="43" t="s">
        <v>270</v>
      </c>
      <c r="G167" s="43">
        <v>151481</v>
      </c>
      <c r="H167" s="43">
        <f t="shared" si="6"/>
        <v>120740.5</v>
      </c>
    </row>
    <row r="168" spans="1:8" ht="12.75" x14ac:dyDescent="0.25">
      <c r="A168" s="15">
        <v>34</v>
      </c>
      <c r="B168" s="15">
        <v>42321500</v>
      </c>
      <c r="C168" s="4" t="s">
        <v>176</v>
      </c>
      <c r="D168" s="43" t="s">
        <v>270</v>
      </c>
      <c r="E168" s="43">
        <v>90000</v>
      </c>
      <c r="F168" s="43" t="s">
        <v>270</v>
      </c>
      <c r="G168" s="43">
        <v>151481</v>
      </c>
      <c r="H168" s="43">
        <f t="shared" si="6"/>
        <v>120740.5</v>
      </c>
    </row>
    <row r="169" spans="1:8" ht="12.75" x14ac:dyDescent="0.25">
      <c r="A169" s="15">
        <v>35</v>
      </c>
      <c r="B169" s="15">
        <v>42321500</v>
      </c>
      <c r="C169" s="4" t="s">
        <v>177</v>
      </c>
      <c r="D169" s="43" t="s">
        <v>270</v>
      </c>
      <c r="E169" s="43">
        <v>1744404</v>
      </c>
      <c r="F169" s="43" t="s">
        <v>270</v>
      </c>
      <c r="G169" s="43">
        <v>3623537.0370370368</v>
      </c>
      <c r="H169" s="43">
        <f t="shared" si="6"/>
        <v>2683970.5185185187</v>
      </c>
    </row>
    <row r="170" spans="1:8" ht="12.75" x14ac:dyDescent="0.25">
      <c r="A170" s="15">
        <v>36</v>
      </c>
      <c r="B170" s="15">
        <v>42321500</v>
      </c>
      <c r="C170" s="4" t="s">
        <v>178</v>
      </c>
      <c r="D170" s="43" t="s">
        <v>270</v>
      </c>
      <c r="E170" s="43">
        <v>2229796</v>
      </c>
      <c r="F170" s="43" t="s">
        <v>270</v>
      </c>
      <c r="G170" s="43">
        <v>3623537.0370370368</v>
      </c>
      <c r="H170" s="43">
        <f t="shared" si="6"/>
        <v>2926666.5185185187</v>
      </c>
    </row>
    <row r="171" spans="1:8" ht="12.75" x14ac:dyDescent="0.25">
      <c r="A171" s="15">
        <v>37</v>
      </c>
      <c r="B171" s="15">
        <v>42321500</v>
      </c>
      <c r="C171" s="4" t="s">
        <v>179</v>
      </c>
      <c r="D171" s="43" t="s">
        <v>270</v>
      </c>
      <c r="E171" s="43">
        <v>1756156</v>
      </c>
      <c r="F171" s="43" t="s">
        <v>270</v>
      </c>
      <c r="G171" s="43">
        <v>3623537.0370370368</v>
      </c>
      <c r="H171" s="43">
        <f t="shared" si="6"/>
        <v>2689846.5185185187</v>
      </c>
    </row>
    <row r="172" spans="1:8" ht="12.75" x14ac:dyDescent="0.25">
      <c r="A172" s="15">
        <v>38</v>
      </c>
      <c r="B172" s="15">
        <v>42321500</v>
      </c>
      <c r="C172" s="4" t="s">
        <v>180</v>
      </c>
      <c r="D172" s="43" t="s">
        <v>270</v>
      </c>
      <c r="E172" s="43" t="s">
        <v>270</v>
      </c>
      <c r="F172" s="43" t="s">
        <v>270</v>
      </c>
      <c r="G172" s="43">
        <v>3623537.0370370368</v>
      </c>
      <c r="H172" s="43">
        <f t="shared" si="6"/>
        <v>3623537.0370370368</v>
      </c>
    </row>
    <row r="173" spans="1:8" ht="12.75" x14ac:dyDescent="0.25">
      <c r="A173" s="15">
        <v>39</v>
      </c>
      <c r="B173" s="15">
        <v>42321500</v>
      </c>
      <c r="C173" s="4" t="s">
        <v>181</v>
      </c>
      <c r="D173" s="43" t="s">
        <v>270</v>
      </c>
      <c r="E173" s="43">
        <v>364580</v>
      </c>
      <c r="F173" s="43" t="s">
        <v>270</v>
      </c>
      <c r="G173" s="43">
        <v>356111.11111111112</v>
      </c>
      <c r="H173" s="43">
        <f t="shared" si="6"/>
        <v>360345.55555555556</v>
      </c>
    </row>
    <row r="174" spans="1:8" ht="12.75" x14ac:dyDescent="0.25">
      <c r="A174" s="15">
        <v>40</v>
      </c>
      <c r="B174" s="15">
        <v>42321500</v>
      </c>
      <c r="C174" s="4" t="s">
        <v>182</v>
      </c>
      <c r="D174" s="43" t="s">
        <v>270</v>
      </c>
      <c r="E174" s="43">
        <v>411872</v>
      </c>
      <c r="F174" s="43" t="s">
        <v>270</v>
      </c>
      <c r="G174" s="43">
        <v>659500</v>
      </c>
      <c r="H174" s="43">
        <f t="shared" si="6"/>
        <v>535686</v>
      </c>
    </row>
    <row r="175" spans="1:8" ht="12.75" x14ac:dyDescent="0.25">
      <c r="A175" s="15">
        <v>41</v>
      </c>
      <c r="B175" s="15">
        <v>42321500</v>
      </c>
      <c r="C175" s="4" t="s">
        <v>183</v>
      </c>
      <c r="D175" s="43" t="s">
        <v>270</v>
      </c>
      <c r="E175" s="43" t="s">
        <v>270</v>
      </c>
      <c r="F175" s="43" t="s">
        <v>270</v>
      </c>
      <c r="G175" s="43">
        <v>3269768.5185185187</v>
      </c>
      <c r="H175" s="43">
        <f t="shared" si="6"/>
        <v>3269768.5185185187</v>
      </c>
    </row>
    <row r="176" spans="1:8" ht="25.5" x14ac:dyDescent="0.25">
      <c r="A176" s="15">
        <v>42</v>
      </c>
      <c r="B176" s="15">
        <v>42321500</v>
      </c>
      <c r="C176" s="4" t="s">
        <v>184</v>
      </c>
      <c r="D176" s="43" t="s">
        <v>270</v>
      </c>
      <c r="E176" s="43" t="s">
        <v>270</v>
      </c>
      <c r="F176" s="43" t="s">
        <v>270</v>
      </c>
      <c r="G176" s="43">
        <v>2895194.4444444445</v>
      </c>
      <c r="H176" s="43">
        <f t="shared" si="6"/>
        <v>2895194.4444444445</v>
      </c>
    </row>
    <row r="177" spans="1:8" ht="12.75" x14ac:dyDescent="0.25">
      <c r="A177" s="15">
        <v>43</v>
      </c>
      <c r="B177" s="15">
        <v>42321500</v>
      </c>
      <c r="C177" s="4" t="s">
        <v>185</v>
      </c>
      <c r="D177" s="43" t="s">
        <v>270</v>
      </c>
      <c r="E177" s="43" t="s">
        <v>270</v>
      </c>
      <c r="F177" s="43" t="s">
        <v>270</v>
      </c>
      <c r="G177" s="43">
        <v>2895194.4444444445</v>
      </c>
      <c r="H177" s="43">
        <f t="shared" si="6"/>
        <v>2895194.4444444445</v>
      </c>
    </row>
    <row r="178" spans="1:8" ht="12.75" x14ac:dyDescent="0.25">
      <c r="A178" s="15">
        <v>44</v>
      </c>
      <c r="B178" s="15">
        <v>42321500</v>
      </c>
      <c r="C178" s="4" t="s">
        <v>186</v>
      </c>
      <c r="D178" s="43" t="s">
        <v>270</v>
      </c>
      <c r="E178" s="43">
        <v>2360960</v>
      </c>
      <c r="F178" s="43" t="s">
        <v>270</v>
      </c>
      <c r="G178" s="43">
        <v>1678324.0740740739</v>
      </c>
      <c r="H178" s="43">
        <f t="shared" si="6"/>
        <v>2019642.0370370368</v>
      </c>
    </row>
    <row r="179" spans="1:8" ht="12.75" x14ac:dyDescent="0.25">
      <c r="A179" s="15">
        <v>45</v>
      </c>
      <c r="B179" s="15">
        <v>42321500</v>
      </c>
      <c r="C179" s="4" t="s">
        <v>187</v>
      </c>
      <c r="D179" s="43" t="s">
        <v>270</v>
      </c>
      <c r="E179" s="43">
        <v>2360960</v>
      </c>
      <c r="F179" s="43" t="s">
        <v>270</v>
      </c>
      <c r="G179" s="43">
        <v>1678324.0740740739</v>
      </c>
      <c r="H179" s="43">
        <f t="shared" si="6"/>
        <v>2019642.0370370368</v>
      </c>
    </row>
    <row r="180" spans="1:8" ht="12.75" x14ac:dyDescent="0.25">
      <c r="A180" s="15">
        <v>46</v>
      </c>
      <c r="B180" s="15">
        <v>42321500</v>
      </c>
      <c r="C180" s="4" t="s">
        <v>188</v>
      </c>
      <c r="D180" s="43" t="s">
        <v>270</v>
      </c>
      <c r="E180" s="43">
        <v>2360960</v>
      </c>
      <c r="F180" s="43" t="s">
        <v>270</v>
      </c>
      <c r="G180" s="43">
        <v>1678324.0740740739</v>
      </c>
      <c r="H180" s="43">
        <f t="shared" si="6"/>
        <v>2019642.0370370368</v>
      </c>
    </row>
    <row r="181" spans="1:8" ht="12.75" x14ac:dyDescent="0.25">
      <c r="A181" s="15">
        <v>47</v>
      </c>
      <c r="B181" s="15">
        <v>42321500</v>
      </c>
      <c r="C181" s="4" t="s">
        <v>189</v>
      </c>
      <c r="D181" s="43" t="s">
        <v>270</v>
      </c>
      <c r="E181" s="43">
        <v>1756156</v>
      </c>
      <c r="F181" s="43" t="s">
        <v>270</v>
      </c>
      <c r="G181" s="43">
        <v>3623537.0370370368</v>
      </c>
      <c r="H181" s="43">
        <f t="shared" si="6"/>
        <v>2689846.5185185187</v>
      </c>
    </row>
    <row r="182" spans="1:8" ht="12.75" x14ac:dyDescent="0.25">
      <c r="A182" s="15">
        <v>48</v>
      </c>
      <c r="B182" s="15">
        <v>42321500</v>
      </c>
      <c r="C182" s="4" t="s">
        <v>190</v>
      </c>
      <c r="D182" s="43" t="s">
        <v>270</v>
      </c>
      <c r="E182" s="43">
        <v>1197100</v>
      </c>
      <c r="F182" s="43" t="s">
        <v>270</v>
      </c>
      <c r="G182" s="43">
        <v>2924379.6296296297</v>
      </c>
      <c r="H182" s="43">
        <f t="shared" si="6"/>
        <v>2060739.8148148148</v>
      </c>
    </row>
    <row r="183" spans="1:8" ht="12.75" x14ac:dyDescent="0.25">
      <c r="A183" s="15">
        <v>49</v>
      </c>
      <c r="B183" s="15">
        <v>42321500</v>
      </c>
      <c r="C183" s="4" t="s">
        <v>191</v>
      </c>
      <c r="D183" s="43" t="s">
        <v>270</v>
      </c>
      <c r="E183" s="43">
        <v>1197100</v>
      </c>
      <c r="F183" s="43" t="s">
        <v>270</v>
      </c>
      <c r="G183" s="43">
        <v>2809898.1481481479</v>
      </c>
      <c r="H183" s="43">
        <f t="shared" si="6"/>
        <v>2003499.0740740739</v>
      </c>
    </row>
    <row r="184" spans="1:8" ht="12.75" x14ac:dyDescent="0.25">
      <c r="A184" s="15">
        <v>50</v>
      </c>
      <c r="B184" s="15">
        <v>42321500</v>
      </c>
      <c r="C184" s="4" t="s">
        <v>192</v>
      </c>
      <c r="D184" s="43" t="s">
        <v>270</v>
      </c>
      <c r="E184" s="43">
        <v>1197100</v>
      </c>
      <c r="F184" s="43" t="s">
        <v>270</v>
      </c>
      <c r="G184" s="43">
        <v>2809898.1481481479</v>
      </c>
      <c r="H184" s="43">
        <f t="shared" si="6"/>
        <v>2003499.0740740739</v>
      </c>
    </row>
    <row r="185" spans="1:8" ht="12.75" x14ac:dyDescent="0.25">
      <c r="A185" s="15">
        <v>51</v>
      </c>
      <c r="B185" s="15">
        <v>42321500</v>
      </c>
      <c r="C185" s="4" t="s">
        <v>193</v>
      </c>
      <c r="D185" s="43" t="s">
        <v>270</v>
      </c>
      <c r="E185" s="43">
        <v>1197100</v>
      </c>
      <c r="F185" s="43" t="s">
        <v>270</v>
      </c>
      <c r="G185" s="43">
        <v>2809898.1481481479</v>
      </c>
      <c r="H185" s="43">
        <f t="shared" si="6"/>
        <v>2003499.0740740739</v>
      </c>
    </row>
    <row r="186" spans="1:8" ht="12.75" x14ac:dyDescent="0.25">
      <c r="A186" s="15">
        <v>52</v>
      </c>
      <c r="B186" s="15">
        <v>42321500</v>
      </c>
      <c r="C186" s="4" t="s">
        <v>194</v>
      </c>
      <c r="D186" s="43" t="s">
        <v>270</v>
      </c>
      <c r="E186" s="43">
        <v>1197100</v>
      </c>
      <c r="F186" s="43" t="s">
        <v>270</v>
      </c>
      <c r="G186" s="43">
        <v>2809898.1481481479</v>
      </c>
      <c r="H186" s="43">
        <f t="shared" si="6"/>
        <v>2003499.0740740739</v>
      </c>
    </row>
    <row r="187" spans="1:8" ht="12.75" x14ac:dyDescent="0.25">
      <c r="A187" s="15">
        <v>53</v>
      </c>
      <c r="B187" s="15">
        <v>42321500</v>
      </c>
      <c r="C187" s="4" t="s">
        <v>195</v>
      </c>
      <c r="D187" s="43" t="s">
        <v>270</v>
      </c>
      <c r="E187" s="43">
        <v>454272</v>
      </c>
      <c r="F187" s="43" t="s">
        <v>270</v>
      </c>
      <c r="G187" s="43">
        <v>356111.11111111112</v>
      </c>
      <c r="H187" s="43">
        <f t="shared" si="6"/>
        <v>405191.55555555556</v>
      </c>
    </row>
    <row r="188" spans="1:8" ht="12.75" x14ac:dyDescent="0.25">
      <c r="A188" s="15">
        <v>54</v>
      </c>
      <c r="B188" s="15">
        <v>42321500</v>
      </c>
      <c r="C188" s="4" t="s">
        <v>196</v>
      </c>
      <c r="D188" s="43" t="s">
        <v>270</v>
      </c>
      <c r="E188" s="43">
        <v>364678</v>
      </c>
      <c r="F188" s="43" t="s">
        <v>270</v>
      </c>
      <c r="G188" s="43">
        <v>659500</v>
      </c>
      <c r="H188" s="43">
        <f t="shared" si="6"/>
        <v>512089</v>
      </c>
    </row>
    <row r="189" spans="1:8" ht="12.75" x14ac:dyDescent="0.25">
      <c r="A189" s="15">
        <v>55</v>
      </c>
      <c r="B189" s="15">
        <v>42321500</v>
      </c>
      <c r="C189" s="4" t="s">
        <v>197</v>
      </c>
      <c r="D189" s="43" t="s">
        <v>270</v>
      </c>
      <c r="E189" s="43" t="s">
        <v>270</v>
      </c>
      <c r="F189" s="43" t="s">
        <v>270</v>
      </c>
      <c r="G189" s="43">
        <v>3320981.8672839501</v>
      </c>
      <c r="H189" s="43">
        <f t="shared" si="6"/>
        <v>3320981.8672839501</v>
      </c>
    </row>
    <row r="190" spans="1:8" ht="15" customHeight="1" x14ac:dyDescent="0.25">
      <c r="A190" s="54" t="s">
        <v>266</v>
      </c>
      <c r="B190" s="55"/>
      <c r="C190" s="55"/>
      <c r="D190" s="55"/>
      <c r="E190" s="55"/>
      <c r="F190" s="55"/>
      <c r="G190" s="55"/>
      <c r="H190" s="56"/>
    </row>
    <row r="191" spans="1:8" ht="24" x14ac:dyDescent="0.25">
      <c r="A191" s="15">
        <v>1</v>
      </c>
      <c r="B191" s="15">
        <v>42321500</v>
      </c>
      <c r="C191" s="6" t="s">
        <v>198</v>
      </c>
      <c r="D191" s="43">
        <v>2967000</v>
      </c>
      <c r="E191" s="43" t="s">
        <v>270</v>
      </c>
      <c r="F191" s="43">
        <v>3262639.15</v>
      </c>
      <c r="G191" s="43">
        <v>3761574.0740740732</v>
      </c>
      <c r="H191" s="43">
        <f t="shared" ref="H191:H196" si="7">MEDIAN(D191,E191,F191,G191)</f>
        <v>3262639.15</v>
      </c>
    </row>
    <row r="192" spans="1:8" s="7" customFormat="1" x14ac:dyDescent="0.25">
      <c r="A192" s="15">
        <v>2</v>
      </c>
      <c r="B192" s="15">
        <v>42321500</v>
      </c>
      <c r="C192" s="6" t="s">
        <v>199</v>
      </c>
      <c r="D192" s="43">
        <v>1020625</v>
      </c>
      <c r="E192" s="43" t="s">
        <v>270</v>
      </c>
      <c r="F192" s="43">
        <v>788289.1</v>
      </c>
      <c r="G192" s="43">
        <v>1050551.4660493827</v>
      </c>
      <c r="H192" s="43">
        <f t="shared" si="7"/>
        <v>1020625</v>
      </c>
    </row>
    <row r="193" spans="1:8" x14ac:dyDescent="0.25">
      <c r="A193" s="15">
        <v>3</v>
      </c>
      <c r="B193" s="15">
        <v>42321500</v>
      </c>
      <c r="C193" s="6" t="s">
        <v>200</v>
      </c>
      <c r="D193" s="43">
        <v>1020625</v>
      </c>
      <c r="E193" s="43" t="s">
        <v>270</v>
      </c>
      <c r="F193" s="43">
        <v>1007988.95</v>
      </c>
      <c r="G193" s="43">
        <v>1050551.4660493827</v>
      </c>
      <c r="H193" s="43">
        <f t="shared" si="7"/>
        <v>1020625</v>
      </c>
    </row>
    <row r="194" spans="1:8" x14ac:dyDescent="0.25">
      <c r="A194" s="15">
        <v>4</v>
      </c>
      <c r="B194" s="15">
        <v>42321500</v>
      </c>
      <c r="C194" s="6" t="s">
        <v>201</v>
      </c>
      <c r="D194" s="43">
        <v>609923.19999999995</v>
      </c>
      <c r="E194" s="43" t="s">
        <v>270</v>
      </c>
      <c r="F194" s="43">
        <v>471745.3</v>
      </c>
      <c r="G194" s="43">
        <v>552330.78703703696</v>
      </c>
      <c r="H194" s="43">
        <f t="shared" si="7"/>
        <v>552330.78703703696</v>
      </c>
    </row>
    <row r="195" spans="1:8" x14ac:dyDescent="0.25">
      <c r="A195" s="15">
        <v>5</v>
      </c>
      <c r="B195" s="15">
        <v>42321500</v>
      </c>
      <c r="C195" s="6" t="s">
        <v>202</v>
      </c>
      <c r="D195" s="43">
        <v>977500</v>
      </c>
      <c r="E195" s="43" t="s">
        <v>270</v>
      </c>
      <c r="F195" s="43">
        <v>482425.2</v>
      </c>
      <c r="G195" s="43">
        <v>1070848.4953703701</v>
      </c>
      <c r="H195" s="43">
        <f t="shared" si="7"/>
        <v>977500</v>
      </c>
    </row>
    <row r="196" spans="1:8" ht="24" x14ac:dyDescent="0.25">
      <c r="A196" s="15">
        <v>6</v>
      </c>
      <c r="B196" s="15">
        <v>42321500</v>
      </c>
      <c r="C196" s="6" t="s">
        <v>203</v>
      </c>
      <c r="D196" s="43">
        <v>1023500</v>
      </c>
      <c r="E196" s="43" t="s">
        <v>270</v>
      </c>
      <c r="F196" s="43">
        <v>946052.75</v>
      </c>
      <c r="G196" s="43">
        <v>2085392.3611111103</v>
      </c>
      <c r="H196" s="43">
        <f t="shared" si="7"/>
        <v>1023500</v>
      </c>
    </row>
    <row r="197" spans="1:8" ht="15" customHeight="1" x14ac:dyDescent="0.25">
      <c r="A197" s="57" t="s">
        <v>204</v>
      </c>
      <c r="B197" s="58"/>
      <c r="C197" s="58"/>
      <c r="D197" s="58"/>
      <c r="E197" s="58"/>
      <c r="F197" s="58"/>
      <c r="G197" s="58"/>
      <c r="H197" s="59"/>
    </row>
    <row r="198" spans="1:8" ht="24" x14ac:dyDescent="0.25">
      <c r="A198" s="15">
        <v>7</v>
      </c>
      <c r="B198" s="15">
        <v>42321500</v>
      </c>
      <c r="C198" s="6" t="s">
        <v>205</v>
      </c>
      <c r="D198" s="43">
        <v>747500</v>
      </c>
      <c r="E198" s="43" t="s">
        <v>270</v>
      </c>
      <c r="F198" s="43">
        <v>778959.15</v>
      </c>
      <c r="G198" s="43">
        <v>1837214.5061728391</v>
      </c>
      <c r="H198" s="43">
        <f t="shared" ref="H198:H203" si="8">MEDIAN(D198,E198,F198,G198)</f>
        <v>778959.15</v>
      </c>
    </row>
    <row r="199" spans="1:8" ht="24" x14ac:dyDescent="0.25">
      <c r="A199" s="15">
        <v>8</v>
      </c>
      <c r="B199" s="15">
        <v>42321500</v>
      </c>
      <c r="C199" s="6" t="s">
        <v>206</v>
      </c>
      <c r="D199" s="43">
        <v>1541000</v>
      </c>
      <c r="E199" s="43" t="s">
        <v>270</v>
      </c>
      <c r="F199" s="43">
        <v>541500</v>
      </c>
      <c r="G199" s="43">
        <v>1837214.5061728391</v>
      </c>
      <c r="H199" s="43">
        <f t="shared" si="8"/>
        <v>1541000</v>
      </c>
    </row>
    <row r="200" spans="1:8" x14ac:dyDescent="0.25">
      <c r="A200" s="15">
        <v>9</v>
      </c>
      <c r="B200" s="15">
        <v>42321500</v>
      </c>
      <c r="C200" s="6" t="s">
        <v>207</v>
      </c>
      <c r="D200" s="43">
        <v>609922.625</v>
      </c>
      <c r="E200" s="43" t="s">
        <v>270</v>
      </c>
      <c r="F200" s="43">
        <v>435697.55</v>
      </c>
      <c r="G200" s="43">
        <v>322102.62345679005</v>
      </c>
      <c r="H200" s="43">
        <f t="shared" si="8"/>
        <v>435697.55</v>
      </c>
    </row>
    <row r="201" spans="1:8" x14ac:dyDescent="0.25">
      <c r="A201" s="15">
        <v>10</v>
      </c>
      <c r="B201" s="15">
        <v>42321500</v>
      </c>
      <c r="C201" s="6" t="s">
        <v>208</v>
      </c>
      <c r="D201" s="43">
        <v>92000</v>
      </c>
      <c r="E201" s="43" t="s">
        <v>270</v>
      </c>
      <c r="F201" s="43">
        <v>178679.8</v>
      </c>
      <c r="G201" s="43">
        <v>181327.16049382716</v>
      </c>
      <c r="H201" s="43">
        <f t="shared" si="8"/>
        <v>178679.8</v>
      </c>
    </row>
    <row r="202" spans="1:8" x14ac:dyDescent="0.25">
      <c r="A202" s="15">
        <v>11</v>
      </c>
      <c r="B202" s="15">
        <v>42321500</v>
      </c>
      <c r="C202" s="6" t="s">
        <v>209</v>
      </c>
      <c r="D202" s="43">
        <v>281750</v>
      </c>
      <c r="E202" s="43" t="s">
        <v>270</v>
      </c>
      <c r="F202" s="43">
        <v>178679.8</v>
      </c>
      <c r="G202" s="43">
        <v>121795.91049382713</v>
      </c>
      <c r="H202" s="43">
        <f t="shared" si="8"/>
        <v>178679.8</v>
      </c>
    </row>
    <row r="203" spans="1:8" x14ac:dyDescent="0.25">
      <c r="A203" s="15">
        <v>12</v>
      </c>
      <c r="B203" s="15">
        <v>42321500</v>
      </c>
      <c r="C203" s="6" t="s">
        <v>210</v>
      </c>
      <c r="D203" s="43">
        <v>356500</v>
      </c>
      <c r="E203" s="43" t="s">
        <v>270</v>
      </c>
      <c r="F203" s="43">
        <v>295387.3</v>
      </c>
      <c r="G203" s="43">
        <v>383173.22530864185</v>
      </c>
      <c r="H203" s="43">
        <f t="shared" si="8"/>
        <v>356500</v>
      </c>
    </row>
    <row r="204" spans="1:8" ht="15" customHeight="1" x14ac:dyDescent="0.25">
      <c r="A204" s="57" t="s">
        <v>211</v>
      </c>
      <c r="B204" s="58"/>
      <c r="C204" s="58"/>
      <c r="D204" s="58"/>
      <c r="E204" s="58"/>
      <c r="F204" s="58"/>
      <c r="G204" s="58"/>
      <c r="H204" s="59"/>
    </row>
    <row r="205" spans="1:8" ht="24" x14ac:dyDescent="0.25">
      <c r="A205" s="15">
        <v>13</v>
      </c>
      <c r="B205" s="15">
        <v>42321500</v>
      </c>
      <c r="C205" s="6" t="s">
        <v>212</v>
      </c>
      <c r="D205" s="43">
        <v>2176812</v>
      </c>
      <c r="E205" s="43" t="s">
        <v>270</v>
      </c>
      <c r="F205" s="43">
        <v>2055319.3</v>
      </c>
      <c r="G205" s="43">
        <v>3266195.9876543204</v>
      </c>
      <c r="H205" s="43">
        <f t="shared" ref="H205:H210" si="9">MEDIAN(D205,E205,F205,G205)</f>
        <v>2176812</v>
      </c>
    </row>
    <row r="206" spans="1:8" x14ac:dyDescent="0.25">
      <c r="A206" s="15">
        <v>14</v>
      </c>
      <c r="B206" s="15">
        <v>42321500</v>
      </c>
      <c r="C206" s="6" t="s">
        <v>213</v>
      </c>
      <c r="D206" s="43">
        <v>1997329.2</v>
      </c>
      <c r="E206" s="43" t="s">
        <v>270</v>
      </c>
      <c r="F206" s="43">
        <v>2426512.7999999998</v>
      </c>
      <c r="G206" s="43">
        <v>2428159.722222222</v>
      </c>
      <c r="H206" s="43">
        <f t="shared" si="9"/>
        <v>2426512.7999999998</v>
      </c>
    </row>
    <row r="207" spans="1:8" x14ac:dyDescent="0.25">
      <c r="A207" s="15">
        <v>15</v>
      </c>
      <c r="B207" s="15">
        <v>42321500</v>
      </c>
      <c r="C207" s="6" t="s">
        <v>214</v>
      </c>
      <c r="D207" s="43">
        <v>2176812</v>
      </c>
      <c r="E207" s="43" t="s">
        <v>270</v>
      </c>
      <c r="F207" s="43">
        <v>2972343.85</v>
      </c>
      <c r="G207" s="43">
        <v>2212289.7376543204</v>
      </c>
      <c r="H207" s="43">
        <f t="shared" si="9"/>
        <v>2212289.7376543204</v>
      </c>
    </row>
    <row r="208" spans="1:8" x14ac:dyDescent="0.25">
      <c r="A208" s="15">
        <v>16</v>
      </c>
      <c r="B208" s="15">
        <v>42321500</v>
      </c>
      <c r="C208" s="6" t="s">
        <v>215</v>
      </c>
      <c r="D208" s="43">
        <v>3659607.1512000002</v>
      </c>
      <c r="E208" s="43" t="s">
        <v>270</v>
      </c>
      <c r="F208" s="43">
        <v>4820005.5</v>
      </c>
      <c r="G208" s="43">
        <v>3180244.9845679007</v>
      </c>
      <c r="H208" s="43">
        <f t="shared" si="9"/>
        <v>3659607.1512000002</v>
      </c>
    </row>
    <row r="209" spans="1:8" x14ac:dyDescent="0.25">
      <c r="A209" s="15">
        <v>17</v>
      </c>
      <c r="B209" s="15">
        <v>42321500</v>
      </c>
      <c r="C209" s="6" t="s">
        <v>216</v>
      </c>
      <c r="D209" s="43">
        <v>2291231.25</v>
      </c>
      <c r="E209" s="43" t="s">
        <v>270</v>
      </c>
      <c r="F209" s="43">
        <v>2269905.2999999998</v>
      </c>
      <c r="G209" s="43">
        <v>3320981.8672839501</v>
      </c>
      <c r="H209" s="43">
        <f t="shared" si="9"/>
        <v>2291231.25</v>
      </c>
    </row>
    <row r="210" spans="1:8" x14ac:dyDescent="0.25">
      <c r="A210" s="15">
        <v>18</v>
      </c>
      <c r="B210" s="15">
        <v>42321500</v>
      </c>
      <c r="C210" s="6" t="s">
        <v>217</v>
      </c>
      <c r="D210" s="43" t="s">
        <v>270</v>
      </c>
      <c r="E210" s="43" t="s">
        <v>270</v>
      </c>
      <c r="F210" s="43">
        <v>7050000</v>
      </c>
      <c r="G210" s="43">
        <v>15190972.222222222</v>
      </c>
      <c r="H210" s="43">
        <f t="shared" si="9"/>
        <v>11120486.111111112</v>
      </c>
    </row>
  </sheetData>
  <mergeCells count="11">
    <mergeCell ref="A204:H204"/>
    <mergeCell ref="A95:H95"/>
    <mergeCell ref="A123:H123"/>
    <mergeCell ref="A134:H134"/>
    <mergeCell ref="A190:H190"/>
    <mergeCell ref="A197:H197"/>
    <mergeCell ref="D1:H1"/>
    <mergeCell ref="B3:H3"/>
    <mergeCell ref="A66:H66"/>
    <mergeCell ref="A74:H74"/>
    <mergeCell ref="A79:H79"/>
  </mergeCells>
  <conditionalFormatting sqref="C48">
    <cfRule type="duplicateValues" dxfId="17" priority="4"/>
  </conditionalFormatting>
  <conditionalFormatting sqref="C75:C78 C39 C43:C47">
    <cfRule type="duplicateValues" dxfId="16" priority="5"/>
  </conditionalFormatting>
  <conditionalFormatting sqref="A204 A197 A190">
    <cfRule type="duplicateValues" dxfId="15" priority="9"/>
  </conditionalFormatting>
  <conditionalFormatting sqref="C191:C196">
    <cfRule type="duplicateValues" dxfId="14" priority="10"/>
  </conditionalFormatting>
  <conditionalFormatting sqref="C198:C203">
    <cfRule type="duplicateValues" dxfId="13" priority="11"/>
  </conditionalFormatting>
  <conditionalFormatting sqref="C205:C210">
    <cfRule type="duplicateValues" dxfId="12" priority="12"/>
  </conditionalFormatting>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249977111117893"/>
  </sheetPr>
  <dimension ref="A1:H210"/>
  <sheetViews>
    <sheetView tabSelected="1" zoomScale="80" zoomScaleNormal="80" workbookViewId="0">
      <pane xSplit="3" ySplit="3" topLeftCell="D4" activePane="bottomRight" state="frozen"/>
      <selection pane="topRight" activeCell="D1" sqref="D1"/>
      <selection pane="bottomLeft" activeCell="A4" sqref="A4"/>
      <selection pane="bottomRight" activeCell="L205" sqref="L205"/>
    </sheetView>
  </sheetViews>
  <sheetFormatPr baseColWidth="10" defaultColWidth="17.7109375" defaultRowHeight="12" x14ac:dyDescent="0.25"/>
  <cols>
    <col min="1" max="1" width="11.28515625" style="13" customWidth="1"/>
    <col min="2" max="2" width="13.5703125" style="13" customWidth="1"/>
    <col min="3" max="3" width="56.7109375" style="2" customWidth="1"/>
    <col min="4" max="4" width="16.85546875" style="2" customWidth="1"/>
    <col min="5" max="5" width="14.5703125" style="2" customWidth="1"/>
    <col min="6" max="6" width="17.140625" style="31" customWidth="1"/>
    <col min="7" max="7" width="16.140625" style="33" customWidth="1"/>
    <col min="8" max="8" width="16.28515625" style="34" customWidth="1"/>
    <col min="9" max="16384" width="17.7109375" style="2"/>
  </cols>
  <sheetData>
    <row r="1" spans="1:8" ht="19.5" customHeight="1" x14ac:dyDescent="0.25">
      <c r="F1" s="62"/>
      <c r="G1" s="62"/>
    </row>
    <row r="2" spans="1:8" ht="32.25" customHeight="1" x14ac:dyDescent="0.25">
      <c r="A2" s="11" t="s">
        <v>3</v>
      </c>
      <c r="B2" s="26" t="s">
        <v>4</v>
      </c>
      <c r="C2" s="11" t="s">
        <v>5</v>
      </c>
      <c r="D2" s="11" t="s">
        <v>267</v>
      </c>
      <c r="E2" s="11" t="s">
        <v>268</v>
      </c>
      <c r="F2" s="11" t="s">
        <v>222</v>
      </c>
      <c r="G2" s="11" t="s">
        <v>7</v>
      </c>
      <c r="H2" s="11" t="s">
        <v>223</v>
      </c>
    </row>
    <row r="3" spans="1:8" ht="25.5" customHeight="1" x14ac:dyDescent="0.25">
      <c r="A3" s="54" t="s">
        <v>11</v>
      </c>
      <c r="B3" s="55"/>
      <c r="C3" s="55"/>
      <c r="D3" s="55"/>
      <c r="E3" s="55"/>
      <c r="F3" s="55"/>
      <c r="G3" s="55"/>
      <c r="H3" s="56"/>
    </row>
    <row r="4" spans="1:8" ht="24" x14ac:dyDescent="0.25">
      <c r="A4" s="15">
        <v>1</v>
      </c>
      <c r="B4" s="15">
        <v>42321500</v>
      </c>
      <c r="C4" s="27" t="s">
        <v>12</v>
      </c>
      <c r="D4" s="39" t="s">
        <v>0</v>
      </c>
      <c r="E4" s="39" t="s">
        <v>0</v>
      </c>
      <c r="F4" s="29">
        <v>2554277.88</v>
      </c>
      <c r="G4" s="32">
        <v>3436981.4750000001</v>
      </c>
      <c r="H4" s="35">
        <f>MIN(D4,E4,F4,G4)</f>
        <v>2554277.88</v>
      </c>
    </row>
    <row r="5" spans="1:8" ht="36" x14ac:dyDescent="0.25">
      <c r="A5" s="15">
        <v>2</v>
      </c>
      <c r="B5" s="15">
        <v>42321500</v>
      </c>
      <c r="C5" s="27" t="s">
        <v>13</v>
      </c>
      <c r="D5" s="39" t="s">
        <v>0</v>
      </c>
      <c r="E5" s="39" t="s">
        <v>0</v>
      </c>
      <c r="F5" s="29">
        <v>2245931.9904</v>
      </c>
      <c r="G5" s="32">
        <v>2857974.05</v>
      </c>
      <c r="H5" s="35">
        <f>MIN(D5,E5,F5,G5)</f>
        <v>2245931.9904</v>
      </c>
    </row>
    <row r="6" spans="1:8" ht="24" x14ac:dyDescent="0.25">
      <c r="A6" s="15">
        <v>3</v>
      </c>
      <c r="B6" s="15">
        <v>42321500</v>
      </c>
      <c r="C6" s="27" t="s">
        <v>14</v>
      </c>
      <c r="D6" s="39" t="s">
        <v>0</v>
      </c>
      <c r="E6" s="39" t="s">
        <v>0</v>
      </c>
      <c r="F6" s="29">
        <v>2437519.9408</v>
      </c>
      <c r="G6" s="32">
        <v>2722507.8</v>
      </c>
      <c r="H6" s="35">
        <f t="shared" ref="H6:H69" si="0">MIN(D6,E6,F6,G6)</f>
        <v>2437519.9408</v>
      </c>
    </row>
    <row r="7" spans="1:8" ht="24" x14ac:dyDescent="0.25">
      <c r="A7" s="15">
        <v>4</v>
      </c>
      <c r="B7" s="15">
        <v>42321500</v>
      </c>
      <c r="C7" s="27" t="s">
        <v>15</v>
      </c>
      <c r="D7" s="39" t="s">
        <v>0</v>
      </c>
      <c r="E7" s="39" t="s">
        <v>0</v>
      </c>
      <c r="F7" s="29">
        <v>1819258.0559999999</v>
      </c>
      <c r="G7" s="32">
        <v>1588681.9750000001</v>
      </c>
      <c r="H7" s="35">
        <f t="shared" si="0"/>
        <v>1588681.9750000001</v>
      </c>
    </row>
    <row r="8" spans="1:8" ht="24" x14ac:dyDescent="0.25">
      <c r="A8" s="15">
        <v>5</v>
      </c>
      <c r="B8" s="15">
        <v>42321500</v>
      </c>
      <c r="C8" s="27" t="s">
        <v>16</v>
      </c>
      <c r="D8" s="39" t="s">
        <v>0</v>
      </c>
      <c r="E8" s="39" t="s">
        <v>0</v>
      </c>
      <c r="F8" s="29">
        <v>1695223.1072</v>
      </c>
      <c r="G8" s="32">
        <v>1731248.3</v>
      </c>
      <c r="H8" s="35">
        <f t="shared" si="0"/>
        <v>1695223.1072</v>
      </c>
    </row>
    <row r="9" spans="1:8" ht="22.5" customHeight="1" x14ac:dyDescent="0.25">
      <c r="A9" s="15">
        <v>6</v>
      </c>
      <c r="B9" s="15">
        <v>42321500</v>
      </c>
      <c r="C9" s="27" t="s">
        <v>17</v>
      </c>
      <c r="D9" s="39" t="s">
        <v>0</v>
      </c>
      <c r="E9" s="39" t="s">
        <v>0</v>
      </c>
      <c r="F9" s="29">
        <v>2015798.4</v>
      </c>
      <c r="G9" s="32">
        <v>2407667.0750000002</v>
      </c>
      <c r="H9" s="35">
        <f t="shared" si="0"/>
        <v>2015798.4</v>
      </c>
    </row>
    <row r="10" spans="1:8" ht="24" x14ac:dyDescent="0.25">
      <c r="A10" s="15">
        <v>7</v>
      </c>
      <c r="B10" s="15">
        <v>42321500</v>
      </c>
      <c r="C10" s="27" t="s">
        <v>18</v>
      </c>
      <c r="D10" s="39" t="s">
        <v>0</v>
      </c>
      <c r="E10" s="39" t="s">
        <v>0</v>
      </c>
      <c r="F10" s="29">
        <v>2866913.2799999998</v>
      </c>
      <c r="G10" s="32">
        <v>4063339</v>
      </c>
      <c r="H10" s="35">
        <f t="shared" si="0"/>
        <v>2866913.2799999998</v>
      </c>
    </row>
    <row r="11" spans="1:8" ht="24" x14ac:dyDescent="0.25">
      <c r="A11" s="15">
        <v>8</v>
      </c>
      <c r="B11" s="15">
        <v>42321500</v>
      </c>
      <c r="C11" s="27" t="s">
        <v>19</v>
      </c>
      <c r="D11" s="39" t="s">
        <v>0</v>
      </c>
      <c r="E11" s="39" t="s">
        <v>0</v>
      </c>
      <c r="F11" s="29">
        <v>1467501.2352</v>
      </c>
      <c r="G11" s="32">
        <v>2823101.3</v>
      </c>
      <c r="H11" s="35">
        <f t="shared" si="0"/>
        <v>1467501.2352</v>
      </c>
    </row>
    <row r="12" spans="1:8" ht="24" x14ac:dyDescent="0.25">
      <c r="A12" s="15">
        <v>9</v>
      </c>
      <c r="B12" s="15">
        <v>42321500</v>
      </c>
      <c r="C12" s="27" t="s">
        <v>20</v>
      </c>
      <c r="D12" s="39" t="s">
        <v>0</v>
      </c>
      <c r="E12" s="39" t="s">
        <v>0</v>
      </c>
      <c r="F12" s="29">
        <v>3759082.8015999999</v>
      </c>
      <c r="G12" s="32">
        <v>2823101.3</v>
      </c>
      <c r="H12" s="35">
        <f t="shared" si="0"/>
        <v>2823101.3</v>
      </c>
    </row>
    <row r="13" spans="1:8" ht="24" x14ac:dyDescent="0.25">
      <c r="A13" s="15">
        <v>10</v>
      </c>
      <c r="B13" s="15">
        <v>42321500</v>
      </c>
      <c r="C13" s="27" t="s">
        <v>21</v>
      </c>
      <c r="D13" s="39" t="s">
        <v>0</v>
      </c>
      <c r="E13" s="39" t="s">
        <v>0</v>
      </c>
      <c r="F13" s="29">
        <v>463054.45759999997</v>
      </c>
      <c r="G13" s="32">
        <v>1361592.75</v>
      </c>
      <c r="H13" s="35">
        <f t="shared" si="0"/>
        <v>463054.45759999997</v>
      </c>
    </row>
    <row r="14" spans="1:8" ht="24" x14ac:dyDescent="0.25">
      <c r="A14" s="15">
        <v>11</v>
      </c>
      <c r="B14" s="15">
        <v>42321500</v>
      </c>
      <c r="C14" s="27" t="s">
        <v>22</v>
      </c>
      <c r="D14" s="39" t="s">
        <v>0</v>
      </c>
      <c r="E14" s="39" t="s">
        <v>0</v>
      </c>
      <c r="F14" s="29">
        <v>929507.04</v>
      </c>
      <c r="G14" s="32">
        <v>1722463</v>
      </c>
      <c r="H14" s="35">
        <f t="shared" si="0"/>
        <v>929507.04</v>
      </c>
    </row>
    <row r="15" spans="1:8" ht="36" x14ac:dyDescent="0.25">
      <c r="A15" s="15">
        <v>12</v>
      </c>
      <c r="B15" s="15">
        <v>42321500</v>
      </c>
      <c r="C15" s="27" t="s">
        <v>23</v>
      </c>
      <c r="D15" s="39" t="s">
        <v>0</v>
      </c>
      <c r="E15" s="39" t="s">
        <v>0</v>
      </c>
      <c r="F15" s="29">
        <v>3240955.872</v>
      </c>
      <c r="G15" s="32">
        <v>2393871.9750000001</v>
      </c>
      <c r="H15" s="35">
        <f t="shared" si="0"/>
        <v>2393871.9750000001</v>
      </c>
    </row>
    <row r="16" spans="1:8" ht="24" x14ac:dyDescent="0.25">
      <c r="A16" s="15">
        <v>13</v>
      </c>
      <c r="B16" s="15">
        <v>42321500</v>
      </c>
      <c r="C16" s="27" t="s">
        <v>24</v>
      </c>
      <c r="D16" s="39" t="s">
        <v>0</v>
      </c>
      <c r="E16" s="39" t="s">
        <v>0</v>
      </c>
      <c r="F16" s="29">
        <v>3837856.176</v>
      </c>
      <c r="G16" s="32">
        <v>2393871.9750000001</v>
      </c>
      <c r="H16" s="35">
        <f t="shared" si="0"/>
        <v>2393871.9750000001</v>
      </c>
    </row>
    <row r="17" spans="1:8" ht="24" x14ac:dyDescent="0.25">
      <c r="A17" s="15">
        <v>14</v>
      </c>
      <c r="B17" s="15">
        <v>42321500</v>
      </c>
      <c r="C17" s="27" t="s">
        <v>25</v>
      </c>
      <c r="D17" s="39" t="s">
        <v>0</v>
      </c>
      <c r="E17" s="39" t="s">
        <v>0</v>
      </c>
      <c r="F17" s="29">
        <v>2678212.1519999998</v>
      </c>
      <c r="G17" s="32">
        <v>2715159.6</v>
      </c>
      <c r="H17" s="35">
        <f t="shared" si="0"/>
        <v>2678212.1519999998</v>
      </c>
    </row>
    <row r="18" spans="1:8" ht="25.5" customHeight="1" x14ac:dyDescent="0.25">
      <c r="A18" s="15">
        <v>15</v>
      </c>
      <c r="B18" s="15">
        <v>42321500</v>
      </c>
      <c r="C18" s="27" t="s">
        <v>26</v>
      </c>
      <c r="D18" s="39" t="s">
        <v>0</v>
      </c>
      <c r="E18" s="39" t="s">
        <v>0</v>
      </c>
      <c r="F18" s="29">
        <v>2678212.1519999998</v>
      </c>
      <c r="G18" s="32">
        <v>2568909.6</v>
      </c>
      <c r="H18" s="35">
        <f t="shared" si="0"/>
        <v>2568909.6</v>
      </c>
    </row>
    <row r="19" spans="1:8" ht="22.5" customHeight="1" x14ac:dyDescent="0.25">
      <c r="A19" s="15">
        <v>16</v>
      </c>
      <c r="B19" s="15">
        <v>42321500</v>
      </c>
      <c r="C19" s="27" t="s">
        <v>27</v>
      </c>
      <c r="D19" s="39" t="s">
        <v>0</v>
      </c>
      <c r="E19" s="39" t="s">
        <v>0</v>
      </c>
      <c r="F19" s="29">
        <v>223977.60000000001</v>
      </c>
      <c r="G19" s="32">
        <v>814631.5</v>
      </c>
      <c r="H19" s="35">
        <f t="shared" si="0"/>
        <v>223977.60000000001</v>
      </c>
    </row>
    <row r="20" spans="1:8" ht="24" x14ac:dyDescent="0.25">
      <c r="A20" s="15">
        <v>17</v>
      </c>
      <c r="B20" s="15">
        <v>42321500</v>
      </c>
      <c r="C20" s="27" t="s">
        <v>28</v>
      </c>
      <c r="D20" s="39" t="s">
        <v>0</v>
      </c>
      <c r="E20" s="39" t="s">
        <v>0</v>
      </c>
      <c r="F20" s="29">
        <v>1808171.1647999999</v>
      </c>
      <c r="G20" s="32">
        <v>2588605.7999999998</v>
      </c>
      <c r="H20" s="35">
        <f t="shared" si="0"/>
        <v>1808171.1647999999</v>
      </c>
    </row>
    <row r="21" spans="1:8" ht="24" x14ac:dyDescent="0.25">
      <c r="A21" s="15">
        <v>18</v>
      </c>
      <c r="B21" s="15">
        <v>42321500</v>
      </c>
      <c r="C21" s="27" t="s">
        <v>29</v>
      </c>
      <c r="D21" s="39" t="s">
        <v>0</v>
      </c>
      <c r="E21" s="39" t="s">
        <v>0</v>
      </c>
      <c r="F21" s="29">
        <v>1716004.3824</v>
      </c>
      <c r="G21" s="32">
        <v>2588605.7999999998</v>
      </c>
      <c r="H21" s="35">
        <f t="shared" si="0"/>
        <v>1716004.3824</v>
      </c>
    </row>
    <row r="22" spans="1:8" ht="24" x14ac:dyDescent="0.25">
      <c r="A22" s="15">
        <v>19</v>
      </c>
      <c r="B22" s="15">
        <v>42321500</v>
      </c>
      <c r="C22" s="27" t="s">
        <v>30</v>
      </c>
      <c r="D22" s="39" t="s">
        <v>0</v>
      </c>
      <c r="E22" s="39" t="s">
        <v>0</v>
      </c>
      <c r="F22" s="29">
        <v>1920383.9424000001</v>
      </c>
      <c r="G22" s="32">
        <v>3158666.2749999999</v>
      </c>
      <c r="H22" s="35">
        <f t="shared" si="0"/>
        <v>1920383.9424000001</v>
      </c>
    </row>
    <row r="23" spans="1:8" ht="16.5" customHeight="1" x14ac:dyDescent="0.25">
      <c r="A23" s="15">
        <v>20</v>
      </c>
      <c r="B23" s="15">
        <v>42321500</v>
      </c>
      <c r="C23" s="27" t="s">
        <v>31</v>
      </c>
      <c r="D23" s="39" t="s">
        <v>0</v>
      </c>
      <c r="E23" s="39" t="s">
        <v>0</v>
      </c>
      <c r="F23" s="29">
        <v>832369.7648</v>
      </c>
      <c r="G23" s="32">
        <v>1444932</v>
      </c>
      <c r="H23" s="35">
        <f t="shared" si="0"/>
        <v>832369.7648</v>
      </c>
    </row>
    <row r="24" spans="1:8" s="5" customFormat="1" ht="19.5" customHeight="1" x14ac:dyDescent="0.25">
      <c r="A24" s="15">
        <v>21</v>
      </c>
      <c r="B24" s="15">
        <v>42321500</v>
      </c>
      <c r="C24" s="27" t="s">
        <v>32</v>
      </c>
      <c r="D24" s="39" t="s">
        <v>0</v>
      </c>
      <c r="E24" s="39" t="s">
        <v>0</v>
      </c>
      <c r="F24" s="29">
        <v>3258389.9263999998</v>
      </c>
      <c r="G24" s="30">
        <v>5092181</v>
      </c>
      <c r="H24" s="35">
        <f t="shared" si="0"/>
        <v>3258389.9263999998</v>
      </c>
    </row>
    <row r="25" spans="1:8" ht="24" x14ac:dyDescent="0.25">
      <c r="A25" s="15">
        <v>22</v>
      </c>
      <c r="B25" s="15">
        <v>42321500</v>
      </c>
      <c r="C25" s="27" t="s">
        <v>33</v>
      </c>
      <c r="D25" s="39" t="s">
        <v>0</v>
      </c>
      <c r="E25" s="39" t="s">
        <v>0</v>
      </c>
      <c r="F25" s="29">
        <v>1978468.8</v>
      </c>
      <c r="G25" s="30">
        <v>1447485</v>
      </c>
      <c r="H25" s="35">
        <f t="shared" si="0"/>
        <v>1447485</v>
      </c>
    </row>
    <row r="26" spans="1:8" ht="24" x14ac:dyDescent="0.25">
      <c r="A26" s="15">
        <v>23</v>
      </c>
      <c r="B26" s="15">
        <v>42321500</v>
      </c>
      <c r="C26" s="27" t="s">
        <v>34</v>
      </c>
      <c r="D26" s="39" t="s">
        <v>0</v>
      </c>
      <c r="E26" s="39" t="s">
        <v>0</v>
      </c>
      <c r="F26" s="29">
        <v>4277004.9840000002</v>
      </c>
      <c r="G26" s="30">
        <v>5092181</v>
      </c>
      <c r="H26" s="35">
        <f t="shared" si="0"/>
        <v>4277004.9840000002</v>
      </c>
    </row>
    <row r="27" spans="1:8" ht="24" x14ac:dyDescent="0.25">
      <c r="A27" s="15">
        <v>24</v>
      </c>
      <c r="B27" s="15">
        <v>42321500</v>
      </c>
      <c r="C27" s="27" t="s">
        <v>35</v>
      </c>
      <c r="D27" s="39" t="s">
        <v>0</v>
      </c>
      <c r="E27" s="39" t="s">
        <v>0</v>
      </c>
      <c r="F27" s="29">
        <v>4277004.9840000002</v>
      </c>
      <c r="G27" s="30">
        <v>5092181</v>
      </c>
      <c r="H27" s="35">
        <f t="shared" si="0"/>
        <v>4277004.9840000002</v>
      </c>
    </row>
    <row r="28" spans="1:8" ht="24" x14ac:dyDescent="0.25">
      <c r="A28" s="15">
        <v>25</v>
      </c>
      <c r="B28" s="15">
        <v>42321500</v>
      </c>
      <c r="C28" s="27" t="s">
        <v>36</v>
      </c>
      <c r="D28" s="39" t="s">
        <v>0</v>
      </c>
      <c r="E28" s="39" t="s">
        <v>0</v>
      </c>
      <c r="F28" s="29">
        <v>4277004.9840000002</v>
      </c>
      <c r="G28" s="30">
        <v>5092181</v>
      </c>
      <c r="H28" s="35">
        <f t="shared" si="0"/>
        <v>4277004.9840000002</v>
      </c>
    </row>
    <row r="29" spans="1:8" ht="24" x14ac:dyDescent="0.25">
      <c r="A29" s="15">
        <v>26</v>
      </c>
      <c r="B29" s="15">
        <v>42321500</v>
      </c>
      <c r="C29" s="27" t="s">
        <v>37</v>
      </c>
      <c r="D29" s="39" t="s">
        <v>0</v>
      </c>
      <c r="E29" s="39" t="s">
        <v>0</v>
      </c>
      <c r="F29" s="29">
        <v>4277004.9840000002</v>
      </c>
      <c r="G29" s="30">
        <v>5092181</v>
      </c>
      <c r="H29" s="35">
        <f t="shared" si="0"/>
        <v>4277004.9840000002</v>
      </c>
    </row>
    <row r="30" spans="1:8" ht="24" x14ac:dyDescent="0.25">
      <c r="A30" s="15">
        <v>27</v>
      </c>
      <c r="B30" s="15">
        <v>42321500</v>
      </c>
      <c r="C30" s="27" t="s">
        <v>38</v>
      </c>
      <c r="D30" s="39" t="s">
        <v>0</v>
      </c>
      <c r="E30" s="39" t="s">
        <v>0</v>
      </c>
      <c r="F30" s="29">
        <v>4277004.9840000002</v>
      </c>
      <c r="G30" s="30">
        <v>5092181</v>
      </c>
      <c r="H30" s="35">
        <f t="shared" si="0"/>
        <v>4277004.9840000002</v>
      </c>
    </row>
    <row r="31" spans="1:8" x14ac:dyDescent="0.25">
      <c r="A31" s="15">
        <v>28</v>
      </c>
      <c r="B31" s="15">
        <v>42321500</v>
      </c>
      <c r="C31" s="27" t="s">
        <v>39</v>
      </c>
      <c r="D31" s="39" t="s">
        <v>0</v>
      </c>
      <c r="E31" s="39" t="s">
        <v>0</v>
      </c>
      <c r="F31" s="29">
        <v>116177.6336</v>
      </c>
      <c r="G31" s="30">
        <v>101525.625</v>
      </c>
      <c r="H31" s="35">
        <f t="shared" si="0"/>
        <v>101525.625</v>
      </c>
    </row>
    <row r="32" spans="1:8" x14ac:dyDescent="0.25">
      <c r="A32" s="15">
        <v>29</v>
      </c>
      <c r="B32" s="15">
        <v>42321500</v>
      </c>
      <c r="C32" s="27" t="s">
        <v>40</v>
      </c>
      <c r="D32" s="39" t="s">
        <v>0</v>
      </c>
      <c r="E32" s="39" t="s">
        <v>0</v>
      </c>
      <c r="F32" s="29">
        <v>341664.25439999998</v>
      </c>
      <c r="G32" s="30">
        <v>291255.72499999998</v>
      </c>
      <c r="H32" s="35">
        <f t="shared" si="0"/>
        <v>291255.72499999998</v>
      </c>
    </row>
    <row r="33" spans="1:8" x14ac:dyDescent="0.25">
      <c r="A33" s="15">
        <v>30</v>
      </c>
      <c r="B33" s="15">
        <v>42321500</v>
      </c>
      <c r="C33" s="27" t="s">
        <v>41</v>
      </c>
      <c r="D33" s="39" t="s">
        <v>0</v>
      </c>
      <c r="E33" s="39" t="s">
        <v>0</v>
      </c>
      <c r="F33" s="29">
        <v>78392.160000000003</v>
      </c>
      <c r="G33" s="30">
        <v>145737.72500000001</v>
      </c>
      <c r="H33" s="35">
        <f t="shared" si="0"/>
        <v>78392.160000000003</v>
      </c>
    </row>
    <row r="34" spans="1:8" x14ac:dyDescent="0.25">
      <c r="A34" s="15">
        <v>31</v>
      </c>
      <c r="B34" s="15">
        <v>42321500</v>
      </c>
      <c r="C34" s="27" t="s">
        <v>42</v>
      </c>
      <c r="D34" s="39" t="s">
        <v>0</v>
      </c>
      <c r="E34" s="39" t="s">
        <v>0</v>
      </c>
      <c r="F34" s="29">
        <v>471602.93599999999</v>
      </c>
      <c r="G34" s="30">
        <v>651350.32499999995</v>
      </c>
      <c r="H34" s="35">
        <f t="shared" si="0"/>
        <v>471602.93599999999</v>
      </c>
    </row>
    <row r="35" spans="1:8" x14ac:dyDescent="0.25">
      <c r="A35" s="15">
        <v>32</v>
      </c>
      <c r="B35" s="15">
        <v>42321500</v>
      </c>
      <c r="C35" s="27" t="s">
        <v>43</v>
      </c>
      <c r="D35" s="39" t="s">
        <v>0</v>
      </c>
      <c r="E35" s="39" t="s">
        <v>0</v>
      </c>
      <c r="F35" s="29">
        <v>78392.160000000003</v>
      </c>
      <c r="G35" s="30">
        <v>199414.5</v>
      </c>
      <c r="H35" s="35">
        <f t="shared" si="0"/>
        <v>78392.160000000003</v>
      </c>
    </row>
    <row r="36" spans="1:8" x14ac:dyDescent="0.25">
      <c r="A36" s="15">
        <v>33</v>
      </c>
      <c r="B36" s="15">
        <v>42321500</v>
      </c>
      <c r="C36" s="27" t="s">
        <v>44</v>
      </c>
      <c r="D36" s="39" t="s">
        <v>0</v>
      </c>
      <c r="E36" s="39" t="s">
        <v>0</v>
      </c>
      <c r="F36" s="29">
        <v>279972</v>
      </c>
      <c r="G36" s="30">
        <v>717044.32499999995</v>
      </c>
      <c r="H36" s="35">
        <f t="shared" si="0"/>
        <v>279972</v>
      </c>
    </row>
    <row r="37" spans="1:8" x14ac:dyDescent="0.25">
      <c r="A37" s="15">
        <v>34</v>
      </c>
      <c r="B37" s="15">
        <v>42321500</v>
      </c>
      <c r="C37" s="27" t="s">
        <v>45</v>
      </c>
      <c r="D37" s="39" t="s">
        <v>0</v>
      </c>
      <c r="E37" s="39" t="s">
        <v>0</v>
      </c>
      <c r="F37" s="29">
        <v>631032.00159999996</v>
      </c>
      <c r="G37" s="30">
        <v>629297.68703703699</v>
      </c>
      <c r="H37" s="35">
        <f t="shared" si="0"/>
        <v>629297.68703703699</v>
      </c>
    </row>
    <row r="38" spans="1:8" x14ac:dyDescent="0.25">
      <c r="A38" s="15">
        <v>35</v>
      </c>
      <c r="B38" s="15">
        <v>42321500</v>
      </c>
      <c r="C38" s="27" t="s">
        <v>46</v>
      </c>
      <c r="D38" s="39" t="s">
        <v>0</v>
      </c>
      <c r="E38" s="39" t="s">
        <v>0</v>
      </c>
      <c r="F38" s="29">
        <v>243264.56</v>
      </c>
      <c r="G38" s="30">
        <v>267366.72499999998</v>
      </c>
      <c r="H38" s="35">
        <f t="shared" si="0"/>
        <v>243264.56</v>
      </c>
    </row>
    <row r="39" spans="1:8" x14ac:dyDescent="0.25">
      <c r="A39" s="15">
        <v>36</v>
      </c>
      <c r="B39" s="15">
        <v>42321500</v>
      </c>
      <c r="C39" s="6" t="s">
        <v>47</v>
      </c>
      <c r="D39" s="39" t="s">
        <v>0</v>
      </c>
      <c r="E39" s="39" t="s">
        <v>0</v>
      </c>
      <c r="F39" s="29">
        <v>116128.09080000001</v>
      </c>
      <c r="G39" s="30">
        <v>105400</v>
      </c>
      <c r="H39" s="35">
        <f t="shared" si="0"/>
        <v>105400</v>
      </c>
    </row>
    <row r="40" spans="1:8" x14ac:dyDescent="0.25">
      <c r="A40" s="15">
        <v>37</v>
      </c>
      <c r="B40" s="15">
        <v>42321500</v>
      </c>
      <c r="C40" s="27" t="s">
        <v>48</v>
      </c>
      <c r="D40" s="39" t="s">
        <v>0</v>
      </c>
      <c r="E40" s="39" t="s">
        <v>0</v>
      </c>
      <c r="F40" s="29">
        <v>111988.8</v>
      </c>
      <c r="G40" s="30">
        <v>108275</v>
      </c>
      <c r="H40" s="35">
        <f t="shared" si="0"/>
        <v>108275</v>
      </c>
    </row>
    <row r="41" spans="1:8" x14ac:dyDescent="0.25">
      <c r="A41" s="15">
        <v>38</v>
      </c>
      <c r="B41" s="15">
        <v>42321500</v>
      </c>
      <c r="C41" s="27" t="s">
        <v>49</v>
      </c>
      <c r="D41" s="39" t="s">
        <v>0</v>
      </c>
      <c r="E41" s="39" t="s">
        <v>0</v>
      </c>
      <c r="F41" s="29">
        <v>58231.184500000003</v>
      </c>
      <c r="G41" s="30">
        <v>55304.474999999999</v>
      </c>
      <c r="H41" s="35">
        <f t="shared" si="0"/>
        <v>55304.474999999999</v>
      </c>
    </row>
    <row r="42" spans="1:8" x14ac:dyDescent="0.25">
      <c r="A42" s="15">
        <v>39</v>
      </c>
      <c r="B42" s="15">
        <v>42321500</v>
      </c>
      <c r="C42" s="27" t="s">
        <v>50</v>
      </c>
      <c r="D42" s="39" t="s">
        <v>0</v>
      </c>
      <c r="E42" s="39" t="s">
        <v>0</v>
      </c>
      <c r="F42" s="29">
        <v>60628.119399999996</v>
      </c>
      <c r="G42" s="30">
        <v>71000</v>
      </c>
      <c r="H42" s="35">
        <f t="shared" si="0"/>
        <v>60628.119399999996</v>
      </c>
    </row>
    <row r="43" spans="1:8" x14ac:dyDescent="0.25">
      <c r="A43" s="15">
        <v>40</v>
      </c>
      <c r="B43" s="15">
        <v>42321500</v>
      </c>
      <c r="C43" s="6" t="s">
        <v>51</v>
      </c>
      <c r="D43" s="39" t="s">
        <v>0</v>
      </c>
      <c r="E43" s="39" t="s">
        <v>0</v>
      </c>
      <c r="F43" s="29">
        <v>1049740.8264000001</v>
      </c>
      <c r="G43" s="30">
        <v>2009778.0555555555</v>
      </c>
      <c r="H43" s="35">
        <f t="shared" si="0"/>
        <v>1049740.8264000001</v>
      </c>
    </row>
    <row r="44" spans="1:8" x14ac:dyDescent="0.25">
      <c r="A44" s="15">
        <v>41</v>
      </c>
      <c r="B44" s="15">
        <v>42321500</v>
      </c>
      <c r="C44" s="6" t="s">
        <v>52</v>
      </c>
      <c r="D44" s="39" t="s">
        <v>0</v>
      </c>
      <c r="E44" s="39" t="s">
        <v>0</v>
      </c>
      <c r="F44" s="29">
        <v>1055681.5356999999</v>
      </c>
      <c r="G44" s="30">
        <v>2009778.0555555555</v>
      </c>
      <c r="H44" s="35">
        <f t="shared" si="0"/>
        <v>1055681.5356999999</v>
      </c>
    </row>
    <row r="45" spans="1:8" x14ac:dyDescent="0.25">
      <c r="A45" s="15">
        <v>42</v>
      </c>
      <c r="B45" s="15">
        <v>42321500</v>
      </c>
      <c r="C45" s="6" t="s">
        <v>53</v>
      </c>
      <c r="D45" s="39" t="s">
        <v>0</v>
      </c>
      <c r="E45" s="39" t="s">
        <v>0</v>
      </c>
      <c r="F45" s="29">
        <v>1049740.8264000001</v>
      </c>
      <c r="G45" s="30">
        <v>2009778.0555555555</v>
      </c>
      <c r="H45" s="35">
        <f t="shared" si="0"/>
        <v>1049740.8264000001</v>
      </c>
    </row>
    <row r="46" spans="1:8" x14ac:dyDescent="0.25">
      <c r="A46" s="15">
        <v>43</v>
      </c>
      <c r="B46" s="15">
        <v>42321500</v>
      </c>
      <c r="C46" s="6" t="s">
        <v>54</v>
      </c>
      <c r="D46" s="39" t="s">
        <v>0</v>
      </c>
      <c r="E46" s="39" t="s">
        <v>0</v>
      </c>
      <c r="F46" s="29">
        <v>977848.31110000005</v>
      </c>
      <c r="G46" s="30">
        <v>1196658.9555555554</v>
      </c>
      <c r="H46" s="35">
        <f t="shared" si="0"/>
        <v>977848.31110000005</v>
      </c>
    </row>
    <row r="47" spans="1:8" x14ac:dyDescent="0.25">
      <c r="A47" s="15">
        <v>44</v>
      </c>
      <c r="B47" s="15">
        <v>42321500</v>
      </c>
      <c r="C47" s="6" t="s">
        <v>55</v>
      </c>
      <c r="D47" s="39" t="s">
        <v>0</v>
      </c>
      <c r="E47" s="39" t="s">
        <v>0</v>
      </c>
      <c r="F47" s="29">
        <v>775231.79960000003</v>
      </c>
      <c r="G47" s="30">
        <v>1239511.5555555555</v>
      </c>
      <c r="H47" s="35">
        <f t="shared" si="0"/>
        <v>775231.79960000003</v>
      </c>
    </row>
    <row r="48" spans="1:8" x14ac:dyDescent="0.25">
      <c r="A48" s="15">
        <v>45</v>
      </c>
      <c r="B48" s="15">
        <v>42321500</v>
      </c>
      <c r="C48" s="6" t="s">
        <v>56</v>
      </c>
      <c r="D48" s="39" t="s">
        <v>0</v>
      </c>
      <c r="E48" s="39" t="s">
        <v>0</v>
      </c>
      <c r="F48" s="29">
        <v>1035080.8828</v>
      </c>
      <c r="G48" s="30">
        <v>1196658.9555555554</v>
      </c>
      <c r="H48" s="35">
        <f t="shared" si="0"/>
        <v>1035080.8828</v>
      </c>
    </row>
    <row r="49" spans="1:8" ht="24" x14ac:dyDescent="0.25">
      <c r="A49" s="15">
        <v>46</v>
      </c>
      <c r="B49" s="15">
        <v>42321500</v>
      </c>
      <c r="C49" s="27" t="s">
        <v>57</v>
      </c>
      <c r="D49" s="39" t="s">
        <v>0</v>
      </c>
      <c r="E49" s="39" t="s">
        <v>0</v>
      </c>
      <c r="F49" s="29">
        <v>2467054.7691000002</v>
      </c>
      <c r="G49" s="30">
        <v>5314396.5</v>
      </c>
      <c r="H49" s="35">
        <f t="shared" si="0"/>
        <v>2467054.7691000002</v>
      </c>
    </row>
    <row r="50" spans="1:8" ht="24" x14ac:dyDescent="0.25">
      <c r="A50" s="15">
        <v>47</v>
      </c>
      <c r="B50" s="15">
        <v>42321500</v>
      </c>
      <c r="C50" s="27" t="s">
        <v>58</v>
      </c>
      <c r="D50" s="39" t="s">
        <v>0</v>
      </c>
      <c r="E50" s="39" t="s">
        <v>0</v>
      </c>
      <c r="F50" s="29">
        <v>281924.76779999997</v>
      </c>
      <c r="G50" s="30">
        <v>529129.5</v>
      </c>
      <c r="H50" s="35">
        <f t="shared" si="0"/>
        <v>281924.76779999997</v>
      </c>
    </row>
    <row r="51" spans="1:8" x14ac:dyDescent="0.25">
      <c r="A51" s="15">
        <v>48</v>
      </c>
      <c r="B51" s="15">
        <v>42321500</v>
      </c>
      <c r="C51" s="27" t="s">
        <v>59</v>
      </c>
      <c r="D51" s="39" t="s">
        <v>0</v>
      </c>
      <c r="E51" s="39" t="s">
        <v>0</v>
      </c>
      <c r="F51" s="29">
        <v>212216.7169</v>
      </c>
      <c r="G51" s="30">
        <v>511905</v>
      </c>
      <c r="H51" s="35">
        <f t="shared" si="0"/>
        <v>212216.7169</v>
      </c>
    </row>
    <row r="52" spans="1:8" x14ac:dyDescent="0.25">
      <c r="A52" s="15">
        <v>49</v>
      </c>
      <c r="B52" s="15">
        <v>42321500</v>
      </c>
      <c r="C52" s="27" t="s">
        <v>60</v>
      </c>
      <c r="D52" s="39" t="s">
        <v>0</v>
      </c>
      <c r="E52" s="39" t="s">
        <v>0</v>
      </c>
      <c r="F52" s="29">
        <v>862382.76319999993</v>
      </c>
      <c r="G52" s="30">
        <v>1032138.675</v>
      </c>
      <c r="H52" s="35">
        <f t="shared" si="0"/>
        <v>862382.76319999993</v>
      </c>
    </row>
    <row r="53" spans="1:8" ht="24" x14ac:dyDescent="0.25">
      <c r="A53" s="15">
        <v>50</v>
      </c>
      <c r="B53" s="15">
        <v>42321500</v>
      </c>
      <c r="C53" s="27" t="s">
        <v>61</v>
      </c>
      <c r="D53" s="39" t="s">
        <v>0</v>
      </c>
      <c r="E53" s="39" t="s">
        <v>0</v>
      </c>
      <c r="F53" s="29">
        <v>2360910.5520000001</v>
      </c>
      <c r="G53" s="30">
        <v>3594652.125</v>
      </c>
      <c r="H53" s="35">
        <f t="shared" si="0"/>
        <v>2360910.5520000001</v>
      </c>
    </row>
    <row r="54" spans="1:8" x14ac:dyDescent="0.25">
      <c r="A54" s="15">
        <v>51</v>
      </c>
      <c r="B54" s="15">
        <v>42321500</v>
      </c>
      <c r="C54" s="27" t="s">
        <v>62</v>
      </c>
      <c r="D54" s="39" t="s">
        <v>0</v>
      </c>
      <c r="E54" s="39" t="s">
        <v>0</v>
      </c>
      <c r="F54" s="29">
        <v>290549.85119999998</v>
      </c>
      <c r="G54" s="30">
        <v>342013.77500000002</v>
      </c>
      <c r="H54" s="35">
        <f t="shared" si="0"/>
        <v>290549.85119999998</v>
      </c>
    </row>
    <row r="55" spans="1:8" x14ac:dyDescent="0.25">
      <c r="A55" s="15">
        <v>52</v>
      </c>
      <c r="B55" s="15">
        <v>42321500</v>
      </c>
      <c r="C55" s="27" t="s">
        <v>63</v>
      </c>
      <c r="D55" s="39" t="s">
        <v>0</v>
      </c>
      <c r="E55" s="39" t="s">
        <v>0</v>
      </c>
      <c r="F55" s="29">
        <v>215858.53210000001</v>
      </c>
      <c r="G55" s="30">
        <v>204024.95</v>
      </c>
      <c r="H55" s="35">
        <f t="shared" si="0"/>
        <v>204024.95</v>
      </c>
    </row>
    <row r="56" spans="1:8" ht="24" x14ac:dyDescent="0.25">
      <c r="A56" s="15">
        <v>53</v>
      </c>
      <c r="B56" s="15">
        <v>42321500</v>
      </c>
      <c r="C56" s="27" t="s">
        <v>64</v>
      </c>
      <c r="D56" s="39" t="s">
        <v>0</v>
      </c>
      <c r="E56" s="39" t="s">
        <v>0</v>
      </c>
      <c r="F56" s="29">
        <v>2711063.3311999999</v>
      </c>
      <c r="G56" s="30">
        <v>5174118</v>
      </c>
      <c r="H56" s="35">
        <f t="shared" si="0"/>
        <v>2711063.3311999999</v>
      </c>
    </row>
    <row r="57" spans="1:8" x14ac:dyDescent="0.25">
      <c r="A57" s="15">
        <v>54</v>
      </c>
      <c r="B57" s="15">
        <v>42321500</v>
      </c>
      <c r="C57" s="27" t="s">
        <v>65</v>
      </c>
      <c r="D57" s="39" t="s">
        <v>0</v>
      </c>
      <c r="E57" s="39" t="s">
        <v>0</v>
      </c>
      <c r="F57" s="29">
        <v>478619.7696</v>
      </c>
      <c r="G57" s="30">
        <v>774118</v>
      </c>
      <c r="H57" s="35">
        <f t="shared" si="0"/>
        <v>478619.7696</v>
      </c>
    </row>
    <row r="58" spans="1:8" x14ac:dyDescent="0.25">
      <c r="A58" s="15">
        <v>55</v>
      </c>
      <c r="B58" s="15">
        <v>42321500</v>
      </c>
      <c r="C58" s="27" t="s">
        <v>66</v>
      </c>
      <c r="D58" s="39" t="s">
        <v>0</v>
      </c>
      <c r="E58" s="39" t="s">
        <v>0</v>
      </c>
      <c r="F58" s="29">
        <v>924253.74719999998</v>
      </c>
      <c r="G58" s="30">
        <v>703530</v>
      </c>
      <c r="H58" s="35">
        <f t="shared" si="0"/>
        <v>703530</v>
      </c>
    </row>
    <row r="59" spans="1:8" x14ac:dyDescent="0.25">
      <c r="A59" s="15">
        <v>56</v>
      </c>
      <c r="B59" s="15">
        <v>42321500</v>
      </c>
      <c r="C59" s="27" t="s">
        <v>67</v>
      </c>
      <c r="D59" s="39" t="s">
        <v>0</v>
      </c>
      <c r="E59" s="39" t="s">
        <v>0</v>
      </c>
      <c r="F59" s="29">
        <v>279417.712</v>
      </c>
      <c r="G59" s="30">
        <v>527426.66666666663</v>
      </c>
      <c r="H59" s="35">
        <f t="shared" si="0"/>
        <v>279417.712</v>
      </c>
    </row>
    <row r="60" spans="1:8" ht="24" x14ac:dyDescent="0.25">
      <c r="A60" s="15">
        <v>57</v>
      </c>
      <c r="B60" s="15">
        <v>42321500</v>
      </c>
      <c r="C60" s="27" t="s">
        <v>68</v>
      </c>
      <c r="D60" s="39" t="s">
        <v>0</v>
      </c>
      <c r="E60" s="39" t="s">
        <v>0</v>
      </c>
      <c r="F60" s="29">
        <v>2264662.4</v>
      </c>
      <c r="G60" s="30">
        <v>3547551.6</v>
      </c>
      <c r="H60" s="35">
        <f t="shared" si="0"/>
        <v>2264662.4</v>
      </c>
    </row>
    <row r="61" spans="1:8" ht="24" x14ac:dyDescent="0.25">
      <c r="A61" s="15">
        <v>58</v>
      </c>
      <c r="B61" s="15">
        <v>42321500</v>
      </c>
      <c r="C61" s="27" t="s">
        <v>69</v>
      </c>
      <c r="D61" s="39" t="s">
        <v>0</v>
      </c>
      <c r="E61" s="39" t="s">
        <v>0</v>
      </c>
      <c r="F61" s="29">
        <v>246935.304</v>
      </c>
      <c r="G61" s="30">
        <v>397480.68712499994</v>
      </c>
      <c r="H61" s="35">
        <f t="shared" si="0"/>
        <v>246935.304</v>
      </c>
    </row>
    <row r="62" spans="1:8" x14ac:dyDescent="0.25">
      <c r="A62" s="15">
        <v>59</v>
      </c>
      <c r="B62" s="15">
        <v>42321500</v>
      </c>
      <c r="C62" s="27" t="s">
        <v>70</v>
      </c>
      <c r="D62" s="39" t="s">
        <v>0</v>
      </c>
      <c r="E62" s="39" t="s">
        <v>0</v>
      </c>
      <c r="F62" s="29">
        <v>220292.70899999997</v>
      </c>
      <c r="G62" s="30">
        <v>516622.5</v>
      </c>
      <c r="H62" s="35">
        <f t="shared" si="0"/>
        <v>220292.70899999997</v>
      </c>
    </row>
    <row r="63" spans="1:8" x14ac:dyDescent="0.25">
      <c r="A63" s="15">
        <v>60</v>
      </c>
      <c r="B63" s="15">
        <v>42321500</v>
      </c>
      <c r="C63" s="27" t="s">
        <v>71</v>
      </c>
      <c r="D63" s="39" t="s">
        <v>0</v>
      </c>
      <c r="E63" s="39" t="s">
        <v>0</v>
      </c>
      <c r="F63" s="29">
        <v>714685.0673</v>
      </c>
      <c r="G63" s="30">
        <v>667313.35912499996</v>
      </c>
      <c r="H63" s="35">
        <f t="shared" si="0"/>
        <v>667313.35912499996</v>
      </c>
    </row>
    <row r="64" spans="1:8" x14ac:dyDescent="0.25">
      <c r="A64" s="15">
        <v>61</v>
      </c>
      <c r="B64" s="15">
        <v>42321500</v>
      </c>
      <c r="C64" s="27" t="s">
        <v>72</v>
      </c>
      <c r="D64" s="39" t="s">
        <v>0</v>
      </c>
      <c r="E64" s="39" t="s">
        <v>0</v>
      </c>
      <c r="F64" s="29">
        <v>311289.63529999997</v>
      </c>
      <c r="G64" s="30">
        <v>381467.45791666664</v>
      </c>
      <c r="H64" s="35">
        <f t="shared" si="0"/>
        <v>311289.63529999997</v>
      </c>
    </row>
    <row r="65" spans="1:8" x14ac:dyDescent="0.25">
      <c r="A65" s="15">
        <v>62</v>
      </c>
      <c r="B65" s="15">
        <v>42321500</v>
      </c>
      <c r="C65" s="27" t="s">
        <v>73</v>
      </c>
      <c r="D65" s="39" t="s">
        <v>0</v>
      </c>
      <c r="E65" s="39" t="s">
        <v>0</v>
      </c>
      <c r="F65" s="29">
        <v>318864.46120000002</v>
      </c>
      <c r="G65" s="30">
        <v>349941.81430555554</v>
      </c>
      <c r="H65" s="35">
        <f t="shared" si="0"/>
        <v>318864.46120000002</v>
      </c>
    </row>
    <row r="66" spans="1:8" ht="15" customHeight="1" x14ac:dyDescent="0.25">
      <c r="A66" s="58" t="s">
        <v>74</v>
      </c>
      <c r="B66" s="58"/>
      <c r="C66" s="58"/>
      <c r="D66" s="58"/>
      <c r="E66" s="58"/>
      <c r="F66" s="58"/>
      <c r="G66" s="58"/>
      <c r="H66" s="59"/>
    </row>
    <row r="67" spans="1:8" x14ac:dyDescent="0.25">
      <c r="A67" s="15">
        <v>63</v>
      </c>
      <c r="B67" s="15">
        <v>42321500</v>
      </c>
      <c r="C67" s="27" t="s">
        <v>75</v>
      </c>
      <c r="D67" s="39" t="s">
        <v>0</v>
      </c>
      <c r="E67" s="39" t="s">
        <v>0</v>
      </c>
      <c r="F67" s="28">
        <v>298312.67949999997</v>
      </c>
      <c r="G67" s="30">
        <v>274700</v>
      </c>
      <c r="H67" s="35">
        <f t="shared" si="0"/>
        <v>274700</v>
      </c>
    </row>
    <row r="68" spans="1:8" x14ac:dyDescent="0.25">
      <c r="A68" s="15">
        <v>64</v>
      </c>
      <c r="B68" s="15">
        <v>42321500</v>
      </c>
      <c r="C68" s="27" t="s">
        <v>76</v>
      </c>
      <c r="D68" s="39" t="s">
        <v>0</v>
      </c>
      <c r="E68" s="39" t="s">
        <v>0</v>
      </c>
      <c r="F68" s="29">
        <v>86891.996799999994</v>
      </c>
      <c r="G68" s="30">
        <v>150000</v>
      </c>
      <c r="H68" s="35">
        <f t="shared" si="0"/>
        <v>86891.996799999994</v>
      </c>
    </row>
    <row r="69" spans="1:8" x14ac:dyDescent="0.25">
      <c r="A69" s="15">
        <v>65</v>
      </c>
      <c r="B69" s="15">
        <v>42321500</v>
      </c>
      <c r="C69" s="27" t="s">
        <v>77</v>
      </c>
      <c r="D69" s="39" t="s">
        <v>0</v>
      </c>
      <c r="E69" s="39" t="s">
        <v>0</v>
      </c>
      <c r="F69" s="28">
        <v>309273.47360000003</v>
      </c>
      <c r="G69" s="30">
        <v>325815</v>
      </c>
      <c r="H69" s="35">
        <f t="shared" si="0"/>
        <v>309273.47360000003</v>
      </c>
    </row>
    <row r="70" spans="1:8" x14ac:dyDescent="0.25">
      <c r="A70" s="15">
        <v>66</v>
      </c>
      <c r="B70" s="15">
        <v>42321500</v>
      </c>
      <c r="C70" s="27" t="s">
        <v>78</v>
      </c>
      <c r="D70" s="39" t="s">
        <v>0</v>
      </c>
      <c r="E70" s="39" t="s">
        <v>0</v>
      </c>
      <c r="F70" s="28">
        <v>263792.44640000002</v>
      </c>
      <c r="G70" s="30">
        <v>274700</v>
      </c>
      <c r="H70" s="35">
        <f t="shared" ref="H70:H73" si="1">MIN(D70,E70,F70,G70)</f>
        <v>263792.44640000002</v>
      </c>
    </row>
    <row r="71" spans="1:8" ht="24" x14ac:dyDescent="0.25">
      <c r="A71" s="15">
        <v>67</v>
      </c>
      <c r="B71" s="15">
        <v>42321500</v>
      </c>
      <c r="C71" s="27" t="s">
        <v>79</v>
      </c>
      <c r="D71" s="39" t="s">
        <v>0</v>
      </c>
      <c r="E71" s="39" t="s">
        <v>0</v>
      </c>
      <c r="F71" s="28">
        <v>125842.6064</v>
      </c>
      <c r="G71" s="30">
        <v>140351</v>
      </c>
      <c r="H71" s="35">
        <f t="shared" si="1"/>
        <v>125842.6064</v>
      </c>
    </row>
    <row r="72" spans="1:8" ht="24" x14ac:dyDescent="0.25">
      <c r="A72" s="15">
        <v>68</v>
      </c>
      <c r="B72" s="15">
        <v>42321500</v>
      </c>
      <c r="C72" s="27" t="s">
        <v>80</v>
      </c>
      <c r="D72" s="39" t="s">
        <v>0</v>
      </c>
      <c r="E72" s="39" t="s">
        <v>0</v>
      </c>
      <c r="F72" s="28">
        <v>63674.116799999996</v>
      </c>
      <c r="G72" s="30">
        <v>140351</v>
      </c>
      <c r="H72" s="35">
        <f t="shared" si="1"/>
        <v>63674.116799999996</v>
      </c>
    </row>
    <row r="73" spans="1:8" ht="24" x14ac:dyDescent="0.25">
      <c r="A73" s="15">
        <v>69</v>
      </c>
      <c r="B73" s="15">
        <v>42321500</v>
      </c>
      <c r="C73" s="27" t="s">
        <v>81</v>
      </c>
      <c r="D73" s="39" t="s">
        <v>0</v>
      </c>
      <c r="E73" s="39" t="s">
        <v>0</v>
      </c>
      <c r="F73" s="28">
        <v>262173.69919999997</v>
      </c>
      <c r="G73" s="30">
        <v>149239.11475000001</v>
      </c>
      <c r="H73" s="35">
        <f t="shared" si="1"/>
        <v>149239.11475000001</v>
      </c>
    </row>
    <row r="74" spans="1:8" ht="16.5" customHeight="1" x14ac:dyDescent="0.25">
      <c r="A74" s="57" t="s">
        <v>82</v>
      </c>
      <c r="B74" s="58"/>
      <c r="C74" s="58"/>
      <c r="D74" s="58"/>
      <c r="E74" s="58"/>
      <c r="F74" s="58"/>
      <c r="G74" s="58"/>
      <c r="H74" s="59"/>
    </row>
    <row r="75" spans="1:8" ht="21.75" customHeight="1" x14ac:dyDescent="0.25">
      <c r="A75" s="15">
        <v>70</v>
      </c>
      <c r="B75" s="15">
        <v>42321500</v>
      </c>
      <c r="C75" s="6" t="s">
        <v>83</v>
      </c>
      <c r="D75" s="39" t="s">
        <v>0</v>
      </c>
      <c r="E75" s="39" t="s">
        <v>0</v>
      </c>
      <c r="F75" s="28">
        <v>661164.15020000003</v>
      </c>
      <c r="G75" s="30">
        <v>927113</v>
      </c>
      <c r="H75" s="35">
        <f t="shared" ref="H75:H78" si="2">MIN(D75,E75,F75,G75)</f>
        <v>661164.15020000003</v>
      </c>
    </row>
    <row r="76" spans="1:8" ht="21.75" customHeight="1" x14ac:dyDescent="0.25">
      <c r="A76" s="15">
        <v>71</v>
      </c>
      <c r="B76" s="15">
        <v>42321500</v>
      </c>
      <c r="C76" s="6" t="s">
        <v>84</v>
      </c>
      <c r="D76" s="39" t="s">
        <v>0</v>
      </c>
      <c r="E76" s="39" t="s">
        <v>0</v>
      </c>
      <c r="F76" s="28">
        <v>930021.74340000004</v>
      </c>
      <c r="G76" s="30">
        <v>1550342.5</v>
      </c>
      <c r="H76" s="35">
        <f t="shared" si="2"/>
        <v>930021.74340000004</v>
      </c>
    </row>
    <row r="77" spans="1:8" ht="21.75" customHeight="1" x14ac:dyDescent="0.25">
      <c r="A77" s="15">
        <v>72</v>
      </c>
      <c r="B77" s="15">
        <v>42321500</v>
      </c>
      <c r="C77" s="6" t="s">
        <v>85</v>
      </c>
      <c r="D77" s="39" t="s">
        <v>0</v>
      </c>
      <c r="E77" s="39" t="s">
        <v>0</v>
      </c>
      <c r="F77" s="28">
        <v>930021.74340000004</v>
      </c>
      <c r="G77" s="30">
        <v>1819587</v>
      </c>
      <c r="H77" s="35">
        <f t="shared" si="2"/>
        <v>930021.74340000004</v>
      </c>
    </row>
    <row r="78" spans="1:8" ht="21.75" customHeight="1" x14ac:dyDescent="0.25">
      <c r="A78" s="15">
        <v>73</v>
      </c>
      <c r="B78" s="15">
        <v>42321500</v>
      </c>
      <c r="C78" s="6" t="s">
        <v>86</v>
      </c>
      <c r="D78" s="39" t="s">
        <v>0</v>
      </c>
      <c r="E78" s="39" t="s">
        <v>0</v>
      </c>
      <c r="F78" s="28">
        <v>9766431.2591999993</v>
      </c>
      <c r="G78" s="30">
        <v>740741</v>
      </c>
      <c r="H78" s="35">
        <f t="shared" si="2"/>
        <v>740741</v>
      </c>
    </row>
    <row r="79" spans="1:8" ht="15" customHeight="1" x14ac:dyDescent="0.25">
      <c r="A79" s="57" t="s">
        <v>87</v>
      </c>
      <c r="B79" s="58"/>
      <c r="C79" s="58"/>
      <c r="D79" s="58"/>
      <c r="E79" s="58"/>
      <c r="F79" s="58"/>
      <c r="G79" s="58"/>
      <c r="H79" s="59"/>
    </row>
    <row r="80" spans="1:8" x14ac:dyDescent="0.25">
      <c r="A80" s="15">
        <v>74</v>
      </c>
      <c r="B80" s="15">
        <v>42321500</v>
      </c>
      <c r="C80" s="27" t="s">
        <v>88</v>
      </c>
      <c r="D80" s="39" t="s">
        <v>0</v>
      </c>
      <c r="E80" s="39" t="s">
        <v>0</v>
      </c>
      <c r="F80" s="28">
        <v>309131.55209999997</v>
      </c>
      <c r="G80" s="30">
        <v>1593287.0370370371</v>
      </c>
      <c r="H80" s="35">
        <f t="shared" ref="H80:H94" si="3">MIN(D80,E80,F80,G80)</f>
        <v>309131.55209999997</v>
      </c>
    </row>
    <row r="81" spans="1:8" x14ac:dyDescent="0.25">
      <c r="A81" s="15">
        <v>75</v>
      </c>
      <c r="B81" s="15">
        <v>42321500</v>
      </c>
      <c r="C81" s="27" t="s">
        <v>89</v>
      </c>
      <c r="D81" s="39" t="s">
        <v>0</v>
      </c>
      <c r="E81" s="39" t="s">
        <v>0</v>
      </c>
      <c r="F81" s="28">
        <v>95135.043399999995</v>
      </c>
      <c r="G81" s="30">
        <v>103650</v>
      </c>
      <c r="H81" s="35">
        <f t="shared" si="3"/>
        <v>95135.043399999995</v>
      </c>
    </row>
    <row r="82" spans="1:8" x14ac:dyDescent="0.25">
      <c r="A82" s="15">
        <v>76</v>
      </c>
      <c r="B82" s="15">
        <v>42321500</v>
      </c>
      <c r="C82" s="27" t="s">
        <v>90</v>
      </c>
      <c r="D82" s="39" t="s">
        <v>0</v>
      </c>
      <c r="E82" s="39" t="s">
        <v>0</v>
      </c>
      <c r="F82" s="28">
        <v>109414.4117</v>
      </c>
      <c r="G82" s="30">
        <v>780968.51851851854</v>
      </c>
      <c r="H82" s="35">
        <f t="shared" si="3"/>
        <v>109414.4117</v>
      </c>
    </row>
    <row r="83" spans="1:8" x14ac:dyDescent="0.25">
      <c r="A83" s="15">
        <v>77</v>
      </c>
      <c r="B83" s="15">
        <v>42321500</v>
      </c>
      <c r="C83" s="27" t="s">
        <v>91</v>
      </c>
      <c r="D83" s="39" t="s">
        <v>0</v>
      </c>
      <c r="E83" s="39" t="s">
        <v>0</v>
      </c>
      <c r="F83" s="28">
        <v>110864.4384</v>
      </c>
      <c r="G83" s="30">
        <v>417709.25925925927</v>
      </c>
      <c r="H83" s="35">
        <f t="shared" si="3"/>
        <v>110864.4384</v>
      </c>
    </row>
    <row r="84" spans="1:8" x14ac:dyDescent="0.25">
      <c r="A84" s="15">
        <v>78</v>
      </c>
      <c r="B84" s="15">
        <v>42321500</v>
      </c>
      <c r="C84" s="27" t="s">
        <v>92</v>
      </c>
      <c r="D84" s="39" t="s">
        <v>0</v>
      </c>
      <c r="E84" s="39" t="s">
        <v>0</v>
      </c>
      <c r="F84" s="28">
        <v>89868.183999999994</v>
      </c>
      <c r="G84" s="30">
        <v>639075.92592592596</v>
      </c>
      <c r="H84" s="35">
        <f t="shared" si="3"/>
        <v>89868.183999999994</v>
      </c>
    </row>
    <row r="85" spans="1:8" x14ac:dyDescent="0.25">
      <c r="A85" s="15">
        <v>79</v>
      </c>
      <c r="B85" s="15">
        <v>42321500</v>
      </c>
      <c r="C85" s="27" t="s">
        <v>93</v>
      </c>
      <c r="D85" s="39" t="s">
        <v>0</v>
      </c>
      <c r="E85" s="39" t="s">
        <v>0</v>
      </c>
      <c r="F85" s="28">
        <v>87359.404299999995</v>
      </c>
      <c r="G85" s="30">
        <v>539925.92592592596</v>
      </c>
      <c r="H85" s="35">
        <f t="shared" si="3"/>
        <v>87359.404299999995</v>
      </c>
    </row>
    <row r="86" spans="1:8" x14ac:dyDescent="0.25">
      <c r="A86" s="15">
        <v>80</v>
      </c>
      <c r="B86" s="15">
        <v>42321500</v>
      </c>
      <c r="C86" s="27" t="s">
        <v>94</v>
      </c>
      <c r="D86" s="39" t="s">
        <v>0</v>
      </c>
      <c r="E86" s="39" t="s">
        <v>0</v>
      </c>
      <c r="F86" s="28">
        <v>228125.71039999998</v>
      </c>
      <c r="G86" s="30">
        <v>785826</v>
      </c>
      <c r="H86" s="35">
        <f t="shared" si="3"/>
        <v>228125.71039999998</v>
      </c>
    </row>
    <row r="87" spans="1:8" x14ac:dyDescent="0.25">
      <c r="A87" s="15">
        <v>81</v>
      </c>
      <c r="B87" s="15">
        <v>42321500</v>
      </c>
      <c r="C87" s="27" t="s">
        <v>95</v>
      </c>
      <c r="D87" s="39" t="s">
        <v>0</v>
      </c>
      <c r="E87" s="39" t="s">
        <v>0</v>
      </c>
      <c r="F87" s="28">
        <v>8378.5740000000005</v>
      </c>
      <c r="G87" s="30">
        <v>38926</v>
      </c>
      <c r="H87" s="35">
        <f t="shared" si="3"/>
        <v>8378.5740000000005</v>
      </c>
    </row>
    <row r="88" spans="1:8" x14ac:dyDescent="0.25">
      <c r="A88" s="15">
        <v>82</v>
      </c>
      <c r="B88" s="15">
        <v>42321500</v>
      </c>
      <c r="C88" s="27" t="s">
        <v>96</v>
      </c>
      <c r="D88" s="39" t="s">
        <v>0</v>
      </c>
      <c r="E88" s="39" t="s">
        <v>0</v>
      </c>
      <c r="F88" s="28">
        <v>52539.748399999997</v>
      </c>
      <c r="G88" s="30">
        <v>216252</v>
      </c>
      <c r="H88" s="35">
        <f t="shared" si="3"/>
        <v>52539.748399999997</v>
      </c>
    </row>
    <row r="89" spans="1:8" x14ac:dyDescent="0.25">
      <c r="A89" s="15">
        <v>83</v>
      </c>
      <c r="B89" s="15">
        <v>42321500</v>
      </c>
      <c r="C89" s="27" t="s">
        <v>97</v>
      </c>
      <c r="D89" s="39" t="s">
        <v>0</v>
      </c>
      <c r="E89" s="39" t="s">
        <v>0</v>
      </c>
      <c r="F89" s="28">
        <v>18146.7104</v>
      </c>
      <c r="G89" s="30">
        <v>76470.370370370365</v>
      </c>
      <c r="H89" s="35">
        <f t="shared" si="3"/>
        <v>18146.7104</v>
      </c>
    </row>
    <row r="90" spans="1:8" x14ac:dyDescent="0.25">
      <c r="A90" s="15">
        <v>84</v>
      </c>
      <c r="B90" s="15">
        <v>42321500</v>
      </c>
      <c r="C90" s="27" t="s">
        <v>98</v>
      </c>
      <c r="D90" s="39" t="s">
        <v>0</v>
      </c>
      <c r="E90" s="39" t="s">
        <v>0</v>
      </c>
      <c r="F90" s="28">
        <v>512076.13539999997</v>
      </c>
      <c r="G90" s="30">
        <v>989748</v>
      </c>
      <c r="H90" s="35">
        <f t="shared" si="3"/>
        <v>512076.13539999997</v>
      </c>
    </row>
    <row r="91" spans="1:8" x14ac:dyDescent="0.25">
      <c r="A91" s="15">
        <v>85</v>
      </c>
      <c r="B91" s="15">
        <v>42321500</v>
      </c>
      <c r="C91" s="27" t="s">
        <v>99</v>
      </c>
      <c r="D91" s="39" t="s">
        <v>0</v>
      </c>
      <c r="E91" s="39" t="s">
        <v>0</v>
      </c>
      <c r="F91" s="28">
        <v>924598.76319999993</v>
      </c>
      <c r="G91" s="30">
        <v>867281.48148148146</v>
      </c>
      <c r="H91" s="35">
        <f t="shared" si="3"/>
        <v>867281.48148148146</v>
      </c>
    </row>
    <row r="92" spans="1:8" x14ac:dyDescent="0.25">
      <c r="A92" s="15">
        <v>86</v>
      </c>
      <c r="B92" s="15">
        <v>42321500</v>
      </c>
      <c r="C92" s="27" t="s">
        <v>100</v>
      </c>
      <c r="D92" s="39" t="s">
        <v>0</v>
      </c>
      <c r="E92" s="39" t="s">
        <v>0</v>
      </c>
      <c r="F92" s="28">
        <v>288555.12400000001</v>
      </c>
      <c r="G92" s="30">
        <v>1788822.2222222222</v>
      </c>
      <c r="H92" s="35">
        <f t="shared" si="3"/>
        <v>288555.12400000001</v>
      </c>
    </row>
    <row r="93" spans="1:8" x14ac:dyDescent="0.25">
      <c r="A93" s="15">
        <v>87</v>
      </c>
      <c r="B93" s="15">
        <v>42321500</v>
      </c>
      <c r="C93" s="27" t="s">
        <v>101</v>
      </c>
      <c r="D93" s="39" t="s">
        <v>0</v>
      </c>
      <c r="E93" s="39" t="s">
        <v>0</v>
      </c>
      <c r="F93" s="28">
        <v>103693.7104</v>
      </c>
      <c r="G93" s="30">
        <v>284455.55555555556</v>
      </c>
      <c r="H93" s="35">
        <f t="shared" si="3"/>
        <v>103693.7104</v>
      </c>
    </row>
    <row r="94" spans="1:8" x14ac:dyDescent="0.25">
      <c r="A94" s="15">
        <v>88</v>
      </c>
      <c r="B94" s="15">
        <v>42321500</v>
      </c>
      <c r="C94" s="27" t="s">
        <v>102</v>
      </c>
      <c r="D94" s="39" t="s">
        <v>0</v>
      </c>
      <c r="E94" s="39" t="s">
        <v>0</v>
      </c>
      <c r="F94" s="28">
        <v>75836.222799999989</v>
      </c>
      <c r="G94" s="30">
        <v>406500</v>
      </c>
      <c r="H94" s="35">
        <f t="shared" si="3"/>
        <v>75836.222799999989</v>
      </c>
    </row>
    <row r="95" spans="1:8" ht="15" customHeight="1" x14ac:dyDescent="0.25">
      <c r="A95" s="57" t="s">
        <v>103</v>
      </c>
      <c r="B95" s="58"/>
      <c r="C95" s="58"/>
      <c r="D95" s="58"/>
      <c r="E95" s="58"/>
      <c r="F95" s="58"/>
      <c r="G95" s="58"/>
      <c r="H95" s="59"/>
    </row>
    <row r="96" spans="1:8" x14ac:dyDescent="0.25">
      <c r="A96" s="15">
        <v>89</v>
      </c>
      <c r="B96" s="15">
        <v>42321500</v>
      </c>
      <c r="C96" s="27" t="s">
        <v>104</v>
      </c>
      <c r="D96" s="39" t="s">
        <v>0</v>
      </c>
      <c r="E96" s="39" t="s">
        <v>0</v>
      </c>
      <c r="F96" s="28">
        <v>26838.487499999999</v>
      </c>
      <c r="G96" s="30">
        <v>54950</v>
      </c>
      <c r="H96" s="35">
        <f t="shared" ref="H96:H122" si="4">MIN(D96,E96,F96,G96)</f>
        <v>26838.487499999999</v>
      </c>
    </row>
    <row r="97" spans="1:8" x14ac:dyDescent="0.25">
      <c r="A97" s="15">
        <v>90</v>
      </c>
      <c r="B97" s="15">
        <v>42321500</v>
      </c>
      <c r="C97" s="27" t="s">
        <v>105</v>
      </c>
      <c r="D97" s="39" t="s">
        <v>0</v>
      </c>
      <c r="E97" s="39" t="s">
        <v>0</v>
      </c>
      <c r="F97" s="28">
        <v>27482.769500000002</v>
      </c>
      <c r="G97" s="30">
        <v>54950</v>
      </c>
      <c r="H97" s="35">
        <f t="shared" si="4"/>
        <v>27482.769500000002</v>
      </c>
    </row>
    <row r="98" spans="1:8" x14ac:dyDescent="0.25">
      <c r="A98" s="15">
        <v>91</v>
      </c>
      <c r="B98" s="15">
        <v>42321500</v>
      </c>
      <c r="C98" s="27" t="s">
        <v>106</v>
      </c>
      <c r="D98" s="39" t="s">
        <v>0</v>
      </c>
      <c r="E98" s="39" t="s">
        <v>0</v>
      </c>
      <c r="F98" s="28">
        <v>34038.785400000001</v>
      </c>
      <c r="G98" s="30">
        <v>54950</v>
      </c>
      <c r="H98" s="35">
        <f t="shared" si="4"/>
        <v>34038.785400000001</v>
      </c>
    </row>
    <row r="99" spans="1:8" x14ac:dyDescent="0.25">
      <c r="A99" s="15">
        <v>92</v>
      </c>
      <c r="B99" s="15">
        <v>42321500</v>
      </c>
      <c r="C99" s="27" t="s">
        <v>107</v>
      </c>
      <c r="D99" s="39" t="s">
        <v>0</v>
      </c>
      <c r="E99" s="39" t="s">
        <v>0</v>
      </c>
      <c r="F99" s="28">
        <v>15420.518399999999</v>
      </c>
      <c r="G99" s="30">
        <v>39282.5</v>
      </c>
      <c r="H99" s="35">
        <f t="shared" si="4"/>
        <v>15420.518399999999</v>
      </c>
    </row>
    <row r="100" spans="1:8" x14ac:dyDescent="0.25">
      <c r="A100" s="15">
        <v>93</v>
      </c>
      <c r="B100" s="15">
        <v>42321500</v>
      </c>
      <c r="C100" s="27" t="s">
        <v>108</v>
      </c>
      <c r="D100" s="39" t="s">
        <v>0</v>
      </c>
      <c r="E100" s="39" t="s">
        <v>0</v>
      </c>
      <c r="F100" s="28">
        <v>15420.518399999999</v>
      </c>
      <c r="G100" s="30">
        <v>53580.784700000004</v>
      </c>
      <c r="H100" s="35">
        <f t="shared" si="4"/>
        <v>15420.518399999999</v>
      </c>
    </row>
    <row r="101" spans="1:8" x14ac:dyDescent="0.25">
      <c r="A101" s="15">
        <v>94</v>
      </c>
      <c r="B101" s="15">
        <v>42321500</v>
      </c>
      <c r="C101" s="27" t="s">
        <v>109</v>
      </c>
      <c r="D101" s="39" t="s">
        <v>0</v>
      </c>
      <c r="E101" s="39" t="s">
        <v>0</v>
      </c>
      <c r="F101" s="28">
        <v>15420.518399999999</v>
      </c>
      <c r="G101" s="30">
        <v>39282.5</v>
      </c>
      <c r="H101" s="35">
        <f t="shared" si="4"/>
        <v>15420.518399999999</v>
      </c>
    </row>
    <row r="102" spans="1:8" x14ac:dyDescent="0.25">
      <c r="A102" s="15">
        <v>95</v>
      </c>
      <c r="B102" s="15">
        <v>42321500</v>
      </c>
      <c r="C102" s="27" t="s">
        <v>110</v>
      </c>
      <c r="D102" s="39" t="s">
        <v>0</v>
      </c>
      <c r="E102" s="39" t="s">
        <v>0</v>
      </c>
      <c r="F102" s="28">
        <v>15420.518399999999</v>
      </c>
      <c r="G102" s="30">
        <v>53580.784700000004</v>
      </c>
      <c r="H102" s="35">
        <f t="shared" si="4"/>
        <v>15420.518399999999</v>
      </c>
    </row>
    <row r="103" spans="1:8" x14ac:dyDescent="0.25">
      <c r="A103" s="15">
        <v>96</v>
      </c>
      <c r="B103" s="15">
        <v>42321500</v>
      </c>
      <c r="C103" s="27" t="s">
        <v>111</v>
      </c>
      <c r="D103" s="39" t="s">
        <v>0</v>
      </c>
      <c r="E103" s="39" t="s">
        <v>0</v>
      </c>
      <c r="F103" s="28">
        <v>15420.518399999999</v>
      </c>
      <c r="G103" s="30">
        <v>39282.5</v>
      </c>
      <c r="H103" s="35">
        <f t="shared" si="4"/>
        <v>15420.518399999999</v>
      </c>
    </row>
    <row r="104" spans="1:8" x14ac:dyDescent="0.25">
      <c r="A104" s="15">
        <v>97</v>
      </c>
      <c r="B104" s="15">
        <v>42321500</v>
      </c>
      <c r="C104" s="27" t="s">
        <v>112</v>
      </c>
      <c r="D104" s="39" t="s">
        <v>0</v>
      </c>
      <c r="E104" s="39" t="s">
        <v>0</v>
      </c>
      <c r="F104" s="28">
        <v>15420.518399999999</v>
      </c>
      <c r="G104" s="30">
        <v>53580.784700000004</v>
      </c>
      <c r="H104" s="35">
        <f t="shared" si="4"/>
        <v>15420.518399999999</v>
      </c>
    </row>
    <row r="105" spans="1:8" x14ac:dyDescent="0.25">
      <c r="A105" s="15">
        <v>98</v>
      </c>
      <c r="B105" s="15">
        <v>42321500</v>
      </c>
      <c r="C105" s="27" t="s">
        <v>113</v>
      </c>
      <c r="D105" s="39" t="s">
        <v>0</v>
      </c>
      <c r="E105" s="39" t="s">
        <v>0</v>
      </c>
      <c r="F105" s="28">
        <v>39700.595199999996</v>
      </c>
      <c r="G105" s="30">
        <v>69737</v>
      </c>
      <c r="H105" s="35">
        <f t="shared" si="4"/>
        <v>39700.595199999996</v>
      </c>
    </row>
    <row r="106" spans="1:8" x14ac:dyDescent="0.25">
      <c r="A106" s="15">
        <v>99</v>
      </c>
      <c r="B106" s="15">
        <v>42321500</v>
      </c>
      <c r="C106" s="27" t="s">
        <v>114</v>
      </c>
      <c r="D106" s="39" t="s">
        <v>0</v>
      </c>
      <c r="E106" s="39" t="s">
        <v>0</v>
      </c>
      <c r="F106" s="28">
        <v>50323.6944</v>
      </c>
      <c r="G106" s="30">
        <v>66518.5</v>
      </c>
      <c r="H106" s="35">
        <f t="shared" si="4"/>
        <v>50323.6944</v>
      </c>
    </row>
    <row r="107" spans="1:8" x14ac:dyDescent="0.25">
      <c r="A107" s="15">
        <v>100</v>
      </c>
      <c r="B107" s="15">
        <v>42321500</v>
      </c>
      <c r="C107" s="27" t="s">
        <v>115</v>
      </c>
      <c r="D107" s="39" t="s">
        <v>0</v>
      </c>
      <c r="E107" s="39" t="s">
        <v>0</v>
      </c>
      <c r="F107" s="28">
        <v>39700.595199999996</v>
      </c>
      <c r="G107" s="30">
        <v>69737</v>
      </c>
      <c r="H107" s="35">
        <f t="shared" si="4"/>
        <v>39700.595199999996</v>
      </c>
    </row>
    <row r="108" spans="1:8" x14ac:dyDescent="0.25">
      <c r="A108" s="15">
        <v>101</v>
      </c>
      <c r="B108" s="15">
        <v>42321500</v>
      </c>
      <c r="C108" s="27" t="s">
        <v>116</v>
      </c>
      <c r="D108" s="39" t="s">
        <v>0</v>
      </c>
      <c r="E108" s="39" t="s">
        <v>0</v>
      </c>
      <c r="F108" s="28">
        <v>50323.6944</v>
      </c>
      <c r="G108" s="30">
        <v>69737</v>
      </c>
      <c r="H108" s="35">
        <f t="shared" si="4"/>
        <v>50323.6944</v>
      </c>
    </row>
    <row r="109" spans="1:8" x14ac:dyDescent="0.25">
      <c r="A109" s="15">
        <v>102</v>
      </c>
      <c r="B109" s="15">
        <v>42321500</v>
      </c>
      <c r="C109" s="27" t="s">
        <v>117</v>
      </c>
      <c r="D109" s="39" t="s">
        <v>0</v>
      </c>
      <c r="E109" s="39" t="s">
        <v>0</v>
      </c>
      <c r="F109" s="28">
        <v>39700.595199999996</v>
      </c>
      <c r="G109" s="30">
        <v>66518.5</v>
      </c>
      <c r="H109" s="35">
        <f t="shared" si="4"/>
        <v>39700.595199999996</v>
      </c>
    </row>
    <row r="110" spans="1:8" x14ac:dyDescent="0.25">
      <c r="A110" s="15">
        <v>103</v>
      </c>
      <c r="B110" s="15">
        <v>42321500</v>
      </c>
      <c r="C110" s="27" t="s">
        <v>118</v>
      </c>
      <c r="D110" s="39" t="s">
        <v>0</v>
      </c>
      <c r="E110" s="39" t="s">
        <v>0</v>
      </c>
      <c r="F110" s="28">
        <v>27781.140800000001</v>
      </c>
      <c r="G110" s="30">
        <v>69737</v>
      </c>
      <c r="H110" s="35">
        <f t="shared" si="4"/>
        <v>27781.140800000001</v>
      </c>
    </row>
    <row r="111" spans="1:8" x14ac:dyDescent="0.25">
      <c r="A111" s="15">
        <v>104</v>
      </c>
      <c r="B111" s="15">
        <v>42321500</v>
      </c>
      <c r="C111" s="27" t="s">
        <v>119</v>
      </c>
      <c r="D111" s="39" t="s">
        <v>0</v>
      </c>
      <c r="E111" s="39" t="s">
        <v>0</v>
      </c>
      <c r="F111" s="28">
        <v>34557.0288</v>
      </c>
      <c r="G111" s="30">
        <v>51650</v>
      </c>
      <c r="H111" s="35">
        <f t="shared" si="4"/>
        <v>34557.0288</v>
      </c>
    </row>
    <row r="112" spans="1:8" x14ac:dyDescent="0.25">
      <c r="A112" s="15">
        <v>105</v>
      </c>
      <c r="B112" s="15">
        <v>42321500</v>
      </c>
      <c r="C112" s="27" t="s">
        <v>120</v>
      </c>
      <c r="D112" s="39" t="s">
        <v>0</v>
      </c>
      <c r="E112" s="39" t="s">
        <v>0</v>
      </c>
      <c r="F112" s="28">
        <v>41615.716800000002</v>
      </c>
      <c r="G112" s="30">
        <v>51650</v>
      </c>
      <c r="H112" s="35">
        <f t="shared" si="4"/>
        <v>41615.716800000002</v>
      </c>
    </row>
    <row r="113" spans="1:8" x14ac:dyDescent="0.25">
      <c r="A113" s="15">
        <v>106</v>
      </c>
      <c r="B113" s="15">
        <v>42321500</v>
      </c>
      <c r="C113" s="27" t="s">
        <v>121</v>
      </c>
      <c r="D113" s="39" t="s">
        <v>0</v>
      </c>
      <c r="E113" s="39" t="s">
        <v>0</v>
      </c>
      <c r="F113" s="28">
        <v>48155.184000000001</v>
      </c>
      <c r="G113" s="30">
        <v>43000</v>
      </c>
      <c r="H113" s="35">
        <f t="shared" si="4"/>
        <v>43000</v>
      </c>
    </row>
    <row r="114" spans="1:8" x14ac:dyDescent="0.25">
      <c r="A114" s="15">
        <v>107</v>
      </c>
      <c r="B114" s="15">
        <v>42321500</v>
      </c>
      <c r="C114" s="27" t="s">
        <v>122</v>
      </c>
      <c r="D114" s="39" t="s">
        <v>0</v>
      </c>
      <c r="E114" s="39" t="s">
        <v>0</v>
      </c>
      <c r="F114" s="28">
        <v>44932.395199999999</v>
      </c>
      <c r="G114" s="30">
        <v>43000</v>
      </c>
      <c r="H114" s="35">
        <f t="shared" si="4"/>
        <v>43000</v>
      </c>
    </row>
    <row r="115" spans="1:8" x14ac:dyDescent="0.25">
      <c r="A115" s="15">
        <v>108</v>
      </c>
      <c r="B115" s="15">
        <v>42321500</v>
      </c>
      <c r="C115" s="27" t="s">
        <v>123</v>
      </c>
      <c r="D115" s="39" t="s">
        <v>0</v>
      </c>
      <c r="E115" s="39" t="s">
        <v>0</v>
      </c>
      <c r="F115" s="28">
        <v>48155.184000000001</v>
      </c>
      <c r="G115" s="30">
        <v>43000</v>
      </c>
      <c r="H115" s="35">
        <f t="shared" si="4"/>
        <v>43000</v>
      </c>
    </row>
    <row r="116" spans="1:8" x14ac:dyDescent="0.25">
      <c r="A116" s="15">
        <v>109</v>
      </c>
      <c r="B116" s="15">
        <v>42321500</v>
      </c>
      <c r="C116" s="27" t="s">
        <v>124</v>
      </c>
      <c r="D116" s="39" t="s">
        <v>0</v>
      </c>
      <c r="E116" s="39" t="s">
        <v>0</v>
      </c>
      <c r="F116" s="28">
        <v>48155.184000000001</v>
      </c>
      <c r="G116" s="30">
        <v>69737</v>
      </c>
      <c r="H116" s="35">
        <f t="shared" si="4"/>
        <v>48155.184000000001</v>
      </c>
    </row>
    <row r="117" spans="1:8" x14ac:dyDescent="0.25">
      <c r="A117" s="15">
        <v>110</v>
      </c>
      <c r="B117" s="15">
        <v>42321500</v>
      </c>
      <c r="C117" s="27" t="s">
        <v>125</v>
      </c>
      <c r="D117" s="39" t="s">
        <v>0</v>
      </c>
      <c r="E117" s="39" t="s">
        <v>0</v>
      </c>
      <c r="F117" s="28">
        <v>85346.777600000001</v>
      </c>
      <c r="G117" s="30">
        <v>69737</v>
      </c>
      <c r="H117" s="35">
        <f t="shared" si="4"/>
        <v>69737</v>
      </c>
    </row>
    <row r="118" spans="1:8" x14ac:dyDescent="0.25">
      <c r="A118" s="15">
        <v>111</v>
      </c>
      <c r="B118" s="15">
        <v>42321500</v>
      </c>
      <c r="C118" s="27" t="s">
        <v>126</v>
      </c>
      <c r="D118" s="39" t="s">
        <v>0</v>
      </c>
      <c r="E118" s="39" t="s">
        <v>0</v>
      </c>
      <c r="F118" s="28">
        <v>109749.024</v>
      </c>
      <c r="G118" s="30">
        <v>189352.15625</v>
      </c>
      <c r="H118" s="35">
        <f t="shared" si="4"/>
        <v>109749.024</v>
      </c>
    </row>
    <row r="119" spans="1:8" x14ac:dyDescent="0.25">
      <c r="A119" s="15">
        <v>112</v>
      </c>
      <c r="B119" s="15">
        <v>42321500</v>
      </c>
      <c r="C119" s="27" t="s">
        <v>127</v>
      </c>
      <c r="D119" s="39" t="s">
        <v>0</v>
      </c>
      <c r="E119" s="39" t="s">
        <v>0</v>
      </c>
      <c r="F119" s="28">
        <v>109749.024</v>
      </c>
      <c r="G119" s="30">
        <v>69737</v>
      </c>
      <c r="H119" s="35">
        <f t="shared" si="4"/>
        <v>69737</v>
      </c>
    </row>
    <row r="120" spans="1:8" x14ac:dyDescent="0.25">
      <c r="A120" s="15">
        <v>113</v>
      </c>
      <c r="B120" s="15">
        <v>42321500</v>
      </c>
      <c r="C120" s="27" t="s">
        <v>128</v>
      </c>
      <c r="D120" s="39" t="s">
        <v>0</v>
      </c>
      <c r="E120" s="39" t="s">
        <v>0</v>
      </c>
      <c r="F120" s="28">
        <v>109749.024</v>
      </c>
      <c r="G120" s="30">
        <v>69737</v>
      </c>
      <c r="H120" s="35">
        <f t="shared" si="4"/>
        <v>69737</v>
      </c>
    </row>
    <row r="121" spans="1:8" x14ac:dyDescent="0.25">
      <c r="A121" s="15">
        <v>114</v>
      </c>
      <c r="B121" s="15">
        <v>42321500</v>
      </c>
      <c r="C121" s="27" t="s">
        <v>129</v>
      </c>
      <c r="D121" s="39" t="s">
        <v>0</v>
      </c>
      <c r="E121" s="39" t="s">
        <v>0</v>
      </c>
      <c r="F121" s="28">
        <v>109749.024</v>
      </c>
      <c r="G121" s="30">
        <v>69737</v>
      </c>
      <c r="H121" s="35">
        <f t="shared" si="4"/>
        <v>69737</v>
      </c>
    </row>
    <row r="122" spans="1:8" x14ac:dyDescent="0.25">
      <c r="A122" s="15">
        <v>115</v>
      </c>
      <c r="B122" s="15">
        <v>42321500</v>
      </c>
      <c r="C122" s="27" t="s">
        <v>130</v>
      </c>
      <c r="D122" s="39" t="s">
        <v>0</v>
      </c>
      <c r="E122" s="39" t="s">
        <v>0</v>
      </c>
      <c r="F122" s="28">
        <v>109749.024</v>
      </c>
      <c r="G122" s="30">
        <v>69737</v>
      </c>
      <c r="H122" s="35">
        <f t="shared" si="4"/>
        <v>69737</v>
      </c>
    </row>
    <row r="123" spans="1:8" ht="15" customHeight="1" x14ac:dyDescent="0.25">
      <c r="A123" s="57" t="s">
        <v>131</v>
      </c>
      <c r="B123" s="58"/>
      <c r="C123" s="58"/>
      <c r="D123" s="58"/>
      <c r="E123" s="58"/>
      <c r="F123" s="58"/>
      <c r="G123" s="58"/>
      <c r="H123" s="59"/>
    </row>
    <row r="124" spans="1:8" x14ac:dyDescent="0.25">
      <c r="A124" s="15">
        <v>116</v>
      </c>
      <c r="B124" s="15">
        <v>42321500</v>
      </c>
      <c r="C124" s="27" t="s">
        <v>132</v>
      </c>
      <c r="D124" s="39" t="s">
        <v>0</v>
      </c>
      <c r="E124" s="39" t="s">
        <v>0</v>
      </c>
      <c r="F124" s="29">
        <v>1243642.0547</v>
      </c>
      <c r="G124" s="30">
        <v>1936479</v>
      </c>
      <c r="H124" s="35">
        <f t="shared" ref="H124:H133" si="5">MIN(D124,E124,F124,G124)</f>
        <v>1243642.0547</v>
      </c>
    </row>
    <row r="125" spans="1:8" x14ac:dyDescent="0.25">
      <c r="A125" s="15">
        <v>117</v>
      </c>
      <c r="B125" s="15">
        <v>42321500</v>
      </c>
      <c r="C125" s="27" t="s">
        <v>133</v>
      </c>
      <c r="D125" s="39" t="s">
        <v>0</v>
      </c>
      <c r="E125" s="39" t="s">
        <v>0</v>
      </c>
      <c r="F125" s="29">
        <v>2402911.5587999998</v>
      </c>
      <c r="G125" s="30">
        <v>3535576.5</v>
      </c>
      <c r="H125" s="35">
        <f t="shared" si="5"/>
        <v>2402911.5587999998</v>
      </c>
    </row>
    <row r="126" spans="1:8" x14ac:dyDescent="0.25">
      <c r="A126" s="15">
        <v>118</v>
      </c>
      <c r="B126" s="15">
        <v>42321500</v>
      </c>
      <c r="C126" s="27" t="s">
        <v>134</v>
      </c>
      <c r="D126" s="39" t="s">
        <v>0</v>
      </c>
      <c r="E126" s="39" t="s">
        <v>0</v>
      </c>
      <c r="F126" s="29">
        <v>2732760.0707999999</v>
      </c>
      <c r="G126" s="30">
        <v>2785185</v>
      </c>
      <c r="H126" s="35">
        <f t="shared" si="5"/>
        <v>2732760.0707999999</v>
      </c>
    </row>
    <row r="127" spans="1:8" x14ac:dyDescent="0.25">
      <c r="A127" s="15">
        <v>119</v>
      </c>
      <c r="B127" s="15">
        <v>42321500</v>
      </c>
      <c r="C127" s="27" t="s">
        <v>135</v>
      </c>
      <c r="D127" s="39" t="s">
        <v>0</v>
      </c>
      <c r="E127" s="39" t="s">
        <v>0</v>
      </c>
      <c r="F127" s="29">
        <v>3904666.6824999996</v>
      </c>
      <c r="G127" s="30">
        <v>4301632.1400000006</v>
      </c>
      <c r="H127" s="35">
        <f t="shared" si="5"/>
        <v>3904666.6824999996</v>
      </c>
    </row>
    <row r="128" spans="1:8" x14ac:dyDescent="0.25">
      <c r="A128" s="15">
        <v>120</v>
      </c>
      <c r="B128" s="15">
        <v>42321500</v>
      </c>
      <c r="C128" s="27" t="s">
        <v>136</v>
      </c>
      <c r="D128" s="39" t="s">
        <v>0</v>
      </c>
      <c r="E128" s="39" t="s">
        <v>0</v>
      </c>
      <c r="F128" s="29">
        <v>5992435.5044999998</v>
      </c>
      <c r="G128" s="30">
        <v>7274179.0999999996</v>
      </c>
      <c r="H128" s="35">
        <f t="shared" si="5"/>
        <v>5992435.5044999998</v>
      </c>
    </row>
    <row r="129" spans="1:8" x14ac:dyDescent="0.25">
      <c r="A129" s="15">
        <v>121</v>
      </c>
      <c r="B129" s="15">
        <v>42321500</v>
      </c>
      <c r="C129" s="27" t="s">
        <v>137</v>
      </c>
      <c r="D129" s="39" t="s">
        <v>0</v>
      </c>
      <c r="E129" s="39" t="s">
        <v>0</v>
      </c>
      <c r="F129" s="29">
        <v>7542235.8554999996</v>
      </c>
      <c r="G129" s="30">
        <v>14469011.5</v>
      </c>
      <c r="H129" s="35">
        <f t="shared" si="5"/>
        <v>7542235.8554999996</v>
      </c>
    </row>
    <row r="130" spans="1:8" ht="24" x14ac:dyDescent="0.25">
      <c r="A130" s="15">
        <v>122</v>
      </c>
      <c r="B130" s="15">
        <v>42321500</v>
      </c>
      <c r="C130" s="27" t="s">
        <v>138</v>
      </c>
      <c r="D130" s="39" t="s">
        <v>0</v>
      </c>
      <c r="E130" s="39" t="s">
        <v>0</v>
      </c>
      <c r="F130" s="29">
        <v>1640218.3012000001</v>
      </c>
      <c r="G130" s="30">
        <v>1481054.5</v>
      </c>
      <c r="H130" s="35">
        <f t="shared" si="5"/>
        <v>1481054.5</v>
      </c>
    </row>
    <row r="131" spans="1:8" ht="24" x14ac:dyDescent="0.25">
      <c r="A131" s="15">
        <v>123</v>
      </c>
      <c r="B131" s="15">
        <v>42321500</v>
      </c>
      <c r="C131" s="27" t="s">
        <v>139</v>
      </c>
      <c r="D131" s="39" t="s">
        <v>0</v>
      </c>
      <c r="E131" s="39" t="s">
        <v>0</v>
      </c>
      <c r="F131" s="29">
        <v>2478808.1406999999</v>
      </c>
      <c r="G131" s="30">
        <v>3396044.5</v>
      </c>
      <c r="H131" s="35">
        <f t="shared" si="5"/>
        <v>2478808.1406999999</v>
      </c>
    </row>
    <row r="132" spans="1:8" ht="24" x14ac:dyDescent="0.25">
      <c r="A132" s="15">
        <v>124</v>
      </c>
      <c r="B132" s="15">
        <v>42321500</v>
      </c>
      <c r="C132" s="27" t="s">
        <v>140</v>
      </c>
      <c r="D132" s="39" t="s">
        <v>0</v>
      </c>
      <c r="E132" s="39" t="s">
        <v>0</v>
      </c>
      <c r="F132" s="29">
        <v>2188378.7476999997</v>
      </c>
      <c r="G132" s="30">
        <v>5588385</v>
      </c>
      <c r="H132" s="35">
        <f t="shared" si="5"/>
        <v>2188378.7476999997</v>
      </c>
    </row>
    <row r="133" spans="1:8" ht="24" x14ac:dyDescent="0.25">
      <c r="A133" s="15">
        <v>125</v>
      </c>
      <c r="B133" s="15">
        <v>42321500</v>
      </c>
      <c r="C133" s="27" t="s">
        <v>141</v>
      </c>
      <c r="D133" s="39" t="s">
        <v>0</v>
      </c>
      <c r="E133" s="39" t="s">
        <v>0</v>
      </c>
      <c r="F133" s="29">
        <v>2882228.0545999999</v>
      </c>
      <c r="G133" s="30">
        <v>8808195</v>
      </c>
      <c r="H133" s="35">
        <f t="shared" si="5"/>
        <v>2882228.0545999999</v>
      </c>
    </row>
    <row r="134" spans="1:8" ht="26.25" customHeight="1" x14ac:dyDescent="0.25">
      <c r="A134" s="54" t="s">
        <v>142</v>
      </c>
      <c r="B134" s="55"/>
      <c r="C134" s="55"/>
      <c r="D134" s="55"/>
      <c r="E134" s="55"/>
      <c r="F134" s="55"/>
      <c r="G134" s="55"/>
      <c r="H134" s="56"/>
    </row>
    <row r="135" spans="1:8" x14ac:dyDescent="0.25">
      <c r="A135" s="15">
        <v>1</v>
      </c>
      <c r="B135" s="15">
        <v>42321500</v>
      </c>
      <c r="C135" s="27" t="s">
        <v>143</v>
      </c>
      <c r="D135" s="39" t="s">
        <v>0</v>
      </c>
      <c r="E135" s="39" t="s">
        <v>0</v>
      </c>
      <c r="F135" s="28">
        <v>1193166.0048</v>
      </c>
      <c r="G135" s="30">
        <v>1130043</v>
      </c>
      <c r="H135" s="35">
        <f t="shared" ref="H135:H189" si="6">MIN(D135,E135,F135,G135)</f>
        <v>1130043</v>
      </c>
    </row>
    <row r="136" spans="1:8" x14ac:dyDescent="0.25">
      <c r="A136" s="15">
        <v>2</v>
      </c>
      <c r="B136" s="15">
        <v>42321500</v>
      </c>
      <c r="C136" s="27" t="s">
        <v>144</v>
      </c>
      <c r="D136" s="39" t="s">
        <v>0</v>
      </c>
      <c r="E136" s="39" t="s">
        <v>0</v>
      </c>
      <c r="F136" s="28">
        <v>1005410.5599999999</v>
      </c>
      <c r="G136" s="30">
        <v>816320</v>
      </c>
      <c r="H136" s="35">
        <f t="shared" si="6"/>
        <v>816320</v>
      </c>
    </row>
    <row r="137" spans="1:8" x14ac:dyDescent="0.25">
      <c r="A137" s="15">
        <v>3</v>
      </c>
      <c r="B137" s="15">
        <v>42321500</v>
      </c>
      <c r="C137" s="27" t="s">
        <v>145</v>
      </c>
      <c r="D137" s="39" t="s">
        <v>0</v>
      </c>
      <c r="E137" s="39" t="s">
        <v>0</v>
      </c>
      <c r="F137" s="28">
        <v>941070.16639999999</v>
      </c>
      <c r="G137" s="30">
        <v>804896</v>
      </c>
      <c r="H137" s="35">
        <f t="shared" si="6"/>
        <v>804896</v>
      </c>
    </row>
    <row r="138" spans="1:8" x14ac:dyDescent="0.25">
      <c r="A138" s="15">
        <v>4</v>
      </c>
      <c r="B138" s="15">
        <v>42321500</v>
      </c>
      <c r="C138" s="27" t="s">
        <v>146</v>
      </c>
      <c r="D138" s="39" t="s">
        <v>0</v>
      </c>
      <c r="E138" s="39" t="s">
        <v>0</v>
      </c>
      <c r="F138" s="28">
        <v>916649.82079999999</v>
      </c>
      <c r="G138" s="30">
        <v>878922</v>
      </c>
      <c r="H138" s="35">
        <f t="shared" si="6"/>
        <v>878922</v>
      </c>
    </row>
    <row r="139" spans="1:8" x14ac:dyDescent="0.25">
      <c r="A139" s="15">
        <v>5</v>
      </c>
      <c r="B139" s="15">
        <v>42321500</v>
      </c>
      <c r="C139" s="27" t="s">
        <v>147</v>
      </c>
      <c r="D139" s="39" t="s">
        <v>0</v>
      </c>
      <c r="E139" s="39" t="s">
        <v>0</v>
      </c>
      <c r="F139" s="28">
        <v>1495902.2736</v>
      </c>
      <c r="G139" s="30">
        <v>834513</v>
      </c>
      <c r="H139" s="35">
        <f t="shared" si="6"/>
        <v>834513</v>
      </c>
    </row>
    <row r="140" spans="1:8" ht="24" x14ac:dyDescent="0.25">
      <c r="A140" s="15">
        <v>6</v>
      </c>
      <c r="B140" s="15">
        <v>42321500</v>
      </c>
      <c r="C140" s="27" t="s">
        <v>148</v>
      </c>
      <c r="D140" s="39" t="s">
        <v>0</v>
      </c>
      <c r="E140" s="39" t="s">
        <v>0</v>
      </c>
      <c r="F140" s="28">
        <v>1149199.6543999999</v>
      </c>
      <c r="G140" s="30">
        <v>850639</v>
      </c>
      <c r="H140" s="35">
        <f t="shared" si="6"/>
        <v>850639</v>
      </c>
    </row>
    <row r="141" spans="1:8" x14ac:dyDescent="0.25">
      <c r="A141" s="15">
        <v>7</v>
      </c>
      <c r="B141" s="15">
        <v>42321500</v>
      </c>
      <c r="C141" s="27" t="s">
        <v>149</v>
      </c>
      <c r="D141" s="39" t="s">
        <v>0</v>
      </c>
      <c r="E141" s="39" t="s">
        <v>0</v>
      </c>
      <c r="F141" s="28">
        <v>364325.58399999997</v>
      </c>
      <c r="G141" s="30">
        <v>193960</v>
      </c>
      <c r="H141" s="35">
        <f t="shared" si="6"/>
        <v>193960</v>
      </c>
    </row>
    <row r="142" spans="1:8" ht="24" x14ac:dyDescent="0.25">
      <c r="A142" s="15">
        <v>8</v>
      </c>
      <c r="B142" s="15">
        <v>42321500</v>
      </c>
      <c r="C142" s="27" t="s">
        <v>150</v>
      </c>
      <c r="D142" s="39" t="s">
        <v>0</v>
      </c>
      <c r="E142" s="39" t="s">
        <v>0</v>
      </c>
      <c r="F142" s="28">
        <v>203609.21280000001</v>
      </c>
      <c r="G142" s="30">
        <v>176044</v>
      </c>
      <c r="H142" s="35">
        <f t="shared" si="6"/>
        <v>176044</v>
      </c>
    </row>
    <row r="143" spans="1:8" x14ac:dyDescent="0.25">
      <c r="A143" s="15">
        <v>9</v>
      </c>
      <c r="B143" s="15">
        <v>42321500</v>
      </c>
      <c r="C143" s="27" t="s">
        <v>151</v>
      </c>
      <c r="D143" s="39" t="s">
        <v>0</v>
      </c>
      <c r="E143" s="39" t="s">
        <v>0</v>
      </c>
      <c r="F143" s="28">
        <v>2384420.2815999999</v>
      </c>
      <c r="G143" s="30">
        <v>2029110.6666666667</v>
      </c>
      <c r="H143" s="35">
        <f t="shared" si="6"/>
        <v>2029110.6666666667</v>
      </c>
    </row>
    <row r="144" spans="1:8" ht="24" x14ac:dyDescent="0.25">
      <c r="A144" s="15">
        <v>10</v>
      </c>
      <c r="B144" s="15">
        <v>42321500</v>
      </c>
      <c r="C144" s="27" t="s">
        <v>152</v>
      </c>
      <c r="D144" s="39" t="s">
        <v>0</v>
      </c>
      <c r="E144" s="39" t="s">
        <v>0</v>
      </c>
      <c r="F144" s="28">
        <v>3989943.7535999999</v>
      </c>
      <c r="G144" s="30">
        <v>2027616</v>
      </c>
      <c r="H144" s="35">
        <f t="shared" si="6"/>
        <v>2027616</v>
      </c>
    </row>
    <row r="145" spans="1:8" x14ac:dyDescent="0.25">
      <c r="A145" s="15">
        <v>11</v>
      </c>
      <c r="B145" s="15">
        <v>42321500</v>
      </c>
      <c r="C145" s="27" t="s">
        <v>153</v>
      </c>
      <c r="D145" s="39" t="s">
        <v>0</v>
      </c>
      <c r="E145" s="39" t="s">
        <v>0</v>
      </c>
      <c r="F145" s="28">
        <v>3059588.3136</v>
      </c>
      <c r="G145" s="30">
        <v>1380506</v>
      </c>
      <c r="H145" s="35">
        <f t="shared" si="6"/>
        <v>1380506</v>
      </c>
    </row>
    <row r="146" spans="1:8" x14ac:dyDescent="0.25">
      <c r="A146" s="15">
        <v>12</v>
      </c>
      <c r="B146" s="15">
        <v>42321500</v>
      </c>
      <c r="C146" s="27" t="s">
        <v>154</v>
      </c>
      <c r="D146" s="39" t="s">
        <v>0</v>
      </c>
      <c r="E146" s="39" t="s">
        <v>0</v>
      </c>
      <c r="F146" s="28">
        <v>3020472.5488</v>
      </c>
      <c r="G146" s="30">
        <v>1509926</v>
      </c>
      <c r="H146" s="35">
        <f t="shared" si="6"/>
        <v>1509926</v>
      </c>
    </row>
    <row r="147" spans="1:8" x14ac:dyDescent="0.25">
      <c r="A147" s="15">
        <v>13</v>
      </c>
      <c r="B147" s="15">
        <v>42321500</v>
      </c>
      <c r="C147" s="27" t="s">
        <v>155</v>
      </c>
      <c r="D147" s="39" t="s">
        <v>0</v>
      </c>
      <c r="E147" s="39" t="s">
        <v>0</v>
      </c>
      <c r="F147" s="28">
        <v>2702633.6288000001</v>
      </c>
      <c r="G147" s="30">
        <v>2027616</v>
      </c>
      <c r="H147" s="35">
        <f t="shared" si="6"/>
        <v>2027616</v>
      </c>
    </row>
    <row r="148" spans="1:8" ht="24" x14ac:dyDescent="0.25">
      <c r="A148" s="15">
        <v>14</v>
      </c>
      <c r="B148" s="15">
        <v>42321500</v>
      </c>
      <c r="C148" s="27" t="s">
        <v>156</v>
      </c>
      <c r="D148" s="39" t="s">
        <v>0</v>
      </c>
      <c r="E148" s="39" t="s">
        <v>0</v>
      </c>
      <c r="F148" s="28">
        <v>2012044.9597999998</v>
      </c>
      <c r="G148" s="30">
        <v>2027616</v>
      </c>
      <c r="H148" s="35">
        <f t="shared" si="6"/>
        <v>2012044.9597999998</v>
      </c>
    </row>
    <row r="149" spans="1:8" ht="24" x14ac:dyDescent="0.25">
      <c r="A149" s="15">
        <v>15</v>
      </c>
      <c r="B149" s="15">
        <v>42321500</v>
      </c>
      <c r="C149" s="27" t="s">
        <v>157</v>
      </c>
      <c r="D149" s="39" t="s">
        <v>0</v>
      </c>
      <c r="E149" s="39" t="s">
        <v>0</v>
      </c>
      <c r="F149" s="28">
        <v>2384420.2815999999</v>
      </c>
      <c r="G149" s="30">
        <v>1277610</v>
      </c>
      <c r="H149" s="35">
        <f t="shared" si="6"/>
        <v>1277610</v>
      </c>
    </row>
    <row r="150" spans="1:8" x14ac:dyDescent="0.25">
      <c r="A150" s="15">
        <v>16</v>
      </c>
      <c r="B150" s="15">
        <v>42321500</v>
      </c>
      <c r="C150" s="27" t="s">
        <v>158</v>
      </c>
      <c r="D150" s="39" t="s">
        <v>0</v>
      </c>
      <c r="E150" s="39" t="s">
        <v>0</v>
      </c>
      <c r="F150" s="28">
        <v>337378.13760000002</v>
      </c>
      <c r="G150" s="30">
        <v>235140</v>
      </c>
      <c r="H150" s="35">
        <f t="shared" si="6"/>
        <v>235140</v>
      </c>
    </row>
    <row r="151" spans="1:8" ht="24" x14ac:dyDescent="0.25">
      <c r="A151" s="15">
        <v>17</v>
      </c>
      <c r="B151" s="15">
        <v>42321500</v>
      </c>
      <c r="C151" s="27" t="s">
        <v>159</v>
      </c>
      <c r="D151" s="39" t="s">
        <v>0</v>
      </c>
      <c r="E151" s="39" t="s">
        <v>0</v>
      </c>
      <c r="F151" s="28">
        <v>595607.34239999996</v>
      </c>
      <c r="G151" s="30">
        <v>560828</v>
      </c>
      <c r="H151" s="35">
        <f t="shared" si="6"/>
        <v>560828</v>
      </c>
    </row>
    <row r="152" spans="1:8" ht="24" x14ac:dyDescent="0.25">
      <c r="A152" s="15">
        <v>18</v>
      </c>
      <c r="B152" s="15">
        <v>42321500</v>
      </c>
      <c r="C152" s="27" t="s">
        <v>160</v>
      </c>
      <c r="D152" s="39" t="s">
        <v>0</v>
      </c>
      <c r="E152" s="39" t="s">
        <v>0</v>
      </c>
      <c r="F152" s="28">
        <v>390933.6704</v>
      </c>
      <c r="G152" s="30">
        <v>273483</v>
      </c>
      <c r="H152" s="35">
        <f t="shared" si="6"/>
        <v>273483</v>
      </c>
    </row>
    <row r="153" spans="1:8" ht="24" x14ac:dyDescent="0.25">
      <c r="A153" s="15">
        <v>19</v>
      </c>
      <c r="B153" s="15">
        <v>42321500</v>
      </c>
      <c r="C153" s="27" t="s">
        <v>161</v>
      </c>
      <c r="D153" s="39" t="s">
        <v>0</v>
      </c>
      <c r="E153" s="39" t="s">
        <v>0</v>
      </c>
      <c r="F153" s="28">
        <v>3412043.0847999998</v>
      </c>
      <c r="G153" s="30">
        <v>793080</v>
      </c>
      <c r="H153" s="35">
        <f t="shared" si="6"/>
        <v>793080</v>
      </c>
    </row>
    <row r="154" spans="1:8" ht="24" x14ac:dyDescent="0.25">
      <c r="A154" s="15">
        <v>20</v>
      </c>
      <c r="B154" s="15">
        <v>42321500</v>
      </c>
      <c r="C154" s="27" t="s">
        <v>162</v>
      </c>
      <c r="D154" s="39" t="s">
        <v>0</v>
      </c>
      <c r="E154" s="39" t="s">
        <v>0</v>
      </c>
      <c r="F154" s="28">
        <v>3989943.7535999999</v>
      </c>
      <c r="G154" s="30">
        <v>991794</v>
      </c>
      <c r="H154" s="35">
        <f t="shared" si="6"/>
        <v>991794</v>
      </c>
    </row>
    <row r="155" spans="1:8" ht="24" x14ac:dyDescent="0.25">
      <c r="A155" s="15">
        <v>21</v>
      </c>
      <c r="B155" s="15">
        <v>42321500</v>
      </c>
      <c r="C155" s="27" t="s">
        <v>163</v>
      </c>
      <c r="D155" s="39" t="s">
        <v>0</v>
      </c>
      <c r="E155" s="39" t="s">
        <v>0</v>
      </c>
      <c r="F155" s="28">
        <v>2727870.7007999998</v>
      </c>
      <c r="G155" s="30">
        <v>1051006</v>
      </c>
      <c r="H155" s="35">
        <f t="shared" si="6"/>
        <v>1051006</v>
      </c>
    </row>
    <row r="156" spans="1:8" ht="24" x14ac:dyDescent="0.25">
      <c r="A156" s="15">
        <v>22</v>
      </c>
      <c r="B156" s="15">
        <v>42321500</v>
      </c>
      <c r="C156" s="27" t="s">
        <v>164</v>
      </c>
      <c r="D156" s="39" t="s">
        <v>0</v>
      </c>
      <c r="E156" s="39" t="s">
        <v>0</v>
      </c>
      <c r="F156" s="28">
        <v>2637081.7199999997</v>
      </c>
      <c r="G156" s="30">
        <v>925181</v>
      </c>
      <c r="H156" s="35">
        <f t="shared" si="6"/>
        <v>925181</v>
      </c>
    </row>
    <row r="157" spans="1:8" x14ac:dyDescent="0.25">
      <c r="A157" s="15">
        <v>23</v>
      </c>
      <c r="B157" s="15">
        <v>42321500</v>
      </c>
      <c r="C157" s="27" t="s">
        <v>165</v>
      </c>
      <c r="D157" s="39" t="s">
        <v>0</v>
      </c>
      <c r="E157" s="39" t="s">
        <v>0</v>
      </c>
      <c r="F157" s="28">
        <v>503546.89279999997</v>
      </c>
      <c r="G157" s="30">
        <v>401681.33333333331</v>
      </c>
      <c r="H157" s="35">
        <f t="shared" si="6"/>
        <v>401681.33333333331</v>
      </c>
    </row>
    <row r="158" spans="1:8" ht="24" x14ac:dyDescent="0.25">
      <c r="A158" s="15">
        <v>24</v>
      </c>
      <c r="B158" s="15">
        <v>42321500</v>
      </c>
      <c r="C158" s="27" t="s">
        <v>166</v>
      </c>
      <c r="D158" s="39" t="s">
        <v>0</v>
      </c>
      <c r="E158" s="39" t="s">
        <v>0</v>
      </c>
      <c r="F158" s="28">
        <v>9438687.5519999992</v>
      </c>
      <c r="G158" s="30">
        <v>5529152</v>
      </c>
      <c r="H158" s="35">
        <f t="shared" si="6"/>
        <v>5529152</v>
      </c>
    </row>
    <row r="159" spans="1:8" x14ac:dyDescent="0.25">
      <c r="A159" s="15">
        <v>25</v>
      </c>
      <c r="B159" s="15">
        <v>42321500</v>
      </c>
      <c r="C159" s="27" t="s">
        <v>167</v>
      </c>
      <c r="D159" s="39" t="s">
        <v>0</v>
      </c>
      <c r="E159" s="39" t="s">
        <v>0</v>
      </c>
      <c r="F159" s="28">
        <v>4462631.5952000003</v>
      </c>
      <c r="G159" s="30">
        <v>2522665</v>
      </c>
      <c r="H159" s="35">
        <f t="shared" si="6"/>
        <v>2522665</v>
      </c>
    </row>
    <row r="160" spans="1:8" x14ac:dyDescent="0.25">
      <c r="A160" s="15">
        <v>26</v>
      </c>
      <c r="B160" s="15">
        <v>42321500</v>
      </c>
      <c r="C160" s="27" t="s">
        <v>168</v>
      </c>
      <c r="D160" s="39" t="s">
        <v>0</v>
      </c>
      <c r="E160" s="39" t="s">
        <v>0</v>
      </c>
      <c r="F160" s="28">
        <v>4462631.5952000003</v>
      </c>
      <c r="G160" s="30">
        <v>2704146.5</v>
      </c>
      <c r="H160" s="35">
        <f t="shared" si="6"/>
        <v>2704146.5</v>
      </c>
    </row>
    <row r="161" spans="1:8" x14ac:dyDescent="0.25">
      <c r="A161" s="15">
        <v>27</v>
      </c>
      <c r="B161" s="15">
        <v>42321500</v>
      </c>
      <c r="C161" s="27" t="s">
        <v>169</v>
      </c>
      <c r="D161" s="39" t="s">
        <v>0</v>
      </c>
      <c r="E161" s="39" t="s">
        <v>0</v>
      </c>
      <c r="F161" s="28">
        <v>4542317.3640999999</v>
      </c>
      <c r="G161" s="30">
        <v>3198809.5</v>
      </c>
      <c r="H161" s="35">
        <f t="shared" si="6"/>
        <v>3198809.5</v>
      </c>
    </row>
    <row r="162" spans="1:8" x14ac:dyDescent="0.25">
      <c r="A162" s="15">
        <v>28</v>
      </c>
      <c r="B162" s="15">
        <v>42321500</v>
      </c>
      <c r="C162" s="27" t="s">
        <v>170</v>
      </c>
      <c r="D162" s="39" t="s">
        <v>0</v>
      </c>
      <c r="E162" s="39" t="s">
        <v>0</v>
      </c>
      <c r="F162" s="28">
        <v>5499143.9045000002</v>
      </c>
      <c r="G162" s="30">
        <v>2675453.7037037038</v>
      </c>
      <c r="H162" s="35">
        <f t="shared" si="6"/>
        <v>2675453.7037037038</v>
      </c>
    </row>
    <row r="163" spans="1:8" x14ac:dyDescent="0.25">
      <c r="A163" s="15">
        <v>29</v>
      </c>
      <c r="B163" s="15">
        <v>42321500</v>
      </c>
      <c r="C163" s="27" t="s">
        <v>171</v>
      </c>
      <c r="D163" s="39" t="s">
        <v>0</v>
      </c>
      <c r="E163" s="39" t="s">
        <v>0</v>
      </c>
      <c r="F163" s="28">
        <v>5499143.9045000002</v>
      </c>
      <c r="G163" s="30">
        <v>2820237.0370370373</v>
      </c>
      <c r="H163" s="35">
        <f t="shared" si="6"/>
        <v>2820237.0370370373</v>
      </c>
    </row>
    <row r="164" spans="1:8" x14ac:dyDescent="0.25">
      <c r="A164" s="15">
        <v>30</v>
      </c>
      <c r="B164" s="15">
        <v>42321500</v>
      </c>
      <c r="C164" s="27" t="s">
        <v>172</v>
      </c>
      <c r="D164" s="39" t="s">
        <v>0</v>
      </c>
      <c r="E164" s="39" t="s">
        <v>0</v>
      </c>
      <c r="F164" s="28">
        <v>5499143.9045000002</v>
      </c>
      <c r="G164" s="30">
        <v>2964735.1851851852</v>
      </c>
      <c r="H164" s="35">
        <f t="shared" si="6"/>
        <v>2964735.1851851852</v>
      </c>
    </row>
    <row r="165" spans="1:8" x14ac:dyDescent="0.25">
      <c r="A165" s="15">
        <v>31</v>
      </c>
      <c r="B165" s="15">
        <v>42321500</v>
      </c>
      <c r="C165" s="27" t="s">
        <v>173</v>
      </c>
      <c r="D165" s="39" t="s">
        <v>0</v>
      </c>
      <c r="E165" s="39" t="s">
        <v>0</v>
      </c>
      <c r="F165" s="28">
        <v>2293222.2047999999</v>
      </c>
      <c r="G165" s="30">
        <v>3413014.5</v>
      </c>
      <c r="H165" s="35">
        <f t="shared" si="6"/>
        <v>2293222.2047999999</v>
      </c>
    </row>
    <row r="166" spans="1:8" x14ac:dyDescent="0.25">
      <c r="A166" s="15">
        <v>32</v>
      </c>
      <c r="B166" s="15">
        <v>42321500</v>
      </c>
      <c r="C166" s="27" t="s">
        <v>174</v>
      </c>
      <c r="D166" s="39" t="s">
        <v>0</v>
      </c>
      <c r="E166" s="39" t="s">
        <v>0</v>
      </c>
      <c r="F166" s="28">
        <v>137785.81599999999</v>
      </c>
      <c r="G166" s="30">
        <v>120740.5</v>
      </c>
      <c r="H166" s="35">
        <f t="shared" si="6"/>
        <v>120740.5</v>
      </c>
    </row>
    <row r="167" spans="1:8" x14ac:dyDescent="0.25">
      <c r="A167" s="15">
        <v>33</v>
      </c>
      <c r="B167" s="15">
        <v>42321500</v>
      </c>
      <c r="C167" s="27" t="s">
        <v>175</v>
      </c>
      <c r="D167" s="39" t="s">
        <v>0</v>
      </c>
      <c r="E167" s="39" t="s">
        <v>0</v>
      </c>
      <c r="F167" s="28">
        <v>137785.81599999999</v>
      </c>
      <c r="G167" s="30">
        <v>120740.5</v>
      </c>
      <c r="H167" s="35">
        <f t="shared" si="6"/>
        <v>120740.5</v>
      </c>
    </row>
    <row r="168" spans="1:8" x14ac:dyDescent="0.25">
      <c r="A168" s="15">
        <v>34</v>
      </c>
      <c r="B168" s="15">
        <v>42321500</v>
      </c>
      <c r="C168" s="27" t="s">
        <v>176</v>
      </c>
      <c r="D168" s="39" t="s">
        <v>0</v>
      </c>
      <c r="E168" s="39" t="s">
        <v>0</v>
      </c>
      <c r="F168" s="28">
        <v>137785.81599999999</v>
      </c>
      <c r="G168" s="30">
        <v>120740.5</v>
      </c>
      <c r="H168" s="35">
        <f t="shared" si="6"/>
        <v>120740.5</v>
      </c>
    </row>
    <row r="169" spans="1:8" x14ac:dyDescent="0.25">
      <c r="A169" s="15">
        <v>35</v>
      </c>
      <c r="B169" s="15">
        <v>42321500</v>
      </c>
      <c r="C169" s="27" t="s">
        <v>177</v>
      </c>
      <c r="D169" s="39" t="s">
        <v>0</v>
      </c>
      <c r="E169" s="39" t="s">
        <v>0</v>
      </c>
      <c r="F169" s="28">
        <v>3423332.4608</v>
      </c>
      <c r="G169" s="30">
        <v>2683970.5185185187</v>
      </c>
      <c r="H169" s="35">
        <f t="shared" si="6"/>
        <v>2683970.5185185187</v>
      </c>
    </row>
    <row r="170" spans="1:8" x14ac:dyDescent="0.25">
      <c r="A170" s="15">
        <v>36</v>
      </c>
      <c r="B170" s="15">
        <v>42321500</v>
      </c>
      <c r="C170" s="27" t="s">
        <v>178</v>
      </c>
      <c r="D170" s="39" t="s">
        <v>0</v>
      </c>
      <c r="E170" s="39" t="s">
        <v>0</v>
      </c>
      <c r="F170" s="28">
        <v>3334641.8560000001</v>
      </c>
      <c r="G170" s="30">
        <v>2926666.5185185187</v>
      </c>
      <c r="H170" s="35">
        <f t="shared" si="6"/>
        <v>2926666.5185185187</v>
      </c>
    </row>
    <row r="171" spans="1:8" x14ac:dyDescent="0.25">
      <c r="A171" s="15">
        <v>37</v>
      </c>
      <c r="B171" s="15">
        <v>42321500</v>
      </c>
      <c r="C171" s="27" t="s">
        <v>179</v>
      </c>
      <c r="D171" s="39" t="s">
        <v>0</v>
      </c>
      <c r="E171" s="39" t="s">
        <v>0</v>
      </c>
      <c r="F171" s="28">
        <v>3441225.7823999999</v>
      </c>
      <c r="G171" s="30">
        <v>2689846.5185185187</v>
      </c>
      <c r="H171" s="35">
        <f t="shared" si="6"/>
        <v>2689846.5185185187</v>
      </c>
    </row>
    <row r="172" spans="1:8" x14ac:dyDescent="0.25">
      <c r="A172" s="15">
        <v>38</v>
      </c>
      <c r="B172" s="15">
        <v>42321500</v>
      </c>
      <c r="C172" s="27" t="s">
        <v>180</v>
      </c>
      <c r="D172" s="39" t="s">
        <v>0</v>
      </c>
      <c r="E172" s="39" t="s">
        <v>0</v>
      </c>
      <c r="F172" s="28">
        <v>2621603.5104</v>
      </c>
      <c r="G172" s="30">
        <v>3623537.0370370368</v>
      </c>
      <c r="H172" s="35">
        <f t="shared" si="6"/>
        <v>2621603.5104</v>
      </c>
    </row>
    <row r="173" spans="1:8" x14ac:dyDescent="0.25">
      <c r="A173" s="15">
        <v>39</v>
      </c>
      <c r="B173" s="15">
        <v>42321500</v>
      </c>
      <c r="C173" s="27" t="s">
        <v>181</v>
      </c>
      <c r="D173" s="39" t="s">
        <v>0</v>
      </c>
      <c r="E173" s="39" t="s">
        <v>0</v>
      </c>
      <c r="F173" s="28">
        <v>520322.58879999997</v>
      </c>
      <c r="G173" s="30">
        <v>360345.55555555556</v>
      </c>
      <c r="H173" s="35">
        <f t="shared" si="6"/>
        <v>360345.55555555556</v>
      </c>
    </row>
    <row r="174" spans="1:8" x14ac:dyDescent="0.25">
      <c r="A174" s="15">
        <v>40</v>
      </c>
      <c r="B174" s="15">
        <v>42321500</v>
      </c>
      <c r="C174" s="27" t="s">
        <v>182</v>
      </c>
      <c r="D174" s="39" t="s">
        <v>0</v>
      </c>
      <c r="E174" s="39" t="s">
        <v>0</v>
      </c>
      <c r="F174" s="28">
        <v>582968.44479999994</v>
      </c>
      <c r="G174" s="30">
        <v>535686</v>
      </c>
      <c r="H174" s="35">
        <f t="shared" si="6"/>
        <v>535686</v>
      </c>
    </row>
    <row r="175" spans="1:8" x14ac:dyDescent="0.25">
      <c r="A175" s="15">
        <v>41</v>
      </c>
      <c r="B175" s="15">
        <v>42321500</v>
      </c>
      <c r="C175" s="27" t="s">
        <v>183</v>
      </c>
      <c r="D175" s="39" t="s">
        <v>0</v>
      </c>
      <c r="E175" s="39" t="s">
        <v>0</v>
      </c>
      <c r="F175" s="28">
        <v>2054703.7615999999</v>
      </c>
      <c r="G175" s="30">
        <v>3269768.5185185187</v>
      </c>
      <c r="H175" s="35">
        <f t="shared" si="6"/>
        <v>2054703.7615999999</v>
      </c>
    </row>
    <row r="176" spans="1:8" ht="24" x14ac:dyDescent="0.25">
      <c r="A176" s="15">
        <v>42</v>
      </c>
      <c r="B176" s="15">
        <v>42321500</v>
      </c>
      <c r="C176" s="27" t="s">
        <v>184</v>
      </c>
      <c r="D176" s="39" t="s">
        <v>0</v>
      </c>
      <c r="E176" s="39" t="s">
        <v>0</v>
      </c>
      <c r="F176" s="28">
        <v>3425531.5136000002</v>
      </c>
      <c r="G176" s="30">
        <v>2895194.4444444445</v>
      </c>
      <c r="H176" s="35">
        <f t="shared" si="6"/>
        <v>2895194.4444444445</v>
      </c>
    </row>
    <row r="177" spans="1:8" x14ac:dyDescent="0.25">
      <c r="A177" s="15">
        <v>43</v>
      </c>
      <c r="B177" s="15">
        <v>42321500</v>
      </c>
      <c r="C177" s="27" t="s">
        <v>185</v>
      </c>
      <c r="D177" s="39" t="s">
        <v>0</v>
      </c>
      <c r="E177" s="39" t="s">
        <v>0</v>
      </c>
      <c r="F177" s="28">
        <v>2857052.6096000001</v>
      </c>
      <c r="G177" s="30">
        <v>2895194.4444444445</v>
      </c>
      <c r="H177" s="35">
        <f t="shared" si="6"/>
        <v>2857052.6096000001</v>
      </c>
    </row>
    <row r="178" spans="1:8" x14ac:dyDescent="0.25">
      <c r="A178" s="15">
        <v>44</v>
      </c>
      <c r="B178" s="15">
        <v>42321500</v>
      </c>
      <c r="C178" s="27" t="s">
        <v>186</v>
      </c>
      <c r="D178" s="39" t="s">
        <v>0</v>
      </c>
      <c r="E178" s="39" t="s">
        <v>0</v>
      </c>
      <c r="F178" s="28">
        <v>4671079.9967999998</v>
      </c>
      <c r="G178" s="30">
        <v>2019642.0370370368</v>
      </c>
      <c r="H178" s="35">
        <f t="shared" si="6"/>
        <v>2019642.0370370368</v>
      </c>
    </row>
    <row r="179" spans="1:8" x14ac:dyDescent="0.25">
      <c r="A179" s="15">
        <v>45</v>
      </c>
      <c r="B179" s="15">
        <v>42321500</v>
      </c>
      <c r="C179" s="27" t="s">
        <v>187</v>
      </c>
      <c r="D179" s="39" t="s">
        <v>0</v>
      </c>
      <c r="E179" s="39" t="s">
        <v>0</v>
      </c>
      <c r="F179" s="28">
        <v>4671079.9967999998</v>
      </c>
      <c r="G179" s="30">
        <v>2019642.0370370368</v>
      </c>
      <c r="H179" s="35">
        <f t="shared" si="6"/>
        <v>2019642.0370370368</v>
      </c>
    </row>
    <row r="180" spans="1:8" x14ac:dyDescent="0.25">
      <c r="A180" s="15">
        <v>46</v>
      </c>
      <c r="B180" s="15">
        <v>42321500</v>
      </c>
      <c r="C180" s="27" t="s">
        <v>188</v>
      </c>
      <c r="D180" s="39" t="s">
        <v>0</v>
      </c>
      <c r="E180" s="39" t="s">
        <v>0</v>
      </c>
      <c r="F180" s="28">
        <v>3143084.4479999999</v>
      </c>
      <c r="G180" s="30">
        <v>2019642.0370370368</v>
      </c>
      <c r="H180" s="35">
        <f t="shared" si="6"/>
        <v>2019642.0370370368</v>
      </c>
    </row>
    <row r="181" spans="1:8" x14ac:dyDescent="0.25">
      <c r="A181" s="15">
        <v>47</v>
      </c>
      <c r="B181" s="15">
        <v>42321500</v>
      </c>
      <c r="C181" s="27" t="s">
        <v>189</v>
      </c>
      <c r="D181" s="39" t="s">
        <v>0</v>
      </c>
      <c r="E181" s="39" t="s">
        <v>0</v>
      </c>
      <c r="F181" s="28">
        <v>3487012.2335999999</v>
      </c>
      <c r="G181" s="30">
        <v>2689846.5185185187</v>
      </c>
      <c r="H181" s="35">
        <f t="shared" si="6"/>
        <v>2689846.5185185187</v>
      </c>
    </row>
    <row r="182" spans="1:8" x14ac:dyDescent="0.25">
      <c r="A182" s="15">
        <v>48</v>
      </c>
      <c r="B182" s="15">
        <v>42321500</v>
      </c>
      <c r="C182" s="27" t="s">
        <v>190</v>
      </c>
      <c r="D182" s="39" t="s">
        <v>0</v>
      </c>
      <c r="E182" s="39" t="s">
        <v>0</v>
      </c>
      <c r="F182" s="28">
        <v>3429400.2176000001</v>
      </c>
      <c r="G182" s="30">
        <v>2060739.8148148148</v>
      </c>
      <c r="H182" s="35">
        <f t="shared" si="6"/>
        <v>2060739.8148148148</v>
      </c>
    </row>
    <row r="183" spans="1:8" x14ac:dyDescent="0.25">
      <c r="A183" s="15">
        <v>49</v>
      </c>
      <c r="B183" s="15">
        <v>42321500</v>
      </c>
      <c r="C183" s="27" t="s">
        <v>191</v>
      </c>
      <c r="D183" s="39" t="s">
        <v>0</v>
      </c>
      <c r="E183" s="39" t="s">
        <v>0</v>
      </c>
      <c r="F183" s="28">
        <v>3136615.1151999999</v>
      </c>
      <c r="G183" s="30">
        <v>2003499.0740740739</v>
      </c>
      <c r="H183" s="35">
        <f t="shared" si="6"/>
        <v>2003499.0740740739</v>
      </c>
    </row>
    <row r="184" spans="1:8" x14ac:dyDescent="0.25">
      <c r="A184" s="15">
        <v>50</v>
      </c>
      <c r="B184" s="15">
        <v>42321500</v>
      </c>
      <c r="C184" s="27" t="s">
        <v>192</v>
      </c>
      <c r="D184" s="39" t="s">
        <v>0</v>
      </c>
      <c r="E184" s="39" t="s">
        <v>0</v>
      </c>
      <c r="F184" s="28">
        <v>3082782.4383999999</v>
      </c>
      <c r="G184" s="30">
        <v>2003499.0740740739</v>
      </c>
      <c r="H184" s="35">
        <f t="shared" si="6"/>
        <v>2003499.0740740739</v>
      </c>
    </row>
    <row r="185" spans="1:8" x14ac:dyDescent="0.25">
      <c r="A185" s="15">
        <v>51</v>
      </c>
      <c r="B185" s="15">
        <v>42321500</v>
      </c>
      <c r="C185" s="27" t="s">
        <v>193</v>
      </c>
      <c r="D185" s="39" t="s">
        <v>0</v>
      </c>
      <c r="E185" s="39" t="s">
        <v>0</v>
      </c>
      <c r="F185" s="28">
        <v>3452400.9071999998</v>
      </c>
      <c r="G185" s="30">
        <v>2003499.0740740739</v>
      </c>
      <c r="H185" s="35">
        <f t="shared" si="6"/>
        <v>2003499.0740740739</v>
      </c>
    </row>
    <row r="186" spans="1:8" x14ac:dyDescent="0.25">
      <c r="A186" s="15">
        <v>52</v>
      </c>
      <c r="B186" s="15">
        <v>42321500</v>
      </c>
      <c r="C186" s="27" t="s">
        <v>194</v>
      </c>
      <c r="D186" s="39" t="s">
        <v>0</v>
      </c>
      <c r="E186" s="39" t="s">
        <v>0</v>
      </c>
      <c r="F186" s="28">
        <v>3452400.9071999998</v>
      </c>
      <c r="G186" s="30">
        <v>2003499.0740740739</v>
      </c>
      <c r="H186" s="35">
        <f t="shared" si="6"/>
        <v>2003499.0740740739</v>
      </c>
    </row>
    <row r="187" spans="1:8" x14ac:dyDescent="0.25">
      <c r="A187" s="15">
        <v>53</v>
      </c>
      <c r="B187" s="15">
        <v>42321500</v>
      </c>
      <c r="C187" s="27" t="s">
        <v>195</v>
      </c>
      <c r="D187" s="39" t="s">
        <v>0</v>
      </c>
      <c r="E187" s="39" t="s">
        <v>0</v>
      </c>
      <c r="F187" s="28">
        <v>582968.44479999994</v>
      </c>
      <c r="G187" s="30">
        <v>405191.55555555556</v>
      </c>
      <c r="H187" s="35">
        <f t="shared" si="6"/>
        <v>405191.55555555556</v>
      </c>
    </row>
    <row r="188" spans="1:8" x14ac:dyDescent="0.25">
      <c r="A188" s="15">
        <v>54</v>
      </c>
      <c r="B188" s="15">
        <v>42321500</v>
      </c>
      <c r="C188" s="27" t="s">
        <v>196</v>
      </c>
      <c r="D188" s="39" t="s">
        <v>0</v>
      </c>
      <c r="E188" s="39" t="s">
        <v>0</v>
      </c>
      <c r="F188" s="28">
        <v>503546.89279999997</v>
      </c>
      <c r="G188" s="30">
        <v>512089</v>
      </c>
      <c r="H188" s="35">
        <f t="shared" si="6"/>
        <v>503546.89279999997</v>
      </c>
    </row>
    <row r="189" spans="1:8" x14ac:dyDescent="0.25">
      <c r="A189" s="15">
        <v>55</v>
      </c>
      <c r="B189" s="15">
        <v>42321500</v>
      </c>
      <c r="C189" s="27" t="s">
        <v>197</v>
      </c>
      <c r="D189" s="39" t="s">
        <v>0</v>
      </c>
      <c r="E189" s="39" t="s">
        <v>0</v>
      </c>
      <c r="F189" s="28">
        <v>3152088.8</v>
      </c>
      <c r="G189" s="30">
        <v>3320981.8672839501</v>
      </c>
      <c r="H189" s="35">
        <f t="shared" si="6"/>
        <v>3152088.8</v>
      </c>
    </row>
    <row r="190" spans="1:8" ht="15" customHeight="1" x14ac:dyDescent="0.25">
      <c r="A190" s="54" t="s">
        <v>266</v>
      </c>
      <c r="B190" s="55"/>
      <c r="C190" s="55"/>
      <c r="D190" s="55"/>
      <c r="E190" s="55"/>
      <c r="F190" s="55"/>
      <c r="G190" s="55"/>
      <c r="H190" s="56"/>
    </row>
    <row r="191" spans="1:8" ht="24" x14ac:dyDescent="0.25">
      <c r="A191" s="15">
        <v>1</v>
      </c>
      <c r="B191" s="15">
        <v>42321500</v>
      </c>
      <c r="C191" s="6" t="s">
        <v>198</v>
      </c>
      <c r="D191" s="39" t="s">
        <v>0</v>
      </c>
      <c r="E191" s="39" t="s">
        <v>0</v>
      </c>
      <c r="F191" s="29">
        <v>2924152</v>
      </c>
      <c r="G191" s="30">
        <v>3262639.15</v>
      </c>
      <c r="H191" s="35">
        <f t="shared" ref="H191:H196" si="7">MIN(D191,E191,F191,G191)</f>
        <v>2924152</v>
      </c>
    </row>
    <row r="192" spans="1:8" s="7" customFormat="1" x14ac:dyDescent="0.25">
      <c r="A192" s="15">
        <v>2</v>
      </c>
      <c r="B192" s="15">
        <v>42321500</v>
      </c>
      <c r="C192" s="6" t="s">
        <v>199</v>
      </c>
      <c r="D192" s="39" t="s">
        <v>0</v>
      </c>
      <c r="E192" s="39" t="s">
        <v>0</v>
      </c>
      <c r="F192" s="29">
        <v>797251.66079999995</v>
      </c>
      <c r="G192" s="30">
        <v>1020625</v>
      </c>
      <c r="H192" s="35">
        <f t="shared" si="7"/>
        <v>797251.66079999995</v>
      </c>
    </row>
    <row r="193" spans="1:8" x14ac:dyDescent="0.25">
      <c r="A193" s="15">
        <v>3</v>
      </c>
      <c r="B193" s="15">
        <v>42321500</v>
      </c>
      <c r="C193" s="6" t="s">
        <v>200</v>
      </c>
      <c r="D193" s="39" t="s">
        <v>0</v>
      </c>
      <c r="E193" s="39" t="s">
        <v>0</v>
      </c>
      <c r="F193" s="29">
        <v>797251.66079999995</v>
      </c>
      <c r="G193" s="30">
        <v>1020625</v>
      </c>
      <c r="H193" s="35">
        <f t="shared" si="7"/>
        <v>797251.66079999995</v>
      </c>
    </row>
    <row r="194" spans="1:8" x14ac:dyDescent="0.25">
      <c r="A194" s="15">
        <v>4</v>
      </c>
      <c r="B194" s="15">
        <v>42321500</v>
      </c>
      <c r="C194" s="6" t="s">
        <v>201</v>
      </c>
      <c r="D194" s="39" t="s">
        <v>0</v>
      </c>
      <c r="E194" s="39" t="s">
        <v>0</v>
      </c>
      <c r="F194" s="29">
        <v>419158.24160000001</v>
      </c>
      <c r="G194" s="30">
        <v>552330.78703703696</v>
      </c>
      <c r="H194" s="35">
        <f t="shared" si="7"/>
        <v>419158.24160000001</v>
      </c>
    </row>
    <row r="195" spans="1:8" x14ac:dyDescent="0.25">
      <c r="A195" s="15">
        <v>5</v>
      </c>
      <c r="B195" s="15">
        <v>42321500</v>
      </c>
      <c r="C195" s="6" t="s">
        <v>202</v>
      </c>
      <c r="D195" s="39" t="s">
        <v>0</v>
      </c>
      <c r="E195" s="39" t="s">
        <v>0</v>
      </c>
      <c r="F195" s="29">
        <v>812655.21120000002</v>
      </c>
      <c r="G195" s="30">
        <v>977500</v>
      </c>
      <c r="H195" s="35">
        <f t="shared" si="7"/>
        <v>812655.21120000002</v>
      </c>
    </row>
    <row r="196" spans="1:8" ht="24" x14ac:dyDescent="0.25">
      <c r="A196" s="15">
        <v>6</v>
      </c>
      <c r="B196" s="15">
        <v>42321500</v>
      </c>
      <c r="C196" s="6" t="s">
        <v>203</v>
      </c>
      <c r="D196" s="39" t="s">
        <v>0</v>
      </c>
      <c r="E196" s="39" t="s">
        <v>0</v>
      </c>
      <c r="F196" s="29">
        <v>1776888.96</v>
      </c>
      <c r="G196" s="30">
        <v>1023500</v>
      </c>
      <c r="H196" s="35">
        <f t="shared" si="7"/>
        <v>1023500</v>
      </c>
    </row>
    <row r="197" spans="1:8" ht="15" customHeight="1" x14ac:dyDescent="0.25">
      <c r="A197" s="57" t="s">
        <v>204</v>
      </c>
      <c r="B197" s="58"/>
      <c r="C197" s="58"/>
      <c r="D197" s="58"/>
      <c r="E197" s="58"/>
      <c r="F197" s="58"/>
      <c r="G197" s="58"/>
      <c r="H197" s="59"/>
    </row>
    <row r="198" spans="1:8" ht="24" x14ac:dyDescent="0.25">
      <c r="A198" s="15">
        <v>7</v>
      </c>
      <c r="B198" s="15">
        <v>42321500</v>
      </c>
      <c r="C198" s="6" t="s">
        <v>205</v>
      </c>
      <c r="D198" s="39" t="s">
        <v>0</v>
      </c>
      <c r="E198" s="39" t="s">
        <v>0</v>
      </c>
      <c r="F198" s="29">
        <v>1394241.3296000001</v>
      </c>
      <c r="G198" s="30">
        <v>778959.15</v>
      </c>
      <c r="H198" s="35">
        <f t="shared" ref="H198:H203" si="8">MIN(D198,E198,F198,G198)</f>
        <v>778959.15</v>
      </c>
    </row>
    <row r="199" spans="1:8" ht="24" x14ac:dyDescent="0.25">
      <c r="A199" s="15">
        <v>8</v>
      </c>
      <c r="B199" s="15">
        <v>42321500</v>
      </c>
      <c r="C199" s="6" t="s">
        <v>206</v>
      </c>
      <c r="D199" s="39" t="s">
        <v>0</v>
      </c>
      <c r="E199" s="39" t="s">
        <v>0</v>
      </c>
      <c r="F199" s="29">
        <v>1394241.3296000001</v>
      </c>
      <c r="G199" s="30">
        <v>1541000</v>
      </c>
      <c r="H199" s="35">
        <f t="shared" si="8"/>
        <v>1394241.3296000001</v>
      </c>
    </row>
    <row r="200" spans="1:8" x14ac:dyDescent="0.25">
      <c r="A200" s="15">
        <v>9</v>
      </c>
      <c r="B200" s="15">
        <v>42321500</v>
      </c>
      <c r="C200" s="6" t="s">
        <v>207</v>
      </c>
      <c r="D200" s="39" t="s">
        <v>0</v>
      </c>
      <c r="E200" s="39" t="s">
        <v>0</v>
      </c>
      <c r="F200" s="29">
        <v>292415.2</v>
      </c>
      <c r="G200" s="30">
        <v>435697.55</v>
      </c>
      <c r="H200" s="35">
        <f t="shared" si="8"/>
        <v>292415.2</v>
      </c>
    </row>
    <row r="201" spans="1:8" x14ac:dyDescent="0.25">
      <c r="A201" s="15">
        <v>10</v>
      </c>
      <c r="B201" s="15">
        <v>42321500</v>
      </c>
      <c r="C201" s="6" t="s">
        <v>208</v>
      </c>
      <c r="D201" s="39" t="s">
        <v>0</v>
      </c>
      <c r="E201" s="39" t="s">
        <v>0</v>
      </c>
      <c r="F201" s="29">
        <v>137607.0864</v>
      </c>
      <c r="G201" s="30">
        <v>178679.8</v>
      </c>
      <c r="H201" s="35">
        <f t="shared" si="8"/>
        <v>137607.0864</v>
      </c>
    </row>
    <row r="202" spans="1:8" x14ac:dyDescent="0.25">
      <c r="A202" s="15">
        <v>11</v>
      </c>
      <c r="B202" s="15">
        <v>42321500</v>
      </c>
      <c r="C202" s="6" t="s">
        <v>209</v>
      </c>
      <c r="D202" s="39" t="s">
        <v>0</v>
      </c>
      <c r="E202" s="39" t="s">
        <v>0</v>
      </c>
      <c r="F202" s="29">
        <v>87102.399999999994</v>
      </c>
      <c r="G202" s="30">
        <v>178679.8</v>
      </c>
      <c r="H202" s="35">
        <f t="shared" si="8"/>
        <v>87102.399999999994</v>
      </c>
    </row>
    <row r="203" spans="1:8" x14ac:dyDescent="0.25">
      <c r="A203" s="15">
        <v>12</v>
      </c>
      <c r="B203" s="15">
        <v>42321500</v>
      </c>
      <c r="C203" s="6" t="s">
        <v>210</v>
      </c>
      <c r="D203" s="39" t="s">
        <v>0</v>
      </c>
      <c r="E203" s="39" t="s">
        <v>0</v>
      </c>
      <c r="F203" s="29">
        <v>261307.2</v>
      </c>
      <c r="G203" s="30">
        <v>356500</v>
      </c>
      <c r="H203" s="35">
        <f t="shared" si="8"/>
        <v>261307.2</v>
      </c>
    </row>
    <row r="204" spans="1:8" ht="15" customHeight="1" x14ac:dyDescent="0.25">
      <c r="A204" s="57" t="s">
        <v>211</v>
      </c>
      <c r="B204" s="58"/>
      <c r="C204" s="58"/>
      <c r="D204" s="58"/>
      <c r="E204" s="58"/>
      <c r="F204" s="58"/>
      <c r="G204" s="58"/>
      <c r="H204" s="59"/>
    </row>
    <row r="205" spans="1:8" ht="24" x14ac:dyDescent="0.25">
      <c r="A205" s="15">
        <v>13</v>
      </c>
      <c r="B205" s="15">
        <v>42321500</v>
      </c>
      <c r="C205" s="6" t="s">
        <v>212</v>
      </c>
      <c r="D205" s="39" t="s">
        <v>0</v>
      </c>
      <c r="E205" s="39" t="s">
        <v>0</v>
      </c>
      <c r="F205" s="29">
        <v>2478679.784</v>
      </c>
      <c r="G205" s="30">
        <v>2176812</v>
      </c>
      <c r="H205" s="35">
        <f t="shared" ref="H205:H210" si="9">MIN(D205,E205,F205,G205)</f>
        <v>2176812</v>
      </c>
    </row>
    <row r="206" spans="1:8" x14ac:dyDescent="0.25">
      <c r="A206" s="15">
        <v>14</v>
      </c>
      <c r="B206" s="15">
        <v>42321500</v>
      </c>
      <c r="C206" s="6" t="s">
        <v>213</v>
      </c>
      <c r="D206" s="39" t="s">
        <v>0</v>
      </c>
      <c r="E206" s="39" t="s">
        <v>0</v>
      </c>
      <c r="F206" s="29">
        <v>1658433.0896000001</v>
      </c>
      <c r="G206" s="30">
        <v>2426512.7999999998</v>
      </c>
      <c r="H206" s="35">
        <f t="shared" si="9"/>
        <v>1658433.0896000001</v>
      </c>
    </row>
    <row r="207" spans="1:8" x14ac:dyDescent="0.25">
      <c r="A207" s="15">
        <v>15</v>
      </c>
      <c r="B207" s="15">
        <v>42321500</v>
      </c>
      <c r="C207" s="6" t="s">
        <v>214</v>
      </c>
      <c r="D207" s="39" t="s">
        <v>0</v>
      </c>
      <c r="E207" s="39" t="s">
        <v>0</v>
      </c>
      <c r="F207" s="29">
        <v>1510993.6128</v>
      </c>
      <c r="G207" s="30">
        <v>2212289.7376543204</v>
      </c>
      <c r="H207" s="35">
        <f t="shared" si="9"/>
        <v>1510993.6128</v>
      </c>
    </row>
    <row r="208" spans="1:8" x14ac:dyDescent="0.25">
      <c r="A208" s="15">
        <v>16</v>
      </c>
      <c r="B208" s="15">
        <v>42321500</v>
      </c>
      <c r="C208" s="6" t="s">
        <v>215</v>
      </c>
      <c r="D208" s="39" t="s">
        <v>0</v>
      </c>
      <c r="E208" s="39" t="s">
        <v>0</v>
      </c>
      <c r="F208" s="29">
        <v>2172106.4847999997</v>
      </c>
      <c r="G208" s="30">
        <v>3659607.1512000002</v>
      </c>
      <c r="H208" s="35">
        <f t="shared" si="9"/>
        <v>2172106.4847999997</v>
      </c>
    </row>
    <row r="209" spans="1:8" x14ac:dyDescent="0.25">
      <c r="A209" s="15">
        <v>17</v>
      </c>
      <c r="B209" s="15">
        <v>42321500</v>
      </c>
      <c r="C209" s="6" t="s">
        <v>216</v>
      </c>
      <c r="D209" s="39" t="s">
        <v>0</v>
      </c>
      <c r="E209" s="39" t="s">
        <v>0</v>
      </c>
      <c r="F209" s="29">
        <v>2268230.2047999999</v>
      </c>
      <c r="G209" s="30">
        <v>2291231.25</v>
      </c>
      <c r="H209" s="35">
        <f t="shared" si="9"/>
        <v>2268230.2047999999</v>
      </c>
    </row>
    <row r="210" spans="1:8" x14ac:dyDescent="0.25">
      <c r="A210" s="15">
        <v>18</v>
      </c>
      <c r="B210" s="15">
        <v>42321500</v>
      </c>
      <c r="C210" s="6" t="s">
        <v>217</v>
      </c>
      <c r="D210" s="39" t="s">
        <v>0</v>
      </c>
      <c r="E210" s="39" t="s">
        <v>0</v>
      </c>
      <c r="F210" s="28">
        <v>17498250</v>
      </c>
      <c r="G210" s="30">
        <v>11120486.111111112</v>
      </c>
      <c r="H210" s="35">
        <f t="shared" si="9"/>
        <v>11120486.111111112</v>
      </c>
    </row>
  </sheetData>
  <mergeCells count="11">
    <mergeCell ref="A204:H204"/>
    <mergeCell ref="A79:H79"/>
    <mergeCell ref="A95:H95"/>
    <mergeCell ref="A123:H123"/>
    <mergeCell ref="A134:H134"/>
    <mergeCell ref="A190:H190"/>
    <mergeCell ref="F1:G1"/>
    <mergeCell ref="A3:H3"/>
    <mergeCell ref="A66:H66"/>
    <mergeCell ref="A74:H74"/>
    <mergeCell ref="A197:H197"/>
  </mergeCells>
  <conditionalFormatting sqref="C48">
    <cfRule type="duplicateValues" dxfId="11" priority="1"/>
  </conditionalFormatting>
  <conditionalFormatting sqref="C75:C78 C39 C43:C47">
    <cfRule type="duplicateValues" dxfId="10" priority="2"/>
  </conditionalFormatting>
  <conditionalFormatting sqref="A204 A197 A190">
    <cfRule type="duplicateValues" dxfId="9" priority="3"/>
  </conditionalFormatting>
  <conditionalFormatting sqref="C191:C196">
    <cfRule type="duplicateValues" dxfId="8" priority="4"/>
  </conditionalFormatting>
  <conditionalFormatting sqref="C198:C203">
    <cfRule type="duplicateValues" dxfId="7" priority="5"/>
  </conditionalFormatting>
  <conditionalFormatting sqref="C205:C210">
    <cfRule type="duplicateValues" dxfId="6" priority="6"/>
  </conditionalFormatting>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249977111117893"/>
  </sheetPr>
  <dimension ref="A2:D210"/>
  <sheetViews>
    <sheetView workbookViewId="0">
      <selection activeCell="H23" sqref="H23"/>
    </sheetView>
  </sheetViews>
  <sheetFormatPr baseColWidth="10" defaultRowHeight="15" x14ac:dyDescent="0.25"/>
  <cols>
    <col min="1" max="1" width="7.28515625" customWidth="1"/>
    <col min="3" max="3" width="56.42578125" style="41" customWidth="1"/>
    <col min="4" max="7" width="12.85546875" customWidth="1"/>
  </cols>
  <sheetData>
    <row r="2" spans="1:4" ht="24" x14ac:dyDescent="0.25">
      <c r="A2" s="11" t="s">
        <v>3</v>
      </c>
      <c r="B2" s="26" t="s">
        <v>4</v>
      </c>
      <c r="C2" s="11" t="s">
        <v>5</v>
      </c>
      <c r="D2" s="11" t="s">
        <v>269</v>
      </c>
    </row>
    <row r="3" spans="1:4" x14ac:dyDescent="0.25">
      <c r="A3" s="54" t="s">
        <v>11</v>
      </c>
      <c r="B3" s="55"/>
      <c r="C3" s="55"/>
      <c r="D3" s="56"/>
    </row>
    <row r="4" spans="1:4" ht="24" x14ac:dyDescent="0.25">
      <c r="A4" s="15">
        <v>1</v>
      </c>
      <c r="B4" s="15">
        <v>42321500</v>
      </c>
      <c r="C4" s="27" t="s">
        <v>12</v>
      </c>
      <c r="D4" s="40">
        <v>2554277.88</v>
      </c>
    </row>
    <row r="5" spans="1:4" ht="36" x14ac:dyDescent="0.25">
      <c r="A5" s="15">
        <v>2</v>
      </c>
      <c r="B5" s="15">
        <v>42321500</v>
      </c>
      <c r="C5" s="27" t="s">
        <v>13</v>
      </c>
      <c r="D5" s="40">
        <v>2245931.9904</v>
      </c>
    </row>
    <row r="6" spans="1:4" ht="24" x14ac:dyDescent="0.25">
      <c r="A6" s="15">
        <v>3</v>
      </c>
      <c r="B6" s="15">
        <v>42321500</v>
      </c>
      <c r="C6" s="27" t="s">
        <v>14</v>
      </c>
      <c r="D6" s="40">
        <v>2437519.9408</v>
      </c>
    </row>
    <row r="7" spans="1:4" ht="24" x14ac:dyDescent="0.25">
      <c r="A7" s="15">
        <v>4</v>
      </c>
      <c r="B7" s="15">
        <v>42321500</v>
      </c>
      <c r="C7" s="27" t="s">
        <v>15</v>
      </c>
      <c r="D7" s="40">
        <v>1588681.9750000001</v>
      </c>
    </row>
    <row r="8" spans="1:4" ht="24" x14ac:dyDescent="0.25">
      <c r="A8" s="15">
        <v>5</v>
      </c>
      <c r="B8" s="15">
        <v>42321500</v>
      </c>
      <c r="C8" s="27" t="s">
        <v>16</v>
      </c>
      <c r="D8" s="40">
        <v>1695223.1072</v>
      </c>
    </row>
    <row r="9" spans="1:4" x14ac:dyDescent="0.25">
      <c r="A9" s="15">
        <v>6</v>
      </c>
      <c r="B9" s="15">
        <v>42321500</v>
      </c>
      <c r="C9" s="27" t="s">
        <v>17</v>
      </c>
      <c r="D9" s="40">
        <v>2015798.4</v>
      </c>
    </row>
    <row r="10" spans="1:4" ht="24" x14ac:dyDescent="0.25">
      <c r="A10" s="15">
        <v>7</v>
      </c>
      <c r="B10" s="15">
        <v>42321500</v>
      </c>
      <c r="C10" s="27" t="s">
        <v>18</v>
      </c>
      <c r="D10" s="40">
        <v>2866913.2799999998</v>
      </c>
    </row>
    <row r="11" spans="1:4" ht="24" x14ac:dyDescent="0.25">
      <c r="A11" s="15">
        <v>8</v>
      </c>
      <c r="B11" s="15">
        <v>42321500</v>
      </c>
      <c r="C11" s="27" t="s">
        <v>19</v>
      </c>
      <c r="D11" s="40">
        <v>1467501.2352</v>
      </c>
    </row>
    <row r="12" spans="1:4" ht="24" x14ac:dyDescent="0.25">
      <c r="A12" s="15">
        <v>9</v>
      </c>
      <c r="B12" s="15">
        <v>42321500</v>
      </c>
      <c r="C12" s="27" t="s">
        <v>20</v>
      </c>
      <c r="D12" s="40">
        <v>2823101.3</v>
      </c>
    </row>
    <row r="13" spans="1:4" ht="24" x14ac:dyDescent="0.25">
      <c r="A13" s="15">
        <v>10</v>
      </c>
      <c r="B13" s="15">
        <v>42321500</v>
      </c>
      <c r="C13" s="27" t="s">
        <v>21</v>
      </c>
      <c r="D13" s="40">
        <v>463054.45759999997</v>
      </c>
    </row>
    <row r="14" spans="1:4" ht="24" x14ac:dyDescent="0.25">
      <c r="A14" s="15">
        <v>11</v>
      </c>
      <c r="B14" s="15">
        <v>42321500</v>
      </c>
      <c r="C14" s="27" t="s">
        <v>22</v>
      </c>
      <c r="D14" s="40">
        <v>929507.04</v>
      </c>
    </row>
    <row r="15" spans="1:4" ht="36" x14ac:dyDescent="0.25">
      <c r="A15" s="15">
        <v>12</v>
      </c>
      <c r="B15" s="15">
        <v>42321500</v>
      </c>
      <c r="C15" s="27" t="s">
        <v>23</v>
      </c>
      <c r="D15" s="40">
        <v>2393871.9750000001</v>
      </c>
    </row>
    <row r="16" spans="1:4" ht="24" x14ac:dyDescent="0.25">
      <c r="A16" s="15">
        <v>13</v>
      </c>
      <c r="B16" s="15">
        <v>42321500</v>
      </c>
      <c r="C16" s="27" t="s">
        <v>24</v>
      </c>
      <c r="D16" s="40">
        <v>2393871.9750000001</v>
      </c>
    </row>
    <row r="17" spans="1:4" ht="24" x14ac:dyDescent="0.25">
      <c r="A17" s="15">
        <v>14</v>
      </c>
      <c r="B17" s="15">
        <v>42321500</v>
      </c>
      <c r="C17" s="27" t="s">
        <v>25</v>
      </c>
      <c r="D17" s="40">
        <v>2678212.1519999998</v>
      </c>
    </row>
    <row r="18" spans="1:4" ht="24" x14ac:dyDescent="0.25">
      <c r="A18" s="15">
        <v>15</v>
      </c>
      <c r="B18" s="15">
        <v>42321500</v>
      </c>
      <c r="C18" s="27" t="s">
        <v>26</v>
      </c>
      <c r="D18" s="40">
        <v>2568909.6</v>
      </c>
    </row>
    <row r="19" spans="1:4" x14ac:dyDescent="0.25">
      <c r="A19" s="15">
        <v>16</v>
      </c>
      <c r="B19" s="15">
        <v>42321500</v>
      </c>
      <c r="C19" s="27" t="s">
        <v>27</v>
      </c>
      <c r="D19" s="40">
        <v>223977.60000000001</v>
      </c>
    </row>
    <row r="20" spans="1:4" ht="24" x14ac:dyDescent="0.25">
      <c r="A20" s="15">
        <v>17</v>
      </c>
      <c r="B20" s="15">
        <v>42321500</v>
      </c>
      <c r="C20" s="27" t="s">
        <v>28</v>
      </c>
      <c r="D20" s="40">
        <v>1808171.1647999999</v>
      </c>
    </row>
    <row r="21" spans="1:4" ht="24" x14ac:dyDescent="0.25">
      <c r="A21" s="15">
        <v>18</v>
      </c>
      <c r="B21" s="15">
        <v>42321500</v>
      </c>
      <c r="C21" s="27" t="s">
        <v>29</v>
      </c>
      <c r="D21" s="40">
        <v>1716004.3824</v>
      </c>
    </row>
    <row r="22" spans="1:4" ht="24" x14ac:dyDescent="0.25">
      <c r="A22" s="15">
        <v>19</v>
      </c>
      <c r="B22" s="15">
        <v>42321500</v>
      </c>
      <c r="C22" s="27" t="s">
        <v>30</v>
      </c>
      <c r="D22" s="40">
        <v>1920383.9424000001</v>
      </c>
    </row>
    <row r="23" spans="1:4" x14ac:dyDescent="0.25">
      <c r="A23" s="15">
        <v>20</v>
      </c>
      <c r="B23" s="15">
        <v>42321500</v>
      </c>
      <c r="C23" s="27" t="s">
        <v>31</v>
      </c>
      <c r="D23" s="40">
        <v>832369.7648</v>
      </c>
    </row>
    <row r="24" spans="1:4" x14ac:dyDescent="0.25">
      <c r="A24" s="15">
        <v>21</v>
      </c>
      <c r="B24" s="15">
        <v>42321500</v>
      </c>
      <c r="C24" s="27" t="s">
        <v>32</v>
      </c>
      <c r="D24" s="40">
        <v>3258389.9263999998</v>
      </c>
    </row>
    <row r="25" spans="1:4" ht="24" x14ac:dyDescent="0.25">
      <c r="A25" s="15">
        <v>22</v>
      </c>
      <c r="B25" s="15">
        <v>42321500</v>
      </c>
      <c r="C25" s="27" t="s">
        <v>33</v>
      </c>
      <c r="D25" s="40">
        <v>1447485</v>
      </c>
    </row>
    <row r="26" spans="1:4" ht="24" x14ac:dyDescent="0.25">
      <c r="A26" s="15">
        <v>23</v>
      </c>
      <c r="B26" s="15">
        <v>42321500</v>
      </c>
      <c r="C26" s="27" t="s">
        <v>34</v>
      </c>
      <c r="D26" s="40">
        <v>4277004.9840000002</v>
      </c>
    </row>
    <row r="27" spans="1:4" ht="24" x14ac:dyDescent="0.25">
      <c r="A27" s="15">
        <v>24</v>
      </c>
      <c r="B27" s="15">
        <v>42321500</v>
      </c>
      <c r="C27" s="27" t="s">
        <v>35</v>
      </c>
      <c r="D27" s="40">
        <v>4277004.9840000002</v>
      </c>
    </row>
    <row r="28" spans="1:4" ht="24" x14ac:dyDescent="0.25">
      <c r="A28" s="15">
        <v>25</v>
      </c>
      <c r="B28" s="15">
        <v>42321500</v>
      </c>
      <c r="C28" s="27" t="s">
        <v>36</v>
      </c>
      <c r="D28" s="40">
        <v>4277004.9840000002</v>
      </c>
    </row>
    <row r="29" spans="1:4" ht="24" x14ac:dyDescent="0.25">
      <c r="A29" s="15">
        <v>26</v>
      </c>
      <c r="B29" s="15">
        <v>42321500</v>
      </c>
      <c r="C29" s="27" t="s">
        <v>37</v>
      </c>
      <c r="D29" s="40">
        <v>4277004.9840000002</v>
      </c>
    </row>
    <row r="30" spans="1:4" ht="24" x14ac:dyDescent="0.25">
      <c r="A30" s="15">
        <v>27</v>
      </c>
      <c r="B30" s="15">
        <v>42321500</v>
      </c>
      <c r="C30" s="27" t="s">
        <v>38</v>
      </c>
      <c r="D30" s="40">
        <v>4277004.9840000002</v>
      </c>
    </row>
    <row r="31" spans="1:4" x14ac:dyDescent="0.25">
      <c r="A31" s="15">
        <v>28</v>
      </c>
      <c r="B31" s="15">
        <v>42321500</v>
      </c>
      <c r="C31" s="27" t="s">
        <v>39</v>
      </c>
      <c r="D31" s="40">
        <v>101525.625</v>
      </c>
    </row>
    <row r="32" spans="1:4" x14ac:dyDescent="0.25">
      <c r="A32" s="15">
        <v>29</v>
      </c>
      <c r="B32" s="15">
        <v>42321500</v>
      </c>
      <c r="C32" s="27" t="s">
        <v>40</v>
      </c>
      <c r="D32" s="40">
        <v>291255.72499999998</v>
      </c>
    </row>
    <row r="33" spans="1:4" x14ac:dyDescent="0.25">
      <c r="A33" s="15">
        <v>30</v>
      </c>
      <c r="B33" s="15">
        <v>42321500</v>
      </c>
      <c r="C33" s="27" t="s">
        <v>41</v>
      </c>
      <c r="D33" s="40">
        <v>78392.160000000003</v>
      </c>
    </row>
    <row r="34" spans="1:4" x14ac:dyDescent="0.25">
      <c r="A34" s="15">
        <v>31</v>
      </c>
      <c r="B34" s="15">
        <v>42321500</v>
      </c>
      <c r="C34" s="27" t="s">
        <v>42</v>
      </c>
      <c r="D34" s="40">
        <v>471602.93599999999</v>
      </c>
    </row>
    <row r="35" spans="1:4" x14ac:dyDescent="0.25">
      <c r="A35" s="15">
        <v>32</v>
      </c>
      <c r="B35" s="15">
        <v>42321500</v>
      </c>
      <c r="C35" s="27" t="s">
        <v>43</v>
      </c>
      <c r="D35" s="40">
        <v>78392.160000000003</v>
      </c>
    </row>
    <row r="36" spans="1:4" x14ac:dyDescent="0.25">
      <c r="A36" s="15">
        <v>33</v>
      </c>
      <c r="B36" s="15">
        <v>42321500</v>
      </c>
      <c r="C36" s="27" t="s">
        <v>44</v>
      </c>
      <c r="D36" s="40">
        <v>279972</v>
      </c>
    </row>
    <row r="37" spans="1:4" x14ac:dyDescent="0.25">
      <c r="A37" s="15">
        <v>34</v>
      </c>
      <c r="B37" s="15">
        <v>42321500</v>
      </c>
      <c r="C37" s="27" t="s">
        <v>45</v>
      </c>
      <c r="D37" s="40">
        <v>629297.68703703699</v>
      </c>
    </row>
    <row r="38" spans="1:4" x14ac:dyDescent="0.25">
      <c r="A38" s="15">
        <v>35</v>
      </c>
      <c r="B38" s="15">
        <v>42321500</v>
      </c>
      <c r="C38" s="27" t="s">
        <v>46</v>
      </c>
      <c r="D38" s="40">
        <v>243264.56</v>
      </c>
    </row>
    <row r="39" spans="1:4" x14ac:dyDescent="0.25">
      <c r="A39" s="15">
        <v>36</v>
      </c>
      <c r="B39" s="15">
        <v>42321500</v>
      </c>
      <c r="C39" s="6" t="s">
        <v>47</v>
      </c>
      <c r="D39" s="40">
        <v>105400</v>
      </c>
    </row>
    <row r="40" spans="1:4" x14ac:dyDescent="0.25">
      <c r="A40" s="15">
        <v>37</v>
      </c>
      <c r="B40" s="15">
        <v>42321500</v>
      </c>
      <c r="C40" s="27" t="s">
        <v>48</v>
      </c>
      <c r="D40" s="40">
        <v>108275</v>
      </c>
    </row>
    <row r="41" spans="1:4" x14ac:dyDescent="0.25">
      <c r="A41" s="15">
        <v>38</v>
      </c>
      <c r="B41" s="15">
        <v>42321500</v>
      </c>
      <c r="C41" s="27" t="s">
        <v>49</v>
      </c>
      <c r="D41" s="40">
        <v>55304.474999999999</v>
      </c>
    </row>
    <row r="42" spans="1:4" x14ac:dyDescent="0.25">
      <c r="A42" s="15">
        <v>39</v>
      </c>
      <c r="B42" s="15">
        <v>42321500</v>
      </c>
      <c r="C42" s="27" t="s">
        <v>50</v>
      </c>
      <c r="D42" s="40">
        <v>60628.119399999996</v>
      </c>
    </row>
    <row r="43" spans="1:4" x14ac:dyDescent="0.25">
      <c r="A43" s="15">
        <v>40</v>
      </c>
      <c r="B43" s="15">
        <v>42321500</v>
      </c>
      <c r="C43" s="6" t="s">
        <v>51</v>
      </c>
      <c r="D43" s="40">
        <v>1049740.8264000001</v>
      </c>
    </row>
    <row r="44" spans="1:4" x14ac:dyDescent="0.25">
      <c r="A44" s="15">
        <v>41</v>
      </c>
      <c r="B44" s="15">
        <v>42321500</v>
      </c>
      <c r="C44" s="6" t="s">
        <v>52</v>
      </c>
      <c r="D44" s="40">
        <v>1055681.5356999999</v>
      </c>
    </row>
    <row r="45" spans="1:4" x14ac:dyDescent="0.25">
      <c r="A45" s="15">
        <v>42</v>
      </c>
      <c r="B45" s="15">
        <v>42321500</v>
      </c>
      <c r="C45" s="6" t="s">
        <v>53</v>
      </c>
      <c r="D45" s="40">
        <v>1049740.8264000001</v>
      </c>
    </row>
    <row r="46" spans="1:4" x14ac:dyDescent="0.25">
      <c r="A46" s="15">
        <v>43</v>
      </c>
      <c r="B46" s="15">
        <v>42321500</v>
      </c>
      <c r="C46" s="6" t="s">
        <v>54</v>
      </c>
      <c r="D46" s="40">
        <v>977848.31110000005</v>
      </c>
    </row>
    <row r="47" spans="1:4" x14ac:dyDescent="0.25">
      <c r="A47" s="15">
        <v>44</v>
      </c>
      <c r="B47" s="15">
        <v>42321500</v>
      </c>
      <c r="C47" s="6" t="s">
        <v>55</v>
      </c>
      <c r="D47" s="40">
        <v>775231.79960000003</v>
      </c>
    </row>
    <row r="48" spans="1:4" x14ac:dyDescent="0.25">
      <c r="A48" s="15">
        <v>45</v>
      </c>
      <c r="B48" s="15">
        <v>42321500</v>
      </c>
      <c r="C48" s="6" t="s">
        <v>56</v>
      </c>
      <c r="D48" s="40">
        <v>1035080.8828</v>
      </c>
    </row>
    <row r="49" spans="1:4" ht="24" x14ac:dyDescent="0.25">
      <c r="A49" s="15">
        <v>46</v>
      </c>
      <c r="B49" s="15">
        <v>42321500</v>
      </c>
      <c r="C49" s="27" t="s">
        <v>57</v>
      </c>
      <c r="D49" s="40">
        <v>2467054.7691000002</v>
      </c>
    </row>
    <row r="50" spans="1:4" ht="24" x14ac:dyDescent="0.25">
      <c r="A50" s="15">
        <v>47</v>
      </c>
      <c r="B50" s="15">
        <v>42321500</v>
      </c>
      <c r="C50" s="27" t="s">
        <v>58</v>
      </c>
      <c r="D50" s="40">
        <v>281924.76779999997</v>
      </c>
    </row>
    <row r="51" spans="1:4" x14ac:dyDescent="0.25">
      <c r="A51" s="15">
        <v>48</v>
      </c>
      <c r="B51" s="15">
        <v>42321500</v>
      </c>
      <c r="C51" s="27" t="s">
        <v>59</v>
      </c>
      <c r="D51" s="40">
        <v>212216.7169</v>
      </c>
    </row>
    <row r="52" spans="1:4" x14ac:dyDescent="0.25">
      <c r="A52" s="15">
        <v>49</v>
      </c>
      <c r="B52" s="15">
        <v>42321500</v>
      </c>
      <c r="C52" s="27" t="s">
        <v>60</v>
      </c>
      <c r="D52" s="40">
        <v>862382.76319999993</v>
      </c>
    </row>
    <row r="53" spans="1:4" ht="24" x14ac:dyDescent="0.25">
      <c r="A53" s="15">
        <v>50</v>
      </c>
      <c r="B53" s="15">
        <v>42321500</v>
      </c>
      <c r="C53" s="27" t="s">
        <v>61</v>
      </c>
      <c r="D53" s="40">
        <v>2360910.5520000001</v>
      </c>
    </row>
    <row r="54" spans="1:4" x14ac:dyDescent="0.25">
      <c r="A54" s="15">
        <v>51</v>
      </c>
      <c r="B54" s="15">
        <v>42321500</v>
      </c>
      <c r="C54" s="27" t="s">
        <v>62</v>
      </c>
      <c r="D54" s="40">
        <v>290549.85119999998</v>
      </c>
    </row>
    <row r="55" spans="1:4" x14ac:dyDescent="0.25">
      <c r="A55" s="15">
        <v>52</v>
      </c>
      <c r="B55" s="15">
        <v>42321500</v>
      </c>
      <c r="C55" s="27" t="s">
        <v>63</v>
      </c>
      <c r="D55" s="40">
        <v>204024.95</v>
      </c>
    </row>
    <row r="56" spans="1:4" ht="24" x14ac:dyDescent="0.25">
      <c r="A56" s="15">
        <v>53</v>
      </c>
      <c r="B56" s="15">
        <v>42321500</v>
      </c>
      <c r="C56" s="27" t="s">
        <v>64</v>
      </c>
      <c r="D56" s="40">
        <v>2711063.3311999999</v>
      </c>
    </row>
    <row r="57" spans="1:4" x14ac:dyDescent="0.25">
      <c r="A57" s="15">
        <v>54</v>
      </c>
      <c r="B57" s="15">
        <v>42321500</v>
      </c>
      <c r="C57" s="27" t="s">
        <v>65</v>
      </c>
      <c r="D57" s="40">
        <v>478619.7696</v>
      </c>
    </row>
    <row r="58" spans="1:4" x14ac:dyDescent="0.25">
      <c r="A58" s="15">
        <v>55</v>
      </c>
      <c r="B58" s="15">
        <v>42321500</v>
      </c>
      <c r="C58" s="27" t="s">
        <v>66</v>
      </c>
      <c r="D58" s="40">
        <v>703530</v>
      </c>
    </row>
    <row r="59" spans="1:4" x14ac:dyDescent="0.25">
      <c r="A59" s="15">
        <v>56</v>
      </c>
      <c r="B59" s="15">
        <v>42321500</v>
      </c>
      <c r="C59" s="27" t="s">
        <v>67</v>
      </c>
      <c r="D59" s="40">
        <v>279417.712</v>
      </c>
    </row>
    <row r="60" spans="1:4" ht="24" x14ac:dyDescent="0.25">
      <c r="A60" s="15">
        <v>57</v>
      </c>
      <c r="B60" s="15">
        <v>42321500</v>
      </c>
      <c r="C60" s="27" t="s">
        <v>68</v>
      </c>
      <c r="D60" s="40">
        <v>2264662.4</v>
      </c>
    </row>
    <row r="61" spans="1:4" ht="24" x14ac:dyDescent="0.25">
      <c r="A61" s="15">
        <v>58</v>
      </c>
      <c r="B61" s="15">
        <v>42321500</v>
      </c>
      <c r="C61" s="27" t="s">
        <v>69</v>
      </c>
      <c r="D61" s="40">
        <v>246935.304</v>
      </c>
    </row>
    <row r="62" spans="1:4" x14ac:dyDescent="0.25">
      <c r="A62" s="15">
        <v>59</v>
      </c>
      <c r="B62" s="15">
        <v>42321500</v>
      </c>
      <c r="C62" s="27" t="s">
        <v>70</v>
      </c>
      <c r="D62" s="40">
        <v>220292.70899999997</v>
      </c>
    </row>
    <row r="63" spans="1:4" x14ac:dyDescent="0.25">
      <c r="A63" s="15">
        <v>60</v>
      </c>
      <c r="B63" s="15">
        <v>42321500</v>
      </c>
      <c r="C63" s="27" t="s">
        <v>71</v>
      </c>
      <c r="D63" s="40">
        <v>667313.35912499996</v>
      </c>
    </row>
    <row r="64" spans="1:4" x14ac:dyDescent="0.25">
      <c r="A64" s="15">
        <v>61</v>
      </c>
      <c r="B64" s="15">
        <v>42321500</v>
      </c>
      <c r="C64" s="27" t="s">
        <v>72</v>
      </c>
      <c r="D64" s="40">
        <v>311289.63529999997</v>
      </c>
    </row>
    <row r="65" spans="1:4" x14ac:dyDescent="0.25">
      <c r="A65" s="15">
        <v>62</v>
      </c>
      <c r="B65" s="15">
        <v>42321500</v>
      </c>
      <c r="C65" s="27" t="s">
        <v>73</v>
      </c>
      <c r="D65" s="40">
        <v>318864.46120000002</v>
      </c>
    </row>
    <row r="66" spans="1:4" x14ac:dyDescent="0.25">
      <c r="A66" s="58" t="s">
        <v>74</v>
      </c>
      <c r="B66" s="58"/>
      <c r="C66" s="58"/>
      <c r="D66" s="59"/>
    </row>
    <row r="67" spans="1:4" x14ac:dyDescent="0.25">
      <c r="A67" s="15">
        <v>63</v>
      </c>
      <c r="B67" s="15">
        <v>42321500</v>
      </c>
      <c r="C67" s="27" t="s">
        <v>75</v>
      </c>
      <c r="D67" s="40">
        <v>274700</v>
      </c>
    </row>
    <row r="68" spans="1:4" x14ac:dyDescent="0.25">
      <c r="A68" s="15">
        <v>64</v>
      </c>
      <c r="B68" s="15">
        <v>42321500</v>
      </c>
      <c r="C68" s="27" t="s">
        <v>76</v>
      </c>
      <c r="D68" s="40">
        <v>86891.996799999994</v>
      </c>
    </row>
    <row r="69" spans="1:4" x14ac:dyDescent="0.25">
      <c r="A69" s="15">
        <v>65</v>
      </c>
      <c r="B69" s="15">
        <v>42321500</v>
      </c>
      <c r="C69" s="27" t="s">
        <v>77</v>
      </c>
      <c r="D69" s="40">
        <v>309273.47360000003</v>
      </c>
    </row>
    <row r="70" spans="1:4" x14ac:dyDescent="0.25">
      <c r="A70" s="15">
        <v>66</v>
      </c>
      <c r="B70" s="15">
        <v>42321500</v>
      </c>
      <c r="C70" s="27" t="s">
        <v>78</v>
      </c>
      <c r="D70" s="40">
        <v>263792.44640000002</v>
      </c>
    </row>
    <row r="71" spans="1:4" ht="24" x14ac:dyDescent="0.25">
      <c r="A71" s="15">
        <v>67</v>
      </c>
      <c r="B71" s="15">
        <v>42321500</v>
      </c>
      <c r="C71" s="27" t="s">
        <v>79</v>
      </c>
      <c r="D71" s="40">
        <v>125842.6064</v>
      </c>
    </row>
    <row r="72" spans="1:4" ht="24" x14ac:dyDescent="0.25">
      <c r="A72" s="15">
        <v>68</v>
      </c>
      <c r="B72" s="15">
        <v>42321500</v>
      </c>
      <c r="C72" s="27" t="s">
        <v>80</v>
      </c>
      <c r="D72" s="40">
        <v>63674.116799999996</v>
      </c>
    </row>
    <row r="73" spans="1:4" ht="24" x14ac:dyDescent="0.25">
      <c r="A73" s="15">
        <v>69</v>
      </c>
      <c r="B73" s="15">
        <v>42321500</v>
      </c>
      <c r="C73" s="27" t="s">
        <v>81</v>
      </c>
      <c r="D73" s="40">
        <v>149239.11475000001</v>
      </c>
    </row>
    <row r="74" spans="1:4" x14ac:dyDescent="0.25">
      <c r="A74" s="57" t="s">
        <v>82</v>
      </c>
      <c r="B74" s="58"/>
      <c r="C74" s="58"/>
      <c r="D74" s="59"/>
    </row>
    <row r="75" spans="1:4" x14ac:dyDescent="0.25">
      <c r="A75" s="15">
        <v>70</v>
      </c>
      <c r="B75" s="15">
        <v>42321500</v>
      </c>
      <c r="C75" s="6" t="s">
        <v>83</v>
      </c>
      <c r="D75" s="40">
        <v>661164.15020000003</v>
      </c>
    </row>
    <row r="76" spans="1:4" x14ac:dyDescent="0.25">
      <c r="A76" s="15">
        <v>71</v>
      </c>
      <c r="B76" s="15">
        <v>42321500</v>
      </c>
      <c r="C76" s="6" t="s">
        <v>84</v>
      </c>
      <c r="D76" s="40">
        <v>930021.74340000004</v>
      </c>
    </row>
    <row r="77" spans="1:4" x14ac:dyDescent="0.25">
      <c r="A77" s="15">
        <v>72</v>
      </c>
      <c r="B77" s="15">
        <v>42321500</v>
      </c>
      <c r="C77" s="6" t="s">
        <v>85</v>
      </c>
      <c r="D77" s="40">
        <v>930021.74340000004</v>
      </c>
    </row>
    <row r="78" spans="1:4" ht="24" x14ac:dyDescent="0.25">
      <c r="A78" s="15">
        <v>73</v>
      </c>
      <c r="B78" s="15">
        <v>42321500</v>
      </c>
      <c r="C78" s="6" t="s">
        <v>86</v>
      </c>
      <c r="D78" s="40">
        <v>740741</v>
      </c>
    </row>
    <row r="79" spans="1:4" x14ac:dyDescent="0.25">
      <c r="A79" s="57" t="s">
        <v>87</v>
      </c>
      <c r="B79" s="58"/>
      <c r="C79" s="58"/>
      <c r="D79" s="59"/>
    </row>
    <row r="80" spans="1:4" x14ac:dyDescent="0.25">
      <c r="A80" s="15">
        <v>74</v>
      </c>
      <c r="B80" s="15">
        <v>42321500</v>
      </c>
      <c r="C80" s="27" t="s">
        <v>88</v>
      </c>
      <c r="D80" s="40">
        <v>309131.55209999997</v>
      </c>
    </row>
    <row r="81" spans="1:4" x14ac:dyDescent="0.25">
      <c r="A81" s="15">
        <v>75</v>
      </c>
      <c r="B81" s="15">
        <v>42321500</v>
      </c>
      <c r="C81" s="27" t="s">
        <v>89</v>
      </c>
      <c r="D81" s="40">
        <v>95135.043399999995</v>
      </c>
    </row>
    <row r="82" spans="1:4" x14ac:dyDescent="0.25">
      <c r="A82" s="15">
        <v>76</v>
      </c>
      <c r="B82" s="15">
        <v>42321500</v>
      </c>
      <c r="C82" s="27" t="s">
        <v>90</v>
      </c>
      <c r="D82" s="40">
        <v>109414.4117</v>
      </c>
    </row>
    <row r="83" spans="1:4" x14ac:dyDescent="0.25">
      <c r="A83" s="15">
        <v>77</v>
      </c>
      <c r="B83" s="15">
        <v>42321500</v>
      </c>
      <c r="C83" s="27" t="s">
        <v>91</v>
      </c>
      <c r="D83" s="40">
        <v>110864.4384</v>
      </c>
    </row>
    <row r="84" spans="1:4" x14ac:dyDescent="0.25">
      <c r="A84" s="15">
        <v>78</v>
      </c>
      <c r="B84" s="15">
        <v>42321500</v>
      </c>
      <c r="C84" s="27" t="s">
        <v>92</v>
      </c>
      <c r="D84" s="40">
        <v>89868.183999999994</v>
      </c>
    </row>
    <row r="85" spans="1:4" x14ac:dyDescent="0.25">
      <c r="A85" s="15">
        <v>79</v>
      </c>
      <c r="B85" s="15">
        <v>42321500</v>
      </c>
      <c r="C85" s="27" t="s">
        <v>93</v>
      </c>
      <c r="D85" s="40">
        <v>87359.404299999995</v>
      </c>
    </row>
    <row r="86" spans="1:4" x14ac:dyDescent="0.25">
      <c r="A86" s="15">
        <v>80</v>
      </c>
      <c r="B86" s="15">
        <v>42321500</v>
      </c>
      <c r="C86" s="27" t="s">
        <v>94</v>
      </c>
      <c r="D86" s="40">
        <v>228125.71039999998</v>
      </c>
    </row>
    <row r="87" spans="1:4" x14ac:dyDescent="0.25">
      <c r="A87" s="15">
        <v>81</v>
      </c>
      <c r="B87" s="15">
        <v>42321500</v>
      </c>
      <c r="C87" s="27" t="s">
        <v>95</v>
      </c>
      <c r="D87" s="40">
        <v>8378.5740000000005</v>
      </c>
    </row>
    <row r="88" spans="1:4" x14ac:dyDescent="0.25">
      <c r="A88" s="15">
        <v>82</v>
      </c>
      <c r="B88" s="15">
        <v>42321500</v>
      </c>
      <c r="C88" s="27" t="s">
        <v>96</v>
      </c>
      <c r="D88" s="40">
        <v>52539.748399999997</v>
      </c>
    </row>
    <row r="89" spans="1:4" x14ac:dyDescent="0.25">
      <c r="A89" s="15">
        <v>83</v>
      </c>
      <c r="B89" s="15">
        <v>42321500</v>
      </c>
      <c r="C89" s="27" t="s">
        <v>97</v>
      </c>
      <c r="D89" s="40">
        <v>18146.7104</v>
      </c>
    </row>
    <row r="90" spans="1:4" x14ac:dyDescent="0.25">
      <c r="A90" s="15">
        <v>84</v>
      </c>
      <c r="B90" s="15">
        <v>42321500</v>
      </c>
      <c r="C90" s="27" t="s">
        <v>98</v>
      </c>
      <c r="D90" s="40">
        <v>512076.13539999997</v>
      </c>
    </row>
    <row r="91" spans="1:4" x14ac:dyDescent="0.25">
      <c r="A91" s="15">
        <v>85</v>
      </c>
      <c r="B91" s="15">
        <v>42321500</v>
      </c>
      <c r="C91" s="27" t="s">
        <v>99</v>
      </c>
      <c r="D91" s="40">
        <v>867281.48148148146</v>
      </c>
    </row>
    <row r="92" spans="1:4" x14ac:dyDescent="0.25">
      <c r="A92" s="15">
        <v>86</v>
      </c>
      <c r="B92" s="15">
        <v>42321500</v>
      </c>
      <c r="C92" s="27" t="s">
        <v>100</v>
      </c>
      <c r="D92" s="40">
        <v>288555.12400000001</v>
      </c>
    </row>
    <row r="93" spans="1:4" x14ac:dyDescent="0.25">
      <c r="A93" s="15">
        <v>87</v>
      </c>
      <c r="B93" s="15">
        <v>42321500</v>
      </c>
      <c r="C93" s="27" t="s">
        <v>101</v>
      </c>
      <c r="D93" s="40">
        <v>103693.7104</v>
      </c>
    </row>
    <row r="94" spans="1:4" x14ac:dyDescent="0.25">
      <c r="A94" s="15">
        <v>88</v>
      </c>
      <c r="B94" s="15">
        <v>42321500</v>
      </c>
      <c r="C94" s="27" t="s">
        <v>102</v>
      </c>
      <c r="D94" s="40">
        <v>75836.222799999989</v>
      </c>
    </row>
    <row r="95" spans="1:4" x14ac:dyDescent="0.25">
      <c r="A95" s="57" t="s">
        <v>103</v>
      </c>
      <c r="B95" s="58"/>
      <c r="C95" s="58"/>
      <c r="D95" s="59"/>
    </row>
    <row r="96" spans="1:4" x14ac:dyDescent="0.25">
      <c r="A96" s="15">
        <v>89</v>
      </c>
      <c r="B96" s="15">
        <v>42321500</v>
      </c>
      <c r="C96" s="27" t="s">
        <v>104</v>
      </c>
      <c r="D96" s="40">
        <v>26838.487499999999</v>
      </c>
    </row>
    <row r="97" spans="1:4" x14ac:dyDescent="0.25">
      <c r="A97" s="15">
        <v>90</v>
      </c>
      <c r="B97" s="15">
        <v>42321500</v>
      </c>
      <c r="C97" s="27" t="s">
        <v>105</v>
      </c>
      <c r="D97" s="40">
        <v>27482.769500000002</v>
      </c>
    </row>
    <row r="98" spans="1:4" x14ac:dyDescent="0.25">
      <c r="A98" s="15">
        <v>91</v>
      </c>
      <c r="B98" s="15">
        <v>42321500</v>
      </c>
      <c r="C98" s="27" t="s">
        <v>106</v>
      </c>
      <c r="D98" s="40">
        <v>34038.785400000001</v>
      </c>
    </row>
    <row r="99" spans="1:4" x14ac:dyDescent="0.25">
      <c r="A99" s="15">
        <v>92</v>
      </c>
      <c r="B99" s="15">
        <v>42321500</v>
      </c>
      <c r="C99" s="27" t="s">
        <v>107</v>
      </c>
      <c r="D99" s="40">
        <v>15420.518399999999</v>
      </c>
    </row>
    <row r="100" spans="1:4" x14ac:dyDescent="0.25">
      <c r="A100" s="15">
        <v>93</v>
      </c>
      <c r="B100" s="15">
        <v>42321500</v>
      </c>
      <c r="C100" s="27" t="s">
        <v>108</v>
      </c>
      <c r="D100" s="40">
        <v>15420.518399999999</v>
      </c>
    </row>
    <row r="101" spans="1:4" x14ac:dyDescent="0.25">
      <c r="A101" s="15">
        <v>94</v>
      </c>
      <c r="B101" s="15">
        <v>42321500</v>
      </c>
      <c r="C101" s="27" t="s">
        <v>109</v>
      </c>
      <c r="D101" s="40">
        <v>15420.518399999999</v>
      </c>
    </row>
    <row r="102" spans="1:4" x14ac:dyDescent="0.25">
      <c r="A102" s="15">
        <v>95</v>
      </c>
      <c r="B102" s="15">
        <v>42321500</v>
      </c>
      <c r="C102" s="27" t="s">
        <v>110</v>
      </c>
      <c r="D102" s="40">
        <v>15420.518399999999</v>
      </c>
    </row>
    <row r="103" spans="1:4" x14ac:dyDescent="0.25">
      <c r="A103" s="15">
        <v>96</v>
      </c>
      <c r="B103" s="15">
        <v>42321500</v>
      </c>
      <c r="C103" s="27" t="s">
        <v>111</v>
      </c>
      <c r="D103" s="40">
        <v>15420.518399999999</v>
      </c>
    </row>
    <row r="104" spans="1:4" x14ac:dyDescent="0.25">
      <c r="A104" s="15">
        <v>97</v>
      </c>
      <c r="B104" s="15">
        <v>42321500</v>
      </c>
      <c r="C104" s="27" t="s">
        <v>112</v>
      </c>
      <c r="D104" s="40">
        <v>15420.518399999999</v>
      </c>
    </row>
    <row r="105" spans="1:4" x14ac:dyDescent="0.25">
      <c r="A105" s="15">
        <v>98</v>
      </c>
      <c r="B105" s="15">
        <v>42321500</v>
      </c>
      <c r="C105" s="27" t="s">
        <v>113</v>
      </c>
      <c r="D105" s="40">
        <v>39700.595199999996</v>
      </c>
    </row>
    <row r="106" spans="1:4" x14ac:dyDescent="0.25">
      <c r="A106" s="15">
        <v>99</v>
      </c>
      <c r="B106" s="15">
        <v>42321500</v>
      </c>
      <c r="C106" s="27" t="s">
        <v>114</v>
      </c>
      <c r="D106" s="40">
        <v>50323.6944</v>
      </c>
    </row>
    <row r="107" spans="1:4" x14ac:dyDescent="0.25">
      <c r="A107" s="15">
        <v>100</v>
      </c>
      <c r="B107" s="15">
        <v>42321500</v>
      </c>
      <c r="C107" s="27" t="s">
        <v>115</v>
      </c>
      <c r="D107" s="40">
        <v>39700.595199999996</v>
      </c>
    </row>
    <row r="108" spans="1:4" x14ac:dyDescent="0.25">
      <c r="A108" s="15">
        <v>101</v>
      </c>
      <c r="B108" s="15">
        <v>42321500</v>
      </c>
      <c r="C108" s="27" t="s">
        <v>116</v>
      </c>
      <c r="D108" s="40">
        <v>50323.6944</v>
      </c>
    </row>
    <row r="109" spans="1:4" x14ac:dyDescent="0.25">
      <c r="A109" s="15">
        <v>102</v>
      </c>
      <c r="B109" s="15">
        <v>42321500</v>
      </c>
      <c r="C109" s="27" t="s">
        <v>117</v>
      </c>
      <c r="D109" s="40">
        <v>39700.595199999996</v>
      </c>
    </row>
    <row r="110" spans="1:4" x14ac:dyDescent="0.25">
      <c r="A110" s="15">
        <v>103</v>
      </c>
      <c r="B110" s="15">
        <v>42321500</v>
      </c>
      <c r="C110" s="27" t="s">
        <v>118</v>
      </c>
      <c r="D110" s="40">
        <v>27781.140800000001</v>
      </c>
    </row>
    <row r="111" spans="1:4" x14ac:dyDescent="0.25">
      <c r="A111" s="15">
        <v>104</v>
      </c>
      <c r="B111" s="15">
        <v>42321500</v>
      </c>
      <c r="C111" s="27" t="s">
        <v>119</v>
      </c>
      <c r="D111" s="40">
        <v>34557.0288</v>
      </c>
    </row>
    <row r="112" spans="1:4" x14ac:dyDescent="0.25">
      <c r="A112" s="15">
        <v>105</v>
      </c>
      <c r="B112" s="15">
        <v>42321500</v>
      </c>
      <c r="C112" s="27" t="s">
        <v>120</v>
      </c>
      <c r="D112" s="40">
        <v>41615.716800000002</v>
      </c>
    </row>
    <row r="113" spans="1:4" x14ac:dyDescent="0.25">
      <c r="A113" s="15">
        <v>106</v>
      </c>
      <c r="B113" s="15">
        <v>42321500</v>
      </c>
      <c r="C113" s="27" t="s">
        <v>121</v>
      </c>
      <c r="D113" s="40">
        <v>43000</v>
      </c>
    </row>
    <row r="114" spans="1:4" x14ac:dyDescent="0.25">
      <c r="A114" s="15">
        <v>107</v>
      </c>
      <c r="B114" s="15">
        <v>42321500</v>
      </c>
      <c r="C114" s="27" t="s">
        <v>122</v>
      </c>
      <c r="D114" s="40">
        <v>43000</v>
      </c>
    </row>
    <row r="115" spans="1:4" x14ac:dyDescent="0.25">
      <c r="A115" s="15">
        <v>108</v>
      </c>
      <c r="B115" s="15">
        <v>42321500</v>
      </c>
      <c r="C115" s="27" t="s">
        <v>123</v>
      </c>
      <c r="D115" s="40">
        <v>43000</v>
      </c>
    </row>
    <row r="116" spans="1:4" x14ac:dyDescent="0.25">
      <c r="A116" s="15">
        <v>109</v>
      </c>
      <c r="B116" s="15">
        <v>42321500</v>
      </c>
      <c r="C116" s="27" t="s">
        <v>124</v>
      </c>
      <c r="D116" s="40">
        <v>48155.184000000001</v>
      </c>
    </row>
    <row r="117" spans="1:4" x14ac:dyDescent="0.25">
      <c r="A117" s="15">
        <v>110</v>
      </c>
      <c r="B117" s="15">
        <v>42321500</v>
      </c>
      <c r="C117" s="27" t="s">
        <v>125</v>
      </c>
      <c r="D117" s="40">
        <v>69737</v>
      </c>
    </row>
    <row r="118" spans="1:4" x14ac:dyDescent="0.25">
      <c r="A118" s="15">
        <v>111</v>
      </c>
      <c r="B118" s="15">
        <v>42321500</v>
      </c>
      <c r="C118" s="27" t="s">
        <v>126</v>
      </c>
      <c r="D118" s="40">
        <v>109749.024</v>
      </c>
    </row>
    <row r="119" spans="1:4" x14ac:dyDescent="0.25">
      <c r="A119" s="15">
        <v>112</v>
      </c>
      <c r="B119" s="15">
        <v>42321500</v>
      </c>
      <c r="C119" s="27" t="s">
        <v>127</v>
      </c>
      <c r="D119" s="40">
        <v>69737</v>
      </c>
    </row>
    <row r="120" spans="1:4" x14ac:dyDescent="0.25">
      <c r="A120" s="15">
        <v>113</v>
      </c>
      <c r="B120" s="15">
        <v>42321500</v>
      </c>
      <c r="C120" s="27" t="s">
        <v>128</v>
      </c>
      <c r="D120" s="40">
        <v>69737</v>
      </c>
    </row>
    <row r="121" spans="1:4" x14ac:dyDescent="0.25">
      <c r="A121" s="15">
        <v>114</v>
      </c>
      <c r="B121" s="15">
        <v>42321500</v>
      </c>
      <c r="C121" s="27" t="s">
        <v>129</v>
      </c>
      <c r="D121" s="40">
        <v>69737</v>
      </c>
    </row>
    <row r="122" spans="1:4" x14ac:dyDescent="0.25">
      <c r="A122" s="15">
        <v>115</v>
      </c>
      <c r="B122" s="15">
        <v>42321500</v>
      </c>
      <c r="C122" s="27" t="s">
        <v>130</v>
      </c>
      <c r="D122" s="40">
        <v>69737</v>
      </c>
    </row>
    <row r="123" spans="1:4" x14ac:dyDescent="0.25">
      <c r="A123" s="57" t="s">
        <v>131</v>
      </c>
      <c r="B123" s="58"/>
      <c r="C123" s="58"/>
      <c r="D123" s="59"/>
    </row>
    <row r="124" spans="1:4" x14ac:dyDescent="0.25">
      <c r="A124" s="15">
        <v>116</v>
      </c>
      <c r="B124" s="15">
        <v>42321500</v>
      </c>
      <c r="C124" s="27" t="s">
        <v>132</v>
      </c>
      <c r="D124" s="40">
        <v>1243642.0547</v>
      </c>
    </row>
    <row r="125" spans="1:4" x14ac:dyDescent="0.25">
      <c r="A125" s="15">
        <v>117</v>
      </c>
      <c r="B125" s="15">
        <v>42321500</v>
      </c>
      <c r="C125" s="27" t="s">
        <v>133</v>
      </c>
      <c r="D125" s="40">
        <v>2402911.5587999998</v>
      </c>
    </row>
    <row r="126" spans="1:4" x14ac:dyDescent="0.25">
      <c r="A126" s="15">
        <v>118</v>
      </c>
      <c r="B126" s="15">
        <v>42321500</v>
      </c>
      <c r="C126" s="27" t="s">
        <v>134</v>
      </c>
      <c r="D126" s="40">
        <v>2732760.0707999999</v>
      </c>
    </row>
    <row r="127" spans="1:4" x14ac:dyDescent="0.25">
      <c r="A127" s="15">
        <v>119</v>
      </c>
      <c r="B127" s="15">
        <v>42321500</v>
      </c>
      <c r="C127" s="27" t="s">
        <v>135</v>
      </c>
      <c r="D127" s="40">
        <v>3904666.6824999996</v>
      </c>
    </row>
    <row r="128" spans="1:4" x14ac:dyDescent="0.25">
      <c r="A128" s="15">
        <v>120</v>
      </c>
      <c r="B128" s="15">
        <v>42321500</v>
      </c>
      <c r="C128" s="27" t="s">
        <v>136</v>
      </c>
      <c r="D128" s="40">
        <v>5992435.5044999998</v>
      </c>
    </row>
    <row r="129" spans="1:4" x14ac:dyDescent="0.25">
      <c r="A129" s="15">
        <v>121</v>
      </c>
      <c r="B129" s="15">
        <v>42321500</v>
      </c>
      <c r="C129" s="27" t="s">
        <v>137</v>
      </c>
      <c r="D129" s="40">
        <v>7542235.8554999996</v>
      </c>
    </row>
    <row r="130" spans="1:4" ht="24" x14ac:dyDescent="0.25">
      <c r="A130" s="15">
        <v>122</v>
      </c>
      <c r="B130" s="15">
        <v>42321500</v>
      </c>
      <c r="C130" s="27" t="s">
        <v>138</v>
      </c>
      <c r="D130" s="40">
        <v>1481054.5</v>
      </c>
    </row>
    <row r="131" spans="1:4" ht="24" x14ac:dyDescent="0.25">
      <c r="A131" s="15">
        <v>123</v>
      </c>
      <c r="B131" s="15">
        <v>42321500</v>
      </c>
      <c r="C131" s="27" t="s">
        <v>139</v>
      </c>
      <c r="D131" s="40">
        <v>2478808.1406999999</v>
      </c>
    </row>
    <row r="132" spans="1:4" ht="24" x14ac:dyDescent="0.25">
      <c r="A132" s="15">
        <v>124</v>
      </c>
      <c r="B132" s="15">
        <v>42321500</v>
      </c>
      <c r="C132" s="27" t="s">
        <v>140</v>
      </c>
      <c r="D132" s="40">
        <v>2188378.7476999997</v>
      </c>
    </row>
    <row r="133" spans="1:4" ht="24" x14ac:dyDescent="0.25">
      <c r="A133" s="15">
        <v>125</v>
      </c>
      <c r="B133" s="15">
        <v>42321500</v>
      </c>
      <c r="C133" s="27" t="s">
        <v>141</v>
      </c>
      <c r="D133" s="40">
        <v>2882228.0545999999</v>
      </c>
    </row>
    <row r="134" spans="1:4" x14ac:dyDescent="0.25">
      <c r="A134" s="54" t="s">
        <v>142</v>
      </c>
      <c r="B134" s="55"/>
      <c r="C134" s="55"/>
      <c r="D134" s="56"/>
    </row>
    <row r="135" spans="1:4" x14ac:dyDescent="0.25">
      <c r="A135" s="15">
        <v>1</v>
      </c>
      <c r="B135" s="15">
        <v>42321500</v>
      </c>
      <c r="C135" s="27" t="s">
        <v>143</v>
      </c>
      <c r="D135" s="40">
        <v>1130043</v>
      </c>
    </row>
    <row r="136" spans="1:4" x14ac:dyDescent="0.25">
      <c r="A136" s="15">
        <v>2</v>
      </c>
      <c r="B136" s="15">
        <v>42321500</v>
      </c>
      <c r="C136" s="27" t="s">
        <v>144</v>
      </c>
      <c r="D136" s="40">
        <v>816320</v>
      </c>
    </row>
    <row r="137" spans="1:4" x14ac:dyDescent="0.25">
      <c r="A137" s="15">
        <v>3</v>
      </c>
      <c r="B137" s="15">
        <v>42321500</v>
      </c>
      <c r="C137" s="27" t="s">
        <v>145</v>
      </c>
      <c r="D137" s="40">
        <v>804896</v>
      </c>
    </row>
    <row r="138" spans="1:4" x14ac:dyDescent="0.25">
      <c r="A138" s="15">
        <v>4</v>
      </c>
      <c r="B138" s="15">
        <v>42321500</v>
      </c>
      <c r="C138" s="27" t="s">
        <v>146</v>
      </c>
      <c r="D138" s="40">
        <v>878922</v>
      </c>
    </row>
    <row r="139" spans="1:4" x14ac:dyDescent="0.25">
      <c r="A139" s="15">
        <v>5</v>
      </c>
      <c r="B139" s="15">
        <v>42321500</v>
      </c>
      <c r="C139" s="27" t="s">
        <v>147</v>
      </c>
      <c r="D139" s="40">
        <v>834513</v>
      </c>
    </row>
    <row r="140" spans="1:4" ht="24" x14ac:dyDescent="0.25">
      <c r="A140" s="15">
        <v>6</v>
      </c>
      <c r="B140" s="15">
        <v>42321500</v>
      </c>
      <c r="C140" s="27" t="s">
        <v>148</v>
      </c>
      <c r="D140" s="40">
        <v>850639</v>
      </c>
    </row>
    <row r="141" spans="1:4" x14ac:dyDescent="0.25">
      <c r="A141" s="15">
        <v>7</v>
      </c>
      <c r="B141" s="15">
        <v>42321500</v>
      </c>
      <c r="C141" s="27" t="s">
        <v>149</v>
      </c>
      <c r="D141" s="40">
        <v>193960</v>
      </c>
    </row>
    <row r="142" spans="1:4" ht="24" x14ac:dyDescent="0.25">
      <c r="A142" s="15">
        <v>8</v>
      </c>
      <c r="B142" s="15">
        <v>42321500</v>
      </c>
      <c r="C142" s="27" t="s">
        <v>150</v>
      </c>
      <c r="D142" s="40">
        <v>176044</v>
      </c>
    </row>
    <row r="143" spans="1:4" x14ac:dyDescent="0.25">
      <c r="A143" s="15">
        <v>9</v>
      </c>
      <c r="B143" s="15">
        <v>42321500</v>
      </c>
      <c r="C143" s="27" t="s">
        <v>151</v>
      </c>
      <c r="D143" s="40">
        <v>2029110.6666666667</v>
      </c>
    </row>
    <row r="144" spans="1:4" ht="24" x14ac:dyDescent="0.25">
      <c r="A144" s="15">
        <v>10</v>
      </c>
      <c r="B144" s="15">
        <v>42321500</v>
      </c>
      <c r="C144" s="27" t="s">
        <v>152</v>
      </c>
      <c r="D144" s="40">
        <v>2027616</v>
      </c>
    </row>
    <row r="145" spans="1:4" x14ac:dyDescent="0.25">
      <c r="A145" s="15">
        <v>11</v>
      </c>
      <c r="B145" s="15">
        <v>42321500</v>
      </c>
      <c r="C145" s="27" t="s">
        <v>153</v>
      </c>
      <c r="D145" s="40">
        <v>1380506</v>
      </c>
    </row>
    <row r="146" spans="1:4" x14ac:dyDescent="0.25">
      <c r="A146" s="15">
        <v>12</v>
      </c>
      <c r="B146" s="15">
        <v>42321500</v>
      </c>
      <c r="C146" s="27" t="s">
        <v>154</v>
      </c>
      <c r="D146" s="40">
        <v>1509926</v>
      </c>
    </row>
    <row r="147" spans="1:4" x14ac:dyDescent="0.25">
      <c r="A147" s="15">
        <v>13</v>
      </c>
      <c r="B147" s="15">
        <v>42321500</v>
      </c>
      <c r="C147" s="27" t="s">
        <v>155</v>
      </c>
      <c r="D147" s="40">
        <v>2027616</v>
      </c>
    </row>
    <row r="148" spans="1:4" ht="24" x14ac:dyDescent="0.25">
      <c r="A148" s="15">
        <v>14</v>
      </c>
      <c r="B148" s="15">
        <v>42321500</v>
      </c>
      <c r="C148" s="27" t="s">
        <v>156</v>
      </c>
      <c r="D148" s="40">
        <v>2012044.9597999998</v>
      </c>
    </row>
    <row r="149" spans="1:4" ht="24" x14ac:dyDescent="0.25">
      <c r="A149" s="15">
        <v>15</v>
      </c>
      <c r="B149" s="15">
        <v>42321500</v>
      </c>
      <c r="C149" s="27" t="s">
        <v>157</v>
      </c>
      <c r="D149" s="40">
        <v>1277610</v>
      </c>
    </row>
    <row r="150" spans="1:4" x14ac:dyDescent="0.25">
      <c r="A150" s="15">
        <v>16</v>
      </c>
      <c r="B150" s="15">
        <v>42321500</v>
      </c>
      <c r="C150" s="27" t="s">
        <v>158</v>
      </c>
      <c r="D150" s="40">
        <v>235140</v>
      </c>
    </row>
    <row r="151" spans="1:4" ht="24" x14ac:dyDescent="0.25">
      <c r="A151" s="15">
        <v>17</v>
      </c>
      <c r="B151" s="15">
        <v>42321500</v>
      </c>
      <c r="C151" s="27" t="s">
        <v>159</v>
      </c>
      <c r="D151" s="40">
        <v>560828</v>
      </c>
    </row>
    <row r="152" spans="1:4" ht="24" x14ac:dyDescent="0.25">
      <c r="A152" s="15">
        <v>18</v>
      </c>
      <c r="B152" s="15">
        <v>42321500</v>
      </c>
      <c r="C152" s="27" t="s">
        <v>160</v>
      </c>
      <c r="D152" s="40">
        <v>273483</v>
      </c>
    </row>
    <row r="153" spans="1:4" ht="24" x14ac:dyDescent="0.25">
      <c r="A153" s="15">
        <v>19</v>
      </c>
      <c r="B153" s="15">
        <v>42321500</v>
      </c>
      <c r="C153" s="27" t="s">
        <v>161</v>
      </c>
      <c r="D153" s="40">
        <v>793080</v>
      </c>
    </row>
    <row r="154" spans="1:4" ht="24" x14ac:dyDescent="0.25">
      <c r="A154" s="15">
        <v>20</v>
      </c>
      <c r="B154" s="15">
        <v>42321500</v>
      </c>
      <c r="C154" s="27" t="s">
        <v>162</v>
      </c>
      <c r="D154" s="40">
        <v>991794</v>
      </c>
    </row>
    <row r="155" spans="1:4" ht="24" x14ac:dyDescent="0.25">
      <c r="A155" s="15">
        <v>21</v>
      </c>
      <c r="B155" s="15">
        <v>42321500</v>
      </c>
      <c r="C155" s="27" t="s">
        <v>163</v>
      </c>
      <c r="D155" s="40">
        <v>1051006</v>
      </c>
    </row>
    <row r="156" spans="1:4" ht="24" x14ac:dyDescent="0.25">
      <c r="A156" s="15">
        <v>22</v>
      </c>
      <c r="B156" s="15">
        <v>42321500</v>
      </c>
      <c r="C156" s="27" t="s">
        <v>164</v>
      </c>
      <c r="D156" s="40">
        <v>925181</v>
      </c>
    </row>
    <row r="157" spans="1:4" x14ac:dyDescent="0.25">
      <c r="A157" s="15">
        <v>23</v>
      </c>
      <c r="B157" s="15">
        <v>42321500</v>
      </c>
      <c r="C157" s="27" t="s">
        <v>165</v>
      </c>
      <c r="D157" s="40">
        <v>401681.33333333331</v>
      </c>
    </row>
    <row r="158" spans="1:4" ht="24" x14ac:dyDescent="0.25">
      <c r="A158" s="15">
        <v>24</v>
      </c>
      <c r="B158" s="15">
        <v>42321500</v>
      </c>
      <c r="C158" s="27" t="s">
        <v>166</v>
      </c>
      <c r="D158" s="40">
        <v>5529152</v>
      </c>
    </row>
    <row r="159" spans="1:4" x14ac:dyDescent="0.25">
      <c r="A159" s="15">
        <v>25</v>
      </c>
      <c r="B159" s="15">
        <v>42321500</v>
      </c>
      <c r="C159" s="27" t="s">
        <v>167</v>
      </c>
      <c r="D159" s="40">
        <v>2522665</v>
      </c>
    </row>
    <row r="160" spans="1:4" x14ac:dyDescent="0.25">
      <c r="A160" s="15">
        <v>26</v>
      </c>
      <c r="B160" s="15">
        <v>42321500</v>
      </c>
      <c r="C160" s="27" t="s">
        <v>168</v>
      </c>
      <c r="D160" s="40">
        <v>2704146.5</v>
      </c>
    </row>
    <row r="161" spans="1:4" x14ac:dyDescent="0.25">
      <c r="A161" s="15">
        <v>27</v>
      </c>
      <c r="B161" s="15">
        <v>42321500</v>
      </c>
      <c r="C161" s="27" t="s">
        <v>169</v>
      </c>
      <c r="D161" s="40">
        <v>3198809.5</v>
      </c>
    </row>
    <row r="162" spans="1:4" x14ac:dyDescent="0.25">
      <c r="A162" s="15">
        <v>28</v>
      </c>
      <c r="B162" s="15">
        <v>42321500</v>
      </c>
      <c r="C162" s="27" t="s">
        <v>170</v>
      </c>
      <c r="D162" s="40">
        <v>2675453.7037037038</v>
      </c>
    </row>
    <row r="163" spans="1:4" x14ac:dyDescent="0.25">
      <c r="A163" s="15">
        <v>29</v>
      </c>
      <c r="B163" s="15">
        <v>42321500</v>
      </c>
      <c r="C163" s="27" t="s">
        <v>171</v>
      </c>
      <c r="D163" s="40">
        <v>2820237.0370370373</v>
      </c>
    </row>
    <row r="164" spans="1:4" x14ac:dyDescent="0.25">
      <c r="A164" s="15">
        <v>30</v>
      </c>
      <c r="B164" s="15">
        <v>42321500</v>
      </c>
      <c r="C164" s="27" t="s">
        <v>172</v>
      </c>
      <c r="D164" s="40">
        <v>2964735.1851851852</v>
      </c>
    </row>
    <row r="165" spans="1:4" x14ac:dyDescent="0.25">
      <c r="A165" s="15">
        <v>31</v>
      </c>
      <c r="B165" s="15">
        <v>42321500</v>
      </c>
      <c r="C165" s="27" t="s">
        <v>173</v>
      </c>
      <c r="D165" s="40">
        <v>2293222.2047999999</v>
      </c>
    </row>
    <row r="166" spans="1:4" x14ac:dyDescent="0.25">
      <c r="A166" s="15">
        <v>32</v>
      </c>
      <c r="B166" s="15">
        <v>42321500</v>
      </c>
      <c r="C166" s="27" t="s">
        <v>174</v>
      </c>
      <c r="D166" s="40">
        <v>120740.5</v>
      </c>
    </row>
    <row r="167" spans="1:4" x14ac:dyDescent="0.25">
      <c r="A167" s="15">
        <v>33</v>
      </c>
      <c r="B167" s="15">
        <v>42321500</v>
      </c>
      <c r="C167" s="27" t="s">
        <v>175</v>
      </c>
      <c r="D167" s="40">
        <v>120740.5</v>
      </c>
    </row>
    <row r="168" spans="1:4" x14ac:dyDescent="0.25">
      <c r="A168" s="15">
        <v>34</v>
      </c>
      <c r="B168" s="15">
        <v>42321500</v>
      </c>
      <c r="C168" s="27" t="s">
        <v>176</v>
      </c>
      <c r="D168" s="40">
        <v>120740.5</v>
      </c>
    </row>
    <row r="169" spans="1:4" x14ac:dyDescent="0.25">
      <c r="A169" s="15">
        <v>35</v>
      </c>
      <c r="B169" s="15">
        <v>42321500</v>
      </c>
      <c r="C169" s="27" t="s">
        <v>177</v>
      </c>
      <c r="D169" s="40">
        <v>2683970.5185185187</v>
      </c>
    </row>
    <row r="170" spans="1:4" x14ac:dyDescent="0.25">
      <c r="A170" s="15">
        <v>36</v>
      </c>
      <c r="B170" s="15">
        <v>42321500</v>
      </c>
      <c r="C170" s="27" t="s">
        <v>178</v>
      </c>
      <c r="D170" s="40">
        <v>2926666.5185185187</v>
      </c>
    </row>
    <row r="171" spans="1:4" x14ac:dyDescent="0.25">
      <c r="A171" s="15">
        <v>37</v>
      </c>
      <c r="B171" s="15">
        <v>42321500</v>
      </c>
      <c r="C171" s="27" t="s">
        <v>179</v>
      </c>
      <c r="D171" s="40">
        <v>2689846.5185185187</v>
      </c>
    </row>
    <row r="172" spans="1:4" x14ac:dyDescent="0.25">
      <c r="A172" s="15">
        <v>38</v>
      </c>
      <c r="B172" s="15">
        <v>42321500</v>
      </c>
      <c r="C172" s="27" t="s">
        <v>180</v>
      </c>
      <c r="D172" s="40">
        <v>2621603.5104</v>
      </c>
    </row>
    <row r="173" spans="1:4" x14ac:dyDescent="0.25">
      <c r="A173" s="15">
        <v>39</v>
      </c>
      <c r="B173" s="15">
        <v>42321500</v>
      </c>
      <c r="C173" s="27" t="s">
        <v>181</v>
      </c>
      <c r="D173" s="40">
        <v>360345.55555555556</v>
      </c>
    </row>
    <row r="174" spans="1:4" x14ac:dyDescent="0.25">
      <c r="A174" s="15">
        <v>40</v>
      </c>
      <c r="B174" s="15">
        <v>42321500</v>
      </c>
      <c r="C174" s="27" t="s">
        <v>182</v>
      </c>
      <c r="D174" s="40">
        <v>535686</v>
      </c>
    </row>
    <row r="175" spans="1:4" x14ac:dyDescent="0.25">
      <c r="A175" s="15">
        <v>41</v>
      </c>
      <c r="B175" s="15">
        <v>42321500</v>
      </c>
      <c r="C175" s="27" t="s">
        <v>183</v>
      </c>
      <c r="D175" s="40">
        <v>2054703.7615999999</v>
      </c>
    </row>
    <row r="176" spans="1:4" ht="24" x14ac:dyDescent="0.25">
      <c r="A176" s="15">
        <v>42</v>
      </c>
      <c r="B176" s="15">
        <v>42321500</v>
      </c>
      <c r="C176" s="27" t="s">
        <v>184</v>
      </c>
      <c r="D176" s="40">
        <v>2895194.4444444445</v>
      </c>
    </row>
    <row r="177" spans="1:4" x14ac:dyDescent="0.25">
      <c r="A177" s="15">
        <v>43</v>
      </c>
      <c r="B177" s="15">
        <v>42321500</v>
      </c>
      <c r="C177" s="27" t="s">
        <v>185</v>
      </c>
      <c r="D177" s="40">
        <v>2857052.6096000001</v>
      </c>
    </row>
    <row r="178" spans="1:4" x14ac:dyDescent="0.25">
      <c r="A178" s="15">
        <v>44</v>
      </c>
      <c r="B178" s="15">
        <v>42321500</v>
      </c>
      <c r="C178" s="27" t="s">
        <v>186</v>
      </c>
      <c r="D178" s="40">
        <v>2019642.0370370368</v>
      </c>
    </row>
    <row r="179" spans="1:4" x14ac:dyDescent="0.25">
      <c r="A179" s="15">
        <v>45</v>
      </c>
      <c r="B179" s="15">
        <v>42321500</v>
      </c>
      <c r="C179" s="27" t="s">
        <v>187</v>
      </c>
      <c r="D179" s="40">
        <v>2019642.0370370368</v>
      </c>
    </row>
    <row r="180" spans="1:4" x14ac:dyDescent="0.25">
      <c r="A180" s="15">
        <v>46</v>
      </c>
      <c r="B180" s="15">
        <v>42321500</v>
      </c>
      <c r="C180" s="27" t="s">
        <v>188</v>
      </c>
      <c r="D180" s="40">
        <v>2019642.0370370368</v>
      </c>
    </row>
    <row r="181" spans="1:4" x14ac:dyDescent="0.25">
      <c r="A181" s="15">
        <v>47</v>
      </c>
      <c r="B181" s="15">
        <v>42321500</v>
      </c>
      <c r="C181" s="27" t="s">
        <v>189</v>
      </c>
      <c r="D181" s="40">
        <v>2689846.5185185187</v>
      </c>
    </row>
    <row r="182" spans="1:4" x14ac:dyDescent="0.25">
      <c r="A182" s="15">
        <v>48</v>
      </c>
      <c r="B182" s="15">
        <v>42321500</v>
      </c>
      <c r="C182" s="27" t="s">
        <v>190</v>
      </c>
      <c r="D182" s="40">
        <v>2060739.8148148148</v>
      </c>
    </row>
    <row r="183" spans="1:4" x14ac:dyDescent="0.25">
      <c r="A183" s="15">
        <v>49</v>
      </c>
      <c r="B183" s="15">
        <v>42321500</v>
      </c>
      <c r="C183" s="27" t="s">
        <v>191</v>
      </c>
      <c r="D183" s="40">
        <v>2003499.0740740739</v>
      </c>
    </row>
    <row r="184" spans="1:4" x14ac:dyDescent="0.25">
      <c r="A184" s="15">
        <v>50</v>
      </c>
      <c r="B184" s="15">
        <v>42321500</v>
      </c>
      <c r="C184" s="27" t="s">
        <v>192</v>
      </c>
      <c r="D184" s="40">
        <v>2003499.0740740739</v>
      </c>
    </row>
    <row r="185" spans="1:4" x14ac:dyDescent="0.25">
      <c r="A185" s="15">
        <v>51</v>
      </c>
      <c r="B185" s="15">
        <v>42321500</v>
      </c>
      <c r="C185" s="27" t="s">
        <v>193</v>
      </c>
      <c r="D185" s="40">
        <v>2003499.0740740739</v>
      </c>
    </row>
    <row r="186" spans="1:4" x14ac:dyDescent="0.25">
      <c r="A186" s="15">
        <v>52</v>
      </c>
      <c r="B186" s="15">
        <v>42321500</v>
      </c>
      <c r="C186" s="27" t="s">
        <v>194</v>
      </c>
      <c r="D186" s="40">
        <v>2003499.0740740739</v>
      </c>
    </row>
    <row r="187" spans="1:4" x14ac:dyDescent="0.25">
      <c r="A187" s="15">
        <v>53</v>
      </c>
      <c r="B187" s="15">
        <v>42321500</v>
      </c>
      <c r="C187" s="27" t="s">
        <v>195</v>
      </c>
      <c r="D187" s="40">
        <v>405191.55555555556</v>
      </c>
    </row>
    <row r="188" spans="1:4" x14ac:dyDescent="0.25">
      <c r="A188" s="15">
        <v>54</v>
      </c>
      <c r="B188" s="15">
        <v>42321500</v>
      </c>
      <c r="C188" s="27" t="s">
        <v>196</v>
      </c>
      <c r="D188" s="40">
        <v>503546.89279999997</v>
      </c>
    </row>
    <row r="189" spans="1:4" x14ac:dyDescent="0.25">
      <c r="A189" s="15">
        <v>55</v>
      </c>
      <c r="B189" s="15">
        <v>42321500</v>
      </c>
      <c r="C189" s="27" t="s">
        <v>197</v>
      </c>
      <c r="D189" s="40">
        <v>3152088.8</v>
      </c>
    </row>
    <row r="190" spans="1:4" x14ac:dyDescent="0.25">
      <c r="A190" s="54" t="s">
        <v>266</v>
      </c>
      <c r="B190" s="55"/>
      <c r="C190" s="55"/>
      <c r="D190" s="56"/>
    </row>
    <row r="191" spans="1:4" ht="24" x14ac:dyDescent="0.25">
      <c r="A191" s="15">
        <v>1</v>
      </c>
      <c r="B191" s="15">
        <v>42321500</v>
      </c>
      <c r="C191" s="6" t="s">
        <v>198</v>
      </c>
      <c r="D191" s="40">
        <v>2924152</v>
      </c>
    </row>
    <row r="192" spans="1:4" x14ac:dyDescent="0.25">
      <c r="A192" s="15">
        <v>2</v>
      </c>
      <c r="B192" s="15">
        <v>42321500</v>
      </c>
      <c r="C192" s="6" t="s">
        <v>199</v>
      </c>
      <c r="D192" s="40">
        <v>797251.66079999995</v>
      </c>
    </row>
    <row r="193" spans="1:4" x14ac:dyDescent="0.25">
      <c r="A193" s="15">
        <v>3</v>
      </c>
      <c r="B193" s="15">
        <v>42321500</v>
      </c>
      <c r="C193" s="6" t="s">
        <v>200</v>
      </c>
      <c r="D193" s="40">
        <v>797251.66079999995</v>
      </c>
    </row>
    <row r="194" spans="1:4" x14ac:dyDescent="0.25">
      <c r="A194" s="15">
        <v>4</v>
      </c>
      <c r="B194" s="15">
        <v>42321500</v>
      </c>
      <c r="C194" s="6" t="s">
        <v>201</v>
      </c>
      <c r="D194" s="40">
        <v>419158.24160000001</v>
      </c>
    </row>
    <row r="195" spans="1:4" x14ac:dyDescent="0.25">
      <c r="A195" s="15">
        <v>5</v>
      </c>
      <c r="B195" s="15">
        <v>42321500</v>
      </c>
      <c r="C195" s="6" t="s">
        <v>202</v>
      </c>
      <c r="D195" s="40">
        <v>812655.21120000002</v>
      </c>
    </row>
    <row r="196" spans="1:4" ht="24" x14ac:dyDescent="0.25">
      <c r="A196" s="15">
        <v>6</v>
      </c>
      <c r="B196" s="15">
        <v>42321500</v>
      </c>
      <c r="C196" s="6" t="s">
        <v>203</v>
      </c>
      <c r="D196" s="40">
        <v>1023500</v>
      </c>
    </row>
    <row r="197" spans="1:4" x14ac:dyDescent="0.25">
      <c r="A197" s="57" t="s">
        <v>204</v>
      </c>
      <c r="B197" s="58"/>
      <c r="C197" s="58"/>
      <c r="D197" s="59"/>
    </row>
    <row r="198" spans="1:4" ht="24" x14ac:dyDescent="0.25">
      <c r="A198" s="15">
        <v>7</v>
      </c>
      <c r="B198" s="15">
        <v>42321500</v>
      </c>
      <c r="C198" s="6" t="s">
        <v>205</v>
      </c>
      <c r="D198" s="40">
        <v>778959.15</v>
      </c>
    </row>
    <row r="199" spans="1:4" ht="24" x14ac:dyDescent="0.25">
      <c r="A199" s="15">
        <v>8</v>
      </c>
      <c r="B199" s="15">
        <v>42321500</v>
      </c>
      <c r="C199" s="6" t="s">
        <v>206</v>
      </c>
      <c r="D199" s="40">
        <v>1394241.3296000001</v>
      </c>
    </row>
    <row r="200" spans="1:4" x14ac:dyDescent="0.25">
      <c r="A200" s="15">
        <v>9</v>
      </c>
      <c r="B200" s="15">
        <v>42321500</v>
      </c>
      <c r="C200" s="6" t="s">
        <v>207</v>
      </c>
      <c r="D200" s="40">
        <v>292415.2</v>
      </c>
    </row>
    <row r="201" spans="1:4" x14ac:dyDescent="0.25">
      <c r="A201" s="15">
        <v>10</v>
      </c>
      <c r="B201" s="15">
        <v>42321500</v>
      </c>
      <c r="C201" s="6" t="s">
        <v>208</v>
      </c>
      <c r="D201" s="40">
        <v>137607.0864</v>
      </c>
    </row>
    <row r="202" spans="1:4" x14ac:dyDescent="0.25">
      <c r="A202" s="15">
        <v>11</v>
      </c>
      <c r="B202" s="15">
        <v>42321500</v>
      </c>
      <c r="C202" s="6" t="s">
        <v>209</v>
      </c>
      <c r="D202" s="40">
        <v>87102.399999999994</v>
      </c>
    </row>
    <row r="203" spans="1:4" x14ac:dyDescent="0.25">
      <c r="A203" s="15">
        <v>12</v>
      </c>
      <c r="B203" s="15">
        <v>42321500</v>
      </c>
      <c r="C203" s="6" t="s">
        <v>210</v>
      </c>
      <c r="D203" s="40">
        <v>261307.2</v>
      </c>
    </row>
    <row r="204" spans="1:4" x14ac:dyDescent="0.25">
      <c r="A204" s="57" t="s">
        <v>211</v>
      </c>
      <c r="B204" s="58"/>
      <c r="C204" s="58"/>
      <c r="D204" s="59"/>
    </row>
    <row r="205" spans="1:4" ht="24" x14ac:dyDescent="0.25">
      <c r="A205" s="15">
        <v>13</v>
      </c>
      <c r="B205" s="15">
        <v>42321500</v>
      </c>
      <c r="C205" s="6" t="s">
        <v>212</v>
      </c>
      <c r="D205" s="40">
        <v>2176812</v>
      </c>
    </row>
    <row r="206" spans="1:4" x14ac:dyDescent="0.25">
      <c r="A206" s="15">
        <v>14</v>
      </c>
      <c r="B206" s="15">
        <v>42321500</v>
      </c>
      <c r="C206" s="6" t="s">
        <v>213</v>
      </c>
      <c r="D206" s="40">
        <v>1658433.0896000001</v>
      </c>
    </row>
    <row r="207" spans="1:4" x14ac:dyDescent="0.25">
      <c r="A207" s="15">
        <v>15</v>
      </c>
      <c r="B207" s="15">
        <v>42321500</v>
      </c>
      <c r="C207" s="6" t="s">
        <v>214</v>
      </c>
      <c r="D207" s="40">
        <v>1510993.6128</v>
      </c>
    </row>
    <row r="208" spans="1:4" x14ac:dyDescent="0.25">
      <c r="A208" s="15">
        <v>16</v>
      </c>
      <c r="B208" s="15">
        <v>42321500</v>
      </c>
      <c r="C208" s="6" t="s">
        <v>215</v>
      </c>
      <c r="D208" s="40">
        <v>2172106.4847999997</v>
      </c>
    </row>
    <row r="209" spans="1:4" x14ac:dyDescent="0.25">
      <c r="A209" s="15">
        <v>17</v>
      </c>
      <c r="B209" s="15">
        <v>42321500</v>
      </c>
      <c r="C209" s="6" t="s">
        <v>216</v>
      </c>
      <c r="D209" s="40">
        <v>2268230.2047999999</v>
      </c>
    </row>
    <row r="210" spans="1:4" x14ac:dyDescent="0.25">
      <c r="A210" s="15">
        <v>18</v>
      </c>
      <c r="B210" s="15">
        <v>42321500</v>
      </c>
      <c r="C210" s="6" t="s">
        <v>217</v>
      </c>
      <c r="D210" s="40">
        <v>11120486.111111112</v>
      </c>
    </row>
  </sheetData>
  <mergeCells count="10">
    <mergeCell ref="A134:D134"/>
    <mergeCell ref="A190:D190"/>
    <mergeCell ref="A197:D197"/>
    <mergeCell ref="A204:D204"/>
    <mergeCell ref="A3:D3"/>
    <mergeCell ref="A66:D66"/>
    <mergeCell ref="A74:D74"/>
    <mergeCell ref="A79:D79"/>
    <mergeCell ref="A95:D95"/>
    <mergeCell ref="A123:D123"/>
  </mergeCells>
  <conditionalFormatting sqref="C48">
    <cfRule type="duplicateValues" dxfId="5" priority="1"/>
  </conditionalFormatting>
  <conditionalFormatting sqref="C75:C78 C39 C43:C47">
    <cfRule type="duplicateValues" dxfId="4" priority="2"/>
  </conditionalFormatting>
  <conditionalFormatting sqref="A204 A197 A190">
    <cfRule type="duplicateValues" dxfId="3" priority="3"/>
  </conditionalFormatting>
  <conditionalFormatting sqref="C191:C196">
    <cfRule type="duplicateValues" dxfId="2" priority="4"/>
  </conditionalFormatting>
  <conditionalFormatting sqref="C198:C203">
    <cfRule type="duplicateValues" dxfId="1" priority="5"/>
  </conditionalFormatting>
  <conditionalFormatting sqref="C205:C210">
    <cfRule type="duplicateValues" dxfId="0" priority="6"/>
  </conditionalFormatting>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249977111117893"/>
  </sheetPr>
  <dimension ref="A1:E210"/>
  <sheetViews>
    <sheetView topLeftCell="A166" workbookViewId="0">
      <selection activeCell="K8" sqref="K8"/>
    </sheetView>
  </sheetViews>
  <sheetFormatPr baseColWidth="10" defaultRowHeight="15" x14ac:dyDescent="0.25"/>
  <cols>
    <col min="1" max="1" width="7.42578125" style="1" customWidth="1"/>
    <col min="2" max="2" width="14.140625" style="1" customWidth="1"/>
    <col min="3" max="3" width="47" customWidth="1"/>
  </cols>
  <sheetData>
    <row r="1" spans="1:5" ht="15.75" thickBot="1" x14ac:dyDescent="0.3">
      <c r="A1" s="8" t="s">
        <v>3</v>
      </c>
      <c r="B1" s="9" t="s">
        <v>4</v>
      </c>
      <c r="C1" s="9" t="s">
        <v>5</v>
      </c>
      <c r="D1" s="9" t="s">
        <v>224</v>
      </c>
      <c r="E1" s="9" t="s">
        <v>225</v>
      </c>
    </row>
    <row r="2" spans="1:5" ht="15.75" customHeight="1" thickBot="1" x14ac:dyDescent="0.3">
      <c r="A2" s="63" t="s">
        <v>226</v>
      </c>
      <c r="B2" s="64"/>
      <c r="C2" s="64"/>
      <c r="D2" s="64"/>
      <c r="E2" s="65"/>
    </row>
    <row r="3" spans="1:5" ht="21.75" customHeight="1" thickBot="1" x14ac:dyDescent="0.3">
      <c r="A3" s="36">
        <v>1</v>
      </c>
      <c r="B3" s="38">
        <v>42321500</v>
      </c>
      <c r="C3" s="10" t="s">
        <v>12</v>
      </c>
      <c r="D3" s="10"/>
      <c r="E3" s="10"/>
    </row>
    <row r="4" spans="1:5" ht="21.75" customHeight="1" thickBot="1" x14ac:dyDescent="0.3">
      <c r="A4" s="36">
        <v>2</v>
      </c>
      <c r="B4" s="38">
        <v>42321500</v>
      </c>
      <c r="C4" s="10" t="s">
        <v>227</v>
      </c>
      <c r="D4" s="10"/>
      <c r="E4" s="10"/>
    </row>
    <row r="5" spans="1:5" ht="21.75" customHeight="1" thickBot="1" x14ac:dyDescent="0.3">
      <c r="A5" s="36">
        <v>3</v>
      </c>
      <c r="B5" s="38">
        <v>42321500</v>
      </c>
      <c r="C5" s="10" t="s">
        <v>14</v>
      </c>
      <c r="D5" s="10"/>
      <c r="E5" s="10"/>
    </row>
    <row r="6" spans="1:5" ht="21.75" customHeight="1" thickBot="1" x14ac:dyDescent="0.3">
      <c r="A6" s="36">
        <v>4</v>
      </c>
      <c r="B6" s="38">
        <v>42321500</v>
      </c>
      <c r="C6" s="10" t="s">
        <v>15</v>
      </c>
      <c r="D6" s="10"/>
      <c r="E6" s="10"/>
    </row>
    <row r="7" spans="1:5" ht="21.75" customHeight="1" thickBot="1" x14ac:dyDescent="0.3">
      <c r="A7" s="36">
        <v>5</v>
      </c>
      <c r="B7" s="38">
        <v>42321500</v>
      </c>
      <c r="C7" s="10" t="s">
        <v>16</v>
      </c>
      <c r="D7" s="10"/>
      <c r="E7" s="10"/>
    </row>
    <row r="8" spans="1:5" ht="21.75" customHeight="1" thickBot="1" x14ac:dyDescent="0.3">
      <c r="A8" s="36">
        <v>6</v>
      </c>
      <c r="B8" s="38">
        <v>42321500</v>
      </c>
      <c r="C8" s="10" t="s">
        <v>17</v>
      </c>
      <c r="D8" s="10"/>
      <c r="E8" s="10"/>
    </row>
    <row r="9" spans="1:5" ht="21.75" customHeight="1" thickBot="1" x14ac:dyDescent="0.3">
      <c r="A9" s="36">
        <v>7</v>
      </c>
      <c r="B9" s="38">
        <v>42321500</v>
      </c>
      <c r="C9" s="10" t="s">
        <v>18</v>
      </c>
      <c r="D9" s="10"/>
      <c r="E9" s="10"/>
    </row>
    <row r="10" spans="1:5" ht="21.75" customHeight="1" thickBot="1" x14ac:dyDescent="0.3">
      <c r="A10" s="36">
        <v>8</v>
      </c>
      <c r="B10" s="38">
        <v>42321500</v>
      </c>
      <c r="C10" s="10" t="s">
        <v>19</v>
      </c>
      <c r="D10" s="10"/>
      <c r="E10" s="10"/>
    </row>
    <row r="11" spans="1:5" ht="21.75" customHeight="1" thickBot="1" x14ac:dyDescent="0.3">
      <c r="A11" s="36">
        <v>9</v>
      </c>
      <c r="B11" s="38">
        <v>42321500</v>
      </c>
      <c r="C11" s="10" t="s">
        <v>20</v>
      </c>
      <c r="D11" s="10"/>
      <c r="E11" s="10"/>
    </row>
    <row r="12" spans="1:5" ht="21.75" customHeight="1" thickBot="1" x14ac:dyDescent="0.3">
      <c r="A12" s="36">
        <v>10</v>
      </c>
      <c r="B12" s="38">
        <v>42321500</v>
      </c>
      <c r="C12" s="10" t="s">
        <v>21</v>
      </c>
      <c r="D12" s="10"/>
      <c r="E12" s="10"/>
    </row>
    <row r="13" spans="1:5" ht="21.75" customHeight="1" thickBot="1" x14ac:dyDescent="0.3">
      <c r="A13" s="36">
        <v>11</v>
      </c>
      <c r="B13" s="38">
        <v>42321500</v>
      </c>
      <c r="C13" s="10" t="s">
        <v>22</v>
      </c>
      <c r="D13" s="10"/>
      <c r="E13" s="10"/>
    </row>
    <row r="14" spans="1:5" ht="21.75" customHeight="1" thickBot="1" x14ac:dyDescent="0.3">
      <c r="A14" s="36">
        <v>12</v>
      </c>
      <c r="B14" s="38">
        <v>42321500</v>
      </c>
      <c r="C14" s="10" t="s">
        <v>228</v>
      </c>
      <c r="D14" s="10"/>
      <c r="E14" s="10"/>
    </row>
    <row r="15" spans="1:5" ht="21.75" customHeight="1" thickBot="1" x14ac:dyDescent="0.3">
      <c r="A15" s="36">
        <v>13</v>
      </c>
      <c r="B15" s="38">
        <v>42321500</v>
      </c>
      <c r="C15" s="10" t="s">
        <v>24</v>
      </c>
      <c r="D15" s="10"/>
      <c r="E15" s="10"/>
    </row>
    <row r="16" spans="1:5" ht="21.75" customHeight="1" thickBot="1" x14ac:dyDescent="0.3">
      <c r="A16" s="36">
        <v>14</v>
      </c>
      <c r="B16" s="38">
        <v>42321500</v>
      </c>
      <c r="C16" s="10" t="s">
        <v>25</v>
      </c>
      <c r="D16" s="10"/>
      <c r="E16" s="10"/>
    </row>
    <row r="17" spans="1:5" ht="21.75" customHeight="1" thickBot="1" x14ac:dyDescent="0.3">
      <c r="A17" s="36">
        <v>15</v>
      </c>
      <c r="B17" s="38">
        <v>42321500</v>
      </c>
      <c r="C17" s="10" t="s">
        <v>26</v>
      </c>
      <c r="D17" s="10"/>
      <c r="E17" s="10"/>
    </row>
    <row r="18" spans="1:5" ht="21.75" customHeight="1" thickBot="1" x14ac:dyDescent="0.3">
      <c r="A18" s="36">
        <v>16</v>
      </c>
      <c r="B18" s="38">
        <v>42321500</v>
      </c>
      <c r="C18" s="10" t="s">
        <v>27</v>
      </c>
      <c r="D18" s="10"/>
      <c r="E18" s="10"/>
    </row>
    <row r="19" spans="1:5" ht="21.75" customHeight="1" thickBot="1" x14ac:dyDescent="0.3">
      <c r="A19" s="36">
        <v>17</v>
      </c>
      <c r="B19" s="38">
        <v>42321500</v>
      </c>
      <c r="C19" s="10" t="s">
        <v>28</v>
      </c>
      <c r="D19" s="10"/>
      <c r="E19" s="10"/>
    </row>
    <row r="20" spans="1:5" ht="21.75" customHeight="1" thickBot="1" x14ac:dyDescent="0.3">
      <c r="A20" s="36">
        <v>18</v>
      </c>
      <c r="B20" s="38">
        <v>42321500</v>
      </c>
      <c r="C20" s="10" t="s">
        <v>29</v>
      </c>
      <c r="D20" s="10"/>
      <c r="E20" s="10"/>
    </row>
    <row r="21" spans="1:5" ht="21.75" customHeight="1" thickBot="1" x14ac:dyDescent="0.3">
      <c r="A21" s="36">
        <v>19</v>
      </c>
      <c r="B21" s="38">
        <v>42321500</v>
      </c>
      <c r="C21" s="10" t="s">
        <v>30</v>
      </c>
      <c r="D21" s="10"/>
      <c r="E21" s="10"/>
    </row>
    <row r="22" spans="1:5" ht="21.75" customHeight="1" thickBot="1" x14ac:dyDescent="0.3">
      <c r="A22" s="36">
        <v>20</v>
      </c>
      <c r="B22" s="38">
        <v>42321500</v>
      </c>
      <c r="C22" s="10" t="s">
        <v>31</v>
      </c>
      <c r="D22" s="10"/>
      <c r="E22" s="10"/>
    </row>
    <row r="23" spans="1:5" ht="21.75" customHeight="1" thickBot="1" x14ac:dyDescent="0.3">
      <c r="A23" s="36">
        <v>21</v>
      </c>
      <c r="B23" s="38">
        <v>42321500</v>
      </c>
      <c r="C23" s="10" t="s">
        <v>32</v>
      </c>
      <c r="D23" s="10"/>
      <c r="E23" s="10"/>
    </row>
    <row r="24" spans="1:5" ht="21.75" customHeight="1" thickBot="1" x14ac:dyDescent="0.3">
      <c r="A24" s="36">
        <v>22</v>
      </c>
      <c r="B24" s="38">
        <v>42321500</v>
      </c>
      <c r="C24" s="10" t="s">
        <v>33</v>
      </c>
      <c r="D24" s="10"/>
      <c r="E24" s="10"/>
    </row>
    <row r="25" spans="1:5" ht="21.75" customHeight="1" thickBot="1" x14ac:dyDescent="0.3">
      <c r="A25" s="36">
        <v>23</v>
      </c>
      <c r="B25" s="38">
        <v>42321500</v>
      </c>
      <c r="C25" s="10" t="s">
        <v>34</v>
      </c>
      <c r="D25" s="10"/>
      <c r="E25" s="10"/>
    </row>
    <row r="26" spans="1:5" ht="21.75" customHeight="1" thickBot="1" x14ac:dyDescent="0.3">
      <c r="A26" s="36">
        <v>24</v>
      </c>
      <c r="B26" s="38">
        <v>42321500</v>
      </c>
      <c r="C26" s="10" t="s">
        <v>35</v>
      </c>
      <c r="D26" s="10"/>
      <c r="E26" s="10"/>
    </row>
    <row r="27" spans="1:5" ht="21.75" customHeight="1" thickBot="1" x14ac:dyDescent="0.3">
      <c r="A27" s="36">
        <v>25</v>
      </c>
      <c r="B27" s="38">
        <v>42321500</v>
      </c>
      <c r="C27" s="10" t="s">
        <v>36</v>
      </c>
      <c r="D27" s="10"/>
      <c r="E27" s="10"/>
    </row>
    <row r="28" spans="1:5" ht="21.75" customHeight="1" thickBot="1" x14ac:dyDescent="0.3">
      <c r="A28" s="36">
        <v>26</v>
      </c>
      <c r="B28" s="38">
        <v>42321500</v>
      </c>
      <c r="C28" s="10" t="s">
        <v>37</v>
      </c>
      <c r="D28" s="10"/>
      <c r="E28" s="10"/>
    </row>
    <row r="29" spans="1:5" ht="21.75" customHeight="1" thickBot="1" x14ac:dyDescent="0.3">
      <c r="A29" s="36">
        <v>27</v>
      </c>
      <c r="B29" s="38">
        <v>42321500</v>
      </c>
      <c r="C29" s="10" t="s">
        <v>229</v>
      </c>
      <c r="D29" s="10"/>
      <c r="E29" s="10"/>
    </row>
    <row r="30" spans="1:5" ht="21.75" customHeight="1" thickBot="1" x14ac:dyDescent="0.3">
      <c r="A30" s="36">
        <v>28</v>
      </c>
      <c r="B30" s="38">
        <v>42321500</v>
      </c>
      <c r="C30" s="10" t="s">
        <v>39</v>
      </c>
      <c r="D30" s="10"/>
      <c r="E30" s="10"/>
    </row>
    <row r="31" spans="1:5" ht="21.75" customHeight="1" thickBot="1" x14ac:dyDescent="0.3">
      <c r="A31" s="36">
        <v>29</v>
      </c>
      <c r="B31" s="38">
        <v>42321500</v>
      </c>
      <c r="C31" s="10" t="s">
        <v>40</v>
      </c>
      <c r="D31" s="10"/>
      <c r="E31" s="10"/>
    </row>
    <row r="32" spans="1:5" ht="21.75" customHeight="1" thickBot="1" x14ac:dyDescent="0.3">
      <c r="A32" s="36">
        <v>30</v>
      </c>
      <c r="B32" s="38">
        <v>42321500</v>
      </c>
      <c r="C32" s="10" t="s">
        <v>41</v>
      </c>
      <c r="D32" s="10"/>
      <c r="E32" s="10"/>
    </row>
    <row r="33" spans="1:5" ht="21.75" customHeight="1" thickBot="1" x14ac:dyDescent="0.3">
      <c r="A33" s="36">
        <v>31</v>
      </c>
      <c r="B33" s="38">
        <v>42321500</v>
      </c>
      <c r="C33" s="10" t="s">
        <v>42</v>
      </c>
      <c r="D33" s="10"/>
      <c r="E33" s="10"/>
    </row>
    <row r="34" spans="1:5" ht="21.75" customHeight="1" thickBot="1" x14ac:dyDescent="0.3">
      <c r="A34" s="36">
        <v>32</v>
      </c>
      <c r="B34" s="38">
        <v>42321500</v>
      </c>
      <c r="C34" s="10" t="s">
        <v>230</v>
      </c>
      <c r="D34" s="10"/>
      <c r="E34" s="10"/>
    </row>
    <row r="35" spans="1:5" ht="21.75" customHeight="1" thickBot="1" x14ac:dyDescent="0.3">
      <c r="A35" s="36">
        <v>33</v>
      </c>
      <c r="B35" s="38">
        <v>42321500</v>
      </c>
      <c r="C35" s="10" t="s">
        <v>44</v>
      </c>
      <c r="D35" s="10"/>
      <c r="E35" s="10"/>
    </row>
    <row r="36" spans="1:5" ht="21.75" customHeight="1" thickBot="1" x14ac:dyDescent="0.3">
      <c r="A36" s="36">
        <v>34</v>
      </c>
      <c r="B36" s="38">
        <v>42321500</v>
      </c>
      <c r="C36" s="10" t="s">
        <v>45</v>
      </c>
      <c r="D36" s="10"/>
      <c r="E36" s="10"/>
    </row>
    <row r="37" spans="1:5" ht="21.75" customHeight="1" thickBot="1" x14ac:dyDescent="0.3">
      <c r="A37" s="36">
        <v>35</v>
      </c>
      <c r="B37" s="38">
        <v>42321500</v>
      </c>
      <c r="C37" s="10" t="s">
        <v>231</v>
      </c>
      <c r="D37" s="10"/>
      <c r="E37" s="10"/>
    </row>
    <row r="38" spans="1:5" ht="21.75" customHeight="1" thickBot="1" x14ac:dyDescent="0.3">
      <c r="A38" s="36">
        <v>36</v>
      </c>
      <c r="B38" s="38">
        <v>42321500</v>
      </c>
      <c r="C38" s="10" t="s">
        <v>47</v>
      </c>
      <c r="D38" s="10"/>
      <c r="E38" s="10"/>
    </row>
    <row r="39" spans="1:5" ht="21.75" customHeight="1" thickBot="1" x14ac:dyDescent="0.3">
      <c r="A39" s="36">
        <v>37</v>
      </c>
      <c r="B39" s="38">
        <v>42321500</v>
      </c>
      <c r="C39" s="10" t="s">
        <v>48</v>
      </c>
      <c r="D39" s="10"/>
      <c r="E39" s="10"/>
    </row>
    <row r="40" spans="1:5" ht="21.75" customHeight="1" thickBot="1" x14ac:dyDescent="0.3">
      <c r="A40" s="36">
        <v>38</v>
      </c>
      <c r="B40" s="38">
        <v>42321500</v>
      </c>
      <c r="C40" s="10" t="s">
        <v>49</v>
      </c>
      <c r="D40" s="10"/>
      <c r="E40" s="10"/>
    </row>
    <row r="41" spans="1:5" ht="21.75" customHeight="1" thickBot="1" x14ac:dyDescent="0.3">
      <c r="A41" s="36">
        <v>39</v>
      </c>
      <c r="B41" s="38">
        <v>42321500</v>
      </c>
      <c r="C41" s="10" t="s">
        <v>50</v>
      </c>
      <c r="D41" s="10"/>
      <c r="E41" s="10"/>
    </row>
    <row r="42" spans="1:5" ht="21.75" customHeight="1" thickBot="1" x14ac:dyDescent="0.3">
      <c r="A42" s="36">
        <v>40</v>
      </c>
      <c r="B42" s="38">
        <v>42321500</v>
      </c>
      <c r="C42" s="10" t="s">
        <v>51</v>
      </c>
      <c r="D42" s="10"/>
      <c r="E42" s="10"/>
    </row>
    <row r="43" spans="1:5" ht="21.75" customHeight="1" thickBot="1" x14ac:dyDescent="0.3">
      <c r="A43" s="36">
        <v>41</v>
      </c>
      <c r="B43" s="38">
        <v>42321500</v>
      </c>
      <c r="C43" s="10" t="s">
        <v>52</v>
      </c>
      <c r="D43" s="10"/>
      <c r="E43" s="10"/>
    </row>
    <row r="44" spans="1:5" ht="21.75" customHeight="1" thickBot="1" x14ac:dyDescent="0.3">
      <c r="A44" s="36">
        <v>42</v>
      </c>
      <c r="B44" s="38">
        <v>42321500</v>
      </c>
      <c r="C44" s="10" t="s">
        <v>53</v>
      </c>
      <c r="D44" s="10"/>
      <c r="E44" s="10"/>
    </row>
    <row r="45" spans="1:5" ht="21.75" customHeight="1" thickBot="1" x14ac:dyDescent="0.3">
      <c r="A45" s="36">
        <v>43</v>
      </c>
      <c r="B45" s="38">
        <v>42321500</v>
      </c>
      <c r="C45" s="10" t="s">
        <v>54</v>
      </c>
      <c r="D45" s="10"/>
      <c r="E45" s="10"/>
    </row>
    <row r="46" spans="1:5" ht="21.75" customHeight="1" thickBot="1" x14ac:dyDescent="0.3">
      <c r="A46" s="36">
        <v>44</v>
      </c>
      <c r="B46" s="38">
        <v>42321500</v>
      </c>
      <c r="C46" s="10" t="s">
        <v>55</v>
      </c>
      <c r="D46" s="10"/>
      <c r="E46" s="10"/>
    </row>
    <row r="47" spans="1:5" ht="21.75" customHeight="1" thickBot="1" x14ac:dyDescent="0.3">
      <c r="A47" s="36">
        <v>45</v>
      </c>
      <c r="B47" s="38">
        <v>42321500</v>
      </c>
      <c r="C47" s="10" t="s">
        <v>56</v>
      </c>
      <c r="D47" s="10"/>
      <c r="E47" s="10"/>
    </row>
    <row r="48" spans="1:5" ht="21.75" customHeight="1" thickBot="1" x14ac:dyDescent="0.3">
      <c r="A48" s="36">
        <v>46</v>
      </c>
      <c r="B48" s="38">
        <v>42321500</v>
      </c>
      <c r="C48" s="10" t="s">
        <v>57</v>
      </c>
      <c r="D48" s="10"/>
      <c r="E48" s="10"/>
    </row>
    <row r="49" spans="1:5" ht="21.75" customHeight="1" thickBot="1" x14ac:dyDescent="0.3">
      <c r="A49" s="36">
        <v>47</v>
      </c>
      <c r="B49" s="38">
        <v>42321500</v>
      </c>
      <c r="C49" s="10" t="s">
        <v>58</v>
      </c>
      <c r="D49" s="10"/>
      <c r="E49" s="10"/>
    </row>
    <row r="50" spans="1:5" ht="21.75" customHeight="1" thickBot="1" x14ac:dyDescent="0.3">
      <c r="A50" s="36">
        <v>48</v>
      </c>
      <c r="B50" s="38">
        <v>42321500</v>
      </c>
      <c r="C50" s="10" t="s">
        <v>59</v>
      </c>
      <c r="D50" s="10"/>
      <c r="E50" s="10"/>
    </row>
    <row r="51" spans="1:5" ht="21.75" customHeight="1" thickBot="1" x14ac:dyDescent="0.3">
      <c r="A51" s="36">
        <v>49</v>
      </c>
      <c r="B51" s="38">
        <v>42321500</v>
      </c>
      <c r="C51" s="10" t="s">
        <v>60</v>
      </c>
      <c r="D51" s="10"/>
      <c r="E51" s="10"/>
    </row>
    <row r="52" spans="1:5" ht="21.75" customHeight="1" thickBot="1" x14ac:dyDescent="0.3">
      <c r="A52" s="36">
        <v>50</v>
      </c>
      <c r="B52" s="38">
        <v>42321500</v>
      </c>
      <c r="C52" s="10" t="s">
        <v>61</v>
      </c>
      <c r="D52" s="10"/>
      <c r="E52" s="10"/>
    </row>
    <row r="53" spans="1:5" ht="21.75" customHeight="1" thickBot="1" x14ac:dyDescent="0.3">
      <c r="A53" s="36">
        <v>51</v>
      </c>
      <c r="B53" s="38">
        <v>42321500</v>
      </c>
      <c r="C53" s="10" t="s">
        <v>62</v>
      </c>
      <c r="D53" s="10"/>
      <c r="E53" s="10"/>
    </row>
    <row r="54" spans="1:5" ht="21.75" customHeight="1" thickBot="1" x14ac:dyDescent="0.3">
      <c r="A54" s="36">
        <v>52</v>
      </c>
      <c r="B54" s="38">
        <v>42321500</v>
      </c>
      <c r="C54" s="10" t="s">
        <v>63</v>
      </c>
      <c r="D54" s="10"/>
      <c r="E54" s="10"/>
    </row>
    <row r="55" spans="1:5" ht="21.75" customHeight="1" thickBot="1" x14ac:dyDescent="0.3">
      <c r="A55" s="36">
        <v>53</v>
      </c>
      <c r="B55" s="38">
        <v>42321500</v>
      </c>
      <c r="C55" s="10" t="s">
        <v>64</v>
      </c>
      <c r="D55" s="10"/>
      <c r="E55" s="10"/>
    </row>
    <row r="56" spans="1:5" ht="21.75" customHeight="1" thickBot="1" x14ac:dyDescent="0.3">
      <c r="A56" s="36">
        <v>54</v>
      </c>
      <c r="B56" s="38">
        <v>42321500</v>
      </c>
      <c r="C56" s="10" t="s">
        <v>65</v>
      </c>
      <c r="D56" s="10"/>
      <c r="E56" s="10"/>
    </row>
    <row r="57" spans="1:5" ht="21.75" customHeight="1" thickBot="1" x14ac:dyDescent="0.3">
      <c r="A57" s="36">
        <v>55</v>
      </c>
      <c r="B57" s="38">
        <v>42321500</v>
      </c>
      <c r="C57" s="10" t="s">
        <v>66</v>
      </c>
      <c r="D57" s="10"/>
      <c r="E57" s="10"/>
    </row>
    <row r="58" spans="1:5" ht="21.75" customHeight="1" thickBot="1" x14ac:dyDescent="0.3">
      <c r="A58" s="36">
        <v>56</v>
      </c>
      <c r="B58" s="38">
        <v>42321500</v>
      </c>
      <c r="C58" s="10" t="s">
        <v>67</v>
      </c>
      <c r="D58" s="10"/>
      <c r="E58" s="10"/>
    </row>
    <row r="59" spans="1:5" ht="21.75" customHeight="1" thickBot="1" x14ac:dyDescent="0.3">
      <c r="A59" s="36">
        <v>57</v>
      </c>
      <c r="B59" s="38">
        <v>42321500</v>
      </c>
      <c r="C59" s="10" t="s">
        <v>68</v>
      </c>
      <c r="D59" s="10"/>
      <c r="E59" s="10"/>
    </row>
    <row r="60" spans="1:5" ht="21.75" customHeight="1" thickBot="1" x14ac:dyDescent="0.3">
      <c r="A60" s="36">
        <v>58</v>
      </c>
      <c r="B60" s="38">
        <v>42321500</v>
      </c>
      <c r="C60" s="10" t="s">
        <v>69</v>
      </c>
      <c r="D60" s="10"/>
      <c r="E60" s="10"/>
    </row>
    <row r="61" spans="1:5" ht="21.75" customHeight="1" thickBot="1" x14ac:dyDescent="0.3">
      <c r="A61" s="36">
        <v>59</v>
      </c>
      <c r="B61" s="38">
        <v>42321500</v>
      </c>
      <c r="C61" s="10" t="s">
        <v>70</v>
      </c>
      <c r="D61" s="10"/>
      <c r="E61" s="10"/>
    </row>
    <row r="62" spans="1:5" ht="21.75" customHeight="1" thickBot="1" x14ac:dyDescent="0.3">
      <c r="A62" s="36">
        <v>60</v>
      </c>
      <c r="B62" s="38">
        <v>42321500</v>
      </c>
      <c r="C62" s="10" t="s">
        <v>71</v>
      </c>
      <c r="D62" s="10"/>
      <c r="E62" s="10"/>
    </row>
    <row r="63" spans="1:5" ht="21.75" customHeight="1" thickBot="1" x14ac:dyDescent="0.3">
      <c r="A63" s="36">
        <v>61</v>
      </c>
      <c r="B63" s="38">
        <v>42321500</v>
      </c>
      <c r="C63" s="10" t="s">
        <v>72</v>
      </c>
      <c r="D63" s="10"/>
      <c r="E63" s="10"/>
    </row>
    <row r="64" spans="1:5" ht="21.75" customHeight="1" thickBot="1" x14ac:dyDescent="0.3">
      <c r="A64" s="36">
        <v>62</v>
      </c>
      <c r="B64" s="38">
        <v>42321500</v>
      </c>
      <c r="C64" s="10" t="s">
        <v>73</v>
      </c>
      <c r="D64" s="10"/>
      <c r="E64" s="10"/>
    </row>
    <row r="65" spans="1:5" ht="21.75" customHeight="1" thickBot="1" x14ac:dyDescent="0.3">
      <c r="A65" s="68" t="s">
        <v>232</v>
      </c>
      <c r="B65" s="69"/>
      <c r="C65" s="69"/>
      <c r="D65" s="69"/>
      <c r="E65" s="70"/>
    </row>
    <row r="66" spans="1:5" ht="21.75" customHeight="1" thickBot="1" x14ac:dyDescent="0.3">
      <c r="A66" s="36">
        <v>63</v>
      </c>
      <c r="B66" s="38">
        <v>42321500</v>
      </c>
      <c r="C66" s="10" t="s">
        <v>75</v>
      </c>
      <c r="D66" s="10"/>
      <c r="E66" s="10"/>
    </row>
    <row r="67" spans="1:5" ht="21.75" customHeight="1" thickBot="1" x14ac:dyDescent="0.3">
      <c r="A67" s="36">
        <v>64</v>
      </c>
      <c r="B67" s="38">
        <v>42321500</v>
      </c>
      <c r="C67" s="10" t="s">
        <v>76</v>
      </c>
      <c r="D67" s="10"/>
      <c r="E67" s="10"/>
    </row>
    <row r="68" spans="1:5" ht="21.75" customHeight="1" thickBot="1" x14ac:dyDescent="0.3">
      <c r="A68" s="36">
        <v>65</v>
      </c>
      <c r="B68" s="38">
        <v>42321500</v>
      </c>
      <c r="C68" s="10" t="s">
        <v>77</v>
      </c>
      <c r="D68" s="10"/>
      <c r="E68" s="10"/>
    </row>
    <row r="69" spans="1:5" ht="21.75" customHeight="1" thickBot="1" x14ac:dyDescent="0.3">
      <c r="A69" s="36">
        <v>66</v>
      </c>
      <c r="B69" s="38">
        <v>42321500</v>
      </c>
      <c r="C69" s="10" t="s">
        <v>78</v>
      </c>
      <c r="D69" s="10"/>
      <c r="E69" s="10"/>
    </row>
    <row r="70" spans="1:5" ht="21.75" customHeight="1" thickBot="1" x14ac:dyDescent="0.3">
      <c r="A70" s="36">
        <v>67</v>
      </c>
      <c r="B70" s="38">
        <v>42321500</v>
      </c>
      <c r="C70" s="10" t="s">
        <v>79</v>
      </c>
      <c r="D70" s="10"/>
      <c r="E70" s="10"/>
    </row>
    <row r="71" spans="1:5" ht="21.75" customHeight="1" thickBot="1" x14ac:dyDescent="0.3">
      <c r="A71" s="36">
        <v>68</v>
      </c>
      <c r="B71" s="38">
        <v>42321500</v>
      </c>
      <c r="C71" s="10" t="s">
        <v>233</v>
      </c>
      <c r="D71" s="10"/>
      <c r="E71" s="10"/>
    </row>
    <row r="72" spans="1:5" ht="21.75" customHeight="1" thickBot="1" x14ac:dyDescent="0.3">
      <c r="A72" s="36">
        <v>69</v>
      </c>
      <c r="B72" s="38">
        <v>42321500</v>
      </c>
      <c r="C72" s="10" t="s">
        <v>81</v>
      </c>
      <c r="D72" s="10"/>
      <c r="E72" s="10"/>
    </row>
    <row r="73" spans="1:5" ht="21.75" customHeight="1" thickBot="1" x14ac:dyDescent="0.3">
      <c r="A73" s="68" t="s">
        <v>82</v>
      </c>
      <c r="B73" s="69"/>
      <c r="C73" s="69"/>
      <c r="D73" s="69"/>
      <c r="E73" s="70"/>
    </row>
    <row r="74" spans="1:5" ht="21.75" customHeight="1" thickBot="1" x14ac:dyDescent="0.3">
      <c r="A74" s="36">
        <v>70</v>
      </c>
      <c r="B74" s="38">
        <v>42321500</v>
      </c>
      <c r="C74" s="10" t="s">
        <v>83</v>
      </c>
      <c r="D74" s="10"/>
      <c r="E74" s="10"/>
    </row>
    <row r="75" spans="1:5" ht="21.75" customHeight="1" thickBot="1" x14ac:dyDescent="0.3">
      <c r="A75" s="36">
        <v>71</v>
      </c>
      <c r="B75" s="38">
        <v>42321500</v>
      </c>
      <c r="C75" s="10" t="s">
        <v>84</v>
      </c>
      <c r="D75" s="10"/>
      <c r="E75" s="10"/>
    </row>
    <row r="76" spans="1:5" ht="21.75" customHeight="1" thickBot="1" x14ac:dyDescent="0.3">
      <c r="A76" s="36">
        <v>72</v>
      </c>
      <c r="B76" s="38">
        <v>42321500</v>
      </c>
      <c r="C76" s="10" t="s">
        <v>85</v>
      </c>
      <c r="D76" s="10"/>
      <c r="E76" s="10"/>
    </row>
    <row r="77" spans="1:5" ht="21.75" customHeight="1" thickBot="1" x14ac:dyDescent="0.3">
      <c r="A77" s="36">
        <v>73</v>
      </c>
      <c r="B77" s="38">
        <v>42321500</v>
      </c>
      <c r="C77" s="10" t="s">
        <v>86</v>
      </c>
      <c r="D77" s="10"/>
      <c r="E77" s="10"/>
    </row>
    <row r="78" spans="1:5" ht="21.75" customHeight="1" thickBot="1" x14ac:dyDescent="0.3">
      <c r="A78" s="68" t="s">
        <v>87</v>
      </c>
      <c r="B78" s="69"/>
      <c r="C78" s="69"/>
      <c r="D78" s="69"/>
      <c r="E78" s="70"/>
    </row>
    <row r="79" spans="1:5" ht="21.75" customHeight="1" thickBot="1" x14ac:dyDescent="0.3">
      <c r="A79" s="36">
        <v>74</v>
      </c>
      <c r="B79" s="38">
        <v>42321500</v>
      </c>
      <c r="C79" s="10" t="s">
        <v>88</v>
      </c>
      <c r="D79" s="10"/>
      <c r="E79" s="10"/>
    </row>
    <row r="80" spans="1:5" ht="21.75" customHeight="1" thickBot="1" x14ac:dyDescent="0.3">
      <c r="A80" s="36">
        <v>75</v>
      </c>
      <c r="B80" s="38">
        <v>42321500</v>
      </c>
      <c r="C80" s="10" t="s">
        <v>89</v>
      </c>
      <c r="D80" s="10"/>
      <c r="E80" s="10"/>
    </row>
    <row r="81" spans="1:5" ht="21.75" customHeight="1" thickBot="1" x14ac:dyDescent="0.3">
      <c r="A81" s="36">
        <v>76</v>
      </c>
      <c r="B81" s="38">
        <v>42321500</v>
      </c>
      <c r="C81" s="10" t="s">
        <v>90</v>
      </c>
      <c r="D81" s="10"/>
      <c r="E81" s="10"/>
    </row>
    <row r="82" spans="1:5" ht="21.75" customHeight="1" thickBot="1" x14ac:dyDescent="0.3">
      <c r="A82" s="36">
        <v>77</v>
      </c>
      <c r="B82" s="38">
        <v>42321500</v>
      </c>
      <c r="C82" s="10" t="s">
        <v>91</v>
      </c>
      <c r="D82" s="10"/>
      <c r="E82" s="10"/>
    </row>
    <row r="83" spans="1:5" ht="21.75" customHeight="1" thickBot="1" x14ac:dyDescent="0.3">
      <c r="A83" s="36">
        <v>78</v>
      </c>
      <c r="B83" s="38">
        <v>42321500</v>
      </c>
      <c r="C83" s="10" t="s">
        <v>92</v>
      </c>
      <c r="D83" s="10"/>
      <c r="E83" s="10"/>
    </row>
    <row r="84" spans="1:5" ht="21.75" customHeight="1" thickBot="1" x14ac:dyDescent="0.3">
      <c r="A84" s="36">
        <v>79</v>
      </c>
      <c r="B84" s="38">
        <v>42321500</v>
      </c>
      <c r="C84" s="10" t="s">
        <v>93</v>
      </c>
      <c r="D84" s="10"/>
      <c r="E84" s="10"/>
    </row>
    <row r="85" spans="1:5" ht="21.75" customHeight="1" thickBot="1" x14ac:dyDescent="0.3">
      <c r="A85" s="36">
        <v>80</v>
      </c>
      <c r="B85" s="38">
        <v>42321500</v>
      </c>
      <c r="C85" s="10" t="s">
        <v>94</v>
      </c>
      <c r="D85" s="10"/>
      <c r="E85" s="10"/>
    </row>
    <row r="86" spans="1:5" ht="21.75" customHeight="1" thickBot="1" x14ac:dyDescent="0.3">
      <c r="A86" s="36">
        <v>81</v>
      </c>
      <c r="B86" s="38">
        <v>42321500</v>
      </c>
      <c r="C86" s="10" t="s">
        <v>95</v>
      </c>
      <c r="D86" s="10"/>
      <c r="E86" s="10"/>
    </row>
    <row r="87" spans="1:5" ht="21.75" customHeight="1" thickBot="1" x14ac:dyDescent="0.3">
      <c r="A87" s="36">
        <v>82</v>
      </c>
      <c r="B87" s="38">
        <v>42321500</v>
      </c>
      <c r="C87" s="10" t="s">
        <v>96</v>
      </c>
      <c r="D87" s="10"/>
      <c r="E87" s="10"/>
    </row>
    <row r="88" spans="1:5" ht="21.75" customHeight="1" thickBot="1" x14ac:dyDescent="0.3">
      <c r="A88" s="36">
        <v>83</v>
      </c>
      <c r="B88" s="38">
        <v>42321500</v>
      </c>
      <c r="C88" s="10" t="s">
        <v>97</v>
      </c>
      <c r="D88" s="10"/>
      <c r="E88" s="10"/>
    </row>
    <row r="89" spans="1:5" ht="21.75" customHeight="1" thickBot="1" x14ac:dyDescent="0.3">
      <c r="A89" s="36">
        <v>84</v>
      </c>
      <c r="B89" s="38">
        <v>42321500</v>
      </c>
      <c r="C89" s="10" t="s">
        <v>98</v>
      </c>
      <c r="D89" s="10"/>
      <c r="E89" s="10"/>
    </row>
    <row r="90" spans="1:5" ht="21.75" customHeight="1" thickBot="1" x14ac:dyDescent="0.3">
      <c r="A90" s="36">
        <v>85</v>
      </c>
      <c r="B90" s="38">
        <v>42321500</v>
      </c>
      <c r="C90" s="10" t="s">
        <v>99</v>
      </c>
      <c r="D90" s="10"/>
      <c r="E90" s="10"/>
    </row>
    <row r="91" spans="1:5" ht="21.75" customHeight="1" thickBot="1" x14ac:dyDescent="0.3">
      <c r="A91" s="36">
        <v>86</v>
      </c>
      <c r="B91" s="38">
        <v>42321500</v>
      </c>
      <c r="C91" s="10" t="s">
        <v>100</v>
      </c>
      <c r="D91" s="10"/>
      <c r="E91" s="10"/>
    </row>
    <row r="92" spans="1:5" ht="21.75" customHeight="1" thickBot="1" x14ac:dyDescent="0.3">
      <c r="A92" s="36">
        <v>87</v>
      </c>
      <c r="B92" s="38">
        <v>42321500</v>
      </c>
      <c r="C92" s="10" t="s">
        <v>101</v>
      </c>
      <c r="D92" s="10"/>
      <c r="E92" s="10"/>
    </row>
    <row r="93" spans="1:5" ht="21.75" customHeight="1" thickBot="1" x14ac:dyDescent="0.3">
      <c r="A93" s="36">
        <v>88</v>
      </c>
      <c r="B93" s="38">
        <v>42321500</v>
      </c>
      <c r="C93" s="10" t="s">
        <v>102</v>
      </c>
      <c r="D93" s="10"/>
      <c r="E93" s="10"/>
    </row>
    <row r="94" spans="1:5" ht="21.75" customHeight="1" thickBot="1" x14ac:dyDescent="0.3">
      <c r="A94" s="68" t="s">
        <v>103</v>
      </c>
      <c r="B94" s="69"/>
      <c r="C94" s="69"/>
      <c r="D94" s="69"/>
      <c r="E94" s="70"/>
    </row>
    <row r="95" spans="1:5" ht="21.75" customHeight="1" thickBot="1" x14ac:dyDescent="0.3">
      <c r="A95" s="36">
        <v>89</v>
      </c>
      <c r="B95" s="38">
        <v>42321500</v>
      </c>
      <c r="C95" s="10" t="s">
        <v>104</v>
      </c>
      <c r="D95" s="10"/>
      <c r="E95" s="10"/>
    </row>
    <row r="96" spans="1:5" ht="21.75" customHeight="1" thickBot="1" x14ac:dyDescent="0.3">
      <c r="A96" s="36">
        <v>90</v>
      </c>
      <c r="B96" s="38">
        <v>42321500</v>
      </c>
      <c r="C96" s="10" t="s">
        <v>105</v>
      </c>
      <c r="D96" s="10"/>
      <c r="E96" s="10"/>
    </row>
    <row r="97" spans="1:5" ht="21.75" customHeight="1" thickBot="1" x14ac:dyDescent="0.3">
      <c r="A97" s="36">
        <v>91</v>
      </c>
      <c r="B97" s="38">
        <v>42321500</v>
      </c>
      <c r="C97" s="10" t="s">
        <v>106</v>
      </c>
      <c r="D97" s="10"/>
      <c r="E97" s="10"/>
    </row>
    <row r="98" spans="1:5" ht="21.75" customHeight="1" thickBot="1" x14ac:dyDescent="0.3">
      <c r="A98" s="36">
        <v>92</v>
      </c>
      <c r="B98" s="38">
        <v>42321500</v>
      </c>
      <c r="C98" s="10" t="s">
        <v>234</v>
      </c>
      <c r="D98" s="10"/>
      <c r="E98" s="10"/>
    </row>
    <row r="99" spans="1:5" ht="21.75" customHeight="1" thickBot="1" x14ac:dyDescent="0.3">
      <c r="A99" s="36">
        <v>93</v>
      </c>
      <c r="B99" s="38">
        <v>42321500</v>
      </c>
      <c r="C99" s="10" t="s">
        <v>108</v>
      </c>
      <c r="D99" s="10"/>
      <c r="E99" s="10"/>
    </row>
    <row r="100" spans="1:5" ht="21.75" customHeight="1" thickBot="1" x14ac:dyDescent="0.3">
      <c r="A100" s="36">
        <v>94</v>
      </c>
      <c r="B100" s="38">
        <v>42321500</v>
      </c>
      <c r="C100" s="10" t="s">
        <v>235</v>
      </c>
      <c r="D100" s="10"/>
      <c r="E100" s="10"/>
    </row>
    <row r="101" spans="1:5" ht="21.75" customHeight="1" thickBot="1" x14ac:dyDescent="0.3">
      <c r="A101" s="36">
        <v>95</v>
      </c>
      <c r="B101" s="38">
        <v>42321500</v>
      </c>
      <c r="C101" s="10" t="s">
        <v>236</v>
      </c>
      <c r="D101" s="10"/>
      <c r="E101" s="10"/>
    </row>
    <row r="102" spans="1:5" ht="21.75" customHeight="1" thickBot="1" x14ac:dyDescent="0.3">
      <c r="A102" s="36">
        <v>96</v>
      </c>
      <c r="B102" s="38">
        <v>42321500</v>
      </c>
      <c r="C102" s="10" t="s">
        <v>111</v>
      </c>
      <c r="D102" s="10"/>
      <c r="E102" s="10"/>
    </row>
    <row r="103" spans="1:5" ht="21.75" customHeight="1" thickBot="1" x14ac:dyDescent="0.3">
      <c r="A103" s="36">
        <v>97</v>
      </c>
      <c r="B103" s="38">
        <v>42321500</v>
      </c>
      <c r="C103" s="10" t="s">
        <v>237</v>
      </c>
      <c r="D103" s="10"/>
      <c r="E103" s="10"/>
    </row>
    <row r="104" spans="1:5" ht="21.75" customHeight="1" thickBot="1" x14ac:dyDescent="0.3">
      <c r="A104" s="36">
        <v>98</v>
      </c>
      <c r="B104" s="38">
        <v>42321500</v>
      </c>
      <c r="C104" s="10" t="s">
        <v>113</v>
      </c>
      <c r="D104" s="10"/>
      <c r="E104" s="10"/>
    </row>
    <row r="105" spans="1:5" ht="21.75" customHeight="1" thickBot="1" x14ac:dyDescent="0.3">
      <c r="A105" s="36">
        <v>99</v>
      </c>
      <c r="B105" s="38">
        <v>42321500</v>
      </c>
      <c r="C105" s="10" t="s">
        <v>114</v>
      </c>
      <c r="D105" s="10"/>
      <c r="E105" s="10"/>
    </row>
    <row r="106" spans="1:5" ht="21.75" customHeight="1" thickBot="1" x14ac:dyDescent="0.3">
      <c r="A106" s="36">
        <v>100</v>
      </c>
      <c r="B106" s="38">
        <v>42321500</v>
      </c>
      <c r="C106" s="10" t="s">
        <v>115</v>
      </c>
      <c r="D106" s="10"/>
      <c r="E106" s="10"/>
    </row>
    <row r="107" spans="1:5" ht="21.75" customHeight="1" thickBot="1" x14ac:dyDescent="0.3">
      <c r="A107" s="36">
        <v>101</v>
      </c>
      <c r="B107" s="38">
        <v>42321500</v>
      </c>
      <c r="C107" s="10" t="s">
        <v>116</v>
      </c>
      <c r="D107" s="10"/>
      <c r="E107" s="10"/>
    </row>
    <row r="108" spans="1:5" ht="21.75" customHeight="1" thickBot="1" x14ac:dyDescent="0.3">
      <c r="A108" s="36">
        <v>102</v>
      </c>
      <c r="B108" s="38">
        <v>42321500</v>
      </c>
      <c r="C108" s="10" t="s">
        <v>117</v>
      </c>
      <c r="D108" s="10"/>
      <c r="E108" s="10"/>
    </row>
    <row r="109" spans="1:5" ht="21.75" customHeight="1" thickBot="1" x14ac:dyDescent="0.3">
      <c r="A109" s="36">
        <v>103</v>
      </c>
      <c r="B109" s="38">
        <v>42321500</v>
      </c>
      <c r="C109" s="10" t="s">
        <v>118</v>
      </c>
      <c r="D109" s="10"/>
      <c r="E109" s="10"/>
    </row>
    <row r="110" spans="1:5" ht="21.75" customHeight="1" thickBot="1" x14ac:dyDescent="0.3">
      <c r="A110" s="36">
        <v>104</v>
      </c>
      <c r="B110" s="38">
        <v>42321500</v>
      </c>
      <c r="C110" s="10" t="s">
        <v>119</v>
      </c>
      <c r="D110" s="10"/>
      <c r="E110" s="10"/>
    </row>
    <row r="111" spans="1:5" ht="21.75" customHeight="1" thickBot="1" x14ac:dyDescent="0.3">
      <c r="A111" s="36">
        <v>105</v>
      </c>
      <c r="B111" s="38">
        <v>42321500</v>
      </c>
      <c r="C111" s="10" t="s">
        <v>238</v>
      </c>
      <c r="D111" s="10"/>
      <c r="E111" s="10"/>
    </row>
    <row r="112" spans="1:5" ht="21.75" customHeight="1" thickBot="1" x14ac:dyDescent="0.3">
      <c r="A112" s="36">
        <v>106</v>
      </c>
      <c r="B112" s="38">
        <v>42321500</v>
      </c>
      <c r="C112" s="10" t="s">
        <v>239</v>
      </c>
      <c r="D112" s="10"/>
      <c r="E112" s="10"/>
    </row>
    <row r="113" spans="1:5" ht="21.75" customHeight="1" thickBot="1" x14ac:dyDescent="0.3">
      <c r="A113" s="36">
        <v>107</v>
      </c>
      <c r="B113" s="38">
        <v>42321500</v>
      </c>
      <c r="C113" s="10" t="s">
        <v>240</v>
      </c>
      <c r="D113" s="10"/>
      <c r="E113" s="10"/>
    </row>
    <row r="114" spans="1:5" ht="21.75" customHeight="1" thickBot="1" x14ac:dyDescent="0.3">
      <c r="A114" s="36">
        <v>108</v>
      </c>
      <c r="B114" s="38">
        <v>42321500</v>
      </c>
      <c r="C114" s="10" t="s">
        <v>241</v>
      </c>
      <c r="D114" s="10"/>
      <c r="E114" s="10"/>
    </row>
    <row r="115" spans="1:5" ht="21.75" customHeight="1" thickBot="1" x14ac:dyDescent="0.3">
      <c r="A115" s="36">
        <v>109</v>
      </c>
      <c r="B115" s="38">
        <v>42321500</v>
      </c>
      <c r="C115" s="10" t="s">
        <v>242</v>
      </c>
      <c r="D115" s="10"/>
      <c r="E115" s="10"/>
    </row>
    <row r="116" spans="1:5" ht="21.75" customHeight="1" thickBot="1" x14ac:dyDescent="0.3">
      <c r="A116" s="36">
        <v>110</v>
      </c>
      <c r="B116" s="38">
        <v>42321500</v>
      </c>
      <c r="C116" s="10" t="s">
        <v>125</v>
      </c>
      <c r="D116" s="10"/>
      <c r="E116" s="10"/>
    </row>
    <row r="117" spans="1:5" ht="21.75" customHeight="1" thickBot="1" x14ac:dyDescent="0.3">
      <c r="A117" s="36">
        <v>111</v>
      </c>
      <c r="B117" s="38">
        <v>42321500</v>
      </c>
      <c r="C117" s="10" t="s">
        <v>126</v>
      </c>
      <c r="D117" s="10"/>
      <c r="E117" s="10"/>
    </row>
    <row r="118" spans="1:5" ht="21.75" customHeight="1" thickBot="1" x14ac:dyDescent="0.3">
      <c r="A118" s="36">
        <v>112</v>
      </c>
      <c r="B118" s="38">
        <v>42321500</v>
      </c>
      <c r="C118" s="10" t="s">
        <v>127</v>
      </c>
      <c r="D118" s="10"/>
      <c r="E118" s="10"/>
    </row>
    <row r="119" spans="1:5" ht="21.75" customHeight="1" thickBot="1" x14ac:dyDescent="0.3">
      <c r="A119" s="36">
        <v>113</v>
      </c>
      <c r="B119" s="38">
        <v>42321500</v>
      </c>
      <c r="C119" s="10" t="s">
        <v>128</v>
      </c>
      <c r="D119" s="10"/>
      <c r="E119" s="10"/>
    </row>
    <row r="120" spans="1:5" ht="21.75" customHeight="1" thickBot="1" x14ac:dyDescent="0.3">
      <c r="A120" s="36">
        <v>114</v>
      </c>
      <c r="B120" s="38">
        <v>42321500</v>
      </c>
      <c r="C120" s="10" t="s">
        <v>129</v>
      </c>
      <c r="D120" s="10"/>
      <c r="E120" s="10"/>
    </row>
    <row r="121" spans="1:5" ht="21.75" customHeight="1" thickBot="1" x14ac:dyDescent="0.3">
      <c r="A121" s="36">
        <v>115</v>
      </c>
      <c r="B121" s="38">
        <v>42321500</v>
      </c>
      <c r="C121" s="10" t="s">
        <v>130</v>
      </c>
      <c r="D121" s="10"/>
      <c r="E121" s="10"/>
    </row>
    <row r="122" spans="1:5" ht="21.75" customHeight="1" thickBot="1" x14ac:dyDescent="0.3">
      <c r="A122" s="68" t="s">
        <v>131</v>
      </c>
      <c r="B122" s="69"/>
      <c r="C122" s="69"/>
      <c r="D122" s="69"/>
      <c r="E122" s="70"/>
    </row>
    <row r="123" spans="1:5" ht="21.75" customHeight="1" thickBot="1" x14ac:dyDescent="0.3">
      <c r="A123" s="36">
        <v>116</v>
      </c>
      <c r="B123" s="38">
        <v>42321500</v>
      </c>
      <c r="C123" s="10" t="s">
        <v>132</v>
      </c>
      <c r="D123" s="10"/>
      <c r="E123" s="10"/>
    </row>
    <row r="124" spans="1:5" ht="21.75" customHeight="1" thickBot="1" x14ac:dyDescent="0.3">
      <c r="A124" s="36">
        <v>117</v>
      </c>
      <c r="B124" s="38">
        <v>42321500</v>
      </c>
      <c r="C124" s="10" t="s">
        <v>133</v>
      </c>
      <c r="D124" s="10"/>
      <c r="E124" s="10"/>
    </row>
    <row r="125" spans="1:5" ht="21.75" customHeight="1" thickBot="1" x14ac:dyDescent="0.3">
      <c r="A125" s="36">
        <v>118</v>
      </c>
      <c r="B125" s="38">
        <v>42321500</v>
      </c>
      <c r="C125" s="10" t="s">
        <v>134</v>
      </c>
      <c r="D125" s="10"/>
      <c r="E125" s="10"/>
    </row>
    <row r="126" spans="1:5" ht="21.75" customHeight="1" thickBot="1" x14ac:dyDescent="0.3">
      <c r="A126" s="36">
        <v>119</v>
      </c>
      <c r="B126" s="38">
        <v>42321500</v>
      </c>
      <c r="C126" s="10" t="s">
        <v>135</v>
      </c>
      <c r="D126" s="10"/>
      <c r="E126" s="10"/>
    </row>
    <row r="127" spans="1:5" ht="21.75" customHeight="1" thickBot="1" x14ac:dyDescent="0.3">
      <c r="A127" s="36">
        <v>120</v>
      </c>
      <c r="B127" s="38">
        <v>42321500</v>
      </c>
      <c r="C127" s="10" t="s">
        <v>136</v>
      </c>
      <c r="D127" s="10"/>
      <c r="E127" s="10"/>
    </row>
    <row r="128" spans="1:5" ht="21.75" customHeight="1" thickBot="1" x14ac:dyDescent="0.3">
      <c r="A128" s="36">
        <v>121</v>
      </c>
      <c r="B128" s="38">
        <v>42321500</v>
      </c>
      <c r="C128" s="10" t="s">
        <v>137</v>
      </c>
      <c r="D128" s="10"/>
      <c r="E128" s="10"/>
    </row>
    <row r="129" spans="1:5" ht="21.75" customHeight="1" thickBot="1" x14ac:dyDescent="0.3">
      <c r="A129" s="36">
        <v>122</v>
      </c>
      <c r="B129" s="38">
        <v>42321500</v>
      </c>
      <c r="C129" s="10" t="s">
        <v>138</v>
      </c>
      <c r="D129" s="10"/>
      <c r="E129" s="10"/>
    </row>
    <row r="130" spans="1:5" ht="21.75" customHeight="1" thickBot="1" x14ac:dyDescent="0.3">
      <c r="A130" s="36">
        <v>123</v>
      </c>
      <c r="B130" s="38">
        <v>42321500</v>
      </c>
      <c r="C130" s="10" t="s">
        <v>139</v>
      </c>
      <c r="D130" s="10"/>
      <c r="E130" s="10"/>
    </row>
    <row r="131" spans="1:5" ht="21.75" customHeight="1" thickBot="1" x14ac:dyDescent="0.3">
      <c r="A131" s="36">
        <v>124</v>
      </c>
      <c r="B131" s="38">
        <v>42321500</v>
      </c>
      <c r="C131" s="10" t="s">
        <v>140</v>
      </c>
      <c r="D131" s="10"/>
      <c r="E131" s="10"/>
    </row>
    <row r="132" spans="1:5" ht="21.75" customHeight="1" thickBot="1" x14ac:dyDescent="0.3">
      <c r="A132" s="36">
        <v>125</v>
      </c>
      <c r="B132" s="38">
        <v>42321500</v>
      </c>
      <c r="C132" s="10" t="s">
        <v>141</v>
      </c>
      <c r="D132" s="10"/>
      <c r="E132" s="10"/>
    </row>
    <row r="133" spans="1:5" ht="21.75" customHeight="1" thickBot="1" x14ac:dyDescent="0.3">
      <c r="A133" s="63" t="s">
        <v>243</v>
      </c>
      <c r="B133" s="64"/>
      <c r="C133" s="64"/>
      <c r="D133" s="64"/>
      <c r="E133" s="65"/>
    </row>
    <row r="134" spans="1:5" ht="21.75" customHeight="1" thickBot="1" x14ac:dyDescent="0.3">
      <c r="A134" s="36">
        <v>1</v>
      </c>
      <c r="B134" s="38">
        <v>42321500</v>
      </c>
      <c r="C134" s="10" t="s">
        <v>143</v>
      </c>
      <c r="D134" s="10"/>
      <c r="E134" s="10"/>
    </row>
    <row r="135" spans="1:5" ht="21.75" customHeight="1" thickBot="1" x14ac:dyDescent="0.3">
      <c r="A135" s="36">
        <v>2</v>
      </c>
      <c r="B135" s="38">
        <v>42321500</v>
      </c>
      <c r="C135" s="10" t="s">
        <v>144</v>
      </c>
      <c r="D135" s="10"/>
      <c r="E135" s="10"/>
    </row>
    <row r="136" spans="1:5" ht="21.75" customHeight="1" thickBot="1" x14ac:dyDescent="0.3">
      <c r="A136" s="36">
        <v>3</v>
      </c>
      <c r="B136" s="38">
        <v>42321500</v>
      </c>
      <c r="C136" s="10" t="s">
        <v>145</v>
      </c>
      <c r="D136" s="10"/>
      <c r="E136" s="10"/>
    </row>
    <row r="137" spans="1:5" ht="21.75" customHeight="1" thickBot="1" x14ac:dyDescent="0.3">
      <c r="A137" s="36">
        <v>4</v>
      </c>
      <c r="B137" s="38">
        <v>42321500</v>
      </c>
      <c r="C137" s="10" t="s">
        <v>146</v>
      </c>
      <c r="D137" s="10"/>
      <c r="E137" s="10"/>
    </row>
    <row r="138" spans="1:5" ht="21.75" customHeight="1" thickBot="1" x14ac:dyDescent="0.3">
      <c r="A138" s="36">
        <v>5</v>
      </c>
      <c r="B138" s="38">
        <v>42321500</v>
      </c>
      <c r="C138" s="10" t="s">
        <v>147</v>
      </c>
      <c r="D138" s="10"/>
      <c r="E138" s="10"/>
    </row>
    <row r="139" spans="1:5" ht="21.75" customHeight="1" thickBot="1" x14ac:dyDescent="0.3">
      <c r="A139" s="36">
        <v>6</v>
      </c>
      <c r="B139" s="38">
        <v>42321500</v>
      </c>
      <c r="C139" s="10" t="s">
        <v>148</v>
      </c>
      <c r="D139" s="10"/>
      <c r="E139" s="10"/>
    </row>
    <row r="140" spans="1:5" ht="21.75" customHeight="1" thickBot="1" x14ac:dyDescent="0.3">
      <c r="A140" s="36">
        <v>7</v>
      </c>
      <c r="B140" s="38">
        <v>42321500</v>
      </c>
      <c r="C140" s="10" t="s">
        <v>149</v>
      </c>
      <c r="D140" s="10"/>
      <c r="E140" s="10"/>
    </row>
    <row r="141" spans="1:5" ht="21.75" customHeight="1" thickBot="1" x14ac:dyDescent="0.3">
      <c r="A141" s="36">
        <v>8</v>
      </c>
      <c r="B141" s="38">
        <v>42321500</v>
      </c>
      <c r="C141" s="10" t="s">
        <v>150</v>
      </c>
      <c r="D141" s="10"/>
      <c r="E141" s="10"/>
    </row>
    <row r="142" spans="1:5" ht="21.75" customHeight="1" thickBot="1" x14ac:dyDescent="0.3">
      <c r="A142" s="36">
        <v>9</v>
      </c>
      <c r="B142" s="38">
        <v>42321500</v>
      </c>
      <c r="C142" s="10" t="s">
        <v>151</v>
      </c>
      <c r="D142" s="10"/>
      <c r="E142" s="10"/>
    </row>
    <row r="143" spans="1:5" ht="21.75" customHeight="1" thickBot="1" x14ac:dyDescent="0.3">
      <c r="A143" s="36">
        <v>10</v>
      </c>
      <c r="B143" s="38">
        <v>42321500</v>
      </c>
      <c r="C143" s="10" t="s">
        <v>152</v>
      </c>
      <c r="D143" s="10"/>
      <c r="E143" s="10"/>
    </row>
    <row r="144" spans="1:5" ht="21.75" customHeight="1" thickBot="1" x14ac:dyDescent="0.3">
      <c r="A144" s="36">
        <v>11</v>
      </c>
      <c r="B144" s="38">
        <v>42321500</v>
      </c>
      <c r="C144" s="10" t="s">
        <v>244</v>
      </c>
      <c r="D144" s="10"/>
      <c r="E144" s="10"/>
    </row>
    <row r="145" spans="1:5" ht="21.75" customHeight="1" thickBot="1" x14ac:dyDescent="0.3">
      <c r="A145" s="36">
        <v>12</v>
      </c>
      <c r="B145" s="38">
        <v>42321500</v>
      </c>
      <c r="C145" s="10" t="s">
        <v>245</v>
      </c>
      <c r="D145" s="10"/>
      <c r="E145" s="10"/>
    </row>
    <row r="146" spans="1:5" ht="21.75" customHeight="1" thickBot="1" x14ac:dyDescent="0.3">
      <c r="A146" s="36">
        <v>13</v>
      </c>
      <c r="B146" s="38">
        <v>42321500</v>
      </c>
      <c r="C146" s="10" t="s">
        <v>246</v>
      </c>
      <c r="D146" s="10"/>
      <c r="E146" s="10"/>
    </row>
    <row r="147" spans="1:5" ht="21.75" customHeight="1" thickBot="1" x14ac:dyDescent="0.3">
      <c r="A147" s="36">
        <v>14</v>
      </c>
      <c r="B147" s="38">
        <v>42321500</v>
      </c>
      <c r="C147" s="10" t="s">
        <v>156</v>
      </c>
      <c r="D147" s="10"/>
      <c r="E147" s="10"/>
    </row>
    <row r="148" spans="1:5" ht="21.75" customHeight="1" thickBot="1" x14ac:dyDescent="0.3">
      <c r="A148" s="36">
        <v>15</v>
      </c>
      <c r="B148" s="38">
        <v>42321500</v>
      </c>
      <c r="C148" s="10" t="s">
        <v>157</v>
      </c>
      <c r="D148" s="10"/>
      <c r="E148" s="10"/>
    </row>
    <row r="149" spans="1:5" ht="21.75" customHeight="1" thickBot="1" x14ac:dyDescent="0.3">
      <c r="A149" s="36">
        <v>16</v>
      </c>
      <c r="B149" s="38">
        <v>42321500</v>
      </c>
      <c r="C149" s="10" t="s">
        <v>158</v>
      </c>
      <c r="D149" s="10"/>
      <c r="E149" s="10"/>
    </row>
    <row r="150" spans="1:5" ht="21.75" customHeight="1" thickBot="1" x14ac:dyDescent="0.3">
      <c r="A150" s="36">
        <v>17</v>
      </c>
      <c r="B150" s="38">
        <v>42321500</v>
      </c>
      <c r="C150" s="10" t="s">
        <v>159</v>
      </c>
      <c r="D150" s="10"/>
      <c r="E150" s="10"/>
    </row>
    <row r="151" spans="1:5" ht="21.75" customHeight="1" thickBot="1" x14ac:dyDescent="0.3">
      <c r="A151" s="36">
        <v>18</v>
      </c>
      <c r="B151" s="38">
        <v>42321500</v>
      </c>
      <c r="C151" s="10" t="s">
        <v>160</v>
      </c>
      <c r="D151" s="10"/>
      <c r="E151" s="10"/>
    </row>
    <row r="152" spans="1:5" ht="21.75" customHeight="1" thickBot="1" x14ac:dyDescent="0.3">
      <c r="A152" s="36">
        <v>19</v>
      </c>
      <c r="B152" s="38">
        <v>42321500</v>
      </c>
      <c r="C152" s="10" t="s">
        <v>161</v>
      </c>
      <c r="D152" s="10"/>
      <c r="E152" s="10"/>
    </row>
    <row r="153" spans="1:5" ht="21.75" customHeight="1" thickBot="1" x14ac:dyDescent="0.3">
      <c r="A153" s="36">
        <v>20</v>
      </c>
      <c r="B153" s="38">
        <v>42321500</v>
      </c>
      <c r="C153" s="10" t="s">
        <v>162</v>
      </c>
      <c r="D153" s="10"/>
      <c r="E153" s="10"/>
    </row>
    <row r="154" spans="1:5" ht="21.75" customHeight="1" thickBot="1" x14ac:dyDescent="0.3">
      <c r="A154" s="36">
        <v>21</v>
      </c>
      <c r="B154" s="38">
        <v>42321500</v>
      </c>
      <c r="C154" s="10" t="s">
        <v>163</v>
      </c>
      <c r="D154" s="10"/>
      <c r="E154" s="10"/>
    </row>
    <row r="155" spans="1:5" ht="21.75" customHeight="1" thickBot="1" x14ac:dyDescent="0.3">
      <c r="A155" s="36">
        <v>22</v>
      </c>
      <c r="B155" s="38">
        <v>42321500</v>
      </c>
      <c r="C155" s="10" t="s">
        <v>164</v>
      </c>
      <c r="D155" s="10"/>
      <c r="E155" s="10"/>
    </row>
    <row r="156" spans="1:5" ht="21.75" customHeight="1" thickBot="1" x14ac:dyDescent="0.3">
      <c r="A156" s="36">
        <v>23</v>
      </c>
      <c r="B156" s="38">
        <v>42321500</v>
      </c>
      <c r="C156" s="10" t="s">
        <v>165</v>
      </c>
      <c r="D156" s="10"/>
      <c r="E156" s="10"/>
    </row>
    <row r="157" spans="1:5" ht="21.75" customHeight="1" thickBot="1" x14ac:dyDescent="0.3">
      <c r="A157" s="36">
        <v>24</v>
      </c>
      <c r="B157" s="38">
        <v>42321500</v>
      </c>
      <c r="C157" s="10" t="s">
        <v>166</v>
      </c>
      <c r="D157" s="10"/>
      <c r="E157" s="10"/>
    </row>
    <row r="158" spans="1:5" ht="21.75" customHeight="1" thickBot="1" x14ac:dyDescent="0.3">
      <c r="A158" s="36">
        <v>25</v>
      </c>
      <c r="B158" s="38">
        <v>42321500</v>
      </c>
      <c r="C158" s="10" t="s">
        <v>167</v>
      </c>
      <c r="D158" s="10"/>
      <c r="E158" s="10"/>
    </row>
    <row r="159" spans="1:5" ht="21.75" customHeight="1" thickBot="1" x14ac:dyDescent="0.3">
      <c r="A159" s="36">
        <v>26</v>
      </c>
      <c r="B159" s="38">
        <v>42321500</v>
      </c>
      <c r="C159" s="10" t="s">
        <v>168</v>
      </c>
      <c r="D159" s="10"/>
      <c r="E159" s="10"/>
    </row>
    <row r="160" spans="1:5" ht="21.75" customHeight="1" thickBot="1" x14ac:dyDescent="0.3">
      <c r="A160" s="36">
        <v>27</v>
      </c>
      <c r="B160" s="38">
        <v>42321500</v>
      </c>
      <c r="C160" s="10" t="s">
        <v>169</v>
      </c>
      <c r="D160" s="10"/>
      <c r="E160" s="10"/>
    </row>
    <row r="161" spans="1:5" ht="21.75" customHeight="1" thickBot="1" x14ac:dyDescent="0.3">
      <c r="A161" s="36">
        <v>28</v>
      </c>
      <c r="B161" s="38">
        <v>42321500</v>
      </c>
      <c r="C161" s="10" t="s">
        <v>170</v>
      </c>
      <c r="D161" s="10"/>
      <c r="E161" s="10"/>
    </row>
    <row r="162" spans="1:5" ht="21.75" customHeight="1" thickBot="1" x14ac:dyDescent="0.3">
      <c r="A162" s="36">
        <v>29</v>
      </c>
      <c r="B162" s="38">
        <v>42321500</v>
      </c>
      <c r="C162" s="10" t="s">
        <v>171</v>
      </c>
      <c r="D162" s="10"/>
      <c r="E162" s="10"/>
    </row>
    <row r="163" spans="1:5" ht="21.75" customHeight="1" thickBot="1" x14ac:dyDescent="0.3">
      <c r="A163" s="36">
        <v>30</v>
      </c>
      <c r="B163" s="38">
        <v>42321500</v>
      </c>
      <c r="C163" s="10" t="s">
        <v>172</v>
      </c>
      <c r="D163" s="10"/>
      <c r="E163" s="10"/>
    </row>
    <row r="164" spans="1:5" ht="21.75" customHeight="1" thickBot="1" x14ac:dyDescent="0.3">
      <c r="A164" s="36">
        <v>31</v>
      </c>
      <c r="B164" s="38">
        <v>42321500</v>
      </c>
      <c r="C164" s="10" t="s">
        <v>173</v>
      </c>
      <c r="D164" s="10"/>
      <c r="E164" s="10"/>
    </row>
    <row r="165" spans="1:5" ht="21.75" customHeight="1" thickBot="1" x14ac:dyDescent="0.3">
      <c r="A165" s="36">
        <v>32</v>
      </c>
      <c r="B165" s="38">
        <v>42321500</v>
      </c>
      <c r="C165" s="10" t="s">
        <v>247</v>
      </c>
      <c r="D165" s="10"/>
      <c r="E165" s="10"/>
    </row>
    <row r="166" spans="1:5" ht="21.75" customHeight="1" thickBot="1" x14ac:dyDescent="0.3">
      <c r="A166" s="36">
        <v>33</v>
      </c>
      <c r="B166" s="38">
        <v>42321500</v>
      </c>
      <c r="C166" s="10" t="s">
        <v>248</v>
      </c>
      <c r="D166" s="10"/>
      <c r="E166" s="10"/>
    </row>
    <row r="167" spans="1:5" ht="21.75" customHeight="1" thickBot="1" x14ac:dyDescent="0.3">
      <c r="A167" s="36">
        <v>34</v>
      </c>
      <c r="B167" s="38">
        <v>42321500</v>
      </c>
      <c r="C167" s="10" t="s">
        <v>249</v>
      </c>
      <c r="D167" s="10"/>
      <c r="E167" s="10"/>
    </row>
    <row r="168" spans="1:5" ht="21.75" customHeight="1" thickBot="1" x14ac:dyDescent="0.3">
      <c r="A168" s="36">
        <v>35</v>
      </c>
      <c r="B168" s="38">
        <v>42321500</v>
      </c>
      <c r="C168" s="10" t="s">
        <v>250</v>
      </c>
      <c r="D168" s="10"/>
      <c r="E168" s="10"/>
    </row>
    <row r="169" spans="1:5" ht="21.75" customHeight="1" thickBot="1" x14ac:dyDescent="0.3">
      <c r="A169" s="36">
        <v>36</v>
      </c>
      <c r="B169" s="38">
        <v>42321500</v>
      </c>
      <c r="C169" s="10" t="s">
        <v>251</v>
      </c>
      <c r="D169" s="10"/>
      <c r="E169" s="10"/>
    </row>
    <row r="170" spans="1:5" ht="21.75" customHeight="1" thickBot="1" x14ac:dyDescent="0.3">
      <c r="A170" s="36">
        <v>37</v>
      </c>
      <c r="B170" s="38">
        <v>42321500</v>
      </c>
      <c r="C170" s="10" t="s">
        <v>252</v>
      </c>
      <c r="D170" s="10"/>
      <c r="E170" s="10"/>
    </row>
    <row r="171" spans="1:5" ht="21.75" customHeight="1" thickBot="1" x14ac:dyDescent="0.3">
      <c r="A171" s="36">
        <v>38</v>
      </c>
      <c r="B171" s="38">
        <v>42321500</v>
      </c>
      <c r="C171" s="10" t="s">
        <v>253</v>
      </c>
      <c r="D171" s="10"/>
      <c r="E171" s="10"/>
    </row>
    <row r="172" spans="1:5" ht="21.75" customHeight="1" thickBot="1" x14ac:dyDescent="0.3">
      <c r="A172" s="36">
        <v>39</v>
      </c>
      <c r="B172" s="38">
        <v>42321500</v>
      </c>
      <c r="C172" s="10" t="s">
        <v>181</v>
      </c>
      <c r="D172" s="10"/>
      <c r="E172" s="10"/>
    </row>
    <row r="173" spans="1:5" ht="21.75" customHeight="1" thickBot="1" x14ac:dyDescent="0.3">
      <c r="A173" s="36">
        <v>40</v>
      </c>
      <c r="B173" s="38">
        <v>42321500</v>
      </c>
      <c r="C173" s="10" t="s">
        <v>182</v>
      </c>
      <c r="D173" s="10"/>
      <c r="E173" s="10"/>
    </row>
    <row r="174" spans="1:5" ht="21.75" customHeight="1" thickBot="1" x14ac:dyDescent="0.3">
      <c r="A174" s="36">
        <v>41</v>
      </c>
      <c r="B174" s="38">
        <v>42321500</v>
      </c>
      <c r="C174" s="10" t="s">
        <v>183</v>
      </c>
      <c r="D174" s="10"/>
      <c r="E174" s="10"/>
    </row>
    <row r="175" spans="1:5" ht="21.75" customHeight="1" thickBot="1" x14ac:dyDescent="0.3">
      <c r="A175" s="36">
        <v>42</v>
      </c>
      <c r="B175" s="38">
        <v>42321500</v>
      </c>
      <c r="C175" s="10" t="s">
        <v>184</v>
      </c>
      <c r="D175" s="10"/>
      <c r="E175" s="10"/>
    </row>
    <row r="176" spans="1:5" ht="21.75" customHeight="1" thickBot="1" x14ac:dyDescent="0.3">
      <c r="A176" s="36">
        <v>43</v>
      </c>
      <c r="B176" s="38">
        <v>42321500</v>
      </c>
      <c r="C176" s="10" t="s">
        <v>185</v>
      </c>
      <c r="D176" s="10"/>
      <c r="E176" s="10"/>
    </row>
    <row r="177" spans="1:5" ht="21.75" customHeight="1" thickBot="1" x14ac:dyDescent="0.3">
      <c r="A177" s="36">
        <v>44</v>
      </c>
      <c r="B177" s="38">
        <v>42321500</v>
      </c>
      <c r="C177" s="10" t="s">
        <v>254</v>
      </c>
      <c r="D177" s="10"/>
      <c r="E177" s="10"/>
    </row>
    <row r="178" spans="1:5" ht="21.75" customHeight="1" thickBot="1" x14ac:dyDescent="0.3">
      <c r="A178" s="36">
        <v>45</v>
      </c>
      <c r="B178" s="38">
        <v>42321500</v>
      </c>
      <c r="C178" s="10" t="s">
        <v>255</v>
      </c>
      <c r="D178" s="10"/>
      <c r="E178" s="10"/>
    </row>
    <row r="179" spans="1:5" ht="21.75" customHeight="1" thickBot="1" x14ac:dyDescent="0.3">
      <c r="A179" s="36">
        <v>46</v>
      </c>
      <c r="B179" s="38">
        <v>42321500</v>
      </c>
      <c r="C179" s="10" t="s">
        <v>256</v>
      </c>
      <c r="D179" s="10"/>
      <c r="E179" s="10"/>
    </row>
    <row r="180" spans="1:5" ht="21.75" customHeight="1" thickBot="1" x14ac:dyDescent="0.3">
      <c r="A180" s="36">
        <v>47</v>
      </c>
      <c r="B180" s="38">
        <v>42321500</v>
      </c>
      <c r="C180" s="10" t="s">
        <v>257</v>
      </c>
      <c r="D180" s="10"/>
      <c r="E180" s="10"/>
    </row>
    <row r="181" spans="1:5" ht="21.75" customHeight="1" thickBot="1" x14ac:dyDescent="0.3">
      <c r="A181" s="36">
        <v>48</v>
      </c>
      <c r="B181" s="38">
        <v>42321500</v>
      </c>
      <c r="C181" s="10" t="s">
        <v>258</v>
      </c>
      <c r="D181" s="10"/>
      <c r="E181" s="10"/>
    </row>
    <row r="182" spans="1:5" ht="21.75" customHeight="1" thickBot="1" x14ac:dyDescent="0.3">
      <c r="A182" s="36">
        <v>49</v>
      </c>
      <c r="B182" s="38">
        <v>42321500</v>
      </c>
      <c r="C182" s="10" t="s">
        <v>259</v>
      </c>
      <c r="D182" s="10"/>
      <c r="E182" s="10"/>
    </row>
    <row r="183" spans="1:5" ht="21.75" customHeight="1" thickBot="1" x14ac:dyDescent="0.3">
      <c r="A183" s="36">
        <v>50</v>
      </c>
      <c r="B183" s="38">
        <v>42321500</v>
      </c>
      <c r="C183" s="10" t="s">
        <v>260</v>
      </c>
      <c r="D183" s="10"/>
      <c r="E183" s="10"/>
    </row>
    <row r="184" spans="1:5" ht="21.75" customHeight="1" thickBot="1" x14ac:dyDescent="0.3">
      <c r="A184" s="36">
        <v>51</v>
      </c>
      <c r="B184" s="38">
        <v>42321500</v>
      </c>
      <c r="C184" s="10" t="s">
        <v>193</v>
      </c>
      <c r="D184" s="10"/>
      <c r="E184" s="10"/>
    </row>
    <row r="185" spans="1:5" ht="21.75" customHeight="1" thickBot="1" x14ac:dyDescent="0.3">
      <c r="A185" s="36">
        <v>52</v>
      </c>
      <c r="B185" s="38">
        <v>42321500</v>
      </c>
      <c r="C185" s="10" t="s">
        <v>261</v>
      </c>
      <c r="D185" s="10"/>
      <c r="E185" s="10"/>
    </row>
    <row r="186" spans="1:5" ht="21.75" customHeight="1" thickBot="1" x14ac:dyDescent="0.3">
      <c r="A186" s="36">
        <v>53</v>
      </c>
      <c r="B186" s="38">
        <v>42321500</v>
      </c>
      <c r="C186" s="10" t="s">
        <v>195</v>
      </c>
      <c r="D186" s="10"/>
      <c r="E186" s="10"/>
    </row>
    <row r="187" spans="1:5" ht="21.75" customHeight="1" thickBot="1" x14ac:dyDescent="0.3">
      <c r="A187" s="36">
        <v>54</v>
      </c>
      <c r="B187" s="38">
        <v>42321500</v>
      </c>
      <c r="C187" s="10" t="s">
        <v>196</v>
      </c>
      <c r="D187" s="10"/>
      <c r="E187" s="10"/>
    </row>
    <row r="188" spans="1:5" ht="21.75" customHeight="1" thickBot="1" x14ac:dyDescent="0.3">
      <c r="A188" s="36">
        <v>55</v>
      </c>
      <c r="B188" s="38">
        <v>42321500</v>
      </c>
      <c r="C188" s="10" t="s">
        <v>197</v>
      </c>
      <c r="D188" s="10"/>
      <c r="E188" s="10"/>
    </row>
    <row r="189" spans="1:5" ht="21.75" customHeight="1" thickBot="1" x14ac:dyDescent="0.3">
      <c r="A189" s="66" t="s">
        <v>262</v>
      </c>
      <c r="B189" s="67"/>
      <c r="C189" s="67"/>
      <c r="D189" s="67"/>
      <c r="E189" s="67"/>
    </row>
    <row r="190" spans="1:5" ht="21.75" customHeight="1" thickBot="1" x14ac:dyDescent="0.3">
      <c r="A190" s="36">
        <v>1</v>
      </c>
      <c r="B190" s="38">
        <v>42321500</v>
      </c>
      <c r="C190" s="10" t="s">
        <v>198</v>
      </c>
      <c r="D190" s="10"/>
      <c r="E190" s="10"/>
    </row>
    <row r="191" spans="1:5" ht="21.75" customHeight="1" thickBot="1" x14ac:dyDescent="0.3">
      <c r="A191" s="36">
        <v>2</v>
      </c>
      <c r="B191" s="38">
        <v>42321500</v>
      </c>
      <c r="C191" s="10" t="s">
        <v>199</v>
      </c>
      <c r="D191" s="10"/>
      <c r="E191" s="10"/>
    </row>
    <row r="192" spans="1:5" ht="21.75" customHeight="1" thickBot="1" x14ac:dyDescent="0.3">
      <c r="A192" s="36">
        <v>3</v>
      </c>
      <c r="B192" s="38">
        <v>42321500</v>
      </c>
      <c r="C192" s="10" t="s">
        <v>263</v>
      </c>
      <c r="D192" s="10"/>
      <c r="E192" s="10"/>
    </row>
    <row r="193" spans="1:5" ht="21.75" customHeight="1" thickBot="1" x14ac:dyDescent="0.3">
      <c r="A193" s="36">
        <v>4</v>
      </c>
      <c r="B193" s="38">
        <v>42321500</v>
      </c>
      <c r="C193" s="10" t="s">
        <v>201</v>
      </c>
      <c r="D193" s="10"/>
      <c r="E193" s="10"/>
    </row>
    <row r="194" spans="1:5" ht="21.75" customHeight="1" thickBot="1" x14ac:dyDescent="0.3">
      <c r="A194" s="36">
        <v>5</v>
      </c>
      <c r="B194" s="38">
        <v>42321500</v>
      </c>
      <c r="C194" s="10" t="s">
        <v>202</v>
      </c>
      <c r="D194" s="10"/>
      <c r="E194" s="10"/>
    </row>
    <row r="195" spans="1:5" ht="21.75" customHeight="1" thickBot="1" x14ac:dyDescent="0.3">
      <c r="A195" s="36">
        <v>6</v>
      </c>
      <c r="B195" s="38">
        <v>42321500</v>
      </c>
      <c r="C195" s="10" t="s">
        <v>203</v>
      </c>
      <c r="D195" s="10"/>
      <c r="E195" s="10"/>
    </row>
    <row r="196" spans="1:5" ht="21.75" customHeight="1" thickBot="1" x14ac:dyDescent="0.3">
      <c r="A196" s="68" t="s">
        <v>264</v>
      </c>
      <c r="B196" s="69"/>
      <c r="C196" s="69"/>
      <c r="D196" s="69"/>
      <c r="E196" s="70"/>
    </row>
    <row r="197" spans="1:5" ht="21.75" customHeight="1" thickBot="1" x14ac:dyDescent="0.3">
      <c r="A197" s="36">
        <v>7</v>
      </c>
      <c r="B197" s="38">
        <v>42321500</v>
      </c>
      <c r="C197" s="10" t="s">
        <v>205</v>
      </c>
      <c r="D197" s="10"/>
      <c r="E197" s="10"/>
    </row>
    <row r="198" spans="1:5" ht="21.75" customHeight="1" thickBot="1" x14ac:dyDescent="0.3">
      <c r="A198" s="36">
        <v>8</v>
      </c>
      <c r="B198" s="38">
        <v>42321500</v>
      </c>
      <c r="C198" s="10" t="s">
        <v>206</v>
      </c>
      <c r="D198" s="10"/>
      <c r="E198" s="10"/>
    </row>
    <row r="199" spans="1:5" ht="21.75" customHeight="1" thickBot="1" x14ac:dyDescent="0.3">
      <c r="A199" s="36">
        <v>9</v>
      </c>
      <c r="B199" s="38">
        <v>42321500</v>
      </c>
      <c r="C199" s="10" t="s">
        <v>207</v>
      </c>
      <c r="D199" s="10"/>
      <c r="E199" s="10"/>
    </row>
    <row r="200" spans="1:5" ht="21.75" customHeight="1" thickBot="1" x14ac:dyDescent="0.3">
      <c r="A200" s="36">
        <v>10</v>
      </c>
      <c r="B200" s="38">
        <v>42321500</v>
      </c>
      <c r="C200" s="10" t="s">
        <v>208</v>
      </c>
      <c r="D200" s="10"/>
      <c r="E200" s="10"/>
    </row>
    <row r="201" spans="1:5" ht="21.75" customHeight="1" thickBot="1" x14ac:dyDescent="0.3">
      <c r="A201" s="36">
        <v>11</v>
      </c>
      <c r="B201" s="38">
        <v>42321500</v>
      </c>
      <c r="C201" s="10" t="s">
        <v>209</v>
      </c>
      <c r="D201" s="10"/>
      <c r="E201" s="10"/>
    </row>
    <row r="202" spans="1:5" ht="21.75" customHeight="1" thickBot="1" x14ac:dyDescent="0.3">
      <c r="A202" s="36">
        <v>12</v>
      </c>
      <c r="B202" s="38">
        <v>42321500</v>
      </c>
      <c r="C202" s="10" t="s">
        <v>210</v>
      </c>
      <c r="D202" s="10"/>
      <c r="E202" s="10"/>
    </row>
    <row r="203" spans="1:5" ht="21.75" customHeight="1" thickBot="1" x14ac:dyDescent="0.3">
      <c r="A203" s="68" t="s">
        <v>211</v>
      </c>
      <c r="B203" s="69"/>
      <c r="C203" s="69"/>
      <c r="D203" s="69"/>
      <c r="E203" s="70"/>
    </row>
    <row r="204" spans="1:5" ht="21.75" customHeight="1" thickBot="1" x14ac:dyDescent="0.3">
      <c r="A204" s="36">
        <v>13</v>
      </c>
      <c r="B204" s="38">
        <v>42321500</v>
      </c>
      <c r="C204" s="10" t="s">
        <v>212</v>
      </c>
      <c r="D204" s="10"/>
      <c r="E204" s="10"/>
    </row>
    <row r="205" spans="1:5" ht="21.75" customHeight="1" thickBot="1" x14ac:dyDescent="0.3">
      <c r="A205" s="36">
        <v>14</v>
      </c>
      <c r="B205" s="38">
        <v>42321500</v>
      </c>
      <c r="C205" s="10" t="s">
        <v>213</v>
      </c>
      <c r="D205" s="10"/>
      <c r="E205" s="10"/>
    </row>
    <row r="206" spans="1:5" ht="21.75" customHeight="1" thickBot="1" x14ac:dyDescent="0.3">
      <c r="A206" s="36">
        <v>15</v>
      </c>
      <c r="B206" s="38">
        <v>42321500</v>
      </c>
      <c r="C206" s="10" t="s">
        <v>214</v>
      </c>
      <c r="D206" s="10"/>
      <c r="E206" s="10"/>
    </row>
    <row r="207" spans="1:5" ht="21.75" customHeight="1" thickBot="1" x14ac:dyDescent="0.3">
      <c r="A207" s="36">
        <v>16</v>
      </c>
      <c r="B207" s="38">
        <v>42321500</v>
      </c>
      <c r="C207" s="10" t="s">
        <v>215</v>
      </c>
      <c r="D207" s="10"/>
      <c r="E207" s="10"/>
    </row>
    <row r="208" spans="1:5" ht="21.75" customHeight="1" thickBot="1" x14ac:dyDescent="0.3">
      <c r="A208" s="36">
        <v>17</v>
      </c>
      <c r="B208" s="38">
        <v>42321500</v>
      </c>
      <c r="C208" s="10" t="s">
        <v>216</v>
      </c>
      <c r="D208" s="10"/>
      <c r="E208" s="10"/>
    </row>
    <row r="209" spans="1:5" ht="21.75" customHeight="1" thickBot="1" x14ac:dyDescent="0.3">
      <c r="A209" s="36">
        <v>18</v>
      </c>
      <c r="B209" s="38">
        <v>42321500</v>
      </c>
      <c r="C209" s="10" t="s">
        <v>265</v>
      </c>
      <c r="D209" s="10"/>
      <c r="E209" s="10"/>
    </row>
    <row r="210" spans="1:5" ht="21.75" customHeight="1" x14ac:dyDescent="0.25">
      <c r="A210" s="37"/>
    </row>
  </sheetData>
  <mergeCells count="10">
    <mergeCell ref="A133:E133"/>
    <mergeCell ref="A189:E189"/>
    <mergeCell ref="A196:E196"/>
    <mergeCell ref="A203:E203"/>
    <mergeCell ref="A2:E2"/>
    <mergeCell ref="A65:E65"/>
    <mergeCell ref="A73:E73"/>
    <mergeCell ref="A78:E78"/>
    <mergeCell ref="A94:E94"/>
    <mergeCell ref="A122:E12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HISTORICOS</vt:lpstr>
      <vt:lpstr>PRECIO DEL MERCADO</vt:lpstr>
      <vt:lpstr>ANALISIS VALOR ESTIMADO</vt:lpstr>
      <vt:lpstr>VALOR ESTIMADO</vt:lpstr>
      <vt:lpstr>CUMPLE NO CUMPLE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DISAN - YESSICA ALEJANDRA GIRALDO MOSQUERA</dc:creator>
  <cp:lastModifiedBy>DISAN - YESSICA ALEJANDRA GIRALDO MOSQUERA</cp:lastModifiedBy>
  <dcterms:created xsi:type="dcterms:W3CDTF">2023-05-01T22:30:06Z</dcterms:created>
  <dcterms:modified xsi:type="dcterms:W3CDTF">2023-05-16T19:26:25Z</dcterms:modified>
</cp:coreProperties>
</file>