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8"/>
  <workbookPr defaultThemeVersion="166925"/>
  <mc:AlternateContent xmlns:mc="http://schemas.openxmlformats.org/markup-compatibility/2006">
    <mc:Choice Requires="x15">
      <x15ac:absPath xmlns:x15ac="http://schemas.microsoft.com/office/spreadsheetml/2010/11/ac" url="C:\Users\Usuario\Desktop\Cambios RFP\"/>
    </mc:Choice>
  </mc:AlternateContent>
  <xr:revisionPtr revIDLastSave="0" documentId="13_ncr:1_{4D6C50D3-4DF1-4578-ADB4-1B584B46B823}" xr6:coauthVersionLast="36" xr6:coauthVersionMax="36" xr10:uidLastSave="{00000000-0000-0000-0000-000000000000}"/>
  <bookViews>
    <workbookView xWindow="0" yWindow="0" windowWidth="20490" windowHeight="7080" xr2:uid="{3066C28D-768A-498A-8317-B2E6749163A5}"/>
  </bookViews>
  <sheets>
    <sheet name="ESTIM N DPTAL - COTIZACION" sheetId="1" r:id="rId1"/>
  </sheets>
  <externalReferences>
    <externalReference r:id="rId2"/>
  </externalReferences>
  <definedNames>
    <definedName name="cc">[1]BD!$P$2:$P$5</definedName>
    <definedName name="divisa">[1]BD!$G$2:$G$3</definedName>
    <definedName name="iniciales">[1]BD!$A$2:$A$9</definedName>
    <definedName name="medida">[1]BD!$O$2:$O$7</definedName>
    <definedName name="objetivo">[1]BD!$A$15:$A$18</definedName>
    <definedName name="oc">[1]BD!$M$2:$M$3</definedName>
    <definedName name="pago">[1]BD!$Q$2:$Q$7</definedName>
    <definedName name="Prestar">[1]BD!$C$15:$C$25</definedName>
    <definedName name="Probabilidad">[1]BD!$L$2:$L$7</definedName>
    <definedName name="tipo">[1]BD!$K$2:$K$4</definedName>
    <definedName name="titulo">[1]BD!$N$2:$N$7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77" i="1" l="1"/>
  <c r="H176" i="1"/>
  <c r="H175" i="1"/>
  <c r="H166" i="1"/>
  <c r="H165" i="1"/>
  <c r="H164" i="1"/>
  <c r="H84" i="1"/>
  <c r="H10" i="1"/>
  <c r="H11" i="1" l="1"/>
  <c r="H12" i="1" s="1"/>
  <c r="H173" i="1" l="1"/>
  <c r="H172" i="1"/>
  <c r="H163" i="1"/>
  <c r="H162" i="1"/>
  <c r="H153" i="1"/>
  <c r="H152" i="1"/>
  <c r="H151" i="1"/>
  <c r="H150" i="1"/>
  <c r="H149" i="1"/>
  <c r="H148" i="1"/>
  <c r="H147" i="1"/>
  <c r="H146" i="1"/>
  <c r="H145" i="1"/>
  <c r="H144" i="1"/>
  <c r="H143" i="1"/>
  <c r="H142" i="1"/>
  <c r="H141" i="1"/>
  <c r="H140" i="1"/>
  <c r="H139" i="1"/>
  <c r="H138" i="1"/>
  <c r="H137" i="1"/>
  <c r="H136" i="1"/>
  <c r="H128" i="1"/>
  <c r="H127" i="1"/>
  <c r="H126" i="1"/>
  <c r="H125" i="1"/>
  <c r="H124" i="1"/>
  <c r="H123" i="1"/>
  <c r="H116" i="1"/>
  <c r="H115" i="1"/>
  <c r="H114" i="1"/>
  <c r="H113" i="1"/>
  <c r="H112" i="1"/>
  <c r="H111" i="1"/>
  <c r="H110" i="1"/>
  <c r="H109" i="1"/>
  <c r="H99" i="1"/>
  <c r="H98" i="1"/>
  <c r="H97" i="1"/>
  <c r="H96" i="1"/>
  <c r="H95" i="1"/>
  <c r="H94" i="1"/>
  <c r="H93" i="1"/>
  <c r="H92" i="1"/>
  <c r="H83" i="1"/>
  <c r="H85" i="1" s="1"/>
  <c r="H76" i="1"/>
  <c r="H75" i="1"/>
  <c r="H74" i="1"/>
  <c r="H73" i="1"/>
  <c r="H77" i="1" s="1"/>
  <c r="H65" i="1"/>
  <c r="H64" i="1"/>
  <c r="H63" i="1"/>
  <c r="H62" i="1"/>
  <c r="H61" i="1"/>
  <c r="H60" i="1"/>
  <c r="H52" i="1"/>
  <c r="H51" i="1"/>
  <c r="H50" i="1"/>
  <c r="H49" i="1"/>
  <c r="H48" i="1"/>
  <c r="H47" i="1"/>
  <c r="H46" i="1"/>
  <c r="H45" i="1"/>
  <c r="H44" i="1"/>
  <c r="H43" i="1"/>
  <c r="H53" i="1" s="1"/>
  <c r="H35" i="1"/>
  <c r="H34" i="1"/>
  <c r="H33" i="1"/>
  <c r="H32" i="1"/>
  <c r="H31" i="1"/>
  <c r="H30" i="1"/>
  <c r="H29" i="1"/>
  <c r="H28" i="1"/>
  <c r="H27" i="1"/>
  <c r="H26" i="1"/>
  <c r="H19" i="1"/>
  <c r="H18" i="1"/>
  <c r="H20" i="1" s="1"/>
  <c r="A18" i="1"/>
  <c r="A19" i="1" s="1"/>
  <c r="A26" i="1" s="1"/>
  <c r="A27" i="1" s="1"/>
  <c r="A28" i="1" s="1"/>
  <c r="A29" i="1" s="1"/>
  <c r="A30" i="1" s="1"/>
  <c r="A31" i="1" s="1"/>
  <c r="A32" i="1" s="1"/>
  <c r="A33" i="1" s="1"/>
  <c r="A34" i="1" s="1"/>
  <c r="A35" i="1" s="1"/>
  <c r="A43" i="1" s="1"/>
  <c r="A44" i="1" s="1"/>
  <c r="A45" i="1" s="1"/>
  <c r="A46" i="1" s="1"/>
  <c r="A47" i="1" s="1"/>
  <c r="A48" i="1" s="1"/>
  <c r="A49" i="1" s="1"/>
  <c r="A50" i="1" s="1"/>
  <c r="A51" i="1" s="1"/>
  <c r="A52" i="1" s="1"/>
  <c r="A60" i="1" s="1"/>
  <c r="A61" i="1" s="1"/>
  <c r="A62" i="1" s="1"/>
  <c r="A63" i="1" s="1"/>
  <c r="A64" i="1" s="1"/>
  <c r="A65" i="1" s="1"/>
  <c r="A73" i="1" s="1"/>
  <c r="A74" i="1" s="1"/>
  <c r="A75" i="1" s="1"/>
  <c r="H17" i="1"/>
  <c r="H9" i="1"/>
  <c r="H66" i="1" l="1"/>
  <c r="A76" i="1"/>
  <c r="A83" i="1" s="1"/>
  <c r="A84" i="1" s="1"/>
  <c r="A92" i="1" s="1"/>
  <c r="A93" i="1" s="1"/>
  <c r="A94" i="1" s="1"/>
  <c r="A95" i="1" s="1"/>
  <c r="A96" i="1" s="1"/>
  <c r="A97" i="1" s="1"/>
  <c r="A98" i="1" s="1"/>
  <c r="H117" i="1"/>
  <c r="H129" i="1"/>
  <c r="H101" i="1"/>
  <c r="H36" i="1"/>
  <c r="H37" i="1" s="1"/>
  <c r="H38" i="1" s="1"/>
  <c r="H154" i="1"/>
  <c r="H155" i="1" s="1"/>
  <c r="H118" i="1"/>
  <c r="H119" i="1" s="1"/>
  <c r="H130" i="1"/>
  <c r="H131" i="1" s="1"/>
  <c r="H102" i="1"/>
  <c r="H103" i="1" s="1"/>
  <c r="H78" i="1"/>
  <c r="H79" i="1" s="1"/>
  <c r="H54" i="1"/>
  <c r="H55" i="1" s="1"/>
  <c r="H67" i="1"/>
  <c r="H68" i="1" s="1"/>
  <c r="H86" i="1"/>
  <c r="H87" i="1" s="1"/>
  <c r="H156" i="1" l="1"/>
  <c r="H157" i="1"/>
  <c r="H180" i="1" s="1"/>
  <c r="A110" i="1"/>
  <c r="A111" i="1" s="1"/>
  <c r="A112" i="1" s="1"/>
  <c r="A113" i="1" s="1"/>
  <c r="A114" i="1" s="1"/>
  <c r="A115" i="1" s="1"/>
  <c r="A116" i="1" s="1"/>
  <c r="A123" i="1" s="1"/>
  <c r="A124" i="1" s="1"/>
  <c r="A125" i="1" s="1"/>
  <c r="A126" i="1" s="1"/>
  <c r="A127" i="1" s="1"/>
  <c r="A128" i="1" s="1"/>
  <c r="A136" i="1" s="1"/>
  <c r="A137" i="1" s="1"/>
  <c r="A138" i="1" s="1"/>
  <c r="A139" i="1" s="1"/>
  <c r="A140" i="1" s="1"/>
  <c r="A141" i="1" s="1"/>
  <c r="A142" i="1" s="1"/>
  <c r="A143" i="1" s="1"/>
  <c r="A144" i="1" s="1"/>
  <c r="A145" i="1" s="1"/>
  <c r="A146" i="1" s="1"/>
  <c r="A147" i="1" s="1"/>
  <c r="A148" i="1" s="1"/>
  <c r="A149" i="1" s="1"/>
  <c r="A150" i="1" s="1"/>
  <c r="A151" i="1" s="1"/>
  <c r="A152" i="1" s="1"/>
  <c r="A153" i="1" s="1"/>
  <c r="A154" i="1" s="1"/>
  <c r="A162" i="1" s="1"/>
  <c r="A163" i="1" s="1"/>
  <c r="A172" i="1" s="1"/>
  <c r="A99" i="1"/>
  <c r="A109" i="1" s="1"/>
  <c r="H21" i="1"/>
  <c r="H22" i="1" s="1"/>
</calcChain>
</file>

<file path=xl/sharedStrings.xml><?xml version="1.0" encoding="utf-8"?>
<sst xmlns="http://schemas.openxmlformats.org/spreadsheetml/2006/main" count="324" uniqueCount="118">
  <si>
    <t>DISEÑO</t>
  </si>
  <si>
    <t>ITEM</t>
  </si>
  <si>
    <t>DESCRIPCIÓN</t>
  </si>
  <si>
    <t xml:space="preserve">CANTIDAD </t>
  </si>
  <si>
    <t>UNIDAD</t>
  </si>
  <si>
    <t>MARCA</t>
  </si>
  <si>
    <t>REFERENCIA</t>
  </si>
  <si>
    <t>VALOR UNITARIO</t>
  </si>
  <si>
    <t>VALOR TOTAL</t>
  </si>
  <si>
    <t>Diseños nodo departamental:</t>
  </si>
  <si>
    <t>Los Diseños incluyen: 
1- electrico ( salidas eletricas reguladas y no regulados), salidas de iluminación y puntos de control ( sensores )o switch de iluminación, debe incluir los tableros de energia regulada, normal e iluminación. protecciones DPS. Cada puesto de trabajo debe tener minimo: dos tomas dobles de energia regulada y un toma doble de energia normal.se deben implementar 20 puntos de sevicio, distribuidos por toda la sala, conformados por: una salidaelectrica reguladas, una salida electrica no regulada. Acometidas electricas principales, entregar cuadro de cargas, y plano unifilar.
2- Cableado estructurado : salidas de datos, voz y video.cada puesto debe tener minimo dos salidas de datos, una video  y una de voz.. se deben implementar 15 puntos de sevicio, distribuidos por toda la sala, conformados por una salida de datos y asociada a lo puntos de servicio electrico. entregar plano unifilar.
3- Diseño de red de detección de incendio, sistema de detección de incendio debe contener  detectores de Humo, estaciones manuales, aisladores de linea, sirenas y estrobos, sensores de tempeatura en data center, y planel de control.
4- Diseño de control de acceso: el control de acceso debe incluir lectoras biometricas, pulsadores de retención, electroimanes, y brazos retractractiles por cada puerta de ingreso y salida, para este caso estimar 5.
5- Diseño de sistema de cctv interno con minimo 10 cámaas fijas con su respectivos equipos  para operación y almacenamiento por 90 dias.
6- Diseño aire acondicionado:  Evaluación de cargas caloricas en espacios a intervenir y revisar si la capacidad del aire que suministra la propiedad horizaontal se requiere reforzar.
7- Diseños y acabados de interiorismo con base en el ANEXO _PLANO_Y _RENEDER_NODO_DEPARTAMENTAL. incluir cerramientos de vidrio, piso tecnico, cielos falsos, resane, pintura divisiones en vidrio templado, puertas en vidrio templado, cerramiento y puertas en vidrio inteligene para sala de reuniones, paneles de pared en acabado tipo madera, registros en cielo falso, paneles semi curvos para videowall sala de operaciones ( cantidad 2), logos de las entidades (policia, gobernación y otras).
8- Diseños de Mobiliario: puestos de trabajo bajo conceptos y requerimientos de nodos subregionales.
9- Dimensoinamiento estimado de Retiro y traslado de elementos existentes en oficina.
10- Diseño de iluminación acorde a ANEXO PLANO_Y _RENEDER_NODO_DEPARTAMENTAL.
11- Servidores y equipos de netwaorking: determinar los equipos para operación por demanda, dimensionar capacidades y variables necesarias para contratar servicios por colocation. incluir tres alternativas de colocation y valor del servicio mensual. detalasa capacidad de canales de datos.</t>
  </si>
  <si>
    <t>GL</t>
  </si>
  <si>
    <t>SUBTOTAL ANTES DE IVA:</t>
  </si>
  <si>
    <t>IVA:</t>
  </si>
  <si>
    <t>TOTAL CON IVA:</t>
  </si>
  <si>
    <t>COMPONENTE AIRE ACONDICIONADO</t>
  </si>
  <si>
    <t>SUMINISTRO Y PUESTA EN OPERACIÓN DE AIRE ACONDICIONADO CON LAS SIGUIENTES ESPECIFICACIONES MINIMAS: 24000 BTU PARA SALA DESPACHO INCLUYE TODOS LOS EQUIPOS, ELEMENTOS Y ACCESORIOS PARA SU CORRECTO FUNCIONAMIENTO.</t>
  </si>
  <si>
    <t>Un</t>
  </si>
  <si>
    <t>SUMINISTRO Y PUESTA EN OPERACIÓN DE AIRE ACONDICIONADO CON LAS SIGUIENTES ESPECIFICACIONES MINIMAS: 18000 BTU PARA SALA MONITOREO INCLUYE TODOS LOS EQUIPOS, ELEMENTOS Y ACCESORIOS PARA SU CORRECTO FUNCIONAMIENTO.</t>
  </si>
  <si>
    <t xml:space="preserve"> SUMINISTRO Y PUESTA EN OPERACIÓN DE AIRE ACONDICIONADO CON LAS SIGUIENTES ESPECIFICACIONES MINIMAS: 12000 BTU PARA CUARTO TECNICO INCLUYE TODOS LOS EQUIPOS, ELEMENTOS Y ACCESORIOS PARA SU CORRECTO FUNCIONAMIENTO.</t>
  </si>
  <si>
    <t>COMPONENTE SISTEMA ELECTRICO</t>
  </si>
  <si>
    <t>VALOR UN</t>
  </si>
  <si>
    <t>UN</t>
  </si>
  <si>
    <t>SUMINISTRO E INSTALACION DE BANDEJA ENMALLADA CON LAS SIGUIENTES ESPECIFICACIONES MINIMAS:  GALVANIZADA 20X5CM  INCLUYE LOS ACCESORIOS PARA SU CORRECTA INSTALACION.</t>
  </si>
  <si>
    <t>ML</t>
  </si>
  <si>
    <t>SUMINISTRO E INSTALACION DE BANDEJA ENMALLADA CON LAS SIGUIENTES ESPECIFICACIONES MINIMAS:  GALVANIZADA 10X5CM  INCLUYE LOS ACCESORIOS PARA SU CORRECTA INSTALACION.</t>
  </si>
  <si>
    <t>SUMINISTRO E INSTALACION DE TUBERIA EMT CON LAS SIGUIENTES ESPECIFICACIONES MINIMAS: GALVANIZADA 3/4" INCLUYE LOS ACCESORIOS PARA SU CORRECTA INSTALACION.</t>
  </si>
  <si>
    <t>SUMINISTRO E INSTALACION DE TABLERO MULTI-BREAKER CON LAS SIGUIENTES ESPECIFICACIONES MINIMAS:  18 CIRCUITOS, 2 FASES, 125A, RETIE, INCLUYE LOS ACCESORIOS PARA SU CORRECTA INSTALACION.</t>
  </si>
  <si>
    <t>SUMINISTRO E INSTALACION DE TOMA DOBLE CON LAS SIGUIENTES ESPECIFICACIONES MINIMAS:  TIERRA AISLADA 15A INCLUYE LOS ACCESORIOS PARA SU CORRECTA INSTALACION.</t>
  </si>
  <si>
    <t>SUMINISTRO E INSTALACION DE ALAMBRE RIGIDO CON LAS SIGUIENTES ESPECIFICACIONES MINIMAS:  N°12 AWG THHN/THWN INCLUYE LOS ACCESORIOS PARA SU CORRECTA INSTALACION.</t>
  </si>
  <si>
    <r>
      <t>SUMINISTRO E INSTALACION DE ACOMETIDA ELECTRICA CON LAS SIGUIENTES ESPECIFICACIONES MINIMAS:  N°6 AWG THHN/THWN PARA CONECTAR</t>
    </r>
    <r>
      <rPr>
        <sz val="12"/>
        <color rgb="FFFF0000"/>
        <rFont val="Calibri"/>
        <family val="2"/>
        <scheme val="minor"/>
      </rPr>
      <t xml:space="preserve"> </t>
    </r>
    <r>
      <rPr>
        <sz val="12"/>
        <rFont val="Calibri"/>
        <family val="2"/>
        <scheme val="minor"/>
      </rPr>
      <t>UPS Y BYPASS DE 63A,</t>
    </r>
    <r>
      <rPr>
        <sz val="12"/>
        <color theme="1"/>
        <rFont val="Calibri"/>
        <family val="2"/>
        <scheme val="minor"/>
      </rPr>
      <t xml:space="preserve"> INCLUYE LOS ACCESORIOS PARA SU CORRECTA INSTALACIÓN.</t>
    </r>
  </si>
  <si>
    <t>SUMINISTRO E INSTALACION DE CORAZA METALICA FLEXCONDUIT CON LAS SIGUIENTES ESPECIFICACIONES MINIMAS:  3/4" INCLUYE LOS ACCESORIOS PARA SU CORRECTA INSTALACION.</t>
  </si>
  <si>
    <t>SUMINISTRO E INSTALACION DE CAJA DE PASO METALICA CON LAS SIGUIENTES ESPECIFICACIONES MINIMAS:  12X12X5 INCLUYE LOS ACCESORIOS PARA SU CORRECTA INSTALACION.</t>
  </si>
  <si>
    <t>COMPONENTE CONECTIVIDAD Y CABLEADO ESTRUCTURADO</t>
  </si>
  <si>
    <t>SUMINISTRO E INSTALACION DE CABLE UTP CON LAS SIGUIENTES ESPECIFICACIONES MINIMAS:  CAT 6A INCLUYE LOS ACCESORIOS PARA SU CORRECTA INSTALACION Y CERTIFICACION.</t>
  </si>
  <si>
    <t>SUMINISTRO E INSTALACION DE PATCH CORD CON LAS SIGUIENTES ESPECIFICACIONES MINIMAS:  CATEGORIA 6A, 1.5 METROS AZUL 24 AWG.</t>
  </si>
  <si>
    <t>SUMINISTRO E INSTALACION DE PATCH PANEL CON LAS SIGUIENTES ESPECIFICACIONES MINIMAS:   24 PUERTOS, CAT 6A,  INCLUYE LOS ACCESORIOS PARA SU CORRECTA INSTALACION.</t>
  </si>
  <si>
    <t>SUMINISTRO E INSTALACION DE ORGANIZADOR HORIZONTAL, INCLUYE LOS ACCESORIOS PARA SU CORRECTA INSTALACION</t>
  </si>
  <si>
    <t>SUMINISTRO E INSTALACION DE CORAZA METALICA FLEXCONDUIT CON LAS SIGUIENTES ESPECIFICACIONES MINIMAS: 3/4", INCLUYE LOS ACCESORIOS PARA SU CORRECTA INSTALACION.</t>
  </si>
  <si>
    <t>SUMINISTRO E INSTALACIÓN DE GABINETE DE PISO CON LAS SIGUIENTES ESPECIFICACIONES MINIMAS:  45U, INCLUYE PDU NEMA 8 ENTRADAS, BANDEJAS, PATCH PANEL CAT 6A, ORGANIZADORES Y TODO LO NECESARIO PARA SU PERFECTA INSTALACIÓN.</t>
  </si>
  <si>
    <t>SUMINISTRO E INSTALACION DE PDU CON LAS SIGUIENTES ESPECIFICACIONES MINIMAS:  8 ENTRADAS 120VAC NEMA 5-15R POLO AISLADO A TIERRA INCLUYE LOS ACCESORIOS PARA SU CORRECTA INSTALACION.</t>
  </si>
  <si>
    <t>CONFIGURACION DE RED DE DATOS: SERVICIO DE CONFIGURACIÓN DE SISTEMA DE CONECTIVIDAD Y RED Y DE CONFORMIDAD AL ANEXO DE DETALLE DE ESPECIFICACIONES. INCLUYE TODA LA CONFIGURACIÓN ESPECIALIZADA Y LOS  DE REDES DE DATOS ESPECIALIZADAS DE SEGURIDAD Y SOPORTE, CON TODAS LAS ACTIVIDADES NECESARIAS PARA GARANTIZAR LA ÓPTIMA CONFIGURACIÓN Y ARTICULACIÓN EN LAS DIFERENTES FASES DEL PROYECTO.</t>
  </si>
  <si>
    <t>SUMINISTRO E INSTALACIÓN DE  PUNTO DE DATOS CON TODO LO NECESARIO PARA SU PERFECTA INSTALACIÓN Y CERTIFICACIÓN.</t>
  </si>
  <si>
    <t>COMPONENTE EQUIPOS ACTIVOS DE RED Y ENERGIA</t>
  </si>
  <si>
    <t>SUMINISTRO E INSTALACION DE SWITCHE CORE CON TODOS LOS PERISFERICOS REQUERIDOS</t>
  </si>
  <si>
    <t>SUMINISTRO E INSTALACION DE GIBIC SFP 1G.</t>
  </si>
  <si>
    <t>SUMINISTRO E INSTALACION DE FIERWALL UTP, INCLUYE LOS ACCESORIOS, LICENCIAS Y FIJACIONES PARA SU CORRECTO FUNCIONAMIENTO.</t>
  </si>
  <si>
    <t>SUMINISTRO E INSTALACIÓN DE SERVIDOR KVMCON LAS SIGUIENTES ESPECIFICACIONES MINIMAS: LICENCIAS DE SOPORTE POR EL PERIODO DE GARANTIA DEL PROYECTO, CON TODO LO NECESARIO PARA SUPERFECTO INSTALACIÓN Y FUNCIONAMIENTO.</t>
  </si>
  <si>
    <t>SUMINISTRO E INSTALACIÓN DE SWITCHE KVM CON LAS SIGUIENTES ESPECIFICACIONES MINIMAS: LICENCIAS DE SOPORTE POR TODO EL PERIODO DE GARANTIA , CON TODO LO NECESARIO PARA SU PERFECTA INSTALACIÓN Y FUNCIONAMIENTO.</t>
  </si>
  <si>
    <t>COMPONENTE ESTACIONES DE TRABAJO</t>
  </si>
  <si>
    <t>SUMINISTRO Y PUESTA EN OPERACIÓN DE MONITOR CON LAS SIGUIENTES ESPECIFICACIONES MINIMAS:  TAMAÑO DE PANTALLA 24"   1920X1080   60 HZ  HDMI, VGA, CON TODO LO NECESARIO PARA SU PERFECTA INSTALACIÓN Y FUNCIONAMIENTO.</t>
  </si>
  <si>
    <t>SUMINISTRO E INSTALACIÓN DE AURICULAR DIADEMA DUAL HD, USB FILTRO DE RUIDO.</t>
  </si>
  <si>
    <t>COMPONENTE SERVIDOR DE ALMACENAMIENTO Y VMS</t>
  </si>
  <si>
    <t>SUMINISTRO Y PUESTA EN OPERACIÓN DE SERVIDOR PRINCIPAL PARA VMS CON LAS SIGUIENTES ESPECIFICACIONES MINIMAS: 16GB RAM, OS DRIVE 2 X 240GB SSD (RAID1), ALMACENAMIENTO 48TB HDD (6X8TB), DEBE PERMITIR LA ADMINISTRACIÓN Y GESTIÓN DEL SISTEMAS DE VIDEO COMO CLIENTES REMOTOS EN LA PRESENTE FASE 1, PERO A FUTURO DEBE PERMITIR  QUE SE PUEDAN REALIZAR INTEGRACIONES Y DESARROLLOS PARA FEDERAR, CON TODO LO NECESARIO PARA LA PUESTA EN OPERACIÓN, ALMACENAMIENTO, Y GESTIÓN, DEBE INCLUIR TODO EL LICENCIAMIENTO PARA OPERAR LA SOLUCIÓN COMPLETA EN LA FASE 1 MENCIONADA.</t>
  </si>
  <si>
    <t>SUMINISTRO DE LICENCIA DE SOPORTE Y GARANTÍA DE SERVICIO X AÑOS DE GARANTIA.</t>
  </si>
  <si>
    <t>COMPONENTE DETECCION DE INCENDIO</t>
  </si>
  <si>
    <t>SUMINISTRO E INSTALACION DE DETECTOR DE HUMO CON LAS SIGUIENTES ESPECIFICACIONES MÍNIMAS: ÓPTICO INTELIGENTE MULTICRITERIO CON TODO LO NECESARIO PARA SU PERFECTA INSTALACIÓN Y FUNCIONAMIENTO.</t>
  </si>
  <si>
    <t>SUMINISTRO E INSTALACION DE ESTACIÓN MANUAL CON LAS SIGUIENTES ESPECIFICACIONES MÍNIMAS: CON CAJA DE PROTECCIÓN, ACCESORIOS Y ELEMENTOS PARA SU PERFECTA INSTALACIÓN Y FUNCINAMIENTO.</t>
  </si>
  <si>
    <t>SUMINISTRO E INSTALACION DE SIRENA ESTROBO MURO</t>
  </si>
  <si>
    <t>SUMINISTRO E INSTALACION DE MODULO DE ENTRADA DUAL</t>
  </si>
  <si>
    <t>SUMINISTRO E INSTALACION DE PANEL PRINCIPAL DE DETECCION DE INCENDIO Y FUENTE DE PODER REMOTA CON TODO LO NECESARIO PARA SU PERFECTA INSTALACIÓN  Y PUESTA EN FUNCIONAMIENTO.</t>
  </si>
  <si>
    <t>SUMINISTRO E INSTALACION DE TUBERIA EMT CON LAS SIGUIENTES ESPECIFICACIONES MÍNIMAS: GALVANIZADA 3/4" INCLUYE LOS ACCESORIOS PARA SU CORRECTA INSTALACION.</t>
  </si>
  <si>
    <t>SUMINISTRO E INSTALACION DE CABLE FPL 2X16 INCLUYE LOS ACCESORIOS PARA SU CORRECTA INSTALACION</t>
  </si>
  <si>
    <t>SUMINSTRO E INSTALACION DE AISLADORES DE LINEA</t>
  </si>
  <si>
    <t>COMPONENTE CONTROL DE ACCESO</t>
  </si>
  <si>
    <t>SUMINISTRO E INSTALACION DE LECTOR BIOMETRICO FACIAL CON LAS SIGUIENTES ESPECIFICACIONES MÍNIMAS: RFID 13.56MHZ, EM, INCLUYE TODOS LOS ACCESORIOS PARA SU CORRECTO FUNCIONAMIENTO.</t>
  </si>
  <si>
    <t>SUMINISTRO E INSTALACION DE POSTE ACERO INOXIDABLE PARA INSTALACIÓN EN PISO, ALTURA  1.2MTS.</t>
  </si>
  <si>
    <t>SUMINISTRO E INSTALACION DE FUENTE DE ALIMENTACIÓN 12V 5A</t>
  </si>
  <si>
    <t>SUMINISTRO E INSTALACION DE ELECTROIMAN DE MÍNIMO 600LB INCLUYE SOPORTES Y TODO LO NECESARIO PARA SU PERFECTA INSTALACIÓN Y FUNCIONAMIENTO.</t>
  </si>
  <si>
    <t>SUMINISTRO E INSTALACION DE BOTON DE EMERGENCIA INCLUYE SEÑALIZACION, ACCESORIOS Y ELEMENTOS PARA LA PERFECTA INSTALACIÓN Y PUESTA EN FUNCIONAMIENTO.</t>
  </si>
  <si>
    <t>SUMINISTRO E INSTALACION DE TUBERIA EMT CON LAS SIGUIENTES ESPECIFIACIONES MÍNIMAS: GALVANIZADA 3/4" INCLUYE LOS ACCESORIOS PARA SU CORRECTA INSTALACION</t>
  </si>
  <si>
    <t>SUMINISTRO E INSTALACION DE CABLE ENCAUCHETADO 2X18 CON TODO LO NECESARIO PARA SU PERFECTA INSTALACIÓN Y PUESTA EN FUNCIONAMIENTO.</t>
  </si>
  <si>
    <t>SUMINISTRO E INSTALACION DE CABLE UTP CON LAS SIGUIENTES ESPECIFACIONES MÍNIMAS: CAT 6A INCLUYE LOS ACCESORIOS PARA SU CORRECTA INSTALACION, MARCACIÓN Y CERTIFICACION.</t>
  </si>
  <si>
    <t>CCTV</t>
  </si>
  <si>
    <t>SUMINISTRO E INSTALACION DE CAMARA  FIJA MINIDOMO CON LAS SIGUIENTES ESPECIFICACIONES MÍNIMAS: 4MP, PARA INTERIOR, POE, IR 30MTS, CON TODO LO NECESARIO PARA SU PERFECTA INSTALACIÓN Y PUESTA EN FUNCIONAMIENTO.</t>
  </si>
  <si>
    <t>SUMINISTRO E INSTALACION DE CAMARA FIJA MINIDOMO CON LAS SIGUIENTES ESPECIFICACIONES MÍNIMAS: 4MP, PARA  EXTERIOR, POE, IR 30MTS CON TODO LO NECESARIO PARA SU PERFECTA INSTALACIÓN Y PUESTA EN FUNCIONAMIENTO.</t>
  </si>
  <si>
    <t>SUMINISTRO E INSTALACION DE NVR CON LAS SIGUIENTES ESPECIFICACIONES MINIMAS: 8CH, POE, CAPACIDAD DE GRABACION DE 90 DIAS, A FULL RESOLUCIÓN Y MINIMO 15 FPS.</t>
  </si>
  <si>
    <t>SUMINISRTO E INSTALACIÓN DE JOYSTICK DE OPERACIÓN CON TODO LO NECESARIO PARA SU INSTALACIÓN Y PUESTA EN FUNCIONAMIENTO.</t>
  </si>
  <si>
    <t>SUMINISTRO E INSTALACION DE TUBERIA EMT CON LAS SIGUIENTES ESPECIFICACIONES MÍNIMAS: GALVANIZADA, 3/4", INCLUYE LOS ACCESORIOS PARA SU CORRECTA INSTALACION.</t>
  </si>
  <si>
    <t>SUMINISTRO E INSTALACION DE CABLE UTP CON LAS SIGUIENTES ESPECIFICACIONES MÍNIMAS: CAT 6A, INCLUYE LOS ACCESORIOS PARA SU CORRECTA INSTALACION, MARCACIÓN Y CERTIFICACION.</t>
  </si>
  <si>
    <t>INTERIORISMO</t>
  </si>
  <si>
    <t>SUMINISTRO E INSTALACION DE SALIDAS DE ILUMINACION CON LAS SIGUIENTES ESPECIFICACIONES MÍNIMAS: INCUYE CABLEADO, CAJAS, TOMA, FACE PLATE, TUBERIA, CORAZAS, MARCACIÓN Y TODO LO NECESARIO PARA SU PERFETA INSTALACIÓN.</t>
  </si>
  <si>
    <t>SUMINISTRO E INSTALACION DE TABLERO ILUMINACION ON LAS SIGUIENTES ESPECIFICACIONES MÍNIMAS: INLCUYE INTERRUPTORES TERMO MAGENETICOS, BARRAJE, MACACIÓN, CON TODO LO NECESARIO PARA SU PERFECTA INSTALACIÓN.</t>
  </si>
  <si>
    <t>SUMINISTRO E INSTALACION DE LAMPARAS CUADRADAS CON LAS SIGUIENTES ESPECIFICACIONES MÍNIMAS: DE DIMENSIONES 60X60, TECNOLOGIA LED BLANCA, CON TODO LO NECESARIO PARA SU PERFECTA INSTALACIÓN EN TECHO.  CUMPLIMIENTO RETILAB.</t>
  </si>
  <si>
    <t>SUMINISTRO E INSTALACION DE SWITCH DE ILUMINACION DOBLE, INCLUYE CAJA, FACE PLATE, TESTIGO, MARCACIÓN.</t>
  </si>
  <si>
    <t>SUMINISTRO E INSTALACION DE PANELES PARA VIDEO WALL, ESTRUCTURA AUTOPORTANTE DE PERFIL DE ACERO PARA REFORZAR MURO, REVESTIMIENTO EXTERIOR COLORGLASS COLOR AZUL, REVESTIMIENTO INTERIOR, CON TIRAS DE LEDS ENMARCANDO PANTALLAS. ESTRUCTURA FABRICADA CON PERFILES METÁLICOS (TAMAÑO NOMINAL 2”X2” CAL.14). FORMANDO ESTRUCTURAS RECTAS SOLDADAS DE LOSA A LOSA PARA OFRECER MAYOR RESISTENCIA. CON FIJACIONES A FORJADO MEDIANTE TACO DE EXPANSIÓN O QUÍMICO. CON PROTECCIÓN A LA OXIDACIÓN. SISTEMA DE COLORGLASS EN LOS FRONTALES PARA RESALTAR LA IMPORTANCIA DE LOS VIDEOWALLS Y DARLES JERARQUÍA DENTRO DE LA SALA. ESTOS IRÁN ADHERIDOS A MONTANTES VERTICALES DE PERFILES METÁLICOS DE 2”X2” CAL.14 @60CM MEDIANTE CINTA DOBLE CARA ESPECIAL PARA VIDRIO Y UNA FIJACIÓN QUÍMICA HIBRIDA DE ALTO IMPACTO APLICADA MEDIANTE PISTOLA. DIMENSIONES: DE LARGO HASTA 7,34 M Y DE ALTO HASTA 3 M.</t>
  </si>
  <si>
    <t>SUMINISTRO E INSTALACION DE PUERTAS VIDRIERAS DESLIZANTES, PERFIELRIA EN ALUMINIO INCLUYE SANDBLASTING.  DIMENSIONES: LARGO ENTRE 3,6 A 4,6 METROS, Y ALTO 3 Y 3,5 METROS..</t>
  </si>
  <si>
    <t>SUMINISTRO Y MANO DE OBRA  DE PINTURA DE MUROS  CONFORMIDAD A LA MEMORIA DESCRIPTIVA, INCLUYE RESANES, MÍNIMO 4 MANOS DE APLIACIÓN DE PINTURA.</t>
  </si>
  <si>
    <t>MT2</t>
  </si>
  <si>
    <t xml:space="preserve">SUMINISTRO E INSTALACION DE PISOS DE CONFORMIDAD AL "ANEXO _ESPECIFICACIONES TECNICA" NUMERAL  </t>
  </si>
  <si>
    <t>SUMINISTRO E INSTALACIÓN DE  DRYWALL PARA TECHOS Y MUROS, INCLUYE, ESTRUCTURAS, INSTALACIÓN DE PLACAS, RESANE, PINTURA DE CONFORMIDAD AL REDER, Y TODO LO NECESARIO PARA SU PERFECTA INSTALACIÓN.</t>
  </si>
  <si>
    <t>SUMINISTRO E INSTALACION DE REGISTROS EN CIELO FALSO DE DRYWALL. TAMAÑO MINIMO DE 50x50, INCLUYE PERFILERIA, TAPA EN DRYWALL, RESANE Y PINTURA.</t>
  </si>
  <si>
    <t>SUMINISTRO E INSTALACION DE PUERTA METALICA ALA FIJA COLOR OPALIZADO BLANCO CON LOGOS (DEPARTAMENTAL, MUNICIPAL Y POLICIA) INCLUYE, CHAPA QUE PERMITA INSTALACION DE ELECTROIMAN, GATO MECANICO/HIDRAULICO</t>
  </si>
  <si>
    <t>SUMINISTRO E INSTALACION DE ELEMENTOS DECORATIOS LOGOS, ROTULOS, ESCUDOS (MUNICIPIO, GOBERNACIÓN, POLICIA, VALOR + ETC)</t>
  </si>
  <si>
    <t>MOBILIARIO</t>
  </si>
  <si>
    <t>un</t>
  </si>
  <si>
    <t xml:space="preserve">SUMINISTRO E INSTALACION DE SILLAS ERGONOMICAS PARA ATENCIÓN CRITICA 7X24 CON LAS SIGUIENTES ESPECIFICACIONES MÍNIMAS:  DISEÑADA PARA MOVIMIENTO NO LIMITADO POR TOPES O CONTROLES MANUALES. GARANTÍA DE 10 AÑOS EN ESTRUCTURA Y 5 AÑOS EN TAPIZADOS Y COJINERÍA. DE CONFORMIDAD AL CUMPLIMIETO DE REQUERIMIENTOS DEL ANEXO : ESPECIFICACIONES TECNICAS- .
 </t>
  </si>
  <si>
    <t>VIDEO WALL</t>
  </si>
  <si>
    <t xml:space="preserve"> Sistemas de visualización SALA REUNIONES, patallas de  86" , integrables y suncionales con toda la solución de visualización del nodo departamental. Describir elementos, con marca y referencia. Asi como diagramas de bloques.</t>
  </si>
  <si>
    <t>GRAN TOTAL INCLUIDO IVA:</t>
  </si>
  <si>
    <t>NOMBRE:</t>
  </si>
  <si>
    <t>CEDULA:</t>
  </si>
  <si>
    <t>FIRMA REPRESENTANTE LEGAL:</t>
  </si>
  <si>
    <t>SUMINISTRO E INSTALACION DE UPS ONLINE CON LAS SIGUIENTES ESPECIFICACIONES MINIMAS:  20KVA BIFASICA PARA 5 MINUTOS DE RESPALDO FULL CARGA, INCLUYE   BYPASS DE MIN 63A, CON LOS ACCESORIOS Y FIJACIONES PARA SU CORRECTO FUNCIONAMIENTO.</t>
  </si>
  <si>
    <t xml:space="preserve">SUMINISTRO E INSTALACION DE MODULOS MESAS DE TRABAJO TÉCNOCAS PARA  OPERADORES, SALAS DE REUNOINES, MODULOS RECTOS, RECEPCOIN, CON LAS SIGUIENTES ESPECIFICACIONES MÍNIMAS: DISEÑO MODULAR Y ADAPTATIVO PARA QUE PERMITE ADAPTARSE A TODOS LOS REQUERIMIENTOS Y CONFIGURACIONES DE ENTORNOS OPERATIVOS 24X7X365, CUMPLIMIENTO DE NORMAS PARA SALAS DE MISIÓN CRÍTICA: UNE-EN: 527-2011, NTP602, ISO-11064-3, Y GREENGUARD. PERMITE LA OPTIMIZACIÓN DE GESTIÓN DE CABLEADO, EQUIPOS, Y PERIFÉRICOS CON SUS SISTEMAS DE CONECTIVIDAD INTERIOR NEXUS GATE (LATERALES), CON LA VIGA VERTEBRAL, EL PERSONAL DOCK O LOS BUCKS TÉCNICOS QUE INTEGRADOS PROPORCIONAN LA MÁXIMA FACILIDAD Y SEGURIDAD PARA LA GESTIÓN INTEGRAL DEL CABLEADO, EQUIPAMIENTO Y CONEXIONADO. 10 AÑOS DE GARANTIA. VIGA VERTEBRAL FABRICADA EN UN ÚNICO PERFIL 100% DE ALUMINIO DE GRAN FORMATO DE MEDIDAS EXTERIORES 250X88MM (PRXAL), CON ESPESORES MÍNIMOS DE PARED DE 3,5MM. LA VIGA INTEGRA EN EL PROPIO PERFIL UN SISTEMA DE GUIADO PARA LAS BANDEJAS EXTRAÍBLES EN SU CARA INFERIOR. ESTAS BANDEJAS TIENEN LA FUNCIÓN DE SOPORTAR LOS EQUIPOS INSTALADOS, ASÍ COMO TAPAR Y PROTEGER EL INTERIOR DE LA VIGA DESDE LA CARA INFERIOR. LAS BANDEJAS INFERIORES PROPORCIONAN ALOJAMIENTO PARA HARDWARE Y EQUIPOS ELECTRÓNICOS CON MEDIDAS INTERIORES MÁXIMAS POR BANDEJA DE 170X85MM (PRXAL) Y ANCHURA VARIABLE SEGÚN MEDIDA DE BANDEJA. EXISTEN 3 MEDIDAS DE BANDEJAS (250/350/450MM) PARA ADAPTARSE A LA LONGITUD DE VIGA Y DEJAR EL MÍNIMO ESPACIO INTERIOR DESCUBIERTO. SUPERFICIES DE TRABAJO ESTÁN FABRICADAS EN CDF (COMPACT DENSITY FIBREBOARD) (&gt;1.000 KG/M3) Y UN ESPESOR DE 16,5MM. CON UN NÚCLEO COLOR NEGRO DE FIBRAS COMPACTAS LIGADAS CON RESINAS HIDRÓFUGAS Y UN LAMINADO EXTERIOR MULTICAPA DE ALTA CALIDAD (VER DETALLES EN APARTADO 8.6). LA SUPERFICIE GARANTIZA UNA GRAN ESTABILIDAD, RESISTENCIA AL IMPACTO (DEBIDO AL LAMINADO BICAPA), RESISTENCIA A LOS ARAÑAZOS, RESISTENCIA AL AGUA Y RETARDO DE LA LLAMA. TODAS LAS SUPERFICIES DE TRABAJO CUENTAN CON TODAS LAS ARISTAS REDONDEADAS CON RADIOS NO INFERIORES A 3MM Y UN RADIO DE 50MM EN LOS EXTREMOS DE LA SUPERFICIE (CANTOS EXTERIORES) EN CUMPLIMIENTO DE LAS RECOMENDACIONES ESTABLECIDAS PARA REDUCIR EL RIESGO DE LS (LIPOATROFIA SEMICIRCULAR). TODAS LAS SUPERFICIES DE TRABAJO SE INTEGRAN EL SISTEMA DE SEGURIDAD LED (SEGURIDAD). PERSONAL DOCK (COMPARTIMIENTO PERSONAL) CON ESPACIO DE CONEXIONES PERSONALES PARA EL OPERADOR INTEGRADO Y TOTALMENTE COPLANARIA EN LA SUPERFICIE DE TRABAJO CON VARIAS OPCIONES DE CONECTORES SEGÚN LAS NECESIDADES DE CADA PUESTO CON UNA CAPACIDAD DE HASTA 4 CONECTORES DE 45X45MM MÁS UN PASACABLES INTEGRADOS. LA ZONA DE CONEXIONES QUEDA OCULTA BAJO LA SUPERFICIE DE TRABAJO PARA GARANTIZAR UNA ZONA DE TRABAJO LIBRE DE OBSTÁCULOS Y SE ACCEDERÁ MEDIANTE UNA TAPA BASCULANTE Y ESCAMOTEABLE CON AMORTIGUACIÓN DE CAÍDA Y UNA APERTURA/CIERRE SUAVE Y SILENCIOSO. COMPUESTA POR UN ÚNICO PERFIL DE ALUMINIO EXTRUSIONADO DE ESPESOR MÍNIMO DE 2,5MM Y ACABADO EXTERIOR. LA TAPA EXTERIOR ESTÁ FABRICADA EN PERFILERÍA DE ALUMINIO DE ESPESOR MÍNIMO DE 2,5MM Y ACABADO EXTERIOR CON PINTURA EN POLVO MICROTEXTURIZADA DE ALTA RESISTENCIA. EL PERFIL INTERIOR INTEGRA EL SISTEMA DE CLIPAJE PARA LOS CONECTORES DE FORMATO 45X45MM ESTÁNDAR DEL MERCADO COMPATIBLES CON SIMÓN, LEGRAND O SIMILAR. BUCK TÉCNICO QUE INCLUYE PARA CADA OPERADOR COMPARTIMIENTO TÉCNICO PARA ALBERGAR LOS EQUIPOS DE CÓMPUTO. INCLUYE APERTURAS DE ENTRADA/SALIDA DE CABLEADO POR CUALQUIER PUNTO. INCLUYE UNA CANAL DE CONEXIONES CON CAPACIDAD HASTA 6 CONECTORES DE FORMATO 45X45MM ESTÁNDAR DEL MERCADO COMPATIBLES CON SIMON, LEGRAND O SIMILAR. PUERTAS TRASERAS EN CHAPA PERFORADA DE ACERO DE ESPESOR 3MM (PARA GARANTIZAR CORRECTA VENTILACIÓN) Y PINTADAS CON PINTURA EN POLVO MICROTEXTURIZADA DE ALTA RESISTENCIA. PUERTAS DELANTERAS DE VIDRIO TEMPLADO DE 4MM SEGÚN NORMATIVA Y ACABADO AL ÁCIDO TRANSLÚCIDO EN LA CARA INTERIOR. SISTEMA DE ORGANIZACIÓN PARA MONITORES DIFERENTES ALTERNATIVAS PARA LA ADAPTACIÓN DE LOS BRAZOS ARTICULADOS PARA DOS MONITORES, CON  INSTALACIÓN, GESTIÓN Y ERGONOMÍA DE CADA CONSOLA, FACILITANDO LA GESTIÓN DEL CABLEADO Y CONEXIONADO DE LOS MONITORES. TODO  DE CONFORMIDAD AL CUMPLIMIETO DE REQUERIMIENTOS DEL ANEXO  ESPECIFICACIONES TECNICAS .
 </t>
  </si>
  <si>
    <t>SUMINISTRO E INSTALACIÓN DE EQUIPO DE COMPUTO SALA DE REUNIONES, CON TODO LO NECESARIO PARA SU PERFECTA INSTALACIÓN Y OPERACIÓN.</t>
  </si>
  <si>
    <t>TOTAL:</t>
  </si>
  <si>
    <t>SUMINISTRO E ISNTALACION DE PANELES EN VIDRIO TEMPLADO VINILICO, CON ESTRUCTURA PARA MONTEJE DE PANTALLAS 55" PARA VIDEOWALL CON ARREGLO DE 6x2, CON TODO LO NECESARIO PARA SU IMPLEMENTACIÓN. CON DIMENSIONES DE AMCNO MAX 8,6 METROS X MAX. 4 METROS DE ALTO.</t>
  </si>
  <si>
    <t>SUMINISTRO E IMPLEMENTACIÓ DEVIDRIO INTELIGENTE PARA SALA DE REUNIONES.</t>
  </si>
  <si>
    <t>SUMINISTRO E IMPLEMENTACIÓM ILUMINACIÓN ESPECIAL CON OJOS DE BUEY.</t>
  </si>
  <si>
    <t>SUMINISRTO E INSTALACIÓN PANELES  PERCIANA ENROLLABLES ANTISOALES COLOR NEGRO PARA VENTANAS</t>
  </si>
  <si>
    <t>SUMINISTRO  E IMPLEMENTACION DE PANEL EN ACBADO COLOR MADERA, CON ESTRUCTURA PARA INSTALAR MONITORES DE 86" EN SALA DE REUNIONES. DIMENSIONES DE ANCHO 2 M X ALTO 3 METROS.</t>
  </si>
  <si>
    <t xml:space="preserve"> S UMINISTRO E IMPEMENTACIÓN DE CIELO PARA SALA DE REUNIONES, FORMA CIRCULAR CON MAX 6 METROS DE DIAMETRO.</t>
  </si>
  <si>
    <t>SUMINISTRO E IMPLEMENTACIÓN ILUMINACION CIRCULAR PARA LA SALA DE REUNIONES PARA CIRCULO EN TECHO DE DIAMETRO DE HASTA 6 METROS.</t>
  </si>
  <si>
    <t>SUMINISTRO E INSTALACION DE LAMPARA DE EMERGENCIA LED CON LAS SIGUIENTES ESPECIFICACIONES MINIMAS: R2 de 2.4W INCLUYE LOS ACCESORIOS Y FIJACIONES PARA SU CORRECTO FUNCIONAMIENTO. DEBE INCLUIR CABLEADO HASTA SALIDA ELÉCTRICA Y CON CLAVIJA EN PVC CON POLO A TIERRA (INDUSTRIAL)</t>
  </si>
  <si>
    <t>SUMINISTRO E INSTALACION DE ESTACION DE TRABAJO CON LAS SIGUIENTES ESPECIFICACIONES MINIMAS:  INTEL  3.6 GHZ, DISCO DURO DE 256GB SSD + DISCO DURO MECANICO DE 1TB, RAM 8GB, TARJETA DE VIDEO 5GB, 4 PUERTOS DISPLAY PORT, UNIDAD RW-DVD, FUENTE 400W, WIN 10 PROFESIONAL, 4 PUERTOS USB, TARJETA DE RED, ANTIVIRUS, WIFI INCLUYE TODOS LOS COMPONENTES NECESARIOS PARA SU CORRECTO FUNCIONAMIENTO. INCLUYE GUAYA.</t>
  </si>
  <si>
    <t>Suministro e instalcaión de Sistema de visualización CHRISTIE LCD o similar para centro de monitoreo,  12 PANTALLAS 55" ARREGLO  2X6., o similar en caracteristicas tecnicas, informar marca y referencia de los elementos Incluye las controladoras y el sofware necesarios para controlar las pantallas requeridas,Debe garantizar integración de todos los equipos de visualización a implementar en el nodo departamental. con todo lo necesario para su perfecta instalación y puesta en funcionación de conformidad al detalle de especificaciones técnicas.</t>
  </si>
  <si>
    <t>ANEXO 19B FORMULARIO DE COTIZACION- NODO DEPARTAMENTAL- DESPUES DE ADENDA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</si>
</sst>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_-&quot;$&quot;\ * #,##0_-;\-&quot;$&quot;\ * #,##0_-;_-&quot;$&quot;\ * &quot;-&quot;??_-;_-@_-"/>
  </numFmts>
  <fonts count="19" x14ac:knownFonts="1">
    <font>
      <sz val="11"/>
      <color theme="1"/>
      <name val="Calibri"/>
      <family val="2"/>
      <scheme val="minor"/>
    </font>
    <font>
      <sz val="11"/>
      <color theme="1"/>
      <name val="Calibri"/>
      <family val="2"/>
      <scheme val="minor"/>
    </font>
    <font>
      <b/>
      <sz val="11"/>
      <color theme="1"/>
      <name val="Calibri"/>
      <family val="2"/>
      <scheme val="minor"/>
    </font>
    <font>
      <sz val="12"/>
      <color theme="1"/>
      <name val="Arial"/>
      <family val="2"/>
    </font>
    <font>
      <sz val="12"/>
      <color theme="1"/>
      <name val="Calibri"/>
      <family val="2"/>
      <scheme val="minor"/>
    </font>
    <font>
      <b/>
      <sz val="14"/>
      <color theme="1"/>
      <name val="Arial"/>
      <family val="2"/>
    </font>
    <font>
      <b/>
      <sz val="12"/>
      <color theme="1"/>
      <name val="Arial"/>
      <family val="2"/>
    </font>
    <font>
      <b/>
      <sz val="9"/>
      <name val="Calibri"/>
      <family val="2"/>
      <scheme val="minor"/>
    </font>
    <font>
      <b/>
      <sz val="9"/>
      <color rgb="FF000000"/>
      <name val="Calibri"/>
      <family val="2"/>
      <scheme val="minor"/>
    </font>
    <font>
      <sz val="9"/>
      <color rgb="FF000000"/>
      <name val="Calibri"/>
      <family val="2"/>
      <scheme val="minor"/>
    </font>
    <font>
      <sz val="9"/>
      <name val="Calibri"/>
      <family val="2"/>
      <scheme val="minor"/>
    </font>
    <font>
      <b/>
      <sz val="12"/>
      <color theme="1"/>
      <name val="Calibri"/>
      <family val="2"/>
      <scheme val="minor"/>
    </font>
    <font>
      <sz val="9"/>
      <color theme="1"/>
      <name val="Calibri"/>
      <family val="2"/>
      <scheme val="minor"/>
    </font>
    <font>
      <sz val="12"/>
      <color rgb="FFFF0000"/>
      <name val="Calibri"/>
      <family val="2"/>
      <scheme val="minor"/>
    </font>
    <font>
      <sz val="12"/>
      <name val="Calibri"/>
      <family val="2"/>
      <scheme val="minor"/>
    </font>
    <font>
      <sz val="14"/>
      <color theme="1"/>
      <name val="Calibri"/>
      <family val="2"/>
      <scheme val="minor"/>
    </font>
    <font>
      <sz val="10"/>
      <color theme="1"/>
      <name val="Arial"/>
      <family val="2"/>
    </font>
    <font>
      <b/>
      <sz val="11"/>
      <color rgb="FF000000"/>
      <name val="Calibri"/>
      <family val="2"/>
      <scheme val="minor"/>
    </font>
    <font>
      <b/>
      <sz val="11"/>
      <color rgb="FF000000"/>
      <name val="Calibri"/>
      <family val="2"/>
      <scheme val="minor"/>
    </font>
  </fonts>
  <fills count="2">
    <fill>
      <patternFill patternType="none"/>
    </fill>
    <fill>
      <patternFill patternType="gray125"/>
    </fill>
  </fills>
  <borders count="9">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thin">
        <color indexed="64"/>
      </top>
      <bottom/>
      <diagonal/>
    </border>
    <border>
      <left style="thin">
        <color indexed="64"/>
      </left>
      <right style="thin">
        <color indexed="64"/>
      </right>
      <top style="thin">
        <color indexed="64"/>
      </top>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85">
    <xf numFmtId="0" fontId="0" fillId="0" borderId="0" xfId="0"/>
    <xf numFmtId="165" fontId="4" fillId="0" borderId="2" xfId="1" applyNumberFormat="1" applyFont="1" applyFill="1" applyBorder="1" applyAlignment="1">
      <alignment horizontal="center" vertical="center"/>
    </xf>
    <xf numFmtId="9" fontId="4" fillId="0" borderId="2" xfId="2" applyFont="1" applyFill="1" applyBorder="1" applyAlignment="1">
      <alignment horizontal="left" vertical="center" wrapText="1"/>
    </xf>
    <xf numFmtId="165" fontId="12" fillId="0" borderId="2" xfId="1" applyNumberFormat="1" applyFont="1" applyFill="1" applyBorder="1" applyAlignment="1">
      <alignment horizontal="center" vertical="center"/>
    </xf>
    <xf numFmtId="165" fontId="3" fillId="0" borderId="2" xfId="1" applyNumberFormat="1" applyFont="1" applyFill="1" applyBorder="1" applyAlignment="1">
      <alignment horizontal="center" vertical="center"/>
    </xf>
    <xf numFmtId="0" fontId="3" fillId="0" borderId="2" xfId="0" applyFont="1" applyFill="1" applyBorder="1" applyAlignment="1">
      <alignment vertical="center" wrapText="1"/>
    </xf>
    <xf numFmtId="0" fontId="3" fillId="0" borderId="2" xfId="0" applyFont="1" applyFill="1" applyBorder="1" applyAlignment="1">
      <alignment horizontal="center" vertical="center"/>
    </xf>
    <xf numFmtId="0" fontId="11" fillId="0" borderId="2" xfId="0" applyFont="1" applyFill="1" applyBorder="1" applyAlignment="1">
      <alignment vertical="center"/>
    </xf>
    <xf numFmtId="165" fontId="4" fillId="0" borderId="2" xfId="1" applyNumberFormat="1" applyFont="1" applyFill="1" applyBorder="1" applyAlignment="1">
      <alignment vertical="center"/>
    </xf>
    <xf numFmtId="0" fontId="14" fillId="0" borderId="2" xfId="0" applyFont="1" applyFill="1" applyBorder="1" applyAlignment="1">
      <alignment vertical="center" wrapText="1"/>
    </xf>
    <xf numFmtId="165" fontId="12" fillId="0" borderId="0" xfId="1" applyNumberFormat="1" applyFont="1" applyFill="1" applyBorder="1" applyAlignment="1">
      <alignment horizontal="center" vertical="center"/>
    </xf>
    <xf numFmtId="0" fontId="3" fillId="0" borderId="0" xfId="0" applyFont="1" applyFill="1" applyAlignment="1">
      <alignment horizontal="center" vertical="center"/>
    </xf>
    <xf numFmtId="0" fontId="3" fillId="0" borderId="0" xfId="0" applyFont="1" applyFill="1" applyAlignment="1">
      <alignment vertical="center" wrapText="1"/>
    </xf>
    <xf numFmtId="165" fontId="3" fillId="0" borderId="0" xfId="1" applyNumberFormat="1" applyFont="1" applyFill="1" applyAlignment="1">
      <alignment horizontal="center" vertical="center"/>
    </xf>
    <xf numFmtId="0" fontId="3" fillId="0" borderId="0" xfId="0" applyFont="1" applyFill="1" applyAlignment="1">
      <alignment vertical="center"/>
    </xf>
    <xf numFmtId="0" fontId="4" fillId="0" borderId="0" xfId="0" applyFont="1" applyFill="1" applyAlignment="1">
      <alignment vertical="center"/>
    </xf>
    <xf numFmtId="0" fontId="0" fillId="0" borderId="0" xfId="0" applyFill="1"/>
    <xf numFmtId="0" fontId="5" fillId="0" borderId="1" xfId="0" applyFont="1" applyFill="1" applyBorder="1" applyAlignment="1">
      <alignment horizontal="center" vertical="center"/>
    </xf>
    <xf numFmtId="0" fontId="5" fillId="0" borderId="0" xfId="0" applyFont="1" applyFill="1" applyAlignment="1">
      <alignment horizontal="center" vertical="center"/>
    </xf>
    <xf numFmtId="0" fontId="6" fillId="0" borderId="2" xfId="0" applyFont="1" applyFill="1" applyBorder="1" applyAlignment="1">
      <alignment vertical="center"/>
    </xf>
    <xf numFmtId="0" fontId="5" fillId="0" borderId="0" xfId="0" applyFont="1" applyFill="1" applyBorder="1" applyAlignment="1">
      <alignment horizontal="center" vertical="center"/>
    </xf>
    <xf numFmtId="0" fontId="5" fillId="0" borderId="0" xfId="0" applyFont="1" applyFill="1" applyAlignment="1">
      <alignment horizontal="center" vertical="center"/>
    </xf>
    <xf numFmtId="0" fontId="6" fillId="0" borderId="0" xfId="0" applyFont="1" applyFill="1" applyBorder="1" applyAlignment="1">
      <alignment vertical="center"/>
    </xf>
    <xf numFmtId="0" fontId="6"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165" fontId="6" fillId="0" borderId="2" xfId="1" applyNumberFormat="1" applyFont="1" applyFill="1" applyBorder="1" applyAlignment="1">
      <alignment horizontal="center" vertical="center"/>
    </xf>
    <xf numFmtId="165" fontId="6" fillId="0" borderId="2" xfId="1" applyNumberFormat="1" applyFont="1" applyFill="1" applyBorder="1" applyAlignment="1">
      <alignment horizontal="center" vertical="center" wrapText="1"/>
    </xf>
    <xf numFmtId="165" fontId="6" fillId="0" borderId="3" xfId="1" applyNumberFormat="1" applyFont="1" applyFill="1" applyBorder="1" applyAlignment="1">
      <alignment horizontal="center" vertical="center"/>
    </xf>
    <xf numFmtId="0" fontId="7" fillId="0"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9" fillId="0" borderId="6" xfId="0" applyFont="1" applyFill="1" applyBorder="1" applyAlignment="1">
      <alignment horizontal="left" vertical="center" wrapText="1"/>
    </xf>
    <xf numFmtId="0" fontId="10" fillId="0" borderId="6" xfId="0" applyFont="1" applyFill="1" applyBorder="1" applyAlignment="1">
      <alignment horizontal="center" vertical="center" wrapText="1"/>
    </xf>
    <xf numFmtId="0" fontId="11" fillId="0" borderId="2" xfId="0" applyFont="1" applyFill="1" applyBorder="1" applyAlignment="1">
      <alignment vertical="center" wrapText="1"/>
    </xf>
    <xf numFmtId="164" fontId="0" fillId="0" borderId="2" xfId="1" applyFont="1" applyFill="1" applyBorder="1"/>
    <xf numFmtId="0" fontId="4" fillId="0" borderId="2" xfId="0" applyFont="1" applyFill="1" applyBorder="1" applyAlignment="1">
      <alignment horizontal="center" vertical="center"/>
    </xf>
    <xf numFmtId="0" fontId="4" fillId="0" borderId="2" xfId="0" applyFont="1" applyFill="1" applyBorder="1" applyAlignment="1">
      <alignment vertical="center" wrapText="1"/>
    </xf>
    <xf numFmtId="0" fontId="12" fillId="0" borderId="2" xfId="0" applyFont="1" applyFill="1" applyBorder="1" applyAlignment="1">
      <alignment horizontal="center" vertical="center"/>
    </xf>
    <xf numFmtId="0" fontId="4" fillId="0" borderId="2" xfId="0" applyFont="1" applyFill="1" applyBorder="1" applyAlignment="1">
      <alignment vertical="center"/>
    </xf>
    <xf numFmtId="164" fontId="4" fillId="0" borderId="2" xfId="1" applyFont="1" applyFill="1" applyBorder="1" applyAlignment="1">
      <alignment vertical="center"/>
    </xf>
    <xf numFmtId="9" fontId="11" fillId="0" borderId="7" xfId="2" applyFont="1" applyFill="1" applyBorder="1" applyAlignment="1">
      <alignment vertical="center"/>
    </xf>
    <xf numFmtId="0" fontId="4" fillId="0" borderId="7" xfId="0" applyFont="1" applyFill="1" applyBorder="1" applyAlignment="1">
      <alignment vertical="center"/>
    </xf>
    <xf numFmtId="0" fontId="4" fillId="0" borderId="7" xfId="0" applyFont="1" applyFill="1" applyBorder="1" applyAlignment="1">
      <alignment horizontal="center" vertical="center"/>
    </xf>
    <xf numFmtId="9" fontId="11" fillId="0" borderId="0" xfId="2" applyFont="1" applyFill="1" applyBorder="1" applyAlignment="1">
      <alignment vertical="center"/>
    </xf>
    <xf numFmtId="0" fontId="4" fillId="0" borderId="0" xfId="0" applyFont="1" applyFill="1" applyBorder="1" applyAlignment="1">
      <alignment vertical="center"/>
    </xf>
    <xf numFmtId="0" fontId="4" fillId="0" borderId="0" xfId="0" applyFont="1" applyFill="1" applyBorder="1" applyAlignment="1">
      <alignment horizontal="center" vertical="center"/>
    </xf>
    <xf numFmtId="0" fontId="11" fillId="0" borderId="2" xfId="0" applyFont="1" applyFill="1" applyBorder="1" applyAlignment="1">
      <alignment horizontal="right" vertical="center" wrapText="1"/>
    </xf>
    <xf numFmtId="164" fontId="2" fillId="0" borderId="2" xfId="1" applyFont="1" applyFill="1" applyBorder="1"/>
    <xf numFmtId="0" fontId="4" fillId="0" borderId="0" xfId="0" applyFont="1" applyFill="1" applyAlignment="1">
      <alignment horizontal="center" vertical="center"/>
    </xf>
    <xf numFmtId="0" fontId="4" fillId="0" borderId="0" xfId="0" applyFont="1" applyFill="1" applyAlignment="1">
      <alignment vertical="center" wrapText="1"/>
    </xf>
    <xf numFmtId="165" fontId="4" fillId="0" borderId="0" xfId="1" applyNumberFormat="1" applyFont="1" applyFill="1" applyAlignment="1">
      <alignment horizontal="center" vertical="center"/>
    </xf>
    <xf numFmtId="165" fontId="4" fillId="0" borderId="2" xfId="0" applyNumberFormat="1" applyFont="1" applyFill="1" applyBorder="1" applyAlignment="1">
      <alignment vertical="center"/>
    </xf>
    <xf numFmtId="9" fontId="11" fillId="0" borderId="2" xfId="2" applyFont="1" applyFill="1" applyBorder="1" applyAlignment="1">
      <alignment vertical="center"/>
    </xf>
    <xf numFmtId="165" fontId="0" fillId="0" borderId="2" xfId="1" applyNumberFormat="1" applyFont="1" applyFill="1" applyBorder="1"/>
    <xf numFmtId="165" fontId="2" fillId="0" borderId="2" xfId="1" applyNumberFormat="1" applyFont="1" applyFill="1" applyBorder="1"/>
    <xf numFmtId="9" fontId="11" fillId="0" borderId="0" xfId="2" applyFont="1" applyFill="1" applyBorder="1" applyAlignment="1">
      <alignment horizontal="right" vertical="center"/>
    </xf>
    <xf numFmtId="165" fontId="4" fillId="0" borderId="0" xfId="0" applyNumberFormat="1" applyFont="1" applyFill="1" applyBorder="1" applyAlignment="1">
      <alignment vertical="center"/>
    </xf>
    <xf numFmtId="0" fontId="4" fillId="0" borderId="2" xfId="0" applyFont="1" applyFill="1" applyBorder="1" applyAlignment="1">
      <alignment horizontal="left" vertical="center" wrapText="1"/>
    </xf>
    <xf numFmtId="0" fontId="15" fillId="0" borderId="2" xfId="0" applyFont="1" applyFill="1" applyBorder="1" applyAlignment="1">
      <alignment horizontal="center" vertical="center"/>
    </xf>
    <xf numFmtId="0" fontId="11" fillId="0" borderId="7" xfId="0" applyFont="1" applyFill="1" applyBorder="1" applyAlignment="1">
      <alignment horizontal="right" vertical="center" wrapText="1"/>
    </xf>
    <xf numFmtId="165" fontId="2" fillId="0" borderId="7" xfId="1" applyNumberFormat="1" applyFont="1" applyFill="1" applyBorder="1"/>
    <xf numFmtId="165" fontId="4" fillId="0" borderId="0" xfId="1" applyNumberFormat="1" applyFont="1" applyFill="1" applyBorder="1" applyAlignment="1">
      <alignment horizontal="center" vertical="center"/>
    </xf>
    <xf numFmtId="0" fontId="11" fillId="0" borderId="2" xfId="0" applyFont="1" applyFill="1" applyBorder="1" applyAlignment="1">
      <alignment horizontal="center" vertical="center"/>
    </xf>
    <xf numFmtId="164" fontId="3" fillId="0" borderId="2" xfId="1" applyFont="1" applyFill="1" applyBorder="1" applyAlignment="1">
      <alignment vertical="center"/>
    </xf>
    <xf numFmtId="9" fontId="6" fillId="0" borderId="2" xfId="2" applyFont="1" applyFill="1" applyBorder="1" applyAlignment="1">
      <alignment vertical="center"/>
    </xf>
    <xf numFmtId="0" fontId="3" fillId="0" borderId="0" xfId="0" applyFont="1" applyFill="1" applyBorder="1" applyAlignment="1">
      <alignment horizontal="center" vertical="center"/>
    </xf>
    <xf numFmtId="0" fontId="9" fillId="0" borderId="0" xfId="0" applyFont="1" applyFill="1" applyBorder="1" applyAlignment="1">
      <alignment vertical="center" wrapText="1"/>
    </xf>
    <xf numFmtId="0" fontId="12" fillId="0" borderId="0" xfId="0" applyFont="1" applyFill="1" applyBorder="1" applyAlignment="1">
      <alignment horizontal="center" vertical="center"/>
    </xf>
    <xf numFmtId="9" fontId="6" fillId="0" borderId="0" xfId="2" applyFont="1" applyFill="1" applyBorder="1" applyAlignment="1">
      <alignment vertical="center"/>
    </xf>
    <xf numFmtId="0" fontId="11" fillId="0" borderId="2" xfId="0" applyFont="1" applyFill="1" applyBorder="1" applyAlignment="1">
      <alignment horizontal="left" vertical="center" wrapText="1"/>
    </xf>
    <xf numFmtId="0" fontId="3" fillId="0" borderId="0" xfId="0" applyFont="1" applyFill="1" applyBorder="1" applyAlignment="1">
      <alignment vertical="center"/>
    </xf>
    <xf numFmtId="0" fontId="16" fillId="0" borderId="2" xfId="0" applyFont="1" applyFill="1" applyBorder="1" applyAlignment="1">
      <alignment vertical="center" wrapText="1"/>
    </xf>
    <xf numFmtId="165" fontId="3" fillId="0" borderId="2" xfId="1" applyNumberFormat="1" applyFont="1" applyFill="1" applyBorder="1" applyAlignment="1">
      <alignment vertical="center"/>
    </xf>
    <xf numFmtId="165" fontId="3" fillId="0" borderId="2" xfId="0" applyNumberFormat="1" applyFont="1" applyFill="1" applyBorder="1" applyAlignment="1">
      <alignment vertical="center"/>
    </xf>
    <xf numFmtId="0" fontId="6" fillId="0" borderId="8" xfId="0" applyFont="1" applyFill="1" applyBorder="1" applyAlignment="1">
      <alignment horizontal="center" vertical="center"/>
    </xf>
    <xf numFmtId="0" fontId="6" fillId="0" borderId="8" xfId="0" applyFont="1" applyFill="1" applyBorder="1" applyAlignment="1">
      <alignment horizontal="center" vertical="center" wrapText="1"/>
    </xf>
    <xf numFmtId="165" fontId="6" fillId="0" borderId="8" xfId="1" applyNumberFormat="1" applyFont="1" applyFill="1" applyBorder="1" applyAlignment="1">
      <alignment horizontal="center" vertical="center"/>
    </xf>
    <xf numFmtId="0" fontId="8" fillId="0" borderId="2"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2" xfId="0" applyFont="1" applyFill="1" applyBorder="1" applyAlignment="1">
      <alignment horizontal="left" vertical="center" wrapText="1"/>
    </xf>
    <xf numFmtId="0" fontId="2" fillId="0" borderId="2" xfId="0" applyFont="1" applyFill="1" applyBorder="1" applyAlignment="1">
      <alignment wrapText="1"/>
    </xf>
    <xf numFmtId="165" fontId="2" fillId="0" borderId="2" xfId="0" applyNumberFormat="1" applyFont="1" applyFill="1" applyBorder="1"/>
    <xf numFmtId="0" fontId="17" fillId="0" borderId="0" xfId="0" applyFont="1" applyFill="1"/>
    <xf numFmtId="0" fontId="18" fillId="0" borderId="0" xfId="0" applyFont="1" applyFill="1"/>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ivixsas-my.sharepoint.com/personal/llopez_divixsa_com/Documents/Divix/Clientes%20-%20Proyectos/VALORMAS/NODOS/ANDES/COSTOS%20ANDE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ferta"/>
      <sheetName val="Consumibles"/>
      <sheetName val="COSTOS"/>
      <sheetName val="COSTOS (2)"/>
      <sheetName val="Hoja1"/>
      <sheetName val="SALA DE CONTROL 8+1 P"/>
      <sheetName val="SALA 8+1P"/>
      <sheetName val="TRM"/>
      <sheetName val="BD"/>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3656C7-62AE-4215-9419-ED0DEC753D42}">
  <dimension ref="A3:H183"/>
  <sheetViews>
    <sheetView tabSelected="1" zoomScale="80" zoomScaleNormal="80" workbookViewId="0">
      <selection activeCell="A41" sqref="A1:XFD1048576"/>
    </sheetView>
  </sheetViews>
  <sheetFormatPr baseColWidth="10" defaultRowHeight="14.5" x14ac:dyDescent="0.35"/>
  <cols>
    <col min="1" max="1" width="10.90625" style="16"/>
    <col min="2" max="2" width="168.1796875" style="16" customWidth="1"/>
    <col min="3" max="3" width="15.26953125" style="16" bestFit="1" customWidth="1"/>
    <col min="4" max="4" width="15" style="16" customWidth="1"/>
    <col min="5" max="5" width="13.54296875" style="16" customWidth="1"/>
    <col min="6" max="6" width="18" style="16" bestFit="1" customWidth="1"/>
    <col min="7" max="7" width="33.453125" style="16" customWidth="1"/>
    <col min="8" max="8" width="30" style="16" customWidth="1"/>
    <col min="9" max="9" width="16" style="16" customWidth="1"/>
    <col min="10" max="16384" width="10.90625" style="16"/>
  </cols>
  <sheetData>
    <row r="3" spans="1:8" ht="15.5" x14ac:dyDescent="0.35">
      <c r="A3" s="11"/>
      <c r="B3" s="12"/>
      <c r="C3" s="13"/>
      <c r="D3" s="13"/>
      <c r="E3" s="14"/>
      <c r="F3" s="14"/>
      <c r="G3" s="15"/>
      <c r="H3" s="15"/>
    </row>
    <row r="4" spans="1:8" ht="18" x14ac:dyDescent="0.35">
      <c r="A4" s="17" t="s">
        <v>117</v>
      </c>
      <c r="B4" s="18"/>
      <c r="C4" s="18"/>
      <c r="D4" s="18"/>
      <c r="E4" s="18"/>
      <c r="F4" s="18"/>
      <c r="G4" s="19"/>
      <c r="H4" s="19"/>
    </row>
    <row r="5" spans="1:8" ht="18" x14ac:dyDescent="0.35">
      <c r="A5" s="20"/>
      <c r="B5" s="21"/>
      <c r="C5" s="21"/>
      <c r="D5" s="21"/>
      <c r="E5" s="21"/>
      <c r="F5" s="21"/>
      <c r="G5" s="22"/>
      <c r="H5" s="22"/>
    </row>
    <row r="6" spans="1:8" ht="15.5" x14ac:dyDescent="0.35">
      <c r="A6" s="19" t="s">
        <v>0</v>
      </c>
      <c r="B6" s="19"/>
      <c r="C6" s="19"/>
      <c r="D6" s="19"/>
      <c r="E6" s="19"/>
      <c r="F6" s="19"/>
      <c r="G6" s="19"/>
      <c r="H6" s="19"/>
    </row>
    <row r="7" spans="1:8" ht="15.5" x14ac:dyDescent="0.35">
      <c r="A7" s="23" t="s">
        <v>1</v>
      </c>
      <c r="B7" s="24" t="s">
        <v>2</v>
      </c>
      <c r="C7" s="25" t="s">
        <v>3</v>
      </c>
      <c r="D7" s="26" t="s">
        <v>4</v>
      </c>
      <c r="E7" s="25" t="s">
        <v>5</v>
      </c>
      <c r="F7" s="25" t="s">
        <v>6</v>
      </c>
      <c r="G7" s="26" t="s">
        <v>7</v>
      </c>
      <c r="H7" s="27" t="s">
        <v>8</v>
      </c>
    </row>
    <row r="8" spans="1:8" ht="15" thickBot="1" x14ac:dyDescent="0.4">
      <c r="A8" s="28"/>
      <c r="B8" s="29" t="s">
        <v>9</v>
      </c>
      <c r="C8" s="30"/>
      <c r="D8" s="30"/>
      <c r="E8" s="30"/>
      <c r="F8" s="30"/>
      <c r="G8" s="30"/>
      <c r="H8" s="30"/>
    </row>
    <row r="9" spans="1:8" ht="278.25" customHeight="1" thickBot="1" x14ac:dyDescent="0.4">
      <c r="A9" s="31">
        <v>1</v>
      </c>
      <c r="B9" s="32" t="s">
        <v>10</v>
      </c>
      <c r="C9" s="31" t="s">
        <v>11</v>
      </c>
      <c r="D9" s="33">
        <v>1</v>
      </c>
      <c r="E9" s="33"/>
      <c r="F9" s="33"/>
      <c r="G9" s="33"/>
      <c r="H9" s="33">
        <f>D9*G9</f>
        <v>0</v>
      </c>
    </row>
    <row r="10" spans="1:8" ht="29.25" customHeight="1" x14ac:dyDescent="0.35">
      <c r="A10" s="20"/>
      <c r="B10" s="21"/>
      <c r="C10" s="21"/>
      <c r="D10" s="21"/>
      <c r="E10" s="21"/>
      <c r="F10" s="21"/>
      <c r="G10" s="34" t="s">
        <v>12</v>
      </c>
      <c r="H10" s="35">
        <f>SUM(H7:H9)</f>
        <v>0</v>
      </c>
    </row>
    <row r="11" spans="1:8" ht="29.25" customHeight="1" x14ac:dyDescent="0.35">
      <c r="A11" s="20"/>
      <c r="B11" s="21"/>
      <c r="C11" s="21"/>
      <c r="D11" s="21"/>
      <c r="E11" s="21"/>
      <c r="F11" s="21"/>
      <c r="G11" s="34" t="s">
        <v>13</v>
      </c>
      <c r="H11" s="35">
        <f>H10*19%</f>
        <v>0</v>
      </c>
    </row>
    <row r="12" spans="1:8" ht="29.25" customHeight="1" x14ac:dyDescent="0.35">
      <c r="A12" s="20"/>
      <c r="B12" s="21"/>
      <c r="C12" s="21"/>
      <c r="D12" s="21"/>
      <c r="E12" s="21"/>
      <c r="F12" s="21"/>
      <c r="G12" s="34" t="s">
        <v>106</v>
      </c>
      <c r="H12" s="35">
        <f>H10+H11</f>
        <v>0</v>
      </c>
    </row>
    <row r="13" spans="1:8" ht="18" x14ac:dyDescent="0.35">
      <c r="A13" s="20"/>
      <c r="B13" s="21"/>
      <c r="C13" s="21"/>
      <c r="D13" s="21"/>
      <c r="E13" s="21"/>
      <c r="F13" s="21"/>
      <c r="G13" s="22"/>
      <c r="H13" s="22"/>
    </row>
    <row r="14" spans="1:8" ht="15.5" x14ac:dyDescent="0.35">
      <c r="A14" s="11"/>
      <c r="B14" s="12"/>
      <c r="C14" s="13"/>
      <c r="D14" s="13"/>
      <c r="E14" s="14"/>
      <c r="F14" s="14"/>
      <c r="G14" s="15"/>
      <c r="H14" s="15"/>
    </row>
    <row r="15" spans="1:8" ht="15.5" x14ac:dyDescent="0.35">
      <c r="A15" s="19" t="s">
        <v>15</v>
      </c>
      <c r="B15" s="19"/>
      <c r="C15" s="19"/>
      <c r="D15" s="19"/>
      <c r="E15" s="19"/>
      <c r="F15" s="19"/>
      <c r="G15" s="19"/>
      <c r="H15" s="19"/>
    </row>
    <row r="16" spans="1:8" ht="32.25" customHeight="1" x14ac:dyDescent="0.35">
      <c r="A16" s="23" t="s">
        <v>1</v>
      </c>
      <c r="B16" s="24" t="s">
        <v>2</v>
      </c>
      <c r="C16" s="25" t="s">
        <v>3</v>
      </c>
      <c r="D16" s="26" t="s">
        <v>4</v>
      </c>
      <c r="E16" s="25" t="s">
        <v>5</v>
      </c>
      <c r="F16" s="25" t="s">
        <v>6</v>
      </c>
      <c r="G16" s="26" t="s">
        <v>7</v>
      </c>
      <c r="H16" s="27" t="s">
        <v>8</v>
      </c>
    </row>
    <row r="17" spans="1:8" ht="31" x14ac:dyDescent="0.35">
      <c r="A17" s="36">
        <v>2</v>
      </c>
      <c r="B17" s="37" t="s">
        <v>16</v>
      </c>
      <c r="C17" s="38">
        <v>10</v>
      </c>
      <c r="D17" s="36" t="s">
        <v>17</v>
      </c>
      <c r="E17" s="39"/>
      <c r="F17" s="36"/>
      <c r="G17" s="8"/>
      <c r="H17" s="40">
        <f>G17*C17</f>
        <v>0</v>
      </c>
    </row>
    <row r="18" spans="1:8" ht="31" x14ac:dyDescent="0.35">
      <c r="A18" s="36">
        <f>+A17+1</f>
        <v>3</v>
      </c>
      <c r="B18" s="37" t="s">
        <v>18</v>
      </c>
      <c r="C18" s="38">
        <v>4</v>
      </c>
      <c r="D18" s="36" t="s">
        <v>17</v>
      </c>
      <c r="E18" s="39"/>
      <c r="F18" s="36"/>
      <c r="G18" s="8"/>
      <c r="H18" s="40">
        <f t="shared" ref="H18:H19" si="0">G18*C18</f>
        <v>0</v>
      </c>
    </row>
    <row r="19" spans="1:8" ht="31" x14ac:dyDescent="0.35">
      <c r="A19" s="36">
        <f>+A18+1</f>
        <v>4</v>
      </c>
      <c r="B19" s="37" t="s">
        <v>19</v>
      </c>
      <c r="C19" s="38">
        <v>4</v>
      </c>
      <c r="D19" s="36" t="s">
        <v>17</v>
      </c>
      <c r="E19" s="39"/>
      <c r="F19" s="36"/>
      <c r="G19" s="8"/>
      <c r="H19" s="40">
        <f t="shared" si="0"/>
        <v>0</v>
      </c>
    </row>
    <row r="20" spans="1:8" ht="15.5" x14ac:dyDescent="0.35">
      <c r="A20" s="41"/>
      <c r="B20" s="41"/>
      <c r="C20" s="41"/>
      <c r="D20" s="41"/>
      <c r="E20" s="42"/>
      <c r="F20" s="43"/>
      <c r="G20" s="34" t="s">
        <v>12</v>
      </c>
      <c r="H20" s="35">
        <f>SUM(H17:H19)</f>
        <v>0</v>
      </c>
    </row>
    <row r="21" spans="1:8" ht="15.5" x14ac:dyDescent="0.35">
      <c r="A21" s="44"/>
      <c r="B21" s="44"/>
      <c r="C21" s="44"/>
      <c r="D21" s="44"/>
      <c r="E21" s="45"/>
      <c r="F21" s="46"/>
      <c r="G21" s="47" t="s">
        <v>13</v>
      </c>
      <c r="H21" s="35">
        <f>H20*19%</f>
        <v>0</v>
      </c>
    </row>
    <row r="22" spans="1:8" ht="15.5" x14ac:dyDescent="0.35">
      <c r="A22" s="44"/>
      <c r="B22" s="44"/>
      <c r="C22" s="44"/>
      <c r="D22" s="44"/>
      <c r="E22" s="45"/>
      <c r="F22" s="46"/>
      <c r="G22" s="47" t="s">
        <v>14</v>
      </c>
      <c r="H22" s="48">
        <f>SUM(H20:H21)</f>
        <v>0</v>
      </c>
    </row>
    <row r="23" spans="1:8" ht="15.5" x14ac:dyDescent="0.35">
      <c r="A23" s="49"/>
      <c r="B23" s="50"/>
      <c r="C23" s="51"/>
      <c r="D23" s="51"/>
      <c r="E23" s="15"/>
      <c r="F23" s="49"/>
      <c r="G23" s="15"/>
      <c r="H23" s="15"/>
    </row>
    <row r="24" spans="1:8" ht="15.5" x14ac:dyDescent="0.35">
      <c r="A24" s="7" t="s">
        <v>20</v>
      </c>
      <c r="B24" s="7"/>
      <c r="C24" s="7"/>
      <c r="D24" s="7"/>
      <c r="E24" s="7"/>
      <c r="F24" s="7"/>
      <c r="G24" s="7"/>
      <c r="H24" s="7"/>
    </row>
    <row r="25" spans="1:8" ht="15.5" x14ac:dyDescent="0.35">
      <c r="A25" s="23" t="s">
        <v>1</v>
      </c>
      <c r="B25" s="24" t="s">
        <v>2</v>
      </c>
      <c r="C25" s="25" t="s">
        <v>3</v>
      </c>
      <c r="D25" s="25" t="s">
        <v>4</v>
      </c>
      <c r="E25" s="25" t="s">
        <v>5</v>
      </c>
      <c r="F25" s="25" t="s">
        <v>6</v>
      </c>
      <c r="G25" s="25" t="s">
        <v>21</v>
      </c>
      <c r="H25" s="25" t="s">
        <v>8</v>
      </c>
    </row>
    <row r="26" spans="1:8" ht="31" x14ac:dyDescent="0.35">
      <c r="A26" s="36">
        <f>A19+1</f>
        <v>5</v>
      </c>
      <c r="B26" s="37" t="s">
        <v>114</v>
      </c>
      <c r="C26" s="36">
        <v>15</v>
      </c>
      <c r="D26" s="1" t="s">
        <v>22</v>
      </c>
      <c r="E26" s="39"/>
      <c r="F26" s="36"/>
      <c r="G26" s="8"/>
      <c r="H26" s="52">
        <f>C26*G26</f>
        <v>0</v>
      </c>
    </row>
    <row r="27" spans="1:8" ht="31" x14ac:dyDescent="0.35">
      <c r="A27" s="36">
        <f>+A26+1</f>
        <v>6</v>
      </c>
      <c r="B27" s="37" t="s">
        <v>23</v>
      </c>
      <c r="C27" s="36">
        <v>100</v>
      </c>
      <c r="D27" s="1" t="s">
        <v>24</v>
      </c>
      <c r="E27" s="39"/>
      <c r="F27" s="36"/>
      <c r="G27" s="8"/>
      <c r="H27" s="52">
        <f t="shared" ref="H27:H35" si="1">C27*G27</f>
        <v>0</v>
      </c>
    </row>
    <row r="28" spans="1:8" ht="31" x14ac:dyDescent="0.35">
      <c r="A28" s="36">
        <f t="shared" ref="A28:A35" si="2">+A27+1</f>
        <v>7</v>
      </c>
      <c r="B28" s="37" t="s">
        <v>25</v>
      </c>
      <c r="C28" s="36">
        <v>100</v>
      </c>
      <c r="D28" s="1" t="s">
        <v>24</v>
      </c>
      <c r="E28" s="39"/>
      <c r="F28" s="36"/>
      <c r="G28" s="8"/>
      <c r="H28" s="52">
        <f t="shared" si="1"/>
        <v>0</v>
      </c>
    </row>
    <row r="29" spans="1:8" ht="15.5" x14ac:dyDescent="0.35">
      <c r="A29" s="36">
        <f t="shared" si="2"/>
        <v>8</v>
      </c>
      <c r="B29" s="37" t="s">
        <v>26</v>
      </c>
      <c r="C29" s="36">
        <v>100</v>
      </c>
      <c r="D29" s="1" t="s">
        <v>24</v>
      </c>
      <c r="E29" s="39"/>
      <c r="F29" s="36"/>
      <c r="G29" s="8"/>
      <c r="H29" s="52">
        <f t="shared" si="1"/>
        <v>0</v>
      </c>
    </row>
    <row r="30" spans="1:8" ht="31" x14ac:dyDescent="0.35">
      <c r="A30" s="36">
        <f t="shared" si="2"/>
        <v>9</v>
      </c>
      <c r="B30" s="37" t="s">
        <v>27</v>
      </c>
      <c r="C30" s="36">
        <v>2</v>
      </c>
      <c r="D30" s="1" t="s">
        <v>24</v>
      </c>
      <c r="E30" s="39"/>
      <c r="F30" s="36"/>
      <c r="G30" s="8"/>
      <c r="H30" s="52">
        <f t="shared" si="1"/>
        <v>0</v>
      </c>
    </row>
    <row r="31" spans="1:8" ht="15.5" x14ac:dyDescent="0.35">
      <c r="A31" s="36">
        <f t="shared" si="2"/>
        <v>10</v>
      </c>
      <c r="B31" s="37" t="s">
        <v>28</v>
      </c>
      <c r="C31" s="36">
        <v>121</v>
      </c>
      <c r="D31" s="1" t="s">
        <v>22</v>
      </c>
      <c r="E31" s="39"/>
      <c r="F31" s="36"/>
      <c r="G31" s="8"/>
      <c r="H31" s="52">
        <f t="shared" si="1"/>
        <v>0</v>
      </c>
    </row>
    <row r="32" spans="1:8" ht="31" x14ac:dyDescent="0.35">
      <c r="A32" s="36">
        <f t="shared" si="2"/>
        <v>11</v>
      </c>
      <c r="B32" s="37" t="s">
        <v>29</v>
      </c>
      <c r="C32" s="36">
        <v>29040</v>
      </c>
      <c r="D32" s="1" t="s">
        <v>24</v>
      </c>
      <c r="E32" s="39"/>
      <c r="F32" s="36"/>
      <c r="G32" s="8"/>
      <c r="H32" s="52">
        <f t="shared" si="1"/>
        <v>0</v>
      </c>
    </row>
    <row r="33" spans="1:8" ht="31" x14ac:dyDescent="0.35">
      <c r="A33" s="36">
        <f t="shared" si="2"/>
        <v>12</v>
      </c>
      <c r="B33" s="37" t="s">
        <v>30</v>
      </c>
      <c r="C33" s="36">
        <v>500</v>
      </c>
      <c r="D33" s="1" t="s">
        <v>24</v>
      </c>
      <c r="E33" s="39"/>
      <c r="F33" s="36"/>
      <c r="G33" s="8"/>
      <c r="H33" s="52">
        <f t="shared" si="1"/>
        <v>0</v>
      </c>
    </row>
    <row r="34" spans="1:8" ht="31" x14ac:dyDescent="0.35">
      <c r="A34" s="36">
        <f t="shared" si="2"/>
        <v>13</v>
      </c>
      <c r="B34" s="37" t="s">
        <v>31</v>
      </c>
      <c r="C34" s="36">
        <v>363</v>
      </c>
      <c r="D34" s="1" t="s">
        <v>24</v>
      </c>
      <c r="E34" s="39"/>
      <c r="F34" s="36"/>
      <c r="G34" s="8"/>
      <c r="H34" s="52">
        <f t="shared" si="1"/>
        <v>0</v>
      </c>
    </row>
    <row r="35" spans="1:8" ht="15.5" x14ac:dyDescent="0.35">
      <c r="A35" s="36">
        <f t="shared" si="2"/>
        <v>14</v>
      </c>
      <c r="B35" s="37" t="s">
        <v>32</v>
      </c>
      <c r="C35" s="36">
        <v>90.75</v>
      </c>
      <c r="D35" s="1" t="s">
        <v>22</v>
      </c>
      <c r="E35" s="39"/>
      <c r="F35" s="36"/>
      <c r="G35" s="8"/>
      <c r="H35" s="52">
        <f t="shared" si="1"/>
        <v>0</v>
      </c>
    </row>
    <row r="36" spans="1:8" ht="15.5" x14ac:dyDescent="0.35">
      <c r="A36" s="53"/>
      <c r="B36" s="53"/>
      <c r="C36" s="53"/>
      <c r="D36" s="53"/>
      <c r="E36" s="39"/>
      <c r="F36" s="36"/>
      <c r="G36" s="34" t="s">
        <v>12</v>
      </c>
      <c r="H36" s="35">
        <f>SUM(H26:H35)</f>
        <v>0</v>
      </c>
    </row>
    <row r="37" spans="1:8" ht="15.5" x14ac:dyDescent="0.35">
      <c r="A37" s="44"/>
      <c r="B37" s="44"/>
      <c r="C37" s="44"/>
      <c r="D37" s="44"/>
      <c r="E37" s="45"/>
      <c r="F37" s="46"/>
      <c r="G37" s="47" t="s">
        <v>13</v>
      </c>
      <c r="H37" s="54">
        <f>H36*19%</f>
        <v>0</v>
      </c>
    </row>
    <row r="38" spans="1:8" ht="15.5" x14ac:dyDescent="0.35">
      <c r="A38" s="44"/>
      <c r="B38" s="44"/>
      <c r="C38" s="44"/>
      <c r="D38" s="44"/>
      <c r="E38" s="45"/>
      <c r="F38" s="46"/>
      <c r="G38" s="47" t="s">
        <v>14</v>
      </c>
      <c r="H38" s="55">
        <f>SUM(H36:H37)</f>
        <v>0</v>
      </c>
    </row>
    <row r="39" spans="1:8" ht="15.5" x14ac:dyDescent="0.35">
      <c r="A39" s="44"/>
      <c r="B39" s="44"/>
      <c r="C39" s="44"/>
      <c r="D39" s="44"/>
      <c r="E39" s="45"/>
      <c r="F39" s="46"/>
    </row>
    <row r="40" spans="1:8" ht="15.5" x14ac:dyDescent="0.35">
      <c r="A40" s="49"/>
      <c r="B40" s="50"/>
      <c r="C40" s="51"/>
      <c r="D40" s="51"/>
      <c r="E40" s="15"/>
      <c r="F40" s="49"/>
      <c r="G40" s="15"/>
      <c r="H40" s="15"/>
    </row>
    <row r="41" spans="1:8" ht="15.5" x14ac:dyDescent="0.35">
      <c r="A41" s="7" t="s">
        <v>33</v>
      </c>
      <c r="B41" s="7"/>
      <c r="C41" s="7"/>
      <c r="D41" s="7"/>
      <c r="E41" s="7"/>
      <c r="F41" s="7"/>
      <c r="G41" s="7"/>
      <c r="H41" s="7"/>
    </row>
    <row r="42" spans="1:8" ht="15.5" x14ac:dyDescent="0.35">
      <c r="A42" s="23" t="s">
        <v>1</v>
      </c>
      <c r="B42" s="24" t="s">
        <v>2</v>
      </c>
      <c r="C42" s="25" t="s">
        <v>3</v>
      </c>
      <c r="D42" s="25" t="s">
        <v>4</v>
      </c>
      <c r="E42" s="25" t="s">
        <v>5</v>
      </c>
      <c r="F42" s="25" t="s">
        <v>6</v>
      </c>
      <c r="G42" s="25" t="s">
        <v>21</v>
      </c>
      <c r="H42" s="25" t="s">
        <v>8</v>
      </c>
    </row>
    <row r="43" spans="1:8" ht="15.5" x14ac:dyDescent="0.35">
      <c r="A43" s="36">
        <f>A35+1</f>
        <v>15</v>
      </c>
      <c r="B43" s="37" t="s">
        <v>34</v>
      </c>
      <c r="C43" s="36">
        <v>1200</v>
      </c>
      <c r="D43" s="1" t="s">
        <v>24</v>
      </c>
      <c r="E43" s="39"/>
      <c r="F43" s="36"/>
      <c r="G43" s="40"/>
      <c r="H43" s="52">
        <f t="shared" ref="H43:H52" si="3">C43*G43</f>
        <v>0</v>
      </c>
    </row>
    <row r="44" spans="1:8" ht="31" x14ac:dyDescent="0.35">
      <c r="A44" s="36">
        <f t="shared" ref="A44:A52" si="4">+A43+1</f>
        <v>16</v>
      </c>
      <c r="B44" s="37" t="s">
        <v>25</v>
      </c>
      <c r="C44" s="36">
        <v>100</v>
      </c>
      <c r="D44" s="1" t="s">
        <v>24</v>
      </c>
      <c r="E44" s="39"/>
      <c r="F44" s="36"/>
      <c r="G44" s="40"/>
      <c r="H44" s="52">
        <f t="shared" si="3"/>
        <v>0</v>
      </c>
    </row>
    <row r="45" spans="1:8" ht="15.5" x14ac:dyDescent="0.35">
      <c r="A45" s="36">
        <f t="shared" si="4"/>
        <v>17</v>
      </c>
      <c r="B45" s="37" t="s">
        <v>35</v>
      </c>
      <c r="C45" s="36">
        <v>100</v>
      </c>
      <c r="D45" s="1" t="s">
        <v>22</v>
      </c>
      <c r="E45" s="39"/>
      <c r="F45" s="36"/>
      <c r="G45" s="40"/>
      <c r="H45" s="52">
        <f t="shared" si="3"/>
        <v>0</v>
      </c>
    </row>
    <row r="46" spans="1:8" ht="15.5" x14ac:dyDescent="0.35">
      <c r="A46" s="36">
        <f t="shared" si="4"/>
        <v>18</v>
      </c>
      <c r="B46" s="37" t="s">
        <v>36</v>
      </c>
      <c r="C46" s="36">
        <v>4</v>
      </c>
      <c r="D46" s="1" t="s">
        <v>22</v>
      </c>
      <c r="E46" s="39"/>
      <c r="F46" s="36"/>
      <c r="G46" s="40"/>
      <c r="H46" s="52">
        <f t="shared" si="3"/>
        <v>0</v>
      </c>
    </row>
    <row r="47" spans="1:8" ht="15.5" x14ac:dyDescent="0.35">
      <c r="A47" s="36">
        <f t="shared" si="4"/>
        <v>19</v>
      </c>
      <c r="B47" s="37" t="s">
        <v>37</v>
      </c>
      <c r="C47" s="36">
        <v>10</v>
      </c>
      <c r="D47" s="1" t="s">
        <v>22</v>
      </c>
      <c r="E47" s="39"/>
      <c r="F47" s="36"/>
      <c r="G47" s="40"/>
      <c r="H47" s="52">
        <f t="shared" si="3"/>
        <v>0</v>
      </c>
    </row>
    <row r="48" spans="1:8" ht="31" x14ac:dyDescent="0.35">
      <c r="A48" s="36">
        <f t="shared" si="4"/>
        <v>20</v>
      </c>
      <c r="B48" s="37" t="s">
        <v>38</v>
      </c>
      <c r="C48" s="36">
        <v>300</v>
      </c>
      <c r="D48" s="1" t="s">
        <v>22</v>
      </c>
      <c r="E48" s="39"/>
      <c r="F48" s="36"/>
      <c r="G48" s="40"/>
      <c r="H48" s="52">
        <f t="shared" si="3"/>
        <v>0</v>
      </c>
    </row>
    <row r="49" spans="1:8" ht="31" x14ac:dyDescent="0.35">
      <c r="A49" s="36">
        <f t="shared" si="4"/>
        <v>21</v>
      </c>
      <c r="B49" s="37" t="s">
        <v>39</v>
      </c>
      <c r="C49" s="36">
        <v>3</v>
      </c>
      <c r="D49" s="1" t="s">
        <v>22</v>
      </c>
      <c r="E49" s="39"/>
      <c r="F49" s="36"/>
      <c r="G49" s="40"/>
      <c r="H49" s="52">
        <f t="shared" si="3"/>
        <v>0</v>
      </c>
    </row>
    <row r="50" spans="1:8" ht="31" x14ac:dyDescent="0.35">
      <c r="A50" s="36">
        <f t="shared" si="4"/>
        <v>22</v>
      </c>
      <c r="B50" s="37" t="s">
        <v>40</v>
      </c>
      <c r="C50" s="36">
        <v>6</v>
      </c>
      <c r="D50" s="1" t="s">
        <v>22</v>
      </c>
      <c r="E50" s="39"/>
      <c r="F50" s="36"/>
      <c r="G50" s="40"/>
      <c r="H50" s="52">
        <f t="shared" si="3"/>
        <v>0</v>
      </c>
    </row>
    <row r="51" spans="1:8" ht="46.5" x14ac:dyDescent="0.35">
      <c r="A51" s="36">
        <f t="shared" si="4"/>
        <v>23</v>
      </c>
      <c r="B51" s="37" t="s">
        <v>41</v>
      </c>
      <c r="C51" s="36">
        <v>1</v>
      </c>
      <c r="D51" s="1" t="s">
        <v>22</v>
      </c>
      <c r="E51" s="39"/>
      <c r="F51" s="36"/>
      <c r="G51" s="40"/>
      <c r="H51" s="52">
        <f t="shared" si="3"/>
        <v>0</v>
      </c>
    </row>
    <row r="52" spans="1:8" ht="15.5" x14ac:dyDescent="0.35">
      <c r="A52" s="36">
        <f t="shared" si="4"/>
        <v>24</v>
      </c>
      <c r="B52" s="37" t="s">
        <v>42</v>
      </c>
      <c r="C52" s="36">
        <v>121</v>
      </c>
      <c r="D52" s="1" t="s">
        <v>22</v>
      </c>
      <c r="E52" s="39"/>
      <c r="F52" s="36"/>
      <c r="G52" s="40"/>
      <c r="H52" s="52">
        <f t="shared" si="3"/>
        <v>0</v>
      </c>
    </row>
    <row r="53" spans="1:8" ht="15.5" x14ac:dyDescent="0.35">
      <c r="A53" s="53"/>
      <c r="B53" s="53"/>
      <c r="C53" s="53"/>
      <c r="D53" s="53"/>
      <c r="E53" s="39"/>
      <c r="F53" s="36"/>
      <c r="G53" s="34" t="s">
        <v>12</v>
      </c>
      <c r="H53" s="35">
        <f>SUM(H43:H52)</f>
        <v>0</v>
      </c>
    </row>
    <row r="54" spans="1:8" ht="15.5" x14ac:dyDescent="0.35">
      <c r="A54" s="44"/>
      <c r="B54" s="44"/>
      <c r="C54" s="44"/>
      <c r="D54" s="44"/>
      <c r="E54" s="45"/>
      <c r="F54" s="46"/>
      <c r="G54" s="47" t="s">
        <v>13</v>
      </c>
      <c r="H54" s="54">
        <f>H53*19%</f>
        <v>0</v>
      </c>
    </row>
    <row r="55" spans="1:8" ht="15.5" x14ac:dyDescent="0.35">
      <c r="A55" s="44"/>
      <c r="B55" s="44"/>
      <c r="C55" s="44"/>
      <c r="D55" s="44"/>
      <c r="E55" s="45"/>
      <c r="F55" s="46"/>
      <c r="G55" s="47" t="s">
        <v>14</v>
      </c>
      <c r="H55" s="55">
        <f>SUM(H53:H54)</f>
        <v>0</v>
      </c>
    </row>
    <row r="56" spans="1:8" ht="15.5" x14ac:dyDescent="0.35">
      <c r="A56" s="44"/>
      <c r="B56" s="44"/>
      <c r="C56" s="44"/>
      <c r="D56" s="44"/>
      <c r="E56" s="45"/>
      <c r="F56" s="46"/>
    </row>
    <row r="57" spans="1:8" ht="15.5" x14ac:dyDescent="0.35">
      <c r="A57" s="56"/>
      <c r="B57" s="56"/>
      <c r="C57" s="56"/>
      <c r="D57" s="56"/>
      <c r="E57" s="15"/>
      <c r="F57" s="49"/>
      <c r="G57" s="15"/>
      <c r="H57" s="15"/>
    </row>
    <row r="58" spans="1:8" ht="15.5" x14ac:dyDescent="0.35">
      <c r="A58" s="7" t="s">
        <v>43</v>
      </c>
      <c r="B58" s="7"/>
      <c r="C58" s="7"/>
      <c r="D58" s="7"/>
      <c r="E58" s="7"/>
      <c r="F58" s="7"/>
      <c r="G58" s="7"/>
      <c r="H58" s="7"/>
    </row>
    <row r="59" spans="1:8" ht="15.5" x14ac:dyDescent="0.35">
      <c r="A59" s="23" t="s">
        <v>1</v>
      </c>
      <c r="B59" s="24" t="s">
        <v>2</v>
      </c>
      <c r="C59" s="25" t="s">
        <v>3</v>
      </c>
      <c r="D59" s="25" t="s">
        <v>4</v>
      </c>
      <c r="E59" s="25" t="s">
        <v>5</v>
      </c>
      <c r="F59" s="25" t="s">
        <v>6</v>
      </c>
      <c r="G59" s="25" t="s">
        <v>21</v>
      </c>
      <c r="H59" s="25" t="s">
        <v>8</v>
      </c>
    </row>
    <row r="60" spans="1:8" ht="15.5" x14ac:dyDescent="0.35">
      <c r="A60" s="36">
        <f>A52+1</f>
        <v>25</v>
      </c>
      <c r="B60" s="37" t="s">
        <v>44</v>
      </c>
      <c r="C60" s="36">
        <v>1</v>
      </c>
      <c r="D60" s="1" t="s">
        <v>22</v>
      </c>
      <c r="E60" s="39"/>
      <c r="F60" s="36"/>
      <c r="G60" s="8"/>
      <c r="H60" s="52">
        <f t="shared" ref="H60:H65" si="5">C60*G60</f>
        <v>0</v>
      </c>
    </row>
    <row r="61" spans="1:8" ht="15.5" x14ac:dyDescent="0.35">
      <c r="A61" s="36">
        <f>+A60+1</f>
        <v>26</v>
      </c>
      <c r="B61" s="37" t="s">
        <v>45</v>
      </c>
      <c r="C61" s="36">
        <v>6</v>
      </c>
      <c r="D61" s="1" t="s">
        <v>22</v>
      </c>
      <c r="E61" s="39"/>
      <c r="F61" s="36"/>
      <c r="G61" s="8"/>
      <c r="H61" s="52">
        <f t="shared" si="5"/>
        <v>0</v>
      </c>
    </row>
    <row r="62" spans="1:8" ht="15.5" x14ac:dyDescent="0.35">
      <c r="A62" s="36">
        <f>+A61+1</f>
        <v>27</v>
      </c>
      <c r="B62" s="37" t="s">
        <v>46</v>
      </c>
      <c r="C62" s="36">
        <v>1</v>
      </c>
      <c r="D62" s="1" t="s">
        <v>22</v>
      </c>
      <c r="E62" s="39"/>
      <c r="F62" s="36"/>
      <c r="G62" s="8"/>
      <c r="H62" s="52">
        <f t="shared" si="5"/>
        <v>0</v>
      </c>
    </row>
    <row r="63" spans="1:8" ht="31" x14ac:dyDescent="0.35">
      <c r="A63" s="36">
        <f>+A62+1</f>
        <v>28</v>
      </c>
      <c r="B63" s="9" t="s">
        <v>103</v>
      </c>
      <c r="C63" s="36">
        <v>4</v>
      </c>
      <c r="D63" s="1" t="s">
        <v>22</v>
      </c>
      <c r="E63" s="39"/>
      <c r="F63" s="36"/>
      <c r="G63" s="8"/>
      <c r="H63" s="52">
        <f t="shared" si="5"/>
        <v>0</v>
      </c>
    </row>
    <row r="64" spans="1:8" ht="31" x14ac:dyDescent="0.35">
      <c r="A64" s="36">
        <f>+A63+1</f>
        <v>29</v>
      </c>
      <c r="B64" s="2" t="s">
        <v>47</v>
      </c>
      <c r="C64" s="36">
        <v>1</v>
      </c>
      <c r="D64" s="1" t="s">
        <v>22</v>
      </c>
      <c r="E64" s="39"/>
      <c r="F64" s="36"/>
      <c r="G64" s="8"/>
      <c r="H64" s="52">
        <f t="shared" si="5"/>
        <v>0</v>
      </c>
    </row>
    <row r="65" spans="1:8" ht="31" x14ac:dyDescent="0.35">
      <c r="A65" s="36">
        <f>+A64+1</f>
        <v>30</v>
      </c>
      <c r="B65" s="2" t="s">
        <v>48</v>
      </c>
      <c r="C65" s="36">
        <v>1</v>
      </c>
      <c r="D65" s="1" t="s">
        <v>22</v>
      </c>
      <c r="E65" s="39"/>
      <c r="F65" s="36"/>
      <c r="G65" s="8"/>
      <c r="H65" s="52">
        <f t="shared" si="5"/>
        <v>0</v>
      </c>
    </row>
    <row r="66" spans="1:8" ht="15.5" x14ac:dyDescent="0.35">
      <c r="A66" s="53"/>
      <c r="B66" s="53"/>
      <c r="C66" s="53"/>
      <c r="D66" s="53"/>
      <c r="E66" s="39"/>
      <c r="F66" s="36"/>
      <c r="G66" s="34" t="s">
        <v>12</v>
      </c>
      <c r="H66" s="35">
        <f>SUM(H60:H65)</f>
        <v>0</v>
      </c>
    </row>
    <row r="67" spans="1:8" ht="15.5" x14ac:dyDescent="0.35">
      <c r="A67" s="44"/>
      <c r="B67" s="44"/>
      <c r="C67" s="44"/>
      <c r="D67" s="44"/>
      <c r="E67" s="45"/>
      <c r="F67" s="46"/>
      <c r="G67" s="47" t="s">
        <v>13</v>
      </c>
      <c r="H67" s="54">
        <f>H66*19%</f>
        <v>0</v>
      </c>
    </row>
    <row r="68" spans="1:8" ht="15.5" x14ac:dyDescent="0.35">
      <c r="A68" s="44"/>
      <c r="B68" s="44"/>
      <c r="C68" s="44"/>
      <c r="D68" s="44"/>
      <c r="E68" s="45"/>
      <c r="F68" s="46"/>
      <c r="G68" s="47" t="s">
        <v>14</v>
      </c>
      <c r="H68" s="55">
        <f>SUM(H66:H67)</f>
        <v>0</v>
      </c>
    </row>
    <row r="69" spans="1:8" ht="15.5" x14ac:dyDescent="0.35">
      <c r="A69" s="44"/>
      <c r="B69" s="44"/>
      <c r="C69" s="44"/>
      <c r="D69" s="44"/>
      <c r="E69" s="45"/>
      <c r="F69" s="46"/>
      <c r="G69" s="45"/>
      <c r="H69" s="57"/>
    </row>
    <row r="70" spans="1:8" ht="15.5" x14ac:dyDescent="0.35">
      <c r="A70" s="49"/>
      <c r="B70" s="50"/>
      <c r="C70" s="51"/>
      <c r="D70" s="51"/>
      <c r="E70" s="15"/>
      <c r="F70" s="49"/>
      <c r="G70" s="15"/>
      <c r="H70" s="15"/>
    </row>
    <row r="71" spans="1:8" ht="15.5" x14ac:dyDescent="0.35">
      <c r="A71" s="7" t="s">
        <v>49</v>
      </c>
      <c r="B71" s="7"/>
      <c r="C71" s="7"/>
      <c r="D71" s="7"/>
      <c r="E71" s="7"/>
      <c r="F71" s="7"/>
      <c r="G71" s="7"/>
      <c r="H71" s="7"/>
    </row>
    <row r="72" spans="1:8" ht="15.5" x14ac:dyDescent="0.35">
      <c r="A72" s="23" t="s">
        <v>1</v>
      </c>
      <c r="B72" s="24" t="s">
        <v>2</v>
      </c>
      <c r="C72" s="25" t="s">
        <v>3</v>
      </c>
      <c r="D72" s="25" t="s">
        <v>4</v>
      </c>
      <c r="E72" s="25" t="s">
        <v>5</v>
      </c>
      <c r="F72" s="25" t="s">
        <v>6</v>
      </c>
      <c r="G72" s="25" t="s">
        <v>21</v>
      </c>
      <c r="H72" s="25" t="s">
        <v>8</v>
      </c>
    </row>
    <row r="73" spans="1:8" ht="46.5" x14ac:dyDescent="0.35">
      <c r="A73" s="36">
        <f>A65+1</f>
        <v>31</v>
      </c>
      <c r="B73" s="58" t="s">
        <v>115</v>
      </c>
      <c r="C73" s="59">
        <v>32</v>
      </c>
      <c r="D73" s="36" t="s">
        <v>22</v>
      </c>
      <c r="E73" s="39"/>
      <c r="F73" s="36"/>
      <c r="G73" s="8"/>
      <c r="H73" s="52">
        <f t="shared" ref="H73:H76" si="6">C73*G73</f>
        <v>0</v>
      </c>
    </row>
    <row r="74" spans="1:8" ht="31" x14ac:dyDescent="0.35">
      <c r="A74" s="36">
        <f>+A73+1</f>
        <v>32</v>
      </c>
      <c r="B74" s="37" t="s">
        <v>50</v>
      </c>
      <c r="C74" s="59">
        <v>64</v>
      </c>
      <c r="D74" s="36" t="s">
        <v>22</v>
      </c>
      <c r="E74" s="39"/>
      <c r="F74" s="36"/>
      <c r="G74" s="8"/>
      <c r="H74" s="52">
        <f t="shared" si="6"/>
        <v>0</v>
      </c>
    </row>
    <row r="75" spans="1:8" ht="18.5" x14ac:dyDescent="0.35">
      <c r="A75" s="36">
        <f>+A74+1</f>
        <v>33</v>
      </c>
      <c r="B75" s="37" t="s">
        <v>51</v>
      </c>
      <c r="C75" s="59">
        <v>64</v>
      </c>
      <c r="D75" s="36" t="s">
        <v>22</v>
      </c>
      <c r="E75" s="39"/>
      <c r="F75" s="36"/>
      <c r="G75" s="8"/>
      <c r="H75" s="52">
        <f t="shared" si="6"/>
        <v>0</v>
      </c>
    </row>
    <row r="76" spans="1:8" ht="18.5" x14ac:dyDescent="0.35">
      <c r="A76" s="36">
        <f>+A75+1</f>
        <v>34</v>
      </c>
      <c r="B76" s="37" t="s">
        <v>105</v>
      </c>
      <c r="C76" s="59">
        <v>1</v>
      </c>
      <c r="D76" s="36" t="s">
        <v>22</v>
      </c>
      <c r="E76" s="39"/>
      <c r="F76" s="36"/>
      <c r="G76" s="8"/>
      <c r="H76" s="52">
        <f t="shared" si="6"/>
        <v>0</v>
      </c>
    </row>
    <row r="77" spans="1:8" ht="15.5" x14ac:dyDescent="0.35">
      <c r="A77" s="53"/>
      <c r="B77" s="53"/>
      <c r="C77" s="53"/>
      <c r="D77" s="53"/>
      <c r="E77" s="39"/>
      <c r="F77" s="36"/>
      <c r="G77" s="34" t="s">
        <v>12</v>
      </c>
      <c r="H77" s="35">
        <f>SUM(H73:H76)</f>
        <v>0</v>
      </c>
    </row>
    <row r="78" spans="1:8" ht="15.5" x14ac:dyDescent="0.35">
      <c r="A78" s="49"/>
      <c r="B78" s="50"/>
      <c r="C78" s="51"/>
      <c r="D78" s="51"/>
      <c r="E78" s="15"/>
      <c r="F78" s="49"/>
      <c r="G78" s="47" t="s">
        <v>13</v>
      </c>
      <c r="H78" s="54">
        <f>H77*19%</f>
        <v>0</v>
      </c>
    </row>
    <row r="79" spans="1:8" ht="15.5" x14ac:dyDescent="0.35">
      <c r="A79" s="49"/>
      <c r="B79" s="50"/>
      <c r="C79" s="51"/>
      <c r="D79" s="51"/>
      <c r="E79" s="15"/>
      <c r="F79" s="49"/>
      <c r="G79" s="47" t="s">
        <v>14</v>
      </c>
      <c r="H79" s="55">
        <f>SUM(H77:H78)</f>
        <v>0</v>
      </c>
    </row>
    <row r="80" spans="1:8" ht="15.5" x14ac:dyDescent="0.35">
      <c r="A80" s="49"/>
      <c r="B80" s="50"/>
      <c r="C80" s="51"/>
      <c r="D80" s="51"/>
      <c r="E80" s="15"/>
      <c r="F80" s="49"/>
      <c r="G80" s="60"/>
      <c r="H80" s="61"/>
    </row>
    <row r="81" spans="1:8" ht="15.5" x14ac:dyDescent="0.35">
      <c r="A81" s="7" t="s">
        <v>52</v>
      </c>
      <c r="B81" s="7"/>
      <c r="C81" s="7"/>
      <c r="D81" s="7"/>
      <c r="E81" s="7"/>
      <c r="F81" s="7"/>
      <c r="G81" s="7"/>
      <c r="H81" s="7"/>
    </row>
    <row r="82" spans="1:8" ht="15.5" x14ac:dyDescent="0.35">
      <c r="A82" s="23" t="s">
        <v>1</v>
      </c>
      <c r="B82" s="24" t="s">
        <v>2</v>
      </c>
      <c r="C82" s="25" t="s">
        <v>3</v>
      </c>
      <c r="D82" s="25" t="s">
        <v>4</v>
      </c>
      <c r="E82" s="25" t="s">
        <v>5</v>
      </c>
      <c r="F82" s="25" t="s">
        <v>6</v>
      </c>
      <c r="G82" s="25" t="s">
        <v>21</v>
      </c>
      <c r="H82" s="25" t="s">
        <v>8</v>
      </c>
    </row>
    <row r="83" spans="1:8" ht="62" x14ac:dyDescent="0.35">
      <c r="A83" s="36">
        <f>A76+1</f>
        <v>35</v>
      </c>
      <c r="B83" s="37" t="s">
        <v>53</v>
      </c>
      <c r="C83" s="36">
        <v>1</v>
      </c>
      <c r="D83" s="1" t="s">
        <v>22</v>
      </c>
      <c r="E83" s="39"/>
      <c r="F83" s="36"/>
      <c r="G83" s="8"/>
      <c r="H83" s="52">
        <f t="shared" ref="H83" si="7">C83*G83</f>
        <v>0</v>
      </c>
    </row>
    <row r="84" spans="1:8" ht="15.5" x14ac:dyDescent="0.35">
      <c r="A84" s="36">
        <f>+A83+1</f>
        <v>36</v>
      </c>
      <c r="B84" s="37" t="s">
        <v>54</v>
      </c>
      <c r="C84" s="36">
        <v>1</v>
      </c>
      <c r="D84" s="1" t="s">
        <v>22</v>
      </c>
      <c r="E84" s="39"/>
      <c r="F84" s="36"/>
      <c r="G84" s="8"/>
      <c r="H84" s="52">
        <f>C84*G84</f>
        <v>0</v>
      </c>
    </row>
    <row r="85" spans="1:8" ht="15.5" x14ac:dyDescent="0.35">
      <c r="A85" s="53"/>
      <c r="B85" s="53"/>
      <c r="C85" s="53"/>
      <c r="D85" s="53"/>
      <c r="E85" s="39"/>
      <c r="F85" s="36"/>
      <c r="G85" s="34" t="s">
        <v>12</v>
      </c>
      <c r="H85" s="35">
        <f>SUM(H83:H84)</f>
        <v>0</v>
      </c>
    </row>
    <row r="86" spans="1:8" ht="15.5" x14ac:dyDescent="0.35">
      <c r="A86" s="44"/>
      <c r="B86" s="44"/>
      <c r="C86" s="44"/>
      <c r="D86" s="44"/>
      <c r="E86" s="45"/>
      <c r="F86" s="46"/>
      <c r="G86" s="47" t="s">
        <v>13</v>
      </c>
      <c r="H86" s="54">
        <f>H85*19%</f>
        <v>0</v>
      </c>
    </row>
    <row r="87" spans="1:8" ht="15.5" x14ac:dyDescent="0.35">
      <c r="A87" s="44"/>
      <c r="B87" s="44"/>
      <c r="C87" s="44"/>
      <c r="D87" s="44"/>
      <c r="E87" s="45"/>
      <c r="F87" s="46"/>
      <c r="G87" s="47" t="s">
        <v>14</v>
      </c>
      <c r="H87" s="55">
        <f>SUM(H85:H86)</f>
        <v>0</v>
      </c>
    </row>
    <row r="88" spans="1:8" ht="15.5" x14ac:dyDescent="0.35">
      <c r="A88" s="44"/>
      <c r="B88" s="44"/>
      <c r="C88" s="44"/>
      <c r="D88" s="44"/>
      <c r="E88" s="45"/>
      <c r="F88" s="46"/>
      <c r="G88" s="45"/>
      <c r="H88" s="45"/>
    </row>
    <row r="89" spans="1:8" ht="15.5" x14ac:dyDescent="0.35">
      <c r="A89" s="49"/>
      <c r="B89" s="50"/>
      <c r="C89" s="49"/>
      <c r="D89" s="62"/>
      <c r="E89" s="15"/>
      <c r="F89" s="49"/>
      <c r="G89" s="15"/>
      <c r="H89" s="15"/>
    </row>
    <row r="90" spans="1:8" ht="15.5" x14ac:dyDescent="0.35">
      <c r="A90" s="7" t="s">
        <v>55</v>
      </c>
      <c r="B90" s="7"/>
      <c r="C90" s="7"/>
      <c r="D90" s="7"/>
      <c r="E90" s="7"/>
      <c r="F90" s="7"/>
      <c r="G90" s="7"/>
      <c r="H90" s="7"/>
    </row>
    <row r="91" spans="1:8" ht="15.5" x14ac:dyDescent="0.35">
      <c r="A91" s="23" t="s">
        <v>1</v>
      </c>
      <c r="B91" s="24" t="s">
        <v>2</v>
      </c>
      <c r="C91" s="25" t="s">
        <v>3</v>
      </c>
      <c r="D91" s="25" t="s">
        <v>4</v>
      </c>
      <c r="E91" s="25" t="s">
        <v>5</v>
      </c>
      <c r="F91" s="25" t="s">
        <v>6</v>
      </c>
      <c r="G91" s="25" t="s">
        <v>21</v>
      </c>
      <c r="H91" s="25" t="s">
        <v>8</v>
      </c>
    </row>
    <row r="92" spans="1:8" ht="31" x14ac:dyDescent="0.35">
      <c r="A92" s="36">
        <f>A84+1</f>
        <v>37</v>
      </c>
      <c r="B92" s="37" t="s">
        <v>56</v>
      </c>
      <c r="C92" s="36">
        <v>50</v>
      </c>
      <c r="D92" s="1" t="s">
        <v>22</v>
      </c>
      <c r="E92" s="39"/>
      <c r="F92" s="36"/>
      <c r="G92" s="8"/>
      <c r="H92" s="52">
        <f>C92*G92</f>
        <v>0</v>
      </c>
    </row>
    <row r="93" spans="1:8" ht="31" x14ac:dyDescent="0.35">
      <c r="A93" s="36">
        <f t="shared" ref="A93:A99" si="8">+A92+1</f>
        <v>38</v>
      </c>
      <c r="B93" s="37" t="s">
        <v>57</v>
      </c>
      <c r="C93" s="36">
        <v>10</v>
      </c>
      <c r="D93" s="1" t="s">
        <v>22</v>
      </c>
      <c r="E93" s="39"/>
      <c r="F93" s="36"/>
      <c r="G93" s="8"/>
      <c r="H93" s="52">
        <f t="shared" ref="H93:H99" si="9">C93*G93</f>
        <v>0</v>
      </c>
    </row>
    <row r="94" spans="1:8" ht="15.5" x14ac:dyDescent="0.35">
      <c r="A94" s="36">
        <f t="shared" si="8"/>
        <v>39</v>
      </c>
      <c r="B94" s="37" t="s">
        <v>58</v>
      </c>
      <c r="C94" s="36">
        <v>10</v>
      </c>
      <c r="D94" s="1" t="s">
        <v>22</v>
      </c>
      <c r="E94" s="39"/>
      <c r="F94" s="36"/>
      <c r="G94" s="8"/>
      <c r="H94" s="52">
        <f t="shared" si="9"/>
        <v>0</v>
      </c>
    </row>
    <row r="95" spans="1:8" ht="15.5" x14ac:dyDescent="0.35">
      <c r="A95" s="36">
        <f t="shared" si="8"/>
        <v>40</v>
      </c>
      <c r="B95" s="37" t="s">
        <v>59</v>
      </c>
      <c r="C95" s="36">
        <v>10</v>
      </c>
      <c r="D95" s="1" t="s">
        <v>22</v>
      </c>
      <c r="E95" s="39"/>
      <c r="F95" s="36"/>
      <c r="G95" s="8"/>
      <c r="H95" s="52">
        <f t="shared" si="9"/>
        <v>0</v>
      </c>
    </row>
    <row r="96" spans="1:8" ht="31" x14ac:dyDescent="0.35">
      <c r="A96" s="36">
        <f t="shared" si="8"/>
        <v>41</v>
      </c>
      <c r="B96" s="37" t="s">
        <v>60</v>
      </c>
      <c r="C96" s="36">
        <v>1</v>
      </c>
      <c r="D96" s="1" t="s">
        <v>22</v>
      </c>
      <c r="E96" s="39"/>
      <c r="F96" s="36"/>
      <c r="G96" s="8"/>
      <c r="H96" s="52">
        <f t="shared" si="9"/>
        <v>0</v>
      </c>
    </row>
    <row r="97" spans="1:8" ht="15.5" x14ac:dyDescent="0.35">
      <c r="A97" s="36">
        <f t="shared" si="8"/>
        <v>42</v>
      </c>
      <c r="B97" s="37" t="s">
        <v>61</v>
      </c>
      <c r="C97" s="36">
        <v>100</v>
      </c>
      <c r="D97" s="1" t="s">
        <v>24</v>
      </c>
      <c r="E97" s="39"/>
      <c r="F97" s="36"/>
      <c r="G97" s="8"/>
      <c r="H97" s="52">
        <f t="shared" si="9"/>
        <v>0</v>
      </c>
    </row>
    <row r="98" spans="1:8" ht="15.5" x14ac:dyDescent="0.35">
      <c r="A98" s="36">
        <f t="shared" si="8"/>
        <v>43</v>
      </c>
      <c r="B98" s="37" t="s">
        <v>62</v>
      </c>
      <c r="C98" s="36">
        <v>600</v>
      </c>
      <c r="D98" s="1" t="s">
        <v>24</v>
      </c>
      <c r="E98" s="39"/>
      <c r="F98" s="36"/>
      <c r="G98" s="8"/>
      <c r="H98" s="52">
        <f t="shared" si="9"/>
        <v>0</v>
      </c>
    </row>
    <row r="99" spans="1:8" ht="15.5" x14ac:dyDescent="0.35">
      <c r="A99" s="36">
        <f t="shared" si="8"/>
        <v>44</v>
      </c>
      <c r="B99" s="37" t="s">
        <v>63</v>
      </c>
      <c r="C99" s="36">
        <v>4</v>
      </c>
      <c r="D99" s="1" t="s">
        <v>22</v>
      </c>
      <c r="E99" s="39"/>
      <c r="F99" s="36"/>
      <c r="G99" s="8"/>
      <c r="H99" s="52">
        <f t="shared" si="9"/>
        <v>0</v>
      </c>
    </row>
    <row r="100" spans="1:8" ht="15.5" x14ac:dyDescent="0.35">
      <c r="A100" s="36"/>
      <c r="B100" s="37"/>
      <c r="C100" s="36"/>
      <c r="D100" s="1"/>
      <c r="E100" s="39"/>
      <c r="F100" s="36"/>
      <c r="G100" s="8"/>
      <c r="H100" s="52"/>
    </row>
    <row r="101" spans="1:8" ht="15.5" x14ac:dyDescent="0.35">
      <c r="A101" s="53"/>
      <c r="B101" s="53"/>
      <c r="C101" s="53"/>
      <c r="D101" s="53"/>
      <c r="E101" s="39"/>
      <c r="F101" s="36"/>
      <c r="G101" s="34" t="s">
        <v>12</v>
      </c>
      <c r="H101" s="35">
        <f>SUM(H92:H99)</f>
        <v>0</v>
      </c>
    </row>
    <row r="102" spans="1:8" ht="15.5" x14ac:dyDescent="0.35">
      <c r="A102" s="44"/>
      <c r="B102" s="44"/>
      <c r="C102" s="44"/>
      <c r="D102" s="44"/>
      <c r="E102" s="45"/>
      <c r="F102" s="46"/>
      <c r="G102" s="47" t="s">
        <v>13</v>
      </c>
      <c r="H102" s="54">
        <f>H101*19%</f>
        <v>0</v>
      </c>
    </row>
    <row r="103" spans="1:8" ht="15.5" x14ac:dyDescent="0.35">
      <c r="A103" s="44"/>
      <c r="B103" s="44"/>
      <c r="C103" s="44"/>
      <c r="D103" s="44"/>
      <c r="E103" s="45"/>
      <c r="F103" s="46"/>
      <c r="G103" s="47" t="s">
        <v>14</v>
      </c>
      <c r="H103" s="55">
        <f>SUM(H101:H102)</f>
        <v>0</v>
      </c>
    </row>
    <row r="104" spans="1:8" ht="15.5" x14ac:dyDescent="0.35">
      <c r="A104" s="44"/>
      <c r="B104" s="44"/>
      <c r="C104" s="44"/>
      <c r="D104" s="44"/>
      <c r="E104" s="45"/>
      <c r="F104" s="46"/>
      <c r="G104" s="45"/>
      <c r="H104" s="45"/>
    </row>
    <row r="105" spans="1:8" ht="15.5" x14ac:dyDescent="0.35">
      <c r="A105" s="44"/>
      <c r="B105" s="44"/>
      <c r="C105" s="44"/>
      <c r="D105" s="44"/>
      <c r="E105" s="45"/>
      <c r="F105" s="46"/>
      <c r="G105" s="45"/>
      <c r="H105" s="45"/>
    </row>
    <row r="106" spans="1:8" ht="15.5" x14ac:dyDescent="0.35">
      <c r="A106" s="49"/>
      <c r="B106" s="50"/>
      <c r="C106" s="51"/>
      <c r="D106" s="51"/>
      <c r="E106" s="15"/>
      <c r="F106" s="49"/>
      <c r="G106" s="15"/>
      <c r="H106" s="15"/>
    </row>
    <row r="107" spans="1:8" ht="15.5" x14ac:dyDescent="0.35">
      <c r="A107" s="7" t="s">
        <v>64</v>
      </c>
      <c r="B107" s="7"/>
      <c r="C107" s="7"/>
      <c r="D107" s="7"/>
      <c r="E107" s="7"/>
      <c r="F107" s="7"/>
      <c r="G107" s="7"/>
      <c r="H107" s="7"/>
    </row>
    <row r="108" spans="1:8" ht="15.5" x14ac:dyDescent="0.35">
      <c r="A108" s="23" t="s">
        <v>1</v>
      </c>
      <c r="B108" s="24" t="s">
        <v>2</v>
      </c>
      <c r="C108" s="25" t="s">
        <v>3</v>
      </c>
      <c r="D108" s="25" t="s">
        <v>4</v>
      </c>
      <c r="E108" s="25" t="s">
        <v>5</v>
      </c>
      <c r="F108" s="25" t="s">
        <v>6</v>
      </c>
      <c r="G108" s="25" t="s">
        <v>21</v>
      </c>
      <c r="H108" s="25" t="s">
        <v>8</v>
      </c>
    </row>
    <row r="109" spans="1:8" ht="31" x14ac:dyDescent="0.35">
      <c r="A109" s="36">
        <f>A99+1</f>
        <v>45</v>
      </c>
      <c r="B109" s="37" t="s">
        <v>65</v>
      </c>
      <c r="C109" s="36">
        <v>6</v>
      </c>
      <c r="D109" s="36" t="s">
        <v>22</v>
      </c>
      <c r="E109" s="39"/>
      <c r="F109" s="36"/>
      <c r="G109" s="8"/>
      <c r="H109" s="52">
        <f t="shared" ref="H109:H115" si="10">C109*G109</f>
        <v>0</v>
      </c>
    </row>
    <row r="110" spans="1:8" ht="15.5" x14ac:dyDescent="0.35">
      <c r="A110" s="36">
        <f>+A109+1</f>
        <v>46</v>
      </c>
      <c r="B110" s="37" t="s">
        <v>66</v>
      </c>
      <c r="C110" s="36">
        <v>6</v>
      </c>
      <c r="D110" s="36" t="s">
        <v>22</v>
      </c>
      <c r="E110" s="39"/>
      <c r="F110" s="36"/>
      <c r="G110" s="8"/>
      <c r="H110" s="52">
        <f t="shared" si="10"/>
        <v>0</v>
      </c>
    </row>
    <row r="111" spans="1:8" ht="15.5" x14ac:dyDescent="0.35">
      <c r="A111" s="36">
        <f t="shared" ref="A111:A116" si="11">+A110+1</f>
        <v>47</v>
      </c>
      <c r="B111" s="37" t="s">
        <v>67</v>
      </c>
      <c r="C111" s="36">
        <v>4</v>
      </c>
      <c r="D111" s="36" t="s">
        <v>22</v>
      </c>
      <c r="E111" s="39"/>
      <c r="F111" s="36"/>
      <c r="G111" s="8"/>
      <c r="H111" s="52">
        <f t="shared" si="10"/>
        <v>0</v>
      </c>
    </row>
    <row r="112" spans="1:8" ht="15.5" x14ac:dyDescent="0.35">
      <c r="A112" s="36">
        <f t="shared" si="11"/>
        <v>48</v>
      </c>
      <c r="B112" s="37" t="s">
        <v>68</v>
      </c>
      <c r="C112" s="36">
        <v>3</v>
      </c>
      <c r="D112" s="36" t="s">
        <v>22</v>
      </c>
      <c r="E112" s="39"/>
      <c r="F112" s="36"/>
      <c r="G112" s="8"/>
      <c r="H112" s="52">
        <f t="shared" si="10"/>
        <v>0</v>
      </c>
    </row>
    <row r="113" spans="1:8" ht="15.5" x14ac:dyDescent="0.35">
      <c r="A113" s="36">
        <f t="shared" si="11"/>
        <v>49</v>
      </c>
      <c r="B113" s="37" t="s">
        <v>69</v>
      </c>
      <c r="C113" s="36">
        <v>6</v>
      </c>
      <c r="D113" s="36" t="s">
        <v>22</v>
      </c>
      <c r="E113" s="39"/>
      <c r="F113" s="36"/>
      <c r="G113" s="8"/>
      <c r="H113" s="52">
        <f t="shared" si="10"/>
        <v>0</v>
      </c>
    </row>
    <row r="114" spans="1:8" ht="15.5" x14ac:dyDescent="0.35">
      <c r="A114" s="36">
        <f t="shared" si="11"/>
        <v>50</v>
      </c>
      <c r="B114" s="37" t="s">
        <v>70</v>
      </c>
      <c r="C114" s="36">
        <v>60</v>
      </c>
      <c r="D114" s="1" t="s">
        <v>24</v>
      </c>
      <c r="E114" s="39"/>
      <c r="F114" s="36"/>
      <c r="G114" s="8"/>
      <c r="H114" s="52">
        <f t="shared" si="10"/>
        <v>0</v>
      </c>
    </row>
    <row r="115" spans="1:8" ht="15.5" x14ac:dyDescent="0.35">
      <c r="A115" s="36">
        <f t="shared" si="11"/>
        <v>51</v>
      </c>
      <c r="B115" s="37" t="s">
        <v>71</v>
      </c>
      <c r="C115" s="36">
        <v>80</v>
      </c>
      <c r="D115" s="1" t="s">
        <v>24</v>
      </c>
      <c r="E115" s="39"/>
      <c r="F115" s="36"/>
      <c r="G115" s="8"/>
      <c r="H115" s="52">
        <f t="shared" si="10"/>
        <v>0</v>
      </c>
    </row>
    <row r="116" spans="1:8" ht="31" x14ac:dyDescent="0.35">
      <c r="A116" s="36">
        <f t="shared" si="11"/>
        <v>52</v>
      </c>
      <c r="B116" s="37" t="s">
        <v>72</v>
      </c>
      <c r="C116" s="36">
        <v>400</v>
      </c>
      <c r="D116" s="1" t="s">
        <v>24</v>
      </c>
      <c r="E116" s="39"/>
      <c r="F116" s="36"/>
      <c r="G116" s="8"/>
      <c r="H116" s="52">
        <f>C116*G116</f>
        <v>0</v>
      </c>
    </row>
    <row r="117" spans="1:8" ht="15.5" x14ac:dyDescent="0.35">
      <c r="A117" s="53"/>
      <c r="B117" s="53"/>
      <c r="C117" s="53"/>
      <c r="D117" s="53"/>
      <c r="E117" s="39"/>
      <c r="F117" s="36"/>
      <c r="G117" s="34" t="s">
        <v>12</v>
      </c>
      <c r="H117" s="35">
        <f>SUM(H109:H116)</f>
        <v>0</v>
      </c>
    </row>
    <row r="118" spans="1:8" ht="15.5" x14ac:dyDescent="0.35">
      <c r="A118" s="44"/>
      <c r="B118" s="44"/>
      <c r="C118" s="44"/>
      <c r="D118" s="44"/>
      <c r="E118" s="45"/>
      <c r="F118" s="46"/>
      <c r="G118" s="47" t="s">
        <v>13</v>
      </c>
      <c r="H118" s="54">
        <f>H117*19%</f>
        <v>0</v>
      </c>
    </row>
    <row r="119" spans="1:8" ht="15.5" x14ac:dyDescent="0.35">
      <c r="A119" s="44"/>
      <c r="B119" s="44"/>
      <c r="C119" s="44"/>
      <c r="D119" s="44"/>
      <c r="E119" s="45"/>
      <c r="F119" s="46"/>
      <c r="G119" s="47" t="s">
        <v>14</v>
      </c>
      <c r="H119" s="55">
        <f>SUM(H117:H118)</f>
        <v>0</v>
      </c>
    </row>
    <row r="120" spans="1:8" ht="15.5" x14ac:dyDescent="0.35">
      <c r="A120" s="49"/>
      <c r="B120" s="50"/>
      <c r="C120" s="51"/>
      <c r="D120" s="51"/>
      <c r="E120" s="15"/>
      <c r="F120" s="49"/>
      <c r="G120" s="15"/>
      <c r="H120" s="15"/>
    </row>
    <row r="121" spans="1:8" ht="15.5" x14ac:dyDescent="0.35">
      <c r="A121" s="63" t="s">
        <v>73</v>
      </c>
      <c r="B121" s="63"/>
      <c r="C121" s="63"/>
      <c r="D121" s="63"/>
      <c r="E121" s="63"/>
      <c r="F121" s="63"/>
      <c r="G121" s="63"/>
      <c r="H121" s="63"/>
    </row>
    <row r="122" spans="1:8" ht="15.5" x14ac:dyDescent="0.35">
      <c r="A122" s="23" t="s">
        <v>1</v>
      </c>
      <c r="B122" s="24" t="s">
        <v>2</v>
      </c>
      <c r="C122" s="25" t="s">
        <v>3</v>
      </c>
      <c r="D122" s="25" t="s">
        <v>4</v>
      </c>
      <c r="E122" s="25" t="s">
        <v>5</v>
      </c>
      <c r="F122" s="25" t="s">
        <v>6</v>
      </c>
      <c r="G122" s="25" t="s">
        <v>21</v>
      </c>
      <c r="H122" s="25" t="s">
        <v>8</v>
      </c>
    </row>
    <row r="123" spans="1:8" ht="31" x14ac:dyDescent="0.35">
      <c r="A123" s="36">
        <f>A116+1</f>
        <v>53</v>
      </c>
      <c r="B123" s="37" t="s">
        <v>74</v>
      </c>
      <c r="C123" s="36">
        <v>10</v>
      </c>
      <c r="D123" s="1" t="s">
        <v>22</v>
      </c>
      <c r="E123" s="39"/>
      <c r="F123" s="36"/>
      <c r="G123" s="8"/>
      <c r="H123" s="52">
        <f t="shared" ref="H123:H128" si="12">C123*G123</f>
        <v>0</v>
      </c>
    </row>
    <row r="124" spans="1:8" ht="31" x14ac:dyDescent="0.35">
      <c r="A124" s="36">
        <f>+A123+1</f>
        <v>54</v>
      </c>
      <c r="B124" s="37" t="s">
        <v>75</v>
      </c>
      <c r="C124" s="36">
        <v>2</v>
      </c>
      <c r="D124" s="1" t="s">
        <v>22</v>
      </c>
      <c r="E124" s="39"/>
      <c r="F124" s="36"/>
      <c r="G124" s="8"/>
      <c r="H124" s="52">
        <f t="shared" si="12"/>
        <v>0</v>
      </c>
    </row>
    <row r="125" spans="1:8" ht="31" x14ac:dyDescent="0.35">
      <c r="A125" s="36">
        <f>+A124+1</f>
        <v>55</v>
      </c>
      <c r="B125" s="5" t="s">
        <v>76</v>
      </c>
      <c r="C125" s="36">
        <v>2</v>
      </c>
      <c r="D125" s="1" t="s">
        <v>22</v>
      </c>
      <c r="E125" s="39"/>
      <c r="F125" s="36"/>
      <c r="G125" s="8"/>
      <c r="H125" s="52">
        <f t="shared" si="12"/>
        <v>0</v>
      </c>
    </row>
    <row r="126" spans="1:8" ht="15.5" x14ac:dyDescent="0.35">
      <c r="A126" s="36">
        <f>+A125+1</f>
        <v>56</v>
      </c>
      <c r="B126" s="37" t="s">
        <v>77</v>
      </c>
      <c r="C126" s="36">
        <v>1</v>
      </c>
      <c r="D126" s="1" t="s">
        <v>22</v>
      </c>
      <c r="E126" s="39"/>
      <c r="F126" s="36"/>
      <c r="G126" s="8"/>
      <c r="H126" s="52">
        <f t="shared" si="12"/>
        <v>0</v>
      </c>
    </row>
    <row r="127" spans="1:8" ht="15.5" x14ac:dyDescent="0.35">
      <c r="A127" s="36">
        <f>+A126+1</f>
        <v>57</v>
      </c>
      <c r="B127" s="37" t="s">
        <v>78</v>
      </c>
      <c r="C127" s="36">
        <v>80</v>
      </c>
      <c r="D127" s="1" t="s">
        <v>24</v>
      </c>
      <c r="E127" s="39"/>
      <c r="F127" s="36"/>
      <c r="G127" s="8"/>
      <c r="H127" s="52">
        <f t="shared" si="12"/>
        <v>0</v>
      </c>
    </row>
    <row r="128" spans="1:8" ht="31" x14ac:dyDescent="0.35">
      <c r="A128" s="36">
        <f>+A127+1</f>
        <v>58</v>
      </c>
      <c r="B128" s="37" t="s">
        <v>79</v>
      </c>
      <c r="C128" s="36">
        <v>600</v>
      </c>
      <c r="D128" s="1" t="s">
        <v>24</v>
      </c>
      <c r="E128" s="39"/>
      <c r="F128" s="36"/>
      <c r="G128" s="8"/>
      <c r="H128" s="52">
        <f t="shared" si="12"/>
        <v>0</v>
      </c>
    </row>
    <row r="129" spans="1:8" ht="15.5" x14ac:dyDescent="0.35">
      <c r="A129" s="53"/>
      <c r="B129" s="53"/>
      <c r="C129" s="53"/>
      <c r="D129" s="53"/>
      <c r="E129" s="39"/>
      <c r="F129" s="36"/>
      <c r="G129" s="34" t="s">
        <v>12</v>
      </c>
      <c r="H129" s="54">
        <f>SUM(H123:H128)</f>
        <v>0</v>
      </c>
    </row>
    <row r="130" spans="1:8" ht="15.5" x14ac:dyDescent="0.35">
      <c r="A130" s="44"/>
      <c r="B130" s="44"/>
      <c r="C130" s="44"/>
      <c r="D130" s="44"/>
      <c r="E130" s="45"/>
      <c r="F130" s="46"/>
      <c r="G130" s="47" t="s">
        <v>13</v>
      </c>
      <c r="H130" s="54">
        <f>H129*19%</f>
        <v>0</v>
      </c>
    </row>
    <row r="131" spans="1:8" ht="15.5" x14ac:dyDescent="0.35">
      <c r="A131" s="44"/>
      <c r="B131" s="44"/>
      <c r="C131" s="44"/>
      <c r="D131" s="44"/>
      <c r="E131" s="45"/>
      <c r="F131" s="46"/>
      <c r="G131" s="47" t="s">
        <v>14</v>
      </c>
      <c r="H131" s="55">
        <f>SUM(H129:H130)</f>
        <v>0</v>
      </c>
    </row>
    <row r="132" spans="1:8" ht="15.5" x14ac:dyDescent="0.35">
      <c r="A132" s="44"/>
      <c r="B132" s="44"/>
      <c r="C132" s="44"/>
      <c r="D132" s="44"/>
      <c r="E132" s="45"/>
      <c r="F132" s="46"/>
      <c r="G132" s="45"/>
      <c r="H132" s="45"/>
    </row>
    <row r="133" spans="1:8" ht="15.5" x14ac:dyDescent="0.35">
      <c r="A133" s="56"/>
      <c r="B133" s="56"/>
      <c r="C133" s="56"/>
      <c r="D133" s="56"/>
      <c r="E133" s="15"/>
      <c r="F133" s="49"/>
      <c r="G133" s="15"/>
      <c r="H133" s="15"/>
    </row>
    <row r="134" spans="1:8" ht="15.5" x14ac:dyDescent="0.35">
      <c r="A134" s="19" t="s">
        <v>80</v>
      </c>
      <c r="B134" s="19"/>
      <c r="C134" s="19"/>
      <c r="D134" s="19"/>
      <c r="E134" s="19"/>
      <c r="F134" s="19"/>
      <c r="G134" s="19"/>
      <c r="H134" s="19"/>
    </row>
    <row r="135" spans="1:8" ht="15.5" x14ac:dyDescent="0.35">
      <c r="A135" s="23" t="s">
        <v>1</v>
      </c>
      <c r="B135" s="24" t="s">
        <v>2</v>
      </c>
      <c r="C135" s="25" t="s">
        <v>3</v>
      </c>
      <c r="D135" s="25" t="s">
        <v>4</v>
      </c>
      <c r="E135" s="25" t="s">
        <v>5</v>
      </c>
      <c r="F135" s="25" t="s">
        <v>6</v>
      </c>
      <c r="G135" s="25" t="s">
        <v>21</v>
      </c>
      <c r="H135" s="25" t="s">
        <v>8</v>
      </c>
    </row>
    <row r="136" spans="1:8" ht="31" x14ac:dyDescent="0.35">
      <c r="A136" s="6">
        <f>A128+1</f>
        <v>59</v>
      </c>
      <c r="B136" s="5" t="s">
        <v>81</v>
      </c>
      <c r="C136" s="6">
        <v>40</v>
      </c>
      <c r="D136" s="4" t="s">
        <v>22</v>
      </c>
      <c r="E136" s="4"/>
      <c r="F136" s="4"/>
      <c r="G136" s="64"/>
      <c r="H136" s="52">
        <f t="shared" ref="H136:H153" si="13">C136*G136</f>
        <v>0</v>
      </c>
    </row>
    <row r="137" spans="1:8" ht="31" x14ac:dyDescent="0.35">
      <c r="A137" s="6">
        <f>A136+1</f>
        <v>60</v>
      </c>
      <c r="B137" s="5" t="s">
        <v>82</v>
      </c>
      <c r="C137" s="6">
        <v>1</v>
      </c>
      <c r="D137" s="4" t="s">
        <v>22</v>
      </c>
      <c r="E137" s="4"/>
      <c r="F137" s="4"/>
      <c r="G137" s="64"/>
      <c r="H137" s="52">
        <f t="shared" si="13"/>
        <v>0</v>
      </c>
    </row>
    <row r="138" spans="1:8" ht="31" x14ac:dyDescent="0.35">
      <c r="A138" s="6">
        <f t="shared" ref="A138:A154" si="14">A137+1</f>
        <v>61</v>
      </c>
      <c r="B138" s="5" t="s">
        <v>83</v>
      </c>
      <c r="C138" s="6">
        <v>30</v>
      </c>
      <c r="D138" s="4" t="s">
        <v>22</v>
      </c>
      <c r="E138" s="4"/>
      <c r="F138" s="4"/>
      <c r="G138" s="64"/>
      <c r="H138" s="52">
        <f t="shared" si="13"/>
        <v>0</v>
      </c>
    </row>
    <row r="139" spans="1:8" ht="15.5" x14ac:dyDescent="0.35">
      <c r="A139" s="6">
        <f t="shared" si="14"/>
        <v>62</v>
      </c>
      <c r="B139" s="5" t="s">
        <v>84</v>
      </c>
      <c r="C139" s="6">
        <v>10</v>
      </c>
      <c r="D139" s="4" t="s">
        <v>22</v>
      </c>
      <c r="E139" s="4"/>
      <c r="F139" s="4"/>
      <c r="G139" s="64"/>
      <c r="H139" s="52">
        <f t="shared" si="13"/>
        <v>0</v>
      </c>
    </row>
    <row r="140" spans="1:8" ht="108.5" x14ac:dyDescent="0.35">
      <c r="A140" s="6">
        <f t="shared" si="14"/>
        <v>63</v>
      </c>
      <c r="B140" s="5" t="s">
        <v>85</v>
      </c>
      <c r="C140" s="6">
        <v>0</v>
      </c>
      <c r="D140" s="4" t="s">
        <v>22</v>
      </c>
      <c r="E140" s="4"/>
      <c r="F140" s="4"/>
      <c r="G140" s="64"/>
      <c r="H140" s="52">
        <f t="shared" si="13"/>
        <v>0</v>
      </c>
    </row>
    <row r="141" spans="1:8" ht="31" x14ac:dyDescent="0.35">
      <c r="A141" s="6">
        <f t="shared" si="14"/>
        <v>64</v>
      </c>
      <c r="B141" s="5" t="s">
        <v>86</v>
      </c>
      <c r="C141" s="6">
        <v>0</v>
      </c>
      <c r="D141" s="4" t="s">
        <v>22</v>
      </c>
      <c r="E141" s="4"/>
      <c r="F141" s="4"/>
      <c r="G141" s="64"/>
      <c r="H141" s="52">
        <f t="shared" si="13"/>
        <v>0</v>
      </c>
    </row>
    <row r="142" spans="1:8" ht="31" x14ac:dyDescent="0.35">
      <c r="A142" s="6">
        <f t="shared" si="14"/>
        <v>65</v>
      </c>
      <c r="B142" s="5" t="s">
        <v>87</v>
      </c>
      <c r="C142" s="6">
        <v>1500</v>
      </c>
      <c r="D142" s="4" t="s">
        <v>88</v>
      </c>
      <c r="E142" s="4"/>
      <c r="F142" s="4"/>
      <c r="G142" s="64"/>
      <c r="H142" s="52">
        <f t="shared" si="13"/>
        <v>0</v>
      </c>
    </row>
    <row r="143" spans="1:8" ht="15.5" x14ac:dyDescent="0.35">
      <c r="A143" s="6">
        <f t="shared" si="14"/>
        <v>66</v>
      </c>
      <c r="B143" s="5" t="s">
        <v>89</v>
      </c>
      <c r="C143" s="6">
        <v>300</v>
      </c>
      <c r="D143" s="4" t="s">
        <v>88</v>
      </c>
      <c r="E143" s="4"/>
      <c r="F143" s="4"/>
      <c r="G143" s="64"/>
      <c r="H143" s="52">
        <f t="shared" si="13"/>
        <v>0</v>
      </c>
    </row>
    <row r="144" spans="1:8" ht="31" x14ac:dyDescent="0.35">
      <c r="A144" s="6">
        <f t="shared" si="14"/>
        <v>67</v>
      </c>
      <c r="B144" s="5" t="s">
        <v>90</v>
      </c>
      <c r="C144" s="6">
        <v>300</v>
      </c>
      <c r="D144" s="4" t="s">
        <v>88</v>
      </c>
      <c r="E144" s="4"/>
      <c r="F144" s="4"/>
      <c r="G144" s="64"/>
      <c r="H144" s="52">
        <f t="shared" si="13"/>
        <v>0</v>
      </c>
    </row>
    <row r="145" spans="1:8" ht="31" x14ac:dyDescent="0.35">
      <c r="A145" s="6">
        <f t="shared" si="14"/>
        <v>68</v>
      </c>
      <c r="B145" s="5" t="s">
        <v>91</v>
      </c>
      <c r="C145" s="6">
        <v>10</v>
      </c>
      <c r="D145" s="4" t="s">
        <v>22</v>
      </c>
      <c r="E145" s="4"/>
      <c r="F145" s="4"/>
      <c r="G145" s="64"/>
      <c r="H145" s="52">
        <f t="shared" si="13"/>
        <v>0</v>
      </c>
    </row>
    <row r="146" spans="1:8" ht="31" x14ac:dyDescent="0.35">
      <c r="A146" s="6">
        <f t="shared" si="14"/>
        <v>69</v>
      </c>
      <c r="B146" s="5" t="s">
        <v>92</v>
      </c>
      <c r="C146" s="6">
        <v>1</v>
      </c>
      <c r="D146" s="4" t="s">
        <v>22</v>
      </c>
      <c r="E146" s="4"/>
      <c r="F146" s="4"/>
      <c r="G146" s="64"/>
      <c r="H146" s="52">
        <f t="shared" si="13"/>
        <v>0</v>
      </c>
    </row>
    <row r="147" spans="1:8" ht="15.5" x14ac:dyDescent="0.35">
      <c r="A147" s="6">
        <f t="shared" si="14"/>
        <v>70</v>
      </c>
      <c r="B147" s="5" t="s">
        <v>93</v>
      </c>
      <c r="C147" s="6">
        <v>3</v>
      </c>
      <c r="D147" s="4" t="s">
        <v>22</v>
      </c>
      <c r="E147" s="4"/>
      <c r="F147" s="4"/>
      <c r="G147" s="64"/>
      <c r="H147" s="52">
        <f t="shared" si="13"/>
        <v>0</v>
      </c>
    </row>
    <row r="148" spans="1:8" ht="31" x14ac:dyDescent="0.35">
      <c r="A148" s="6">
        <f t="shared" si="14"/>
        <v>71</v>
      </c>
      <c r="B148" s="5" t="s">
        <v>107</v>
      </c>
      <c r="C148" s="38">
        <v>3</v>
      </c>
      <c r="D148" s="3" t="s">
        <v>22</v>
      </c>
      <c r="E148" s="4"/>
      <c r="F148" s="4"/>
      <c r="G148" s="64"/>
      <c r="H148" s="52">
        <f t="shared" si="13"/>
        <v>0</v>
      </c>
    </row>
    <row r="149" spans="1:8" ht="15.5" x14ac:dyDescent="0.35">
      <c r="A149" s="6">
        <f t="shared" si="14"/>
        <v>72</v>
      </c>
      <c r="B149" s="5" t="s">
        <v>108</v>
      </c>
      <c r="C149" s="38">
        <v>14</v>
      </c>
      <c r="D149" s="3" t="s">
        <v>22</v>
      </c>
      <c r="E149" s="4"/>
      <c r="F149" s="4"/>
      <c r="G149" s="64"/>
      <c r="H149" s="52">
        <f t="shared" si="13"/>
        <v>0</v>
      </c>
    </row>
    <row r="150" spans="1:8" ht="33" customHeight="1" x14ac:dyDescent="0.35">
      <c r="A150" s="6">
        <f t="shared" si="14"/>
        <v>73</v>
      </c>
      <c r="B150" s="5" t="s">
        <v>111</v>
      </c>
      <c r="C150" s="38">
        <v>3</v>
      </c>
      <c r="D150" s="3" t="s">
        <v>22</v>
      </c>
      <c r="E150" s="4"/>
      <c r="F150" s="4"/>
      <c r="G150" s="64"/>
      <c r="H150" s="52">
        <f t="shared" si="13"/>
        <v>0</v>
      </c>
    </row>
    <row r="151" spans="1:8" ht="15.5" x14ac:dyDescent="0.35">
      <c r="A151" s="6">
        <f t="shared" si="14"/>
        <v>74</v>
      </c>
      <c r="B151" s="5" t="s">
        <v>112</v>
      </c>
      <c r="C151" s="38">
        <v>1</v>
      </c>
      <c r="D151" s="3" t="s">
        <v>22</v>
      </c>
      <c r="E151" s="4"/>
      <c r="F151" s="4"/>
      <c r="G151" s="64"/>
      <c r="H151" s="52">
        <f t="shared" si="13"/>
        <v>0</v>
      </c>
    </row>
    <row r="152" spans="1:8" ht="15.5" x14ac:dyDescent="0.35">
      <c r="A152" s="6">
        <f t="shared" si="14"/>
        <v>75</v>
      </c>
      <c r="B152" s="5" t="s">
        <v>109</v>
      </c>
      <c r="C152" s="38">
        <v>2</v>
      </c>
      <c r="D152" s="3" t="s">
        <v>22</v>
      </c>
      <c r="E152" s="4"/>
      <c r="F152" s="4"/>
      <c r="G152" s="64"/>
      <c r="H152" s="52">
        <f t="shared" si="13"/>
        <v>0</v>
      </c>
    </row>
    <row r="153" spans="1:8" ht="15.5" x14ac:dyDescent="0.35">
      <c r="A153" s="6">
        <f t="shared" si="14"/>
        <v>76</v>
      </c>
      <c r="B153" s="5" t="s">
        <v>113</v>
      </c>
      <c r="C153" s="38">
        <v>1</v>
      </c>
      <c r="D153" s="3" t="s">
        <v>22</v>
      </c>
      <c r="E153" s="4"/>
      <c r="F153" s="4"/>
      <c r="G153" s="64"/>
      <c r="H153" s="52">
        <f t="shared" si="13"/>
        <v>0</v>
      </c>
    </row>
    <row r="154" spans="1:8" ht="15.5" x14ac:dyDescent="0.35">
      <c r="A154" s="6">
        <f t="shared" si="14"/>
        <v>77</v>
      </c>
      <c r="B154" s="5" t="s">
        <v>110</v>
      </c>
      <c r="C154" s="38">
        <v>1</v>
      </c>
      <c r="D154" s="3" t="s">
        <v>11</v>
      </c>
      <c r="E154" s="65"/>
      <c r="F154" s="65"/>
      <c r="G154" s="34"/>
      <c r="H154" s="54">
        <f>SUM(H136:H153)</f>
        <v>0</v>
      </c>
    </row>
    <row r="155" spans="1:8" ht="15.5" x14ac:dyDescent="0.35">
      <c r="A155" s="66"/>
      <c r="B155" s="67"/>
      <c r="C155" s="68"/>
      <c r="D155" s="10"/>
      <c r="E155" s="69"/>
      <c r="F155" s="69"/>
      <c r="G155" s="34" t="s">
        <v>12</v>
      </c>
      <c r="H155" s="54">
        <f>SUM(H136:H154)</f>
        <v>0</v>
      </c>
    </row>
    <row r="156" spans="1:8" ht="15.5" x14ac:dyDescent="0.35">
      <c r="A156" s="69"/>
      <c r="B156" s="69"/>
      <c r="C156" s="69"/>
      <c r="D156" s="69"/>
      <c r="E156" s="69"/>
      <c r="F156" s="69"/>
      <c r="G156" s="70" t="s">
        <v>13</v>
      </c>
      <c r="H156" s="54">
        <f>H155*19%</f>
        <v>0</v>
      </c>
    </row>
    <row r="157" spans="1:8" ht="15.5" x14ac:dyDescent="0.35">
      <c r="A157" s="69"/>
      <c r="B157" s="69"/>
      <c r="C157" s="69"/>
      <c r="D157" s="69"/>
      <c r="E157" s="69"/>
      <c r="F157" s="69"/>
      <c r="G157" s="70" t="s">
        <v>14</v>
      </c>
      <c r="H157" s="55">
        <f>SUM(H155:H156)</f>
        <v>0</v>
      </c>
    </row>
    <row r="158" spans="1:8" ht="15.5" x14ac:dyDescent="0.35">
      <c r="A158" s="69"/>
      <c r="B158" s="69"/>
      <c r="C158" s="69"/>
      <c r="D158" s="69"/>
      <c r="E158" s="69"/>
      <c r="F158" s="69"/>
      <c r="G158" s="71"/>
      <c r="H158" s="71"/>
    </row>
    <row r="159" spans="1:8" ht="15.5" x14ac:dyDescent="0.35">
      <c r="A159" s="11"/>
      <c r="B159" s="12"/>
      <c r="C159" s="13"/>
      <c r="D159" s="13"/>
      <c r="E159" s="13"/>
      <c r="F159" s="13"/>
      <c r="G159" s="14"/>
      <c r="H159" s="14"/>
    </row>
    <row r="160" spans="1:8" ht="15.5" x14ac:dyDescent="0.35">
      <c r="A160" s="19" t="s">
        <v>94</v>
      </c>
      <c r="B160" s="19"/>
      <c r="C160" s="19"/>
      <c r="D160" s="19"/>
      <c r="E160" s="19"/>
      <c r="F160" s="19"/>
      <c r="G160" s="19"/>
      <c r="H160" s="19"/>
    </row>
    <row r="161" spans="1:8" ht="15.5" x14ac:dyDescent="0.35">
      <c r="A161" s="23" t="s">
        <v>1</v>
      </c>
      <c r="B161" s="24" t="s">
        <v>2</v>
      </c>
      <c r="C161" s="25" t="s">
        <v>3</v>
      </c>
      <c r="D161" s="25" t="s">
        <v>4</v>
      </c>
      <c r="E161" s="25" t="s">
        <v>5</v>
      </c>
      <c r="F161" s="25" t="s">
        <v>6</v>
      </c>
      <c r="G161" s="25" t="s">
        <v>21</v>
      </c>
      <c r="H161" s="25" t="s">
        <v>8</v>
      </c>
    </row>
    <row r="162" spans="1:8" ht="409.6" customHeight="1" x14ac:dyDescent="0.35">
      <c r="A162" s="6">
        <f>A154+1</f>
        <v>78</v>
      </c>
      <c r="B162" s="72" t="s">
        <v>104</v>
      </c>
      <c r="C162" s="6">
        <v>1</v>
      </c>
      <c r="D162" s="4" t="s">
        <v>95</v>
      </c>
      <c r="E162" s="4"/>
      <c r="F162" s="4"/>
      <c r="G162" s="73"/>
      <c r="H162" s="74">
        <f>C162*G162</f>
        <v>0</v>
      </c>
    </row>
    <row r="163" spans="1:8" ht="62" x14ac:dyDescent="0.35">
      <c r="A163" s="6">
        <f>A162+1</f>
        <v>79</v>
      </c>
      <c r="B163" s="5" t="s">
        <v>96</v>
      </c>
      <c r="C163" s="6">
        <v>44</v>
      </c>
      <c r="D163" s="4" t="s">
        <v>22</v>
      </c>
      <c r="E163" s="4"/>
      <c r="F163" s="4"/>
      <c r="G163" s="73"/>
      <c r="H163" s="74">
        <f>C163*G163</f>
        <v>0</v>
      </c>
    </row>
    <row r="164" spans="1:8" ht="15.5" x14ac:dyDescent="0.35">
      <c r="A164" s="65"/>
      <c r="B164" s="65"/>
      <c r="C164" s="65"/>
      <c r="D164" s="65"/>
      <c r="E164" s="65"/>
      <c r="F164" s="65"/>
      <c r="G164" s="34" t="s">
        <v>12</v>
      </c>
      <c r="H164" s="54">
        <f>SUM(H162:H163)</f>
        <v>0</v>
      </c>
    </row>
    <row r="165" spans="1:8" ht="15.5" x14ac:dyDescent="0.35">
      <c r="A165" s="69"/>
      <c r="B165" s="69"/>
      <c r="C165" s="69"/>
      <c r="D165" s="69"/>
      <c r="E165" s="69"/>
      <c r="F165" s="69"/>
      <c r="G165" s="47" t="s">
        <v>13</v>
      </c>
      <c r="H165" s="54">
        <f>H164*19%</f>
        <v>0</v>
      </c>
    </row>
    <row r="166" spans="1:8" ht="15.5" x14ac:dyDescent="0.35">
      <c r="A166" s="69"/>
      <c r="B166" s="69"/>
      <c r="C166" s="69"/>
      <c r="D166" s="69"/>
      <c r="E166" s="69"/>
      <c r="F166" s="69"/>
      <c r="G166" s="47" t="s">
        <v>14</v>
      </c>
      <c r="H166" s="55">
        <f>SUM(H164:H165)</f>
        <v>0</v>
      </c>
    </row>
    <row r="167" spans="1:8" ht="15.5" x14ac:dyDescent="0.35">
      <c r="A167" s="69"/>
      <c r="B167" s="69"/>
      <c r="C167" s="69"/>
      <c r="D167" s="69"/>
      <c r="E167" s="69"/>
      <c r="F167" s="69"/>
      <c r="G167" s="71"/>
      <c r="H167" s="71"/>
    </row>
    <row r="168" spans="1:8" ht="15.5" x14ac:dyDescent="0.35">
      <c r="A168" s="69"/>
      <c r="B168" s="69"/>
      <c r="C168" s="69"/>
      <c r="D168" s="69"/>
      <c r="E168" s="69"/>
      <c r="F168" s="69"/>
      <c r="G168" s="71"/>
      <c r="H168" s="71"/>
    </row>
    <row r="169" spans="1:8" ht="15.5" x14ac:dyDescent="0.35">
      <c r="A169" s="11"/>
      <c r="B169" s="12"/>
      <c r="C169" s="13"/>
      <c r="D169" s="13"/>
      <c r="E169" s="13"/>
      <c r="F169" s="13"/>
      <c r="G169" s="14"/>
      <c r="H169" s="14"/>
    </row>
    <row r="170" spans="1:8" ht="15.5" x14ac:dyDescent="0.35">
      <c r="A170" s="19" t="s">
        <v>97</v>
      </c>
      <c r="B170" s="19"/>
      <c r="C170" s="19"/>
      <c r="D170" s="19"/>
      <c r="E170" s="19"/>
      <c r="F170" s="19"/>
      <c r="G170" s="19"/>
      <c r="H170" s="19"/>
    </row>
    <row r="171" spans="1:8" ht="15.5" x14ac:dyDescent="0.35">
      <c r="A171" s="75" t="s">
        <v>1</v>
      </c>
      <c r="B171" s="76" t="s">
        <v>2</v>
      </c>
      <c r="C171" s="77" t="s">
        <v>3</v>
      </c>
      <c r="D171" s="77" t="s">
        <v>4</v>
      </c>
      <c r="E171" s="77" t="s">
        <v>5</v>
      </c>
      <c r="F171" s="77" t="s">
        <v>6</v>
      </c>
      <c r="G171" s="77" t="s">
        <v>21</v>
      </c>
      <c r="H171" s="77" t="s">
        <v>8</v>
      </c>
    </row>
    <row r="172" spans="1:8" ht="65.25" customHeight="1" x14ac:dyDescent="0.35">
      <c r="A172" s="78">
        <f>A163+1</f>
        <v>80</v>
      </c>
      <c r="B172" s="5" t="s">
        <v>116</v>
      </c>
      <c r="C172" s="79">
        <v>2</v>
      </c>
      <c r="D172" s="80" t="s">
        <v>22</v>
      </c>
      <c r="E172" s="4"/>
      <c r="F172" s="4"/>
      <c r="G172" s="64"/>
      <c r="H172" s="74">
        <f>C172*G172</f>
        <v>0</v>
      </c>
    </row>
    <row r="173" spans="1:8" ht="34.5" customHeight="1" x14ac:dyDescent="0.35">
      <c r="A173" s="78">
        <v>81</v>
      </c>
      <c r="B173" s="5" t="s">
        <v>98</v>
      </c>
      <c r="C173" s="79">
        <v>1</v>
      </c>
      <c r="D173" s="80" t="s">
        <v>22</v>
      </c>
      <c r="E173" s="65"/>
      <c r="F173" s="65"/>
      <c r="G173" s="64"/>
      <c r="H173" s="74">
        <f t="shared" ref="H173" si="15">C173*G173</f>
        <v>0</v>
      </c>
    </row>
    <row r="175" spans="1:8" ht="15.5" x14ac:dyDescent="0.35">
      <c r="G175" s="34" t="s">
        <v>12</v>
      </c>
      <c r="H175" s="54">
        <f>SUM(H172:H174)</f>
        <v>0</v>
      </c>
    </row>
    <row r="176" spans="1:8" ht="15.5" x14ac:dyDescent="0.35">
      <c r="G176" s="47" t="s">
        <v>13</v>
      </c>
      <c r="H176" s="54">
        <f>H175*19%</f>
        <v>0</v>
      </c>
    </row>
    <row r="177" spans="2:8" ht="15.5" x14ac:dyDescent="0.35">
      <c r="G177" s="47" t="s">
        <v>14</v>
      </c>
      <c r="H177" s="55">
        <f>SUM(H175:H176)</f>
        <v>0</v>
      </c>
    </row>
    <row r="180" spans="2:8" x14ac:dyDescent="0.35">
      <c r="G180" s="81" t="s">
        <v>99</v>
      </c>
      <c r="H180" s="82">
        <f>SUM(H12,H177,H166,H157,H131,H119,H103,H87,H79,H68,H55,H38,H22,)</f>
        <v>0</v>
      </c>
    </row>
    <row r="181" spans="2:8" x14ac:dyDescent="0.35">
      <c r="B181" s="83" t="s">
        <v>100</v>
      </c>
    </row>
    <row r="182" spans="2:8" x14ac:dyDescent="0.35">
      <c r="B182" s="83" t="s">
        <v>101</v>
      </c>
    </row>
    <row r="183" spans="2:8" x14ac:dyDescent="0.35">
      <c r="B183" s="84" t="s">
        <v>102</v>
      </c>
    </row>
  </sheetData>
  <mergeCells count="2">
    <mergeCell ref="A4:F4"/>
    <mergeCell ref="A121:H12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ESTIM N DPTAL - COTIZACION</vt:lpstr>
    </vt:vector>
  </TitlesOfParts>
  <Company>VALORMAS S.A.S.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2023-04-28T04:26:36Z</dcterms:created>
  <dcterms:modified xsi:type="dcterms:W3CDTF">2023-05-18T00:28:34Z</dcterms:modified>
</cp:coreProperties>
</file>