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3\SUBASTA INVERSA\SALUD\ENV-13-30-0851-23 SUMINISTRO ARTICULOS COCINA\Pliegos\ADJUDICACION\"/>
    </mc:Choice>
  </mc:AlternateContent>
  <bookViews>
    <workbookView xWindow="0" yWindow="0" windowWidth="23040" windowHeight="8505" tabRatio="780"/>
  </bookViews>
  <sheets>
    <sheet name="invitacion" sheetId="16" r:id="rId1"/>
  </sheets>
  <definedNames>
    <definedName name="_xlnm.Print_Titles" localSheetId="0">invitacion!$1:$11</definedName>
  </definedNames>
  <calcPr calcId="179021"/>
</workbook>
</file>

<file path=xl/calcChain.xml><?xml version="1.0" encoding="utf-8"?>
<calcChain xmlns="http://schemas.openxmlformats.org/spreadsheetml/2006/main">
  <c r="E43" i="16" l="1"/>
  <c r="E42" i="16"/>
  <c r="E41" i="16"/>
  <c r="E40" i="16"/>
  <c r="E39" i="16"/>
  <c r="E38" i="16"/>
  <c r="E37" i="16"/>
  <c r="E36" i="16"/>
  <c r="E35" i="16"/>
  <c r="E34" i="16"/>
  <c r="E33" i="16"/>
  <c r="E32" i="16"/>
  <c r="E31" i="16"/>
  <c r="E30" i="16"/>
  <c r="E29" i="16"/>
  <c r="E28" i="16"/>
  <c r="E27" i="16"/>
  <c r="E26" i="16"/>
  <c r="E25" i="16"/>
  <c r="E24" i="16"/>
  <c r="E23" i="16"/>
  <c r="E22" i="16"/>
  <c r="E21" i="16"/>
  <c r="E20" i="16"/>
  <c r="E19" i="16"/>
  <c r="E18" i="16"/>
  <c r="E17" i="16"/>
  <c r="E16" i="16"/>
  <c r="E15" i="16"/>
  <c r="E14" i="16"/>
  <c r="E13" i="16"/>
  <c r="E12" i="16"/>
  <c r="J43" i="16" l="1"/>
  <c r="J42" i="16"/>
  <c r="J41" i="16"/>
  <c r="J40" i="16"/>
  <c r="J39" i="16"/>
  <c r="J38" i="16"/>
  <c r="J37" i="16"/>
  <c r="J36" i="16"/>
  <c r="I36" i="16"/>
  <c r="J35" i="16"/>
  <c r="J34" i="16"/>
  <c r="J33" i="16"/>
  <c r="J32" i="16"/>
  <c r="I32" i="16"/>
  <c r="J31" i="16"/>
  <c r="J30" i="16"/>
  <c r="J29" i="16"/>
  <c r="J28" i="16"/>
  <c r="I28" i="16"/>
  <c r="J27" i="16"/>
  <c r="J26" i="16"/>
  <c r="J25" i="16"/>
  <c r="I25" i="16"/>
  <c r="J24" i="16"/>
  <c r="J23" i="16"/>
  <c r="J22" i="16"/>
  <c r="J21" i="16"/>
  <c r="J20" i="16"/>
  <c r="I20" i="16"/>
  <c r="J19" i="16"/>
  <c r="J18" i="16"/>
  <c r="J17" i="16"/>
  <c r="J16" i="16"/>
  <c r="J15" i="16"/>
  <c r="J14" i="16"/>
  <c r="J13" i="16"/>
  <c r="J12" i="16"/>
  <c r="G43" i="16"/>
  <c r="I43" i="16" s="1"/>
  <c r="K43" i="16" s="1"/>
  <c r="G42" i="16"/>
  <c r="I42" i="16" s="1"/>
  <c r="G41" i="16"/>
  <c r="I41" i="16" s="1"/>
  <c r="K41" i="16" s="1"/>
  <c r="G40" i="16"/>
  <c r="I40" i="16" s="1"/>
  <c r="G39" i="16"/>
  <c r="I39" i="16" s="1"/>
  <c r="K39" i="16" s="1"/>
  <c r="G38" i="16"/>
  <c r="I38" i="16" s="1"/>
  <c r="K38" i="16" s="1"/>
  <c r="G37" i="16"/>
  <c r="I37" i="16" s="1"/>
  <c r="K37" i="16" s="1"/>
  <c r="G36" i="16"/>
  <c r="G35" i="16"/>
  <c r="I35" i="16" s="1"/>
  <c r="K35" i="16" s="1"/>
  <c r="G34" i="16"/>
  <c r="I34" i="16" s="1"/>
  <c r="G33" i="16"/>
  <c r="I33" i="16" s="1"/>
  <c r="G32" i="16"/>
  <c r="G31" i="16"/>
  <c r="I31" i="16" s="1"/>
  <c r="K31" i="16" s="1"/>
  <c r="G30" i="16"/>
  <c r="I30" i="16" s="1"/>
  <c r="K30" i="16" s="1"/>
  <c r="G29" i="16"/>
  <c r="I29" i="16" s="1"/>
  <c r="K29" i="16" s="1"/>
  <c r="G28" i="16"/>
  <c r="G27" i="16"/>
  <c r="I27" i="16" s="1"/>
  <c r="K27" i="16" s="1"/>
  <c r="G26" i="16"/>
  <c r="I26" i="16" s="1"/>
  <c r="G25" i="16"/>
  <c r="G24" i="16"/>
  <c r="I24" i="16" s="1"/>
  <c r="G23" i="16"/>
  <c r="I23" i="16" s="1"/>
  <c r="K23" i="16" s="1"/>
  <c r="G22" i="16"/>
  <c r="I22" i="16" s="1"/>
  <c r="K22" i="16" s="1"/>
  <c r="G21" i="16"/>
  <c r="I21" i="16" s="1"/>
  <c r="K21" i="16" s="1"/>
  <c r="G20" i="16"/>
  <c r="G19" i="16"/>
  <c r="I19" i="16" s="1"/>
  <c r="K19" i="16" s="1"/>
  <c r="G18" i="16"/>
  <c r="I18" i="16" s="1"/>
  <c r="K18" i="16" s="1"/>
  <c r="G17" i="16"/>
  <c r="I17" i="16" s="1"/>
  <c r="G16" i="16"/>
  <c r="I16" i="16" s="1"/>
  <c r="G15" i="16"/>
  <c r="I15" i="16" s="1"/>
  <c r="K15" i="16" s="1"/>
  <c r="G14" i="16"/>
  <c r="I14" i="16" s="1"/>
  <c r="K14" i="16" s="1"/>
  <c r="G13" i="16"/>
  <c r="G12" i="16"/>
  <c r="I12" i="16" s="1"/>
  <c r="K12" i="16" s="1"/>
  <c r="K33" i="16" l="1"/>
  <c r="K26" i="16"/>
  <c r="K34" i="16"/>
  <c r="K42" i="16"/>
  <c r="G44" i="16"/>
  <c r="K17" i="16"/>
  <c r="K25" i="16"/>
  <c r="K16" i="16"/>
  <c r="K20" i="16"/>
  <c r="K24" i="16"/>
  <c r="K28" i="16"/>
  <c r="K32" i="16"/>
  <c r="K36" i="16"/>
  <c r="K40" i="16"/>
  <c r="J44" i="16"/>
  <c r="I13" i="16"/>
  <c r="H44" i="16"/>
  <c r="K13" i="16" l="1"/>
  <c r="I44" i="16"/>
  <c r="L44" i="16" l="1"/>
  <c r="K44" i="16"/>
</calcChain>
</file>

<file path=xl/sharedStrings.xml><?xml version="1.0" encoding="utf-8"?>
<sst xmlns="http://schemas.openxmlformats.org/spreadsheetml/2006/main" count="112" uniqueCount="80">
  <si>
    <t>PROVEEDOR:</t>
  </si>
  <si>
    <t>NIT:</t>
  </si>
  <si>
    <t>CONTACTO:</t>
  </si>
  <si>
    <t>TOTALES</t>
  </si>
  <si>
    <t>Plazo de Entrega:</t>
  </si>
  <si>
    <t>Forma de Pago:</t>
  </si>
  <si>
    <t>_________________________________________________________</t>
  </si>
  <si>
    <t>Firma del Representante Legal y sello de la empresa</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</si>
  <si>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</si>
  <si>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</si>
  <si>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</si>
  <si>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</si>
  <si>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</si>
  <si>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</si>
  <si>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</si>
  <si>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</si>
  <si>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</si>
  <si>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</si>
  <si>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</si>
  <si>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</si>
  <si>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 xml:space="preserve">Tener en cuenta los Valores Asociados al Contrato según el Acuerdo Municipal 052 del 22 de diciembre de 2017 (Estatuto Tributario Municipal)  </t>
  </si>
  <si>
    <t>PRECIO TECHO VALOR UNITARIO IVA INCLUIDO</t>
  </si>
  <si>
    <t>REGIMEN AL CUAL PERTENECE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</si>
  <si>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</si>
  <si>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</si>
  <si>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</si>
  <si>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</si>
  <si>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</si>
  <si>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</si>
  <si>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</si>
  <si>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laCalle 38A Sur # 43-81</t>
  </si>
  <si>
    <t>Suministro de artículos para cocina, para la prestación del servicio de alimentación del Programa de Alimentación Escolar (PAE) en las instituciones educativas y comedores comunitarios del Municipio de Envigado.</t>
  </si>
  <si>
    <t>ENV-13-30-0851-23</t>
  </si>
  <si>
    <r>
      <t xml:space="preserve">FORMATO ANEXO
PROPUESTA ECONÓMICA
</t>
    </r>
    <r>
      <rPr>
        <b/>
        <sz val="14"/>
        <color rgb="FFC00000"/>
        <rFont val="Arial Narrow"/>
        <family val="2"/>
      </rPr>
      <t>SELECCIÓN ABREVIADA / SUBASTA INVERSA</t>
    </r>
  </si>
  <si>
    <t>PRESUPUESTO OFICIAL
$ 498.396.945
IVA INCLUIDO</t>
  </si>
  <si>
    <t>Balanza Eléctronica de 5 Kg</t>
  </si>
  <si>
    <t>unidad</t>
  </si>
  <si>
    <t>Bascula Electronica de 150 kg</t>
  </si>
  <si>
    <t>Sistema de Extractracción</t>
  </si>
  <si>
    <t xml:space="preserve">Estufa a gas con base enana, en acero inoxidable, de un puesto </t>
  </si>
  <si>
    <t>Estufa a Gas de 4 puestos</t>
  </si>
  <si>
    <t xml:space="preserve">Sarten Basculante capacidad de 200 litros </t>
  </si>
  <si>
    <t>BASE PARA HORNO CG-MAX11</t>
  </si>
  <si>
    <t>LAVADORA DE VAJILLAS Grande</t>
  </si>
  <si>
    <t>AUTOSERVICIO CALIENTE PARA 5 AZAFATES</t>
  </si>
  <si>
    <t>AZAFATE ACERO INOX  UNIDADES</t>
  </si>
  <si>
    <t>ESTANTERÍA EN ACERO INOXIDABLE 304 CALIBRE 16. 1,20*0,65 ENTREPAÑO ACANALADO</t>
  </si>
  <si>
    <t>ESTANTERÍA EN ACERO INOXIDABLE 304 CALIBRE 16 1,20*0,65 ENTREPAÑO PLANO</t>
  </si>
  <si>
    <t xml:space="preserve">ESTANTERÍA EN ACERO INOXIDABLE 304 CALIBRE 16. 1,25*0,65*2,00 ACANALADA </t>
  </si>
  <si>
    <t>TRAMPA DE GRASA</t>
  </si>
  <si>
    <t>Mesa plana en acero inoxidable con rodachines 55*55*40</t>
  </si>
  <si>
    <t>Mesa plana en acero inoxidable con entrepaño liso  150*65*90</t>
  </si>
  <si>
    <t>Mesa plana en acero inoxidable con entrepaño acanalado 167*65*90</t>
  </si>
  <si>
    <t>Mesa plana en acero inoxidable con entrepaño plano 200*65*90</t>
  </si>
  <si>
    <t>Mesa plana en acero inoxidable sin entrepaño 240*65*90</t>
  </si>
  <si>
    <t>Mesa plana en acero inoxidable con entrepaño 70*45*60</t>
  </si>
  <si>
    <t>Mesa plana en acero inoxidable sin rodachines 55*55*25</t>
  </si>
  <si>
    <t>MESÓN  EN ACERO INOXIDABLE 304 CALIBRE 16. Con salpicadero en media caña de 8 a 10 cm. de 2.50 m x 0.65 m, altura de 90 cm</t>
  </si>
  <si>
    <t>MESÓN  EN ACERO INOXIDABLE 304 CALIBRE 16. con salpicadero en media caña   de 8 a 10 cm de 3.34 m x 0.65 m. con refuerzo inferior para evitar deformaciones,  con espacio de 0.79 m x 0.65</t>
  </si>
  <si>
    <t>MESÓN  EN ACERO INOXIDABLE 304 CALIBRE 16 2,43 X 0,64 X 0,9M SALPICADERO Y POZUELOS</t>
  </si>
  <si>
    <t>MESÓN DE 2.20 M x 0.65 M, CON PUZUELOS 0,70X0,45X0,50 Y 0,70X0,45X0,25</t>
  </si>
  <si>
    <t>MESÓN DE 2.20 M x 0.65M, CON PUZUELOS 0,70X0,45X0,25 Y 0,70X0,45X0,25</t>
  </si>
  <si>
    <t>MESÓN DE 1.20 M X 0.65 M</t>
  </si>
  <si>
    <t>MESÓN EN ACERO INOXIDABLE 304 CALIBRE 16. 1,00,*0,65*0,90 CON POZUELO 0,70*0,45*0,50 CENTRO</t>
  </si>
  <si>
    <t>MESÓN DE 2.00 M x 0.65 M, EN ACERO INOXIDABLE 304 CALIBRE 16. CON 2 POZUELOS - UNO 0,70*045*050-0,70*0,45*0,25 VER EN SITIO</t>
  </si>
  <si>
    <t>MESÓN DE 2.00 M X 0.65M, EN ACERO INOXIDABLE 304 CALIBRE 16, CON UN SOLO POZUELO DE 0,70*0,45*0,25 IZQUIERDO</t>
  </si>
  <si>
    <t>MESÓN DE 2.00 M X 0.65M, EN ACERO INOXIDABLE 304 CALIBRE 16.  2 POZUELO AL BORDE IZQUIERDO UNO DE 0,70*0,45*0,50 -0,70*0,45*0,25</t>
  </si>
  <si>
    <t>MESÓN DE 2.00 M X 0.65M, EN ACERO INOXIDABLE 304 CALIBRE 16  UN POZUELO AL BORDE DERECHO DE 0,70*0,45*0,25</t>
  </si>
  <si>
    <t>%IVA</t>
  </si>
  <si>
    <t>VALOR IVA</t>
  </si>
  <si>
    <t xml:space="preserve">VALOR UNITARIO 
IVA INCLUIDO </t>
  </si>
  <si>
    <t>VALOR 
TOTAL IVA</t>
  </si>
  <si>
    <t xml:space="preserve">VALOR TOTAL ANTES DE IVA </t>
  </si>
  <si>
    <t>VALOR TOTAL INCLUIDO IVA</t>
  </si>
  <si>
    <t>INVERSIONES MANUEL ROMERO SAS SIGLA: (IMANRO SAS)</t>
  </si>
  <si>
    <t xml:space="preserve">VICTOR MANUEL ROMERO PIÑEROS							</t>
  </si>
  <si>
    <t>VICTOR MANUEL ROMERO PIÑEROS</t>
  </si>
  <si>
    <t xml:space="preserve">  RESPONSABLE DE IVA __X__    |    NO RESPONSABLE DE IVA ______     |     OTRO_______ CUAL:</t>
  </si>
  <si>
    <t>900.165.784-9</t>
  </si>
  <si>
    <t>imanro@hotmail.com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</si>
</sst>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Red]\(&quot;$&quot;\ #,##0\)"/>
    <numFmt numFmtId="165" formatCode="&quot;$&quot;\ #,##0.00_);\(&quot;$&quot;\ #,##0.00\)"/>
    <numFmt numFmtId="166" formatCode="&quot;$&quot;\ #,##0"/>
    <numFmt numFmtId="168"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8">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0" fontId="7" fillId="0" borderId="20" xfId="0" applyFont="1" applyBorder="1" applyAlignment="1">
      <alignment vertical="center"/>
    </xf>
    <xf numFmtId="0" fontId="16" fillId="7" borderId="1" xfId="6" applyFont="1" applyFill="1" applyBorder="1" applyAlignment="1">
      <alignment horizontal="center" vertical="center" wrapText="1"/>
    </xf>
    <xf numFmtId="1" fontId="16" fillId="7" borderId="1" xfId="6" applyNumberFormat="1" applyFont="1" applyFill="1" applyBorder="1" applyAlignment="1">
      <alignment horizontal="center" vertical="center"/>
    </xf>
    <xf numFmtId="0" fontId="16" fillId="7"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5" borderId="14" xfId="7" applyNumberFormat="1" applyFont="1" applyFill="1" applyBorder="1" applyAlignment="1">
      <alignment horizontal="center" vertical="center" wrapText="1"/>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6" fillId="6" borderId="1" xfId="6" applyNumberFormat="1" applyFont="1" applyFill="1" applyBorder="1" applyAlignment="1">
      <alignment horizontal="center" vertical="center"/>
    </xf>
    <xf numFmtId="166" fontId="8" fillId="3" borderId="2" xfId="7" applyNumberFormat="1" applyFont="1" applyFill="1" applyBorder="1" applyAlignment="1" applyProtection="1">
      <alignment horizontal="center" vertical="center" wrapText="1"/>
    </xf>
    <xf numFmtId="0" fontId="16" fillId="7" borderId="1" xfId="6" applyFont="1" applyFill="1" applyBorder="1" applyAlignment="1">
      <alignment horizontal="center" vertical="center" wrapText="1"/>
    </xf>
    <xf numFmtId="165" fontId="14" fillId="8" borderId="19" xfId="6" applyNumberFormat="1" applyFont="1" applyFill="1" applyBorder="1" applyAlignment="1">
      <alignment horizontal="center" vertical="center"/>
    </xf>
    <xf numFmtId="168" fontId="8" fillId="0" borderId="2" xfId="7" applyNumberFormat="1" applyFont="1" applyBorder="1" applyAlignment="1" applyProtection="1">
      <alignment horizontal="center" vertical="center" wrapText="1"/>
    </xf>
    <xf numFmtId="3" fontId="8" fillId="3" borderId="16" xfId="7" applyNumberFormat="1"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4" fontId="8" fillId="4" borderId="7" xfId="7" applyNumberFormat="1" applyFont="1" applyFill="1" applyBorder="1" applyAlignment="1">
      <alignment horizontal="center" vertical="center" wrapText="1"/>
    </xf>
    <xf numFmtId="164" fontId="8" fillId="4" borderId="15" xfId="7" applyNumberFormat="1" applyFont="1" applyFill="1" applyBorder="1" applyAlignment="1">
      <alignment horizontal="center" vertical="center" wrapText="1"/>
    </xf>
    <xf numFmtId="164" fontId="8" fillId="4" borderId="8" xfId="7" applyNumberFormat="1" applyFont="1" applyFill="1" applyBorder="1" applyAlignment="1">
      <alignment horizontal="center" vertical="center" wrapText="1"/>
    </xf>
    <xf numFmtId="164"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Border="1" applyAlignment="1">
      <alignment horizontal="lef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6" borderId="18" xfId="6" applyFont="1" applyFill="1" applyBorder="1" applyAlignment="1">
      <alignment horizontal="right" vertical="center" wrapText="1"/>
    </xf>
    <xf numFmtId="0" fontId="6" fillId="6"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8" fillId="3" borderId="8" xfId="7" applyFont="1" applyFill="1" applyBorder="1" applyAlignment="1" applyProtection="1">
      <alignment horizontal="left" vertical="center"/>
    </xf>
    <xf numFmtId="0" fontId="8" fillId="3" borderId="2" xfId="7" applyFont="1" applyFill="1" applyBorder="1" applyAlignment="1" applyProtection="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6" fillId="7" borderId="1" xfId="6"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16" fillId="7" borderId="1" xfId="6" applyFont="1" applyFill="1" applyBorder="1" applyAlignment="1">
      <alignment horizontal="center" vertical="center"/>
    </xf>
    <xf numFmtId="0" fontId="16" fillId="7" borderId="19" xfId="6" applyFont="1" applyFill="1" applyBorder="1" applyAlignment="1">
      <alignment horizontal="center" vertical="center"/>
    </xf>
    <xf numFmtId="0" fontId="16" fillId="7"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168" fontId="6" fillId="6" borderId="1" xfId="6" applyNumberFormat="1"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twoCellAnchor>
    <xdr:from>
      <xdr:col>0</xdr:col>
      <xdr:colOff>308957</xdr:colOff>
      <xdr:row>53</xdr:row>
      <xdr:rowOff>102047</xdr:rowOff>
    </xdr:from>
    <xdr:to>
      <xdr:col>1</xdr:col>
      <xdr:colOff>2812473</xdr:colOff>
      <xdr:row>54</xdr:row>
      <xdr:rowOff>533398</xdr:rowOff>
    </xdr:to>
    <xdr:pic>
      <xdr:nvPicPr>
        <xdr:cNvPr id="7" name="Imagen 152">
          <a:extLst>
            <a:ext uri="{FF2B5EF4-FFF2-40B4-BE49-F238E27FC236}">
              <a16:creationId xmlns:a16="http://schemas.microsoft.com/office/drawing/2014/main" xmlns="" id="{056DFA2A-C968-450C-A412-E931AF8ADE4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8957" y="22754229"/>
          <a:ext cx="2891443" cy="653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7"/>
  <sheetViews>
    <sheetView showGridLines="0" tabSelected="1" defaultGridColor="0" view="pageBreakPreview" colorId="44" zoomScale="55" zoomScaleNormal="90" zoomScaleSheetLayoutView="55" workbookViewId="0">
      <selection activeCell="K44" sqref="K44"/>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33.7109375" style="2" bestFit="1" customWidth="1"/>
    <col min="6" max="6" width="8.140625" style="5" bestFit="1" customWidth="1"/>
    <col min="7" max="7" width="20.7109375" style="5" bestFit="1" customWidth="1"/>
    <col min="8" max="8" width="26.140625" style="5" bestFit="1" customWidth="1"/>
    <col min="9" max="9" width="26.5703125" style="5" bestFit="1" customWidth="1"/>
    <col min="10" max="10" width="29.42578125" style="5" bestFit="1" customWidth="1"/>
    <col min="11" max="11" width="39.5703125" style="2" bestFit="1" customWidth="1"/>
    <col min="12" max="12" width="30.85546875" style="2" bestFit="1" customWidth="1"/>
    <col min="13" max="23" width="11.42578125" style="1"/>
    <col min="24" max="16384" width="11.42578125" style="2"/>
  </cols>
  <sheetData>
    <row r="1" spans="1:24" ht="35.1" customHeight="1" thickBot="1" x14ac:dyDescent="0.25">
      <c r="A1" s="40"/>
      <c r="B1" s="41"/>
      <c r="C1" s="46" t="s">
        <v>33</v>
      </c>
      <c r="D1" s="46"/>
      <c r="E1" s="46"/>
      <c r="F1" s="46"/>
      <c r="G1" s="46"/>
      <c r="H1" s="46"/>
      <c r="I1" s="46"/>
      <c r="J1" s="46"/>
      <c r="K1" s="30" t="s">
        <v>26</v>
      </c>
      <c r="L1" s="31"/>
    </row>
    <row r="2" spans="1:24" ht="35.1" customHeight="1" thickTop="1" thickBot="1" x14ac:dyDescent="0.25">
      <c r="A2" s="42"/>
      <c r="B2" s="43"/>
      <c r="C2" s="47"/>
      <c r="D2" s="47"/>
      <c r="E2" s="47"/>
      <c r="F2" s="47"/>
      <c r="G2" s="47"/>
      <c r="H2" s="47"/>
      <c r="I2" s="47"/>
      <c r="J2" s="47"/>
      <c r="K2" s="32" t="s">
        <v>24</v>
      </c>
      <c r="L2" s="33"/>
    </row>
    <row r="3" spans="1:24" ht="55.5" customHeight="1" thickTop="1" thickBot="1" x14ac:dyDescent="0.25">
      <c r="A3" s="44" t="s">
        <v>9</v>
      </c>
      <c r="B3" s="45"/>
      <c r="C3" s="48" t="s">
        <v>31</v>
      </c>
      <c r="D3" s="49"/>
      <c r="E3" s="49"/>
      <c r="F3" s="49"/>
      <c r="G3" s="49"/>
      <c r="H3" s="49"/>
      <c r="I3" s="49"/>
      <c r="J3" s="49"/>
      <c r="K3" s="34" t="s">
        <v>34</v>
      </c>
      <c r="L3" s="35"/>
    </row>
    <row r="4" spans="1:24" ht="21.2" customHeight="1" thickTop="1" thickBot="1" x14ac:dyDescent="0.25">
      <c r="A4" s="44" t="s">
        <v>10</v>
      </c>
      <c r="B4" s="45"/>
      <c r="C4" s="50" t="s">
        <v>32</v>
      </c>
      <c r="D4" s="51"/>
      <c r="E4" s="51"/>
      <c r="F4" s="51"/>
      <c r="G4" s="51"/>
      <c r="H4" s="51"/>
      <c r="I4" s="51"/>
      <c r="J4" s="51"/>
      <c r="K4" s="36"/>
      <c r="L4" s="37"/>
    </row>
    <row r="5" spans="1:24" ht="21.2" customHeight="1" thickTop="1" thickBot="1" x14ac:dyDescent="0.25">
      <c r="A5" s="54" t="s">
        <v>0</v>
      </c>
      <c r="B5" s="55"/>
      <c r="C5" s="38" t="s">
        <v>74</v>
      </c>
      <c r="D5" s="39"/>
      <c r="E5" s="39"/>
      <c r="F5" s="39"/>
      <c r="G5" s="39"/>
      <c r="H5" s="39"/>
      <c r="I5" s="39"/>
      <c r="J5" s="39"/>
      <c r="K5" s="10" t="s">
        <v>1</v>
      </c>
      <c r="L5" s="20" t="s">
        <v>78</v>
      </c>
    </row>
    <row r="6" spans="1:24" ht="21.2" customHeight="1" thickTop="1" thickBot="1" x14ac:dyDescent="0.25">
      <c r="A6" s="54" t="s">
        <v>12</v>
      </c>
      <c r="B6" s="55"/>
      <c r="C6" s="61" t="s">
        <v>75</v>
      </c>
      <c r="D6" s="55"/>
      <c r="E6" s="55"/>
      <c r="F6" s="55"/>
      <c r="G6" s="55"/>
      <c r="H6" s="55"/>
      <c r="I6" s="55"/>
      <c r="J6" s="55"/>
      <c r="K6" s="10" t="s">
        <v>11</v>
      </c>
      <c r="L6" s="29">
        <v>79672218</v>
      </c>
    </row>
    <row r="7" spans="1:24" ht="21.2" customHeight="1" thickTop="1" thickBot="1" x14ac:dyDescent="0.25">
      <c r="A7" s="54" t="s">
        <v>2</v>
      </c>
      <c r="B7" s="55"/>
      <c r="C7" s="62" t="s">
        <v>76</v>
      </c>
      <c r="D7" s="63"/>
      <c r="E7" s="63"/>
      <c r="F7" s="63"/>
      <c r="G7" s="63"/>
      <c r="H7" s="63"/>
      <c r="I7" s="63"/>
      <c r="J7" s="63"/>
      <c r="K7" s="10" t="s">
        <v>13</v>
      </c>
      <c r="L7" s="14"/>
    </row>
    <row r="8" spans="1:24" ht="21.2" customHeight="1" thickTop="1" thickBot="1" x14ac:dyDescent="0.25">
      <c r="A8" s="54" t="s">
        <v>25</v>
      </c>
      <c r="B8" s="55"/>
      <c r="C8" s="61">
        <v>3164695660</v>
      </c>
      <c r="D8" s="55"/>
      <c r="E8" s="55"/>
      <c r="F8" s="55"/>
      <c r="G8" s="55"/>
      <c r="H8" s="55"/>
      <c r="I8" s="55"/>
      <c r="J8" s="55"/>
      <c r="K8" s="38" t="s">
        <v>79</v>
      </c>
      <c r="L8" s="67"/>
    </row>
    <row r="9" spans="1:24" ht="21.2" customHeight="1" thickTop="1" thickBot="1" x14ac:dyDescent="0.25">
      <c r="A9" s="54" t="s">
        <v>22</v>
      </c>
      <c r="B9" s="55"/>
      <c r="C9" s="55" t="s">
        <v>77</v>
      </c>
      <c r="D9" s="55"/>
      <c r="E9" s="55"/>
      <c r="F9" s="55"/>
      <c r="G9" s="55"/>
      <c r="H9" s="55"/>
      <c r="I9" s="55"/>
      <c r="J9" s="55"/>
      <c r="K9" s="55"/>
      <c r="L9" s="79"/>
      <c r="X9" s="1"/>
    </row>
    <row r="10" spans="1:24" ht="21.2" customHeight="1" thickTop="1" thickBot="1" x14ac:dyDescent="0.25">
      <c r="A10" s="78" t="s">
        <v>18</v>
      </c>
      <c r="B10" s="68" t="s">
        <v>27</v>
      </c>
      <c r="C10" s="68" t="s">
        <v>14</v>
      </c>
      <c r="D10" s="68" t="s">
        <v>17</v>
      </c>
      <c r="E10" s="76" t="s">
        <v>15</v>
      </c>
      <c r="F10" s="76"/>
      <c r="G10" s="76"/>
      <c r="H10" s="76"/>
      <c r="I10" s="76"/>
      <c r="J10" s="76"/>
      <c r="K10" s="76"/>
      <c r="L10" s="77"/>
    </row>
    <row r="11" spans="1:24" ht="64.5" customHeight="1" thickBot="1" x14ac:dyDescent="0.25">
      <c r="A11" s="78"/>
      <c r="B11" s="68"/>
      <c r="C11" s="68"/>
      <c r="D11" s="68"/>
      <c r="E11" s="17" t="s">
        <v>28</v>
      </c>
      <c r="F11" s="18" t="s">
        <v>68</v>
      </c>
      <c r="G11" s="26" t="s">
        <v>69</v>
      </c>
      <c r="H11" s="26" t="s">
        <v>70</v>
      </c>
      <c r="I11" s="26" t="s">
        <v>71</v>
      </c>
      <c r="J11" s="26" t="s">
        <v>72</v>
      </c>
      <c r="K11" s="26" t="s">
        <v>73</v>
      </c>
      <c r="L11" s="19" t="s">
        <v>21</v>
      </c>
    </row>
    <row r="12" spans="1:24" s="8" customFormat="1" ht="48" customHeight="1" thickTop="1" thickBot="1" x14ac:dyDescent="0.25">
      <c r="A12" s="15">
        <v>1</v>
      </c>
      <c r="B12" s="11" t="s">
        <v>35</v>
      </c>
      <c r="C12" s="12" t="s">
        <v>36</v>
      </c>
      <c r="D12" s="13">
        <v>2</v>
      </c>
      <c r="E12" s="25">
        <f>H12/1.19</f>
        <v>114041.34453781514</v>
      </c>
      <c r="F12" s="9">
        <v>0.19</v>
      </c>
      <c r="G12" s="22">
        <f>E12*F12</f>
        <v>21667.855462184878</v>
      </c>
      <c r="H12" s="28">
        <v>135709.20000000001</v>
      </c>
      <c r="I12" s="23">
        <f>G12*D12</f>
        <v>43335.710924369756</v>
      </c>
      <c r="J12" s="23">
        <f>D12*E12</f>
        <v>228082.68907563027</v>
      </c>
      <c r="K12" s="28">
        <f>I12+J12</f>
        <v>271418.40000000002</v>
      </c>
      <c r="L12" s="21">
        <v>274999</v>
      </c>
      <c r="M12" s="7"/>
      <c r="N12" s="7"/>
      <c r="O12" s="7"/>
      <c r="P12" s="7"/>
      <c r="Q12" s="7"/>
      <c r="R12" s="7"/>
      <c r="S12" s="7"/>
      <c r="T12" s="7"/>
      <c r="U12" s="7"/>
      <c r="V12" s="7"/>
      <c r="W12" s="7"/>
    </row>
    <row r="13" spans="1:24" s="8" customFormat="1" ht="48" customHeight="1" thickTop="1" thickBot="1" x14ac:dyDescent="0.25">
      <c r="A13" s="15">
        <v>2</v>
      </c>
      <c r="B13" s="11" t="s">
        <v>37</v>
      </c>
      <c r="C13" s="12" t="s">
        <v>36</v>
      </c>
      <c r="D13" s="13">
        <v>1</v>
      </c>
      <c r="E13" s="25">
        <f t="shared" ref="E13:E43" si="0">H13/1.19</f>
        <v>231747.97478991598</v>
      </c>
      <c r="F13" s="9">
        <v>0.19</v>
      </c>
      <c r="G13" s="22">
        <f t="shared" ref="G13:G43" si="1">E13*F13</f>
        <v>44032.115210084041</v>
      </c>
      <c r="H13" s="28">
        <v>275780.09000000003</v>
      </c>
      <c r="I13" s="23">
        <f t="shared" ref="I13:I43" si="2">G13*D13</f>
        <v>44032.115210084041</v>
      </c>
      <c r="J13" s="23">
        <f t="shared" ref="J13:J43" si="3">D13*E13</f>
        <v>231747.97478991598</v>
      </c>
      <c r="K13" s="28">
        <f t="shared" ref="K13:K43" si="4">I13+J13</f>
        <v>275780.09000000003</v>
      </c>
      <c r="L13" s="21">
        <v>584957</v>
      </c>
      <c r="M13" s="7"/>
      <c r="N13" s="7"/>
      <c r="O13" s="7"/>
      <c r="P13" s="7"/>
      <c r="Q13" s="7"/>
      <c r="R13" s="7"/>
      <c r="S13" s="7"/>
      <c r="T13" s="7"/>
      <c r="U13" s="7"/>
      <c r="V13" s="7"/>
      <c r="W13" s="7"/>
    </row>
    <row r="14" spans="1:24" s="8" customFormat="1" ht="48" customHeight="1" thickTop="1" thickBot="1" x14ac:dyDescent="0.25">
      <c r="A14" s="15">
        <v>3</v>
      </c>
      <c r="B14" s="11" t="s">
        <v>38</v>
      </c>
      <c r="C14" s="12" t="s">
        <v>36</v>
      </c>
      <c r="D14" s="13">
        <v>1</v>
      </c>
      <c r="E14" s="25">
        <f t="shared" si="0"/>
        <v>13481073.260504203</v>
      </c>
      <c r="F14" s="9">
        <v>0.19</v>
      </c>
      <c r="G14" s="22">
        <f t="shared" si="1"/>
        <v>2561403.9194957986</v>
      </c>
      <c r="H14" s="28">
        <v>16042477.18</v>
      </c>
      <c r="I14" s="23">
        <f t="shared" si="2"/>
        <v>2561403.9194957986</v>
      </c>
      <c r="J14" s="23">
        <f t="shared" si="3"/>
        <v>13481073.260504203</v>
      </c>
      <c r="K14" s="28">
        <f t="shared" si="4"/>
        <v>16042477.180000002</v>
      </c>
      <c r="L14" s="21">
        <v>32130000</v>
      </c>
      <c r="M14" s="7"/>
      <c r="N14" s="7"/>
      <c r="O14" s="7"/>
      <c r="P14" s="7"/>
      <c r="Q14" s="7"/>
      <c r="R14" s="7"/>
      <c r="S14" s="7"/>
      <c r="T14" s="7"/>
      <c r="U14" s="7"/>
      <c r="V14" s="7"/>
      <c r="W14" s="7"/>
    </row>
    <row r="15" spans="1:24" s="8" customFormat="1" ht="48" customHeight="1" thickTop="1" thickBot="1" x14ac:dyDescent="0.25">
      <c r="A15" s="15">
        <v>4</v>
      </c>
      <c r="B15" s="11" t="s">
        <v>39</v>
      </c>
      <c r="C15" s="12" t="s">
        <v>36</v>
      </c>
      <c r="D15" s="13">
        <v>1</v>
      </c>
      <c r="E15" s="25">
        <f t="shared" si="0"/>
        <v>1845242.8739495799</v>
      </c>
      <c r="F15" s="9">
        <v>0.19</v>
      </c>
      <c r="G15" s="22">
        <f t="shared" si="1"/>
        <v>350596.14605042018</v>
      </c>
      <c r="H15" s="28">
        <v>2195839.02</v>
      </c>
      <c r="I15" s="23">
        <f t="shared" si="2"/>
        <v>350596.14605042018</v>
      </c>
      <c r="J15" s="23">
        <f t="shared" si="3"/>
        <v>1845242.8739495799</v>
      </c>
      <c r="K15" s="28">
        <f t="shared" si="4"/>
        <v>2195839.02</v>
      </c>
      <c r="L15" s="21">
        <v>4408274</v>
      </c>
      <c r="M15" s="7"/>
      <c r="N15" s="7"/>
      <c r="O15" s="7"/>
      <c r="P15" s="7"/>
      <c r="Q15" s="7"/>
      <c r="R15" s="7"/>
      <c r="S15" s="7"/>
      <c r="T15" s="7"/>
      <c r="U15" s="7"/>
      <c r="V15" s="7"/>
      <c r="W15" s="7"/>
    </row>
    <row r="16" spans="1:24" s="8" customFormat="1" ht="48" customHeight="1" thickTop="1" thickBot="1" x14ac:dyDescent="0.25">
      <c r="A16" s="15">
        <v>5</v>
      </c>
      <c r="B16" s="11" t="s">
        <v>40</v>
      </c>
      <c r="C16" s="12" t="s">
        <v>36</v>
      </c>
      <c r="D16" s="13">
        <v>2</v>
      </c>
      <c r="E16" s="25">
        <f t="shared" si="0"/>
        <v>2654204.1764705884</v>
      </c>
      <c r="F16" s="9">
        <v>0.19</v>
      </c>
      <c r="G16" s="22">
        <f t="shared" si="1"/>
        <v>504298.79352941184</v>
      </c>
      <c r="H16" s="28">
        <v>3158502.97</v>
      </c>
      <c r="I16" s="23">
        <f t="shared" si="2"/>
        <v>1008597.5870588237</v>
      </c>
      <c r="J16" s="23">
        <f t="shared" si="3"/>
        <v>5308408.3529411769</v>
      </c>
      <c r="K16" s="28">
        <f t="shared" si="4"/>
        <v>6317005.9400000004</v>
      </c>
      <c r="L16" s="21">
        <v>6323660</v>
      </c>
      <c r="M16" s="7"/>
      <c r="N16" s="7"/>
      <c r="O16" s="7"/>
      <c r="P16" s="7"/>
      <c r="Q16" s="7"/>
      <c r="R16" s="7"/>
      <c r="S16" s="7"/>
      <c r="T16" s="7"/>
      <c r="U16" s="7"/>
      <c r="V16" s="7"/>
      <c r="W16" s="7"/>
    </row>
    <row r="17" spans="1:23" s="8" customFormat="1" ht="48" customHeight="1" thickTop="1" thickBot="1" x14ac:dyDescent="0.25">
      <c r="A17" s="15">
        <v>6</v>
      </c>
      <c r="B17" s="11" t="s">
        <v>41</v>
      </c>
      <c r="C17" s="12" t="s">
        <v>36</v>
      </c>
      <c r="D17" s="13">
        <v>3</v>
      </c>
      <c r="E17" s="25">
        <f t="shared" si="0"/>
        <v>11627678.453781513</v>
      </c>
      <c r="F17" s="9">
        <v>0.19</v>
      </c>
      <c r="G17" s="22">
        <f t="shared" si="1"/>
        <v>2209258.9062184878</v>
      </c>
      <c r="H17" s="28">
        <v>13836937.359999999</v>
      </c>
      <c r="I17" s="23">
        <f t="shared" si="2"/>
        <v>6627776.7186554633</v>
      </c>
      <c r="J17" s="23">
        <f t="shared" si="3"/>
        <v>34883035.361344539</v>
      </c>
      <c r="K17" s="28">
        <f t="shared" si="4"/>
        <v>41510812.079999998</v>
      </c>
      <c r="L17" s="21">
        <v>27661550</v>
      </c>
      <c r="M17" s="7"/>
      <c r="N17" s="7"/>
      <c r="O17" s="7"/>
      <c r="P17" s="7"/>
      <c r="Q17" s="7"/>
      <c r="R17" s="7"/>
      <c r="S17" s="7"/>
      <c r="T17" s="7"/>
      <c r="U17" s="7"/>
      <c r="V17" s="7"/>
      <c r="W17" s="7"/>
    </row>
    <row r="18" spans="1:23" s="8" customFormat="1" ht="48" customHeight="1" thickTop="1" thickBot="1" x14ac:dyDescent="0.25">
      <c r="A18" s="15">
        <v>7</v>
      </c>
      <c r="B18" s="11" t="s">
        <v>42</v>
      </c>
      <c r="C18" s="12" t="s">
        <v>36</v>
      </c>
      <c r="D18" s="13">
        <v>2</v>
      </c>
      <c r="E18" s="25">
        <f t="shared" si="0"/>
        <v>856701.03361344535</v>
      </c>
      <c r="F18" s="9">
        <v>0.19</v>
      </c>
      <c r="G18" s="22">
        <f t="shared" si="1"/>
        <v>162773.19638655463</v>
      </c>
      <c r="H18" s="28">
        <v>1019474.23</v>
      </c>
      <c r="I18" s="23">
        <f t="shared" si="2"/>
        <v>325546.39277310926</v>
      </c>
      <c r="J18" s="23">
        <f t="shared" si="3"/>
        <v>1713402.0672268907</v>
      </c>
      <c r="K18" s="28">
        <f t="shared" si="4"/>
        <v>2038948.46</v>
      </c>
      <c r="L18" s="21">
        <v>2437120</v>
      </c>
      <c r="M18" s="7"/>
      <c r="N18" s="7"/>
      <c r="O18" s="7"/>
      <c r="P18" s="7"/>
      <c r="Q18" s="7"/>
      <c r="R18" s="7"/>
      <c r="S18" s="7"/>
      <c r="T18" s="7"/>
      <c r="U18" s="7"/>
      <c r="V18" s="7"/>
      <c r="W18" s="7"/>
    </row>
    <row r="19" spans="1:23" s="8" customFormat="1" ht="48" customHeight="1" thickTop="1" thickBot="1" x14ac:dyDescent="0.25">
      <c r="A19" s="15">
        <v>8</v>
      </c>
      <c r="B19" s="11" t="s">
        <v>43</v>
      </c>
      <c r="C19" s="12" t="s">
        <v>36</v>
      </c>
      <c r="D19" s="13">
        <v>2</v>
      </c>
      <c r="E19" s="25">
        <f t="shared" si="0"/>
        <v>12659486.117647059</v>
      </c>
      <c r="F19" s="9">
        <v>0.19</v>
      </c>
      <c r="G19" s="22">
        <f t="shared" si="1"/>
        <v>2405302.3623529412</v>
      </c>
      <c r="H19" s="28">
        <v>15064788.48</v>
      </c>
      <c r="I19" s="23">
        <f t="shared" si="2"/>
        <v>4810604.7247058824</v>
      </c>
      <c r="J19" s="23">
        <f t="shared" si="3"/>
        <v>25318972.235294119</v>
      </c>
      <c r="K19" s="28">
        <f t="shared" si="4"/>
        <v>30129576.960000001</v>
      </c>
      <c r="L19" s="21">
        <v>30258046</v>
      </c>
      <c r="M19" s="7"/>
      <c r="N19" s="7"/>
      <c r="O19" s="7"/>
      <c r="P19" s="7"/>
      <c r="Q19" s="7"/>
      <c r="R19" s="7"/>
      <c r="S19" s="7"/>
      <c r="T19" s="7"/>
      <c r="U19" s="7"/>
      <c r="V19" s="7"/>
      <c r="W19" s="7"/>
    </row>
    <row r="20" spans="1:23" s="8" customFormat="1" ht="48" customHeight="1" thickTop="1" thickBot="1" x14ac:dyDescent="0.25">
      <c r="A20" s="15">
        <v>9</v>
      </c>
      <c r="B20" s="11" t="s">
        <v>44</v>
      </c>
      <c r="C20" s="12" t="s">
        <v>36</v>
      </c>
      <c r="D20" s="13">
        <v>2</v>
      </c>
      <c r="E20" s="25">
        <f t="shared" si="0"/>
        <v>6779833.9159663869</v>
      </c>
      <c r="F20" s="9">
        <v>0.19</v>
      </c>
      <c r="G20" s="22">
        <f t="shared" si="1"/>
        <v>1288168.4440336134</v>
      </c>
      <c r="H20" s="28">
        <v>8068002.3600000003</v>
      </c>
      <c r="I20" s="23">
        <f t="shared" si="2"/>
        <v>2576336.8880672269</v>
      </c>
      <c r="J20" s="23">
        <f t="shared" si="3"/>
        <v>13559667.831932774</v>
      </c>
      <c r="K20" s="28">
        <f t="shared" si="4"/>
        <v>16136004.720000001</v>
      </c>
      <c r="L20" s="21">
        <v>16795960</v>
      </c>
      <c r="M20" s="7"/>
      <c r="N20" s="7"/>
      <c r="O20" s="7"/>
      <c r="P20" s="7"/>
      <c r="Q20" s="7"/>
      <c r="R20" s="7"/>
      <c r="S20" s="7"/>
      <c r="T20" s="7"/>
      <c r="U20" s="7"/>
      <c r="V20" s="7"/>
      <c r="W20" s="7"/>
    </row>
    <row r="21" spans="1:23" s="8" customFormat="1" ht="48" customHeight="1" thickTop="1" thickBot="1" x14ac:dyDescent="0.25">
      <c r="A21" s="15">
        <v>10</v>
      </c>
      <c r="B21" s="11" t="s">
        <v>45</v>
      </c>
      <c r="C21" s="12" t="s">
        <v>36</v>
      </c>
      <c r="D21" s="13">
        <v>3</v>
      </c>
      <c r="E21" s="25">
        <f t="shared" si="0"/>
        <v>82718.915966386558</v>
      </c>
      <c r="F21" s="9">
        <v>0.19</v>
      </c>
      <c r="G21" s="22">
        <f t="shared" si="1"/>
        <v>15716.594033613446</v>
      </c>
      <c r="H21" s="28">
        <v>98435.51</v>
      </c>
      <c r="I21" s="23">
        <f t="shared" si="2"/>
        <v>47149.782100840341</v>
      </c>
      <c r="J21" s="23">
        <f t="shared" si="3"/>
        <v>248156.74789915967</v>
      </c>
      <c r="K21" s="28">
        <f t="shared" si="4"/>
        <v>295306.53000000003</v>
      </c>
      <c r="L21" s="21">
        <v>200123</v>
      </c>
      <c r="M21" s="7"/>
      <c r="N21" s="7"/>
      <c r="O21" s="7"/>
      <c r="P21" s="7"/>
      <c r="Q21" s="7"/>
      <c r="R21" s="7"/>
      <c r="S21" s="7"/>
      <c r="T21" s="7"/>
      <c r="U21" s="7"/>
      <c r="V21" s="7"/>
      <c r="W21" s="7"/>
    </row>
    <row r="22" spans="1:23" s="8" customFormat="1" ht="48" customHeight="1" thickTop="1" thickBot="1" x14ac:dyDescent="0.25">
      <c r="A22" s="15">
        <v>11</v>
      </c>
      <c r="B22" s="11" t="s">
        <v>46</v>
      </c>
      <c r="C22" s="12" t="s">
        <v>36</v>
      </c>
      <c r="D22" s="13">
        <v>13</v>
      </c>
      <c r="E22" s="25">
        <f t="shared" si="0"/>
        <v>1699482.9663865548</v>
      </c>
      <c r="F22" s="9">
        <v>0.19</v>
      </c>
      <c r="G22" s="22">
        <f t="shared" si="1"/>
        <v>322901.76361344539</v>
      </c>
      <c r="H22" s="28">
        <v>2022384.73</v>
      </c>
      <c r="I22" s="23">
        <f t="shared" si="2"/>
        <v>4197722.9269747902</v>
      </c>
      <c r="J22" s="23">
        <f t="shared" si="3"/>
        <v>22093278.563025214</v>
      </c>
      <c r="K22" s="28">
        <f t="shared" si="4"/>
        <v>26291001.490000002</v>
      </c>
      <c r="L22" s="21">
        <v>4134655</v>
      </c>
      <c r="M22" s="7"/>
      <c r="N22" s="7"/>
      <c r="O22" s="7"/>
      <c r="P22" s="7"/>
      <c r="Q22" s="7"/>
      <c r="R22" s="7"/>
      <c r="S22" s="7"/>
      <c r="T22" s="7"/>
      <c r="U22" s="7"/>
      <c r="V22" s="7"/>
      <c r="W22" s="7"/>
    </row>
    <row r="23" spans="1:23" s="8" customFormat="1" ht="48" customHeight="1" thickTop="1" thickBot="1" x14ac:dyDescent="0.25">
      <c r="A23" s="15">
        <v>12</v>
      </c>
      <c r="B23" s="11" t="s">
        <v>47</v>
      </c>
      <c r="C23" s="12" t="s">
        <v>36</v>
      </c>
      <c r="D23" s="13">
        <v>16</v>
      </c>
      <c r="E23" s="25">
        <f t="shared" si="0"/>
        <v>1699482.9663865548</v>
      </c>
      <c r="F23" s="9">
        <v>0.19</v>
      </c>
      <c r="G23" s="22">
        <f t="shared" si="1"/>
        <v>322901.76361344539</v>
      </c>
      <c r="H23" s="28">
        <v>2022384.73</v>
      </c>
      <c r="I23" s="23">
        <f t="shared" si="2"/>
        <v>5166428.2178151263</v>
      </c>
      <c r="J23" s="23">
        <f t="shared" si="3"/>
        <v>27191727.462184876</v>
      </c>
      <c r="K23" s="28">
        <f t="shared" si="4"/>
        <v>32358155.680000003</v>
      </c>
      <c r="L23" s="21">
        <v>4134655</v>
      </c>
      <c r="M23" s="7"/>
      <c r="N23" s="7"/>
      <c r="O23" s="7"/>
      <c r="P23" s="7"/>
      <c r="Q23" s="7"/>
      <c r="R23" s="7"/>
      <c r="S23" s="7"/>
      <c r="T23" s="7"/>
      <c r="U23" s="7"/>
      <c r="V23" s="7"/>
      <c r="W23" s="7"/>
    </row>
    <row r="24" spans="1:23" s="8" customFormat="1" ht="48" customHeight="1" thickTop="1" thickBot="1" x14ac:dyDescent="0.25">
      <c r="A24" s="15">
        <v>13</v>
      </c>
      <c r="B24" s="11" t="s">
        <v>48</v>
      </c>
      <c r="C24" s="12" t="s">
        <v>36</v>
      </c>
      <c r="D24" s="13">
        <v>1</v>
      </c>
      <c r="E24" s="25">
        <f t="shared" si="0"/>
        <v>1690425.3865546219</v>
      </c>
      <c r="F24" s="9">
        <v>0.19</v>
      </c>
      <c r="G24" s="22">
        <f t="shared" si="1"/>
        <v>321180.82344537816</v>
      </c>
      <c r="H24" s="28">
        <v>2011606.21</v>
      </c>
      <c r="I24" s="23">
        <f t="shared" si="2"/>
        <v>321180.82344537816</v>
      </c>
      <c r="J24" s="23">
        <f t="shared" si="3"/>
        <v>1690425.3865546219</v>
      </c>
      <c r="K24" s="28">
        <f t="shared" si="4"/>
        <v>2011606.21</v>
      </c>
      <c r="L24" s="21">
        <v>4313155</v>
      </c>
      <c r="M24" s="7"/>
      <c r="N24" s="7"/>
      <c r="O24" s="7"/>
      <c r="P24" s="7"/>
      <c r="Q24" s="7"/>
      <c r="R24" s="7"/>
      <c r="S24" s="7"/>
      <c r="T24" s="7"/>
      <c r="U24" s="7"/>
      <c r="V24" s="7"/>
      <c r="W24" s="7"/>
    </row>
    <row r="25" spans="1:23" s="8" customFormat="1" ht="48" customHeight="1" thickTop="1" thickBot="1" x14ac:dyDescent="0.25">
      <c r="A25" s="15">
        <v>14</v>
      </c>
      <c r="B25" s="11" t="s">
        <v>49</v>
      </c>
      <c r="C25" s="12" t="s">
        <v>36</v>
      </c>
      <c r="D25" s="13">
        <v>6</v>
      </c>
      <c r="E25" s="25">
        <f t="shared" si="0"/>
        <v>759203.37815126055</v>
      </c>
      <c r="F25" s="9">
        <v>0.19</v>
      </c>
      <c r="G25" s="22">
        <f t="shared" si="1"/>
        <v>144248.6418487395</v>
      </c>
      <c r="H25" s="28">
        <v>903452.02</v>
      </c>
      <c r="I25" s="23">
        <f t="shared" si="2"/>
        <v>865491.85109243705</v>
      </c>
      <c r="J25" s="23">
        <f t="shared" si="3"/>
        <v>4555220.2689075638</v>
      </c>
      <c r="K25" s="28">
        <f t="shared" si="4"/>
        <v>5420712.120000001</v>
      </c>
      <c r="L25" s="21">
        <v>1843905</v>
      </c>
      <c r="M25" s="7"/>
      <c r="N25" s="7"/>
      <c r="O25" s="7"/>
      <c r="P25" s="7"/>
      <c r="Q25" s="7"/>
      <c r="R25" s="7"/>
      <c r="S25" s="7"/>
      <c r="T25" s="7"/>
      <c r="U25" s="7"/>
      <c r="V25" s="7"/>
      <c r="W25" s="7"/>
    </row>
    <row r="26" spans="1:23" s="8" customFormat="1" ht="48" customHeight="1" thickTop="1" thickBot="1" x14ac:dyDescent="0.25">
      <c r="A26" s="15">
        <v>15</v>
      </c>
      <c r="B26" s="11" t="s">
        <v>50</v>
      </c>
      <c r="C26" s="12" t="s">
        <v>36</v>
      </c>
      <c r="D26" s="13">
        <v>2</v>
      </c>
      <c r="E26" s="25">
        <f t="shared" si="0"/>
        <v>421603.59663865552</v>
      </c>
      <c r="F26" s="9">
        <v>0.19</v>
      </c>
      <c r="G26" s="22">
        <f t="shared" si="1"/>
        <v>80104.683361344549</v>
      </c>
      <c r="H26" s="28">
        <v>501708.28</v>
      </c>
      <c r="I26" s="23">
        <f t="shared" si="2"/>
        <v>160209.3667226891</v>
      </c>
      <c r="J26" s="23">
        <f t="shared" si="3"/>
        <v>843207.19327731105</v>
      </c>
      <c r="K26" s="28">
        <f t="shared" si="4"/>
        <v>1003416.5600000002</v>
      </c>
      <c r="L26" s="21">
        <v>1076653</v>
      </c>
      <c r="M26" s="7"/>
      <c r="N26" s="7"/>
      <c r="O26" s="7"/>
      <c r="P26" s="7"/>
      <c r="Q26" s="7"/>
      <c r="R26" s="7"/>
      <c r="S26" s="7"/>
      <c r="T26" s="7"/>
      <c r="U26" s="7"/>
      <c r="V26" s="7"/>
      <c r="W26" s="7"/>
    </row>
    <row r="27" spans="1:23" s="8" customFormat="1" ht="48" customHeight="1" thickTop="1" thickBot="1" x14ac:dyDescent="0.25">
      <c r="A27" s="15">
        <v>16</v>
      </c>
      <c r="B27" s="11" t="s">
        <v>51</v>
      </c>
      <c r="C27" s="12" t="s">
        <v>36</v>
      </c>
      <c r="D27" s="13">
        <v>10</v>
      </c>
      <c r="E27" s="25">
        <f t="shared" si="0"/>
        <v>869718.71428571432</v>
      </c>
      <c r="F27" s="9">
        <v>0.19</v>
      </c>
      <c r="G27" s="22">
        <f t="shared" si="1"/>
        <v>165246.55571428573</v>
      </c>
      <c r="H27" s="28">
        <v>1034965.27</v>
      </c>
      <c r="I27" s="23">
        <f t="shared" si="2"/>
        <v>1652465.5571428572</v>
      </c>
      <c r="J27" s="23">
        <f t="shared" si="3"/>
        <v>8697187.1428571437</v>
      </c>
      <c r="K27" s="28">
        <f t="shared" si="4"/>
        <v>10349652.700000001</v>
      </c>
      <c r="L27" s="21">
        <v>2565640</v>
      </c>
      <c r="M27" s="7"/>
      <c r="N27" s="7"/>
      <c r="O27" s="7"/>
      <c r="P27" s="7"/>
      <c r="Q27" s="7"/>
      <c r="R27" s="7"/>
      <c r="S27" s="7"/>
      <c r="T27" s="7"/>
      <c r="U27" s="7"/>
      <c r="V27" s="7"/>
      <c r="W27" s="7"/>
    </row>
    <row r="28" spans="1:23" s="8" customFormat="1" ht="48" customHeight="1" thickTop="1" thickBot="1" x14ac:dyDescent="0.25">
      <c r="A28" s="15">
        <v>17</v>
      </c>
      <c r="B28" s="11" t="s">
        <v>52</v>
      </c>
      <c r="C28" s="12" t="s">
        <v>36</v>
      </c>
      <c r="D28" s="13">
        <v>1</v>
      </c>
      <c r="E28" s="25">
        <f t="shared" si="0"/>
        <v>947508.72268907563</v>
      </c>
      <c r="F28" s="9">
        <v>0.19</v>
      </c>
      <c r="G28" s="22">
        <f t="shared" si="1"/>
        <v>180026.65731092438</v>
      </c>
      <c r="H28" s="28">
        <v>1127535.3799999999</v>
      </c>
      <c r="I28" s="23">
        <f t="shared" si="2"/>
        <v>180026.65731092438</v>
      </c>
      <c r="J28" s="23">
        <f t="shared" si="3"/>
        <v>947508.72268907563</v>
      </c>
      <c r="K28" s="28">
        <f t="shared" si="4"/>
        <v>1127535.3799999999</v>
      </c>
      <c r="L28" s="21">
        <v>2251183</v>
      </c>
      <c r="M28" s="7"/>
      <c r="N28" s="7"/>
      <c r="O28" s="7"/>
      <c r="P28" s="7"/>
      <c r="Q28" s="7"/>
      <c r="R28" s="7"/>
      <c r="S28" s="7"/>
      <c r="T28" s="7"/>
      <c r="U28" s="7"/>
      <c r="V28" s="7"/>
      <c r="W28" s="7"/>
    </row>
    <row r="29" spans="1:23" s="8" customFormat="1" ht="48" customHeight="1" thickTop="1" thickBot="1" x14ac:dyDescent="0.25">
      <c r="A29" s="15">
        <v>18</v>
      </c>
      <c r="B29" s="11" t="s">
        <v>53</v>
      </c>
      <c r="C29" s="12" t="s">
        <v>36</v>
      </c>
      <c r="D29" s="13">
        <v>4</v>
      </c>
      <c r="E29" s="25">
        <f t="shared" si="0"/>
        <v>1274374.1848739497</v>
      </c>
      <c r="F29" s="9">
        <v>0.19</v>
      </c>
      <c r="G29" s="22">
        <f t="shared" si="1"/>
        <v>242131.09512605047</v>
      </c>
      <c r="H29" s="28">
        <v>1516505.28</v>
      </c>
      <c r="I29" s="23">
        <f t="shared" si="2"/>
        <v>968524.38050420186</v>
      </c>
      <c r="J29" s="23">
        <f t="shared" si="3"/>
        <v>5097496.7394957989</v>
      </c>
      <c r="K29" s="28">
        <f t="shared" si="4"/>
        <v>6066021.120000001</v>
      </c>
      <c r="L29" s="21">
        <v>3025575</v>
      </c>
      <c r="M29" s="7"/>
      <c r="N29" s="7"/>
      <c r="O29" s="7"/>
      <c r="P29" s="7"/>
      <c r="Q29" s="7"/>
      <c r="R29" s="7"/>
      <c r="S29" s="7"/>
      <c r="T29" s="7"/>
      <c r="U29" s="7"/>
      <c r="V29" s="7"/>
      <c r="W29" s="7"/>
    </row>
    <row r="30" spans="1:23" s="8" customFormat="1" ht="48" customHeight="1" thickTop="1" thickBot="1" x14ac:dyDescent="0.25">
      <c r="A30" s="15">
        <v>19</v>
      </c>
      <c r="B30" s="11" t="s">
        <v>54</v>
      </c>
      <c r="C30" s="12" t="s">
        <v>36</v>
      </c>
      <c r="D30" s="13">
        <v>1</v>
      </c>
      <c r="E30" s="25">
        <f t="shared" si="0"/>
        <v>1087880.369747899</v>
      </c>
      <c r="F30" s="9">
        <v>0.19</v>
      </c>
      <c r="G30" s="22">
        <f t="shared" si="1"/>
        <v>206697.2702521008</v>
      </c>
      <c r="H30" s="28">
        <v>1294577.6399999999</v>
      </c>
      <c r="I30" s="23">
        <f t="shared" si="2"/>
        <v>206697.2702521008</v>
      </c>
      <c r="J30" s="23">
        <f t="shared" si="3"/>
        <v>1087880.369747899</v>
      </c>
      <c r="K30" s="28">
        <f t="shared" si="4"/>
        <v>1294577.6399999999</v>
      </c>
      <c r="L30" s="21">
        <v>2585539</v>
      </c>
      <c r="M30" s="7"/>
      <c r="N30" s="7"/>
      <c r="O30" s="7"/>
      <c r="P30" s="7"/>
      <c r="Q30" s="7"/>
      <c r="R30" s="7"/>
      <c r="S30" s="7"/>
      <c r="T30" s="7"/>
      <c r="U30" s="7"/>
      <c r="V30" s="7"/>
      <c r="W30" s="7"/>
    </row>
    <row r="31" spans="1:23" s="8" customFormat="1" ht="48" customHeight="1" thickTop="1" thickBot="1" x14ac:dyDescent="0.25">
      <c r="A31" s="15">
        <v>20</v>
      </c>
      <c r="B31" s="11" t="s">
        <v>55</v>
      </c>
      <c r="C31" s="12" t="s">
        <v>36</v>
      </c>
      <c r="D31" s="13">
        <v>15</v>
      </c>
      <c r="E31" s="25">
        <f t="shared" si="0"/>
        <v>451695.89915966388</v>
      </c>
      <c r="F31" s="9">
        <v>0.19</v>
      </c>
      <c r="G31" s="22">
        <f t="shared" si="1"/>
        <v>85822.220840336144</v>
      </c>
      <c r="H31" s="28">
        <v>537518.12</v>
      </c>
      <c r="I31" s="23">
        <f t="shared" si="2"/>
        <v>1287333.3126050422</v>
      </c>
      <c r="J31" s="23">
        <f t="shared" si="3"/>
        <v>6775438.4873949578</v>
      </c>
      <c r="K31" s="28">
        <f t="shared" si="4"/>
        <v>8062771.7999999998</v>
      </c>
      <c r="L31" s="21">
        <v>1073082.5</v>
      </c>
      <c r="M31" s="7"/>
      <c r="N31" s="7"/>
      <c r="O31" s="7"/>
      <c r="P31" s="7"/>
      <c r="Q31" s="7"/>
      <c r="R31" s="7"/>
      <c r="S31" s="7"/>
      <c r="T31" s="7"/>
      <c r="U31" s="7"/>
      <c r="V31" s="7"/>
      <c r="W31" s="7"/>
    </row>
    <row r="32" spans="1:23" s="8" customFormat="1" ht="48" customHeight="1" thickTop="1" thickBot="1" x14ac:dyDescent="0.25">
      <c r="A32" s="15">
        <v>21</v>
      </c>
      <c r="B32" s="11" t="s">
        <v>56</v>
      </c>
      <c r="C32" s="12" t="s">
        <v>36</v>
      </c>
      <c r="D32" s="13">
        <v>2</v>
      </c>
      <c r="E32" s="25">
        <f t="shared" si="0"/>
        <v>453199.8823529412</v>
      </c>
      <c r="F32" s="9">
        <v>0.19</v>
      </c>
      <c r="G32" s="22">
        <f t="shared" si="1"/>
        <v>86107.977647058826</v>
      </c>
      <c r="H32" s="28">
        <v>539307.86</v>
      </c>
      <c r="I32" s="23">
        <f t="shared" si="2"/>
        <v>172215.95529411765</v>
      </c>
      <c r="J32" s="23">
        <f t="shared" si="3"/>
        <v>906399.76470588241</v>
      </c>
      <c r="K32" s="28">
        <f t="shared" si="4"/>
        <v>1078615.72</v>
      </c>
      <c r="L32" s="21">
        <v>1076652.5</v>
      </c>
      <c r="M32" s="7"/>
      <c r="N32" s="7"/>
      <c r="O32" s="7"/>
      <c r="P32" s="7"/>
      <c r="Q32" s="7"/>
      <c r="R32" s="7"/>
      <c r="S32" s="7"/>
      <c r="T32" s="7"/>
      <c r="U32" s="7"/>
      <c r="V32" s="7"/>
      <c r="W32" s="7"/>
    </row>
    <row r="33" spans="1:23" s="8" customFormat="1" ht="48" customHeight="1" thickTop="1" thickBot="1" x14ac:dyDescent="0.25">
      <c r="A33" s="15">
        <v>22</v>
      </c>
      <c r="B33" s="11" t="s">
        <v>57</v>
      </c>
      <c r="C33" s="12" t="s">
        <v>36</v>
      </c>
      <c r="D33" s="13">
        <v>2</v>
      </c>
      <c r="E33" s="25">
        <f t="shared" si="0"/>
        <v>2917725.4453781513</v>
      </c>
      <c r="F33" s="9">
        <v>0.19</v>
      </c>
      <c r="G33" s="22">
        <f t="shared" si="1"/>
        <v>554367.83462184877</v>
      </c>
      <c r="H33" s="28">
        <v>3472093.28</v>
      </c>
      <c r="I33" s="23">
        <f t="shared" si="2"/>
        <v>1108735.6692436975</v>
      </c>
      <c r="J33" s="23">
        <f t="shared" si="3"/>
        <v>5835450.8907563025</v>
      </c>
      <c r="K33" s="28">
        <f t="shared" si="4"/>
        <v>6944186.5600000005</v>
      </c>
      <c r="L33" s="21">
        <v>6926990</v>
      </c>
      <c r="M33" s="7"/>
      <c r="N33" s="7"/>
      <c r="O33" s="7"/>
      <c r="P33" s="7"/>
      <c r="Q33" s="7"/>
      <c r="R33" s="7"/>
      <c r="S33" s="7"/>
      <c r="T33" s="7"/>
      <c r="U33" s="7"/>
      <c r="V33" s="7"/>
      <c r="W33" s="7"/>
    </row>
    <row r="34" spans="1:23" s="8" customFormat="1" ht="87.75" thickTop="1" thickBot="1" x14ac:dyDescent="0.25">
      <c r="A34" s="15">
        <v>23</v>
      </c>
      <c r="B34" s="11" t="s">
        <v>58</v>
      </c>
      <c r="C34" s="12" t="s">
        <v>36</v>
      </c>
      <c r="D34" s="13">
        <v>1</v>
      </c>
      <c r="E34" s="25">
        <f t="shared" si="0"/>
        <v>2406371.5042016809</v>
      </c>
      <c r="F34" s="9">
        <v>0.19</v>
      </c>
      <c r="G34" s="22">
        <f t="shared" si="1"/>
        <v>457210.58579831937</v>
      </c>
      <c r="H34" s="28">
        <v>2863582.09</v>
      </c>
      <c r="I34" s="23">
        <f t="shared" si="2"/>
        <v>457210.58579831937</v>
      </c>
      <c r="J34" s="23">
        <f t="shared" si="3"/>
        <v>2406371.5042016809</v>
      </c>
      <c r="K34" s="28">
        <f t="shared" si="4"/>
        <v>2863582.0900000003</v>
      </c>
      <c r="L34" s="21">
        <v>5717355</v>
      </c>
      <c r="M34" s="7"/>
      <c r="N34" s="7"/>
      <c r="O34" s="7"/>
      <c r="P34" s="7"/>
      <c r="Q34" s="7"/>
      <c r="R34" s="7"/>
      <c r="S34" s="7"/>
      <c r="T34" s="7"/>
      <c r="U34" s="7"/>
      <c r="V34" s="7"/>
      <c r="W34" s="7"/>
    </row>
    <row r="35" spans="1:23" s="8" customFormat="1" ht="53.25" thickTop="1" thickBot="1" x14ac:dyDescent="0.25">
      <c r="A35" s="15">
        <v>24</v>
      </c>
      <c r="B35" s="11" t="s">
        <v>59</v>
      </c>
      <c r="C35" s="12" t="s">
        <v>36</v>
      </c>
      <c r="D35" s="13">
        <v>1</v>
      </c>
      <c r="E35" s="25">
        <f t="shared" si="0"/>
        <v>1919081.218487395</v>
      </c>
      <c r="F35" s="9">
        <v>0.19</v>
      </c>
      <c r="G35" s="22">
        <f t="shared" si="1"/>
        <v>364625.43151260505</v>
      </c>
      <c r="H35" s="28">
        <v>2283706.65</v>
      </c>
      <c r="I35" s="23">
        <f t="shared" si="2"/>
        <v>364625.43151260505</v>
      </c>
      <c r="J35" s="23">
        <f t="shared" si="3"/>
        <v>1919081.218487395</v>
      </c>
      <c r="K35" s="28">
        <f t="shared" si="4"/>
        <v>2283706.65</v>
      </c>
      <c r="L35" s="21">
        <v>4556757.5</v>
      </c>
      <c r="M35" s="7"/>
      <c r="N35" s="7"/>
      <c r="O35" s="7"/>
      <c r="P35" s="7"/>
      <c r="Q35" s="7"/>
      <c r="R35" s="7"/>
      <c r="S35" s="7"/>
      <c r="T35" s="7"/>
      <c r="U35" s="7"/>
      <c r="V35" s="7"/>
      <c r="W35" s="7"/>
    </row>
    <row r="36" spans="1:23" s="8" customFormat="1" ht="36" thickTop="1" thickBot="1" x14ac:dyDescent="0.25">
      <c r="A36" s="15">
        <v>25</v>
      </c>
      <c r="B36" s="11" t="s">
        <v>60</v>
      </c>
      <c r="C36" s="12" t="s">
        <v>36</v>
      </c>
      <c r="D36" s="13">
        <v>2</v>
      </c>
      <c r="E36" s="25">
        <f t="shared" si="0"/>
        <v>1751637.8907563027</v>
      </c>
      <c r="F36" s="9">
        <v>0.19</v>
      </c>
      <c r="G36" s="22">
        <f t="shared" si="1"/>
        <v>332811.19924369751</v>
      </c>
      <c r="H36" s="28">
        <v>2084449.09</v>
      </c>
      <c r="I36" s="23">
        <f t="shared" si="2"/>
        <v>665622.39848739502</v>
      </c>
      <c r="J36" s="23">
        <f t="shared" si="3"/>
        <v>3503275.7815126055</v>
      </c>
      <c r="K36" s="28">
        <f t="shared" si="4"/>
        <v>4168898.1800000006</v>
      </c>
      <c r="L36" s="21">
        <v>4159187.5</v>
      </c>
      <c r="M36" s="7"/>
      <c r="N36" s="7"/>
      <c r="O36" s="7"/>
      <c r="P36" s="7"/>
      <c r="Q36" s="7"/>
      <c r="R36" s="7"/>
      <c r="S36" s="7"/>
      <c r="T36" s="7"/>
      <c r="U36" s="7"/>
      <c r="V36" s="7"/>
      <c r="W36" s="7"/>
    </row>
    <row r="37" spans="1:23" s="8" customFormat="1" ht="36" thickTop="1" thickBot="1" x14ac:dyDescent="0.25">
      <c r="A37" s="15">
        <v>26</v>
      </c>
      <c r="B37" s="11" t="s">
        <v>61</v>
      </c>
      <c r="C37" s="12" t="s">
        <v>36</v>
      </c>
      <c r="D37" s="13">
        <v>1</v>
      </c>
      <c r="E37" s="25">
        <f t="shared" si="0"/>
        <v>1751637.8907563027</v>
      </c>
      <c r="F37" s="9">
        <v>0.19</v>
      </c>
      <c r="G37" s="22">
        <f t="shared" si="1"/>
        <v>332811.19924369751</v>
      </c>
      <c r="H37" s="28">
        <v>2084449.09</v>
      </c>
      <c r="I37" s="23">
        <f t="shared" si="2"/>
        <v>332811.19924369751</v>
      </c>
      <c r="J37" s="23">
        <f t="shared" si="3"/>
        <v>1751637.8907563027</v>
      </c>
      <c r="K37" s="28">
        <f t="shared" si="4"/>
        <v>2084449.0900000003</v>
      </c>
      <c r="L37" s="21">
        <v>4159050</v>
      </c>
      <c r="M37" s="7"/>
      <c r="N37" s="7"/>
      <c r="O37" s="7"/>
      <c r="P37" s="7"/>
      <c r="Q37" s="7"/>
      <c r="R37" s="7"/>
      <c r="S37" s="7"/>
      <c r="T37" s="7"/>
      <c r="U37" s="7"/>
      <c r="V37" s="7"/>
      <c r="W37" s="7"/>
    </row>
    <row r="38" spans="1:23" s="8" customFormat="1" ht="18.75" thickTop="1" thickBot="1" x14ac:dyDescent="0.25">
      <c r="A38" s="15">
        <v>27</v>
      </c>
      <c r="B38" s="11" t="s">
        <v>62</v>
      </c>
      <c r="C38" s="12" t="s">
        <v>36</v>
      </c>
      <c r="D38" s="13">
        <v>1</v>
      </c>
      <c r="E38" s="25">
        <f t="shared" si="0"/>
        <v>1027721.0924369749</v>
      </c>
      <c r="F38" s="9">
        <v>0.19</v>
      </c>
      <c r="G38" s="22">
        <f t="shared" si="1"/>
        <v>195267.00756302522</v>
      </c>
      <c r="H38" s="28">
        <v>1222988.1000000001</v>
      </c>
      <c r="I38" s="23">
        <f t="shared" si="2"/>
        <v>195267.00756302522</v>
      </c>
      <c r="J38" s="23">
        <f t="shared" si="3"/>
        <v>1027721.0924369749</v>
      </c>
      <c r="K38" s="28">
        <f t="shared" si="4"/>
        <v>1222988.1000000001</v>
      </c>
      <c r="L38" s="21">
        <v>2443962</v>
      </c>
      <c r="M38" s="7"/>
      <c r="N38" s="7"/>
      <c r="O38" s="7"/>
      <c r="P38" s="7"/>
      <c r="Q38" s="7"/>
      <c r="R38" s="7"/>
      <c r="S38" s="7"/>
      <c r="T38" s="7"/>
      <c r="U38" s="7"/>
      <c r="V38" s="7"/>
      <c r="W38" s="7"/>
    </row>
    <row r="39" spans="1:23" s="8" customFormat="1" ht="53.25" thickTop="1" thickBot="1" x14ac:dyDescent="0.25">
      <c r="A39" s="15">
        <v>28</v>
      </c>
      <c r="B39" s="11" t="s">
        <v>63</v>
      </c>
      <c r="C39" s="12" t="s">
        <v>36</v>
      </c>
      <c r="D39" s="13">
        <v>2</v>
      </c>
      <c r="E39" s="25">
        <f t="shared" si="0"/>
        <v>998142.77310924372</v>
      </c>
      <c r="F39" s="9">
        <v>0.19</v>
      </c>
      <c r="G39" s="22">
        <f t="shared" si="1"/>
        <v>189647.12689075631</v>
      </c>
      <c r="H39" s="28">
        <v>1187789.8999999999</v>
      </c>
      <c r="I39" s="23">
        <f t="shared" si="2"/>
        <v>379294.25378151261</v>
      </c>
      <c r="J39" s="23">
        <f t="shared" si="3"/>
        <v>1996285.5462184874</v>
      </c>
      <c r="K39" s="28">
        <f t="shared" si="4"/>
        <v>2375579.7999999998</v>
      </c>
      <c r="L39" s="21">
        <v>2370480</v>
      </c>
      <c r="M39" s="7"/>
      <c r="N39" s="7"/>
      <c r="O39" s="7"/>
      <c r="P39" s="7"/>
      <c r="Q39" s="7"/>
      <c r="R39" s="7"/>
      <c r="S39" s="7"/>
      <c r="T39" s="7"/>
      <c r="U39" s="7"/>
      <c r="V39" s="7"/>
      <c r="W39" s="7"/>
    </row>
    <row r="40" spans="1:23" s="8" customFormat="1" ht="70.5" thickTop="1" thickBot="1" x14ac:dyDescent="0.25">
      <c r="A40" s="15">
        <v>29</v>
      </c>
      <c r="B40" s="11" t="s">
        <v>64</v>
      </c>
      <c r="C40" s="12" t="s">
        <v>36</v>
      </c>
      <c r="D40" s="13">
        <v>2</v>
      </c>
      <c r="E40" s="25">
        <f t="shared" si="0"/>
        <v>1684460.0084033613</v>
      </c>
      <c r="F40" s="9">
        <v>0.19</v>
      </c>
      <c r="G40" s="22">
        <f t="shared" si="1"/>
        <v>320047.40159663867</v>
      </c>
      <c r="H40" s="28">
        <v>2004507.41</v>
      </c>
      <c r="I40" s="23">
        <f t="shared" si="2"/>
        <v>640094.80319327733</v>
      </c>
      <c r="J40" s="23">
        <f t="shared" si="3"/>
        <v>3368920.0168067226</v>
      </c>
      <c r="K40" s="28">
        <f t="shared" si="4"/>
        <v>4009014.82</v>
      </c>
      <c r="L40" s="21">
        <v>4006135</v>
      </c>
      <c r="M40" s="7"/>
      <c r="N40" s="7"/>
      <c r="O40" s="7"/>
      <c r="P40" s="7"/>
      <c r="Q40" s="7"/>
      <c r="R40" s="7"/>
      <c r="S40" s="7"/>
      <c r="T40" s="7"/>
      <c r="U40" s="7"/>
      <c r="V40" s="7"/>
      <c r="W40" s="7"/>
    </row>
    <row r="41" spans="1:23" s="8" customFormat="1" ht="53.25" thickTop="1" thickBot="1" x14ac:dyDescent="0.25">
      <c r="A41" s="15">
        <v>30</v>
      </c>
      <c r="B41" s="11" t="s">
        <v>65</v>
      </c>
      <c r="C41" s="12" t="s">
        <v>36</v>
      </c>
      <c r="D41" s="13">
        <v>1</v>
      </c>
      <c r="E41" s="25">
        <f t="shared" si="0"/>
        <v>1431289.6554621849</v>
      </c>
      <c r="F41" s="9">
        <v>0.19</v>
      </c>
      <c r="G41" s="22">
        <f t="shared" si="1"/>
        <v>271945.03453781514</v>
      </c>
      <c r="H41" s="28">
        <v>1703234.69</v>
      </c>
      <c r="I41" s="23">
        <f t="shared" si="2"/>
        <v>271945.03453781514</v>
      </c>
      <c r="J41" s="23">
        <f t="shared" si="3"/>
        <v>1431289.6554621849</v>
      </c>
      <c r="K41" s="28">
        <f t="shared" si="4"/>
        <v>1703234.69</v>
      </c>
      <c r="L41" s="21">
        <v>3408160</v>
      </c>
      <c r="M41" s="7"/>
      <c r="N41" s="7"/>
      <c r="O41" s="7"/>
      <c r="P41" s="7"/>
      <c r="Q41" s="7"/>
      <c r="R41" s="7"/>
      <c r="S41" s="7"/>
      <c r="T41" s="7"/>
      <c r="U41" s="7"/>
      <c r="V41" s="7"/>
      <c r="W41" s="7"/>
    </row>
    <row r="42" spans="1:23" s="8" customFormat="1" ht="70.5" thickTop="1" thickBot="1" x14ac:dyDescent="0.25">
      <c r="A42" s="15">
        <v>31</v>
      </c>
      <c r="B42" s="11" t="s">
        <v>66</v>
      </c>
      <c r="C42" s="12" t="s">
        <v>36</v>
      </c>
      <c r="D42" s="13">
        <v>2</v>
      </c>
      <c r="E42" s="25">
        <f t="shared" si="0"/>
        <v>1684460.0084033613</v>
      </c>
      <c r="F42" s="9">
        <v>0.19</v>
      </c>
      <c r="G42" s="22">
        <f t="shared" si="1"/>
        <v>320047.40159663867</v>
      </c>
      <c r="H42" s="28">
        <v>2004507.41</v>
      </c>
      <c r="I42" s="23">
        <f t="shared" si="2"/>
        <v>640094.80319327733</v>
      </c>
      <c r="J42" s="23">
        <f t="shared" si="3"/>
        <v>3368920.0168067226</v>
      </c>
      <c r="K42" s="28">
        <f t="shared" si="4"/>
        <v>4009014.82</v>
      </c>
      <c r="L42" s="21">
        <v>4006135</v>
      </c>
      <c r="M42" s="7"/>
      <c r="N42" s="7"/>
      <c r="O42" s="7"/>
      <c r="P42" s="7"/>
      <c r="Q42" s="7"/>
      <c r="R42" s="7"/>
      <c r="S42" s="7"/>
      <c r="T42" s="7"/>
      <c r="U42" s="7"/>
      <c r="V42" s="7"/>
      <c r="W42" s="7"/>
    </row>
    <row r="43" spans="1:23" s="8" customFormat="1" ht="53.25" thickTop="1" thickBot="1" x14ac:dyDescent="0.25">
      <c r="A43" s="15">
        <v>32</v>
      </c>
      <c r="B43" s="11" t="s">
        <v>67</v>
      </c>
      <c r="C43" s="12" t="s">
        <v>36</v>
      </c>
      <c r="D43" s="13">
        <v>1</v>
      </c>
      <c r="E43" s="25">
        <f t="shared" si="0"/>
        <v>1684460.0084033613</v>
      </c>
      <c r="F43" s="9">
        <v>0.19</v>
      </c>
      <c r="G43" s="22">
        <f t="shared" si="1"/>
        <v>320047.40159663867</v>
      </c>
      <c r="H43" s="28">
        <v>2004507.41</v>
      </c>
      <c r="I43" s="23">
        <f t="shared" si="2"/>
        <v>320047.40159663867</v>
      </c>
      <c r="J43" s="23">
        <f t="shared" si="3"/>
        <v>1684460.0084033613</v>
      </c>
      <c r="K43" s="28">
        <f t="shared" si="4"/>
        <v>2004507.41</v>
      </c>
      <c r="L43" s="21">
        <v>4006135</v>
      </c>
      <c r="M43" s="7"/>
      <c r="N43" s="7"/>
      <c r="O43" s="7"/>
      <c r="P43" s="7"/>
      <c r="Q43" s="7"/>
      <c r="R43" s="7"/>
      <c r="S43" s="7"/>
      <c r="T43" s="7"/>
      <c r="U43" s="7"/>
      <c r="V43" s="7"/>
      <c r="W43" s="7"/>
    </row>
    <row r="44" spans="1:23" s="8" customFormat="1" ht="29.25" customHeight="1" thickTop="1" thickBot="1" x14ac:dyDescent="0.25">
      <c r="A44" s="59" t="s">
        <v>3</v>
      </c>
      <c r="B44" s="60"/>
      <c r="C44" s="60"/>
      <c r="D44" s="60"/>
      <c r="E44" s="60"/>
      <c r="F44" s="60"/>
      <c r="G44" s="24">
        <f t="shared" ref="G44:J44" si="5">SUM(G12:G43)</f>
        <v>15379415.4097479</v>
      </c>
      <c r="H44" s="97">
        <f t="shared" si="5"/>
        <v>96323707.039999977</v>
      </c>
      <c r="I44" s="97">
        <f t="shared" si="5"/>
        <v>38949424.892352939</v>
      </c>
      <c r="J44" s="97">
        <f t="shared" si="5"/>
        <v>204996973.11764708</v>
      </c>
      <c r="K44" s="97">
        <f>SUM(K12:K43)</f>
        <v>243946398.01000002</v>
      </c>
      <c r="L44" s="27">
        <f>SUM(K12:K43)</f>
        <v>243946398.01000002</v>
      </c>
      <c r="M44" s="7"/>
      <c r="N44" s="7"/>
      <c r="O44" s="7"/>
      <c r="P44" s="7"/>
      <c r="Q44" s="7"/>
      <c r="R44" s="7"/>
      <c r="S44" s="7"/>
      <c r="T44" s="7"/>
      <c r="U44" s="7"/>
      <c r="V44" s="7"/>
      <c r="W44" s="7"/>
    </row>
    <row r="45" spans="1:23" s="4" customFormat="1" ht="11.25" customHeight="1" x14ac:dyDescent="0.2">
      <c r="A45" s="83"/>
      <c r="B45" s="84"/>
      <c r="C45" s="84"/>
      <c r="D45" s="84"/>
      <c r="E45" s="84"/>
      <c r="F45" s="84"/>
      <c r="G45" s="84"/>
      <c r="H45" s="84"/>
      <c r="I45" s="84"/>
      <c r="J45" s="84"/>
      <c r="K45" s="84"/>
      <c r="L45" s="85"/>
      <c r="M45" s="3"/>
      <c r="N45" s="3"/>
      <c r="O45" s="3"/>
      <c r="P45" s="3"/>
      <c r="Q45" s="3"/>
      <c r="R45" s="3"/>
      <c r="S45" s="3"/>
      <c r="T45" s="3"/>
      <c r="U45" s="3"/>
      <c r="V45" s="3"/>
      <c r="W45" s="3"/>
    </row>
    <row r="46" spans="1:23" s="4" customFormat="1" ht="24.4" customHeight="1" thickBot="1" x14ac:dyDescent="0.25">
      <c r="A46" s="80" t="s">
        <v>8</v>
      </c>
      <c r="B46" s="81"/>
      <c r="C46" s="81"/>
      <c r="D46" s="81"/>
      <c r="E46" s="81"/>
      <c r="F46" s="81"/>
      <c r="G46" s="81"/>
      <c r="H46" s="81"/>
      <c r="I46" s="81"/>
      <c r="J46" s="81"/>
      <c r="K46" s="81"/>
      <c r="L46" s="82"/>
      <c r="M46" s="3"/>
      <c r="N46" s="3"/>
      <c r="O46" s="3"/>
      <c r="P46" s="3"/>
      <c r="Q46" s="3"/>
      <c r="R46" s="3"/>
      <c r="S46" s="3"/>
      <c r="T46" s="3"/>
      <c r="U46" s="3"/>
      <c r="V46" s="3"/>
      <c r="W46" s="3"/>
    </row>
    <row r="47" spans="1:23" s="4" customFormat="1" ht="35.450000000000003" customHeight="1" thickTop="1" thickBot="1" x14ac:dyDescent="0.25">
      <c r="A47" s="64" t="s">
        <v>29</v>
      </c>
      <c r="B47" s="65"/>
      <c r="C47" s="65"/>
      <c r="D47" s="65"/>
      <c r="E47" s="65"/>
      <c r="F47" s="65"/>
      <c r="G47" s="65"/>
      <c r="H47" s="65"/>
      <c r="I47" s="65"/>
      <c r="J47" s="65"/>
      <c r="K47" s="65"/>
      <c r="L47" s="66"/>
      <c r="M47" s="3"/>
      <c r="N47" s="3"/>
      <c r="O47" s="3"/>
      <c r="P47" s="3"/>
      <c r="Q47" s="3"/>
      <c r="R47" s="3"/>
      <c r="S47" s="3"/>
      <c r="T47" s="3"/>
      <c r="U47" s="3"/>
      <c r="V47" s="3"/>
      <c r="W47" s="3"/>
    </row>
    <row r="48" spans="1:23" ht="27.75" customHeight="1" thickTop="1" thickBot="1" x14ac:dyDescent="0.25">
      <c r="A48" s="56" t="s">
        <v>19</v>
      </c>
      <c r="B48" s="57"/>
      <c r="C48" s="57"/>
      <c r="D48" s="57"/>
      <c r="E48" s="57"/>
      <c r="F48" s="57"/>
      <c r="G48" s="57"/>
      <c r="H48" s="57"/>
      <c r="I48" s="57"/>
      <c r="J48" s="57"/>
      <c r="K48" s="57"/>
      <c r="L48" s="58"/>
    </row>
    <row r="49" spans="1:12" ht="35.450000000000003" customHeight="1" thickTop="1" thickBot="1" x14ac:dyDescent="0.25">
      <c r="A49" s="69" t="s">
        <v>30</v>
      </c>
      <c r="B49" s="70"/>
      <c r="C49" s="70"/>
      <c r="D49" s="70"/>
      <c r="E49" s="70"/>
      <c r="F49" s="70"/>
      <c r="G49" s="70"/>
      <c r="H49" s="70"/>
      <c r="I49" s="70"/>
      <c r="J49" s="70"/>
      <c r="K49" s="70"/>
      <c r="L49" s="71"/>
    </row>
    <row r="50" spans="1:12" ht="33.950000000000003" customHeight="1" thickTop="1" thickBot="1" x14ac:dyDescent="0.25">
      <c r="A50" s="69" t="s">
        <v>23</v>
      </c>
      <c r="B50" s="70"/>
      <c r="C50" s="70"/>
      <c r="D50" s="70"/>
      <c r="E50" s="70"/>
      <c r="F50" s="70"/>
      <c r="G50" s="70"/>
      <c r="H50" s="70"/>
      <c r="I50" s="70"/>
      <c r="J50" s="70"/>
      <c r="K50" s="70"/>
      <c r="L50" s="71"/>
    </row>
    <row r="51" spans="1:12" ht="26.45" customHeight="1" thickTop="1" thickBot="1" x14ac:dyDescent="0.25">
      <c r="A51" s="73" t="s">
        <v>20</v>
      </c>
      <c r="B51" s="74"/>
      <c r="C51" s="74"/>
      <c r="D51" s="74"/>
      <c r="E51" s="74"/>
      <c r="F51" s="74"/>
      <c r="G51" s="74"/>
      <c r="H51" s="74"/>
      <c r="I51" s="74"/>
      <c r="J51" s="74"/>
      <c r="K51" s="74"/>
      <c r="L51" s="75"/>
    </row>
    <row r="52" spans="1:12" ht="21.2" customHeight="1" thickTop="1" thickBot="1" x14ac:dyDescent="0.25">
      <c r="A52" s="52" t="s">
        <v>4</v>
      </c>
      <c r="B52" s="53"/>
      <c r="C52" s="53" t="s">
        <v>16</v>
      </c>
      <c r="D52" s="53"/>
      <c r="E52" s="53"/>
      <c r="F52" s="53"/>
      <c r="G52" s="53"/>
      <c r="H52" s="53"/>
      <c r="I52" s="53"/>
      <c r="J52" s="53"/>
      <c r="K52" s="53"/>
      <c r="L52" s="72"/>
    </row>
    <row r="53" spans="1:12" ht="21.2" customHeight="1" thickTop="1" thickBot="1" x14ac:dyDescent="0.25">
      <c r="A53" s="52" t="s">
        <v>5</v>
      </c>
      <c r="B53" s="53"/>
      <c r="C53" s="53" t="s">
        <v>16</v>
      </c>
      <c r="D53" s="53"/>
      <c r="E53" s="53"/>
      <c r="F53" s="53"/>
      <c r="G53" s="53"/>
      <c r="H53" s="53"/>
      <c r="I53" s="53"/>
      <c r="J53" s="53"/>
      <c r="K53" s="53"/>
      <c r="L53" s="72"/>
    </row>
    <row r="54" spans="1:12" ht="18" thickTop="1" x14ac:dyDescent="0.2">
      <c r="A54" s="16"/>
      <c r="B54" s="6"/>
      <c r="C54" s="89"/>
      <c r="D54" s="89"/>
      <c r="E54" s="89"/>
      <c r="F54" s="89"/>
      <c r="G54" s="89"/>
      <c r="H54" s="89"/>
      <c r="I54" s="89"/>
      <c r="J54" s="89"/>
      <c r="K54" s="89"/>
      <c r="L54" s="90"/>
    </row>
    <row r="55" spans="1:12" ht="45.6" customHeight="1" x14ac:dyDescent="0.3">
      <c r="A55" s="94" t="s">
        <v>6</v>
      </c>
      <c r="B55" s="95"/>
      <c r="C55" s="95"/>
      <c r="D55" s="95"/>
      <c r="E55" s="95"/>
      <c r="F55" s="95"/>
      <c r="G55" s="95"/>
      <c r="H55" s="95"/>
      <c r="I55" s="95"/>
      <c r="J55" s="95"/>
      <c r="K55" s="95"/>
      <c r="L55" s="96"/>
    </row>
    <row r="56" spans="1:12" ht="17.25" x14ac:dyDescent="0.2">
      <c r="A56" s="91" t="s">
        <v>7</v>
      </c>
      <c r="B56" s="92"/>
      <c r="C56" s="92"/>
      <c r="D56" s="92"/>
      <c r="E56" s="92"/>
      <c r="F56" s="92"/>
      <c r="G56" s="92"/>
      <c r="H56" s="92"/>
      <c r="I56" s="92"/>
      <c r="J56" s="92"/>
      <c r="K56" s="92"/>
      <c r="L56" s="93"/>
    </row>
    <row r="57" spans="1:12" ht="16.5" thickBot="1" x14ac:dyDescent="0.25">
      <c r="A57" s="86"/>
      <c r="B57" s="87"/>
      <c r="C57" s="87"/>
      <c r="D57" s="87"/>
      <c r="E57" s="87"/>
      <c r="F57" s="87"/>
      <c r="G57" s="87"/>
      <c r="H57" s="87"/>
      <c r="I57" s="87"/>
      <c r="J57" s="87"/>
      <c r="K57" s="87"/>
      <c r="L57" s="88"/>
    </row>
  </sheetData>
  <sheetProtection algorithmName="SHA-512" hashValue="G6nYMqx95A2c+wqafkXl6sThdKO7Svv3KTlKHwN9nCl+aHvyRR9Gf7CujiWFyHb5MLF1o8azRM7Cf8WNm7GG9A==" saltValue="yfbXqiXvPMUU+yET85jvcw==" spinCount="100000" sheet="1" objects="1" scenarios="1"/>
  <protectedRanges>
    <protectedRange sqref="C6:J6 L7 F12:F43 G8:J8" name="DATOS"/>
    <protectedRange sqref="C5:J5" name="DATOS_2"/>
    <protectedRange sqref="C7:J7" name="DATOS_3"/>
    <protectedRange sqref="C8:F8" name="DATOS_4"/>
    <protectedRange sqref="C9" name="DATOS_5"/>
    <protectedRange sqref="L5" name="DATOS_6"/>
    <protectedRange sqref="L6" name="DATOS_7"/>
    <protectedRange sqref="K8" name="DATOS_8"/>
  </protectedRanges>
  <mergeCells count="42">
    <mergeCell ref="A57:L57"/>
    <mergeCell ref="C53:L53"/>
    <mergeCell ref="C54:L54"/>
    <mergeCell ref="A53:B53"/>
    <mergeCell ref="A56:L56"/>
    <mergeCell ref="A55:L55"/>
    <mergeCell ref="A51:L51"/>
    <mergeCell ref="A9:B9"/>
    <mergeCell ref="E10:L10"/>
    <mergeCell ref="C10:C11"/>
    <mergeCell ref="A10:A11"/>
    <mergeCell ref="C9:L9"/>
    <mergeCell ref="A46:L46"/>
    <mergeCell ref="A49:L49"/>
    <mergeCell ref="A45:L45"/>
    <mergeCell ref="D10:D11"/>
    <mergeCell ref="A52:B52"/>
    <mergeCell ref="A5:B5"/>
    <mergeCell ref="A6:B6"/>
    <mergeCell ref="A7:B7"/>
    <mergeCell ref="A8:B8"/>
    <mergeCell ref="A48:L48"/>
    <mergeCell ref="A44:F44"/>
    <mergeCell ref="C6:J6"/>
    <mergeCell ref="C7:J7"/>
    <mergeCell ref="C8:F8"/>
    <mergeCell ref="A47:L47"/>
    <mergeCell ref="K8:L8"/>
    <mergeCell ref="B10:B11"/>
    <mergeCell ref="A50:L50"/>
    <mergeCell ref="G8:J8"/>
    <mergeCell ref="C52:L52"/>
    <mergeCell ref="K1:L1"/>
    <mergeCell ref="K2:L2"/>
    <mergeCell ref="K3:L4"/>
    <mergeCell ref="C5:J5"/>
    <mergeCell ref="A1:B2"/>
    <mergeCell ref="A3:B3"/>
    <mergeCell ref="A4:B4"/>
    <mergeCell ref="C1:J2"/>
    <mergeCell ref="C3:J3"/>
    <mergeCell ref="C4:J4"/>
  </mergeCells>
  <conditionalFormatting sqref="H12:H43">
    <cfRule type="cellIs" dxfId="2" priority="1" operator="equal">
      <formula>L12</formula>
    </cfRule>
    <cfRule type="cellIs" dxfId="1" priority="2" operator="lessThan">
      <formula>L12</formula>
    </cfRule>
    <cfRule type="cellIs" dxfId="0" priority="3" operator="greaterThan">
      <formula>L12</formula>
    </cfRule>
  </conditionalFormatting>
  <hyperlinks>
    <hyperlink ref="A51:L5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purl.org/dc/elements/1.1/"/>
    <ds:schemaRef ds:uri="http://purl.org/dc/dcmitype/"/>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Johana Andrea Mejia Espinosa - CT Compras</cp:lastModifiedBy>
  <cp:lastPrinted>2020-05-29T18:46:41Z</cp:lastPrinted>
  <dcterms:created xsi:type="dcterms:W3CDTF">2006-11-20T19:37:40Z</dcterms:created>
  <dcterms:modified xsi:type="dcterms:W3CDTF">2023-05-18T16:41:06Z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