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096" yWindow="456" windowWidth="18936" windowHeight="11760"/>
  </bookViews>
  <sheets>
    <sheet name="primeros auxilios cotiz" sheetId="17" r:id="rId1"/>
    <sheet name="Hoja1" sheetId="18" r:id="rId2"/>
  </sheets>
  <definedNames>
    <definedName name="_xlnm.Print_Titles" localSheetId="0">'primeros auxilios cotiz'!$1:$6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8" l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O10" i="17" l="1"/>
  <c r="O17" i="17"/>
  <c r="O18" i="17"/>
  <c r="O19" i="17"/>
  <c r="O26" i="17"/>
  <c r="O27" i="17"/>
  <c r="O34" i="17"/>
  <c r="O35" i="17"/>
  <c r="O43" i="17"/>
  <c r="D42" i="17"/>
  <c r="E42" i="17" s="1"/>
  <c r="F42" i="17" s="1"/>
  <c r="O42" i="17" s="1"/>
  <c r="D20" i="17"/>
  <c r="E20" i="17" s="1"/>
  <c r="F20" i="17" s="1"/>
  <c r="L11" i="17"/>
  <c r="M11" i="17" s="1"/>
  <c r="D9" i="17"/>
  <c r="E9" i="17" s="1"/>
  <c r="F9" i="17" s="1"/>
  <c r="O9" i="17" s="1"/>
  <c r="H10" i="17"/>
  <c r="I10" i="17" s="1"/>
  <c r="J10" i="17" s="1"/>
  <c r="M8" i="17"/>
  <c r="N8" i="17" s="1"/>
  <c r="M9" i="17"/>
  <c r="N9" i="17" s="1"/>
  <c r="M10" i="17"/>
  <c r="N10" i="17" s="1"/>
  <c r="M12" i="17"/>
  <c r="N12" i="17" s="1"/>
  <c r="O12" i="17" s="1"/>
  <c r="M13" i="17"/>
  <c r="N13" i="17" s="1"/>
  <c r="O13" i="17" s="1"/>
  <c r="M14" i="17"/>
  <c r="N14" i="17" s="1"/>
  <c r="O14" i="17" s="1"/>
  <c r="M15" i="17"/>
  <c r="N15" i="17" s="1"/>
  <c r="O15" i="17" s="1"/>
  <c r="M16" i="17"/>
  <c r="N16" i="17" s="1"/>
  <c r="M17" i="17"/>
  <c r="N17" i="17" s="1"/>
  <c r="M18" i="17"/>
  <c r="N18" i="17" s="1"/>
  <c r="M19" i="17"/>
  <c r="N19" i="17" s="1"/>
  <c r="M20" i="17"/>
  <c r="N20" i="17" s="1"/>
  <c r="O20" i="17" s="1"/>
  <c r="M21" i="17"/>
  <c r="N21" i="17" s="1"/>
  <c r="O21" i="17" s="1"/>
  <c r="M22" i="17"/>
  <c r="N22" i="17" s="1"/>
  <c r="O22" i="17" s="1"/>
  <c r="M23" i="17"/>
  <c r="N23" i="17" s="1"/>
  <c r="O23" i="17" s="1"/>
  <c r="M24" i="17"/>
  <c r="N24" i="17" s="1"/>
  <c r="M25" i="17"/>
  <c r="N25" i="17" s="1"/>
  <c r="M26" i="17"/>
  <c r="N26" i="17" s="1"/>
  <c r="M27" i="17"/>
  <c r="N27" i="17" s="1"/>
  <c r="M28" i="17"/>
  <c r="N28" i="17" s="1"/>
  <c r="O28" i="17" s="1"/>
  <c r="M29" i="17"/>
  <c r="N29" i="17" s="1"/>
  <c r="O29" i="17" s="1"/>
  <c r="M30" i="17"/>
  <c r="N30" i="17" s="1"/>
  <c r="O30" i="17" s="1"/>
  <c r="M31" i="17"/>
  <c r="N31" i="17" s="1"/>
  <c r="O31" i="17" s="1"/>
  <c r="M32" i="17"/>
  <c r="N32" i="17" s="1"/>
  <c r="M33" i="17"/>
  <c r="N33" i="17" s="1"/>
  <c r="M34" i="17"/>
  <c r="N34" i="17" s="1"/>
  <c r="M35" i="17"/>
  <c r="N35" i="17" s="1"/>
  <c r="M36" i="17"/>
  <c r="N36" i="17" s="1"/>
  <c r="O36" i="17" s="1"/>
  <c r="M37" i="17"/>
  <c r="N37" i="17" s="1"/>
  <c r="O37" i="17" s="1"/>
  <c r="M38" i="17"/>
  <c r="N38" i="17" s="1"/>
  <c r="O38" i="17" s="1"/>
  <c r="M39" i="17"/>
  <c r="N39" i="17" s="1"/>
  <c r="O39" i="17" s="1"/>
  <c r="M40" i="17"/>
  <c r="N40" i="17" s="1"/>
  <c r="M41" i="17"/>
  <c r="N41" i="17" s="1"/>
  <c r="M42" i="17"/>
  <c r="N42" i="17" s="1"/>
  <c r="M43" i="17"/>
  <c r="N43" i="17" s="1"/>
  <c r="M44" i="17"/>
  <c r="N44" i="17" s="1"/>
  <c r="O44" i="17" s="1"/>
  <c r="M45" i="17"/>
  <c r="N45" i="17" s="1"/>
  <c r="O45" i="17" s="1"/>
  <c r="M46" i="17"/>
  <c r="N46" i="17" s="1"/>
  <c r="O46" i="17" s="1"/>
  <c r="M7" i="17"/>
  <c r="N7" i="17" s="1"/>
  <c r="I8" i="17"/>
  <c r="J8" i="17" s="1"/>
  <c r="I9" i="17"/>
  <c r="J9" i="17" s="1"/>
  <c r="I11" i="17"/>
  <c r="J11" i="17" s="1"/>
  <c r="I12" i="17"/>
  <c r="J12" i="17" s="1"/>
  <c r="I13" i="17"/>
  <c r="J13" i="17" s="1"/>
  <c r="I14" i="17"/>
  <c r="J14" i="17" s="1"/>
  <c r="I15" i="17"/>
  <c r="J15" i="17" s="1"/>
  <c r="I16" i="17"/>
  <c r="J16" i="17" s="1"/>
  <c r="O16" i="17" s="1"/>
  <c r="I17" i="17"/>
  <c r="J17" i="17" s="1"/>
  <c r="I18" i="17"/>
  <c r="J18" i="17" s="1"/>
  <c r="I19" i="17"/>
  <c r="J19" i="17" s="1"/>
  <c r="I20" i="17"/>
  <c r="J20" i="17" s="1"/>
  <c r="I21" i="17"/>
  <c r="J21" i="17" s="1"/>
  <c r="I22" i="17"/>
  <c r="J22" i="17" s="1"/>
  <c r="I23" i="17"/>
  <c r="J23" i="17" s="1"/>
  <c r="I24" i="17"/>
  <c r="J24" i="17" s="1"/>
  <c r="O24" i="17" s="1"/>
  <c r="I25" i="17"/>
  <c r="J25" i="17" s="1"/>
  <c r="I26" i="17"/>
  <c r="J26" i="17" s="1"/>
  <c r="I27" i="17"/>
  <c r="J27" i="17" s="1"/>
  <c r="I28" i="17"/>
  <c r="J28" i="17" s="1"/>
  <c r="I29" i="17"/>
  <c r="J29" i="17" s="1"/>
  <c r="I30" i="17"/>
  <c r="J30" i="17" s="1"/>
  <c r="I31" i="17"/>
  <c r="J31" i="17" s="1"/>
  <c r="I32" i="17"/>
  <c r="J32" i="17" s="1"/>
  <c r="O32" i="17" s="1"/>
  <c r="I33" i="17"/>
  <c r="J33" i="17" s="1"/>
  <c r="I34" i="17"/>
  <c r="J34" i="17" s="1"/>
  <c r="I35" i="17"/>
  <c r="J35" i="17" s="1"/>
  <c r="I36" i="17"/>
  <c r="J36" i="17" s="1"/>
  <c r="I37" i="17"/>
  <c r="J37" i="17" s="1"/>
  <c r="I38" i="17"/>
  <c r="J38" i="17" s="1"/>
  <c r="I39" i="17"/>
  <c r="J39" i="17" s="1"/>
  <c r="I40" i="17"/>
  <c r="J40" i="17" s="1"/>
  <c r="O40" i="17" s="1"/>
  <c r="I41" i="17"/>
  <c r="J41" i="17" s="1"/>
  <c r="I42" i="17"/>
  <c r="J42" i="17" s="1"/>
  <c r="I43" i="17"/>
  <c r="J43" i="17" s="1"/>
  <c r="I44" i="17"/>
  <c r="J44" i="17" s="1"/>
  <c r="I45" i="17"/>
  <c r="J45" i="17" s="1"/>
  <c r="I46" i="17"/>
  <c r="J46" i="17" s="1"/>
  <c r="I7" i="17"/>
  <c r="J7" i="17" s="1"/>
  <c r="E8" i="17"/>
  <c r="F8" i="17" s="1"/>
  <c r="O8" i="17" s="1"/>
  <c r="E10" i="17"/>
  <c r="F10" i="17" s="1"/>
  <c r="E11" i="17"/>
  <c r="F11" i="17" s="1"/>
  <c r="E12" i="17"/>
  <c r="F12" i="17" s="1"/>
  <c r="E13" i="17"/>
  <c r="F13" i="17" s="1"/>
  <c r="E14" i="17"/>
  <c r="F14" i="17" s="1"/>
  <c r="E15" i="17"/>
  <c r="F15" i="17" s="1"/>
  <c r="E16" i="17"/>
  <c r="F16" i="17" s="1"/>
  <c r="E17" i="17"/>
  <c r="F17" i="17" s="1"/>
  <c r="E18" i="17"/>
  <c r="F18" i="17" s="1"/>
  <c r="E19" i="17"/>
  <c r="F19" i="17" s="1"/>
  <c r="E21" i="17"/>
  <c r="F21" i="17" s="1"/>
  <c r="E22" i="17"/>
  <c r="F22" i="17" s="1"/>
  <c r="E23" i="17"/>
  <c r="F23" i="17" s="1"/>
  <c r="E24" i="17"/>
  <c r="F24" i="17" s="1"/>
  <c r="E25" i="17"/>
  <c r="F25" i="17" s="1"/>
  <c r="O25" i="17" s="1"/>
  <c r="E26" i="17"/>
  <c r="F26" i="17" s="1"/>
  <c r="E27" i="17"/>
  <c r="F27" i="17" s="1"/>
  <c r="E28" i="17"/>
  <c r="F28" i="17" s="1"/>
  <c r="E29" i="17"/>
  <c r="F29" i="17" s="1"/>
  <c r="E30" i="17"/>
  <c r="F30" i="17" s="1"/>
  <c r="E31" i="17"/>
  <c r="F31" i="17" s="1"/>
  <c r="E32" i="17"/>
  <c r="F32" i="17" s="1"/>
  <c r="E33" i="17"/>
  <c r="F33" i="17" s="1"/>
  <c r="O33" i="17" s="1"/>
  <c r="E34" i="17"/>
  <c r="F34" i="17" s="1"/>
  <c r="E35" i="17"/>
  <c r="F35" i="17" s="1"/>
  <c r="E36" i="17"/>
  <c r="F36" i="17" s="1"/>
  <c r="E37" i="17"/>
  <c r="F37" i="17" s="1"/>
  <c r="E38" i="17"/>
  <c r="F38" i="17" s="1"/>
  <c r="E39" i="17"/>
  <c r="F39" i="17" s="1"/>
  <c r="E40" i="17"/>
  <c r="F40" i="17" s="1"/>
  <c r="E41" i="17"/>
  <c r="F41" i="17" s="1"/>
  <c r="O41" i="17" s="1"/>
  <c r="E43" i="17"/>
  <c r="F43" i="17" s="1"/>
  <c r="E44" i="17"/>
  <c r="F44" i="17" s="1"/>
  <c r="E45" i="17"/>
  <c r="F45" i="17" s="1"/>
  <c r="E46" i="17"/>
  <c r="F46" i="17" s="1"/>
  <c r="E7" i="17"/>
  <c r="A8" i="17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N11" i="17" l="1"/>
  <c r="O11" i="17" s="1"/>
  <c r="J47" i="17"/>
  <c r="F7" i="17"/>
  <c r="F47" i="17" s="1"/>
  <c r="N47" i="17" l="1"/>
  <c r="O7" i="17"/>
  <c r="O47" i="17" s="1"/>
  <c r="E50" i="17"/>
  <c r="F52" i="17" l="1"/>
  <c r="F54" i="17" s="1"/>
</calcChain>
</file>

<file path=xl/sharedStrings.xml><?xml version="1.0" encoding="utf-8"?>
<sst xmlns="http://schemas.openxmlformats.org/spreadsheetml/2006/main" count="105" uniqueCount="54">
  <si>
    <t>ITEM</t>
  </si>
  <si>
    <t>CANT</t>
  </si>
  <si>
    <t>DETALLE ELEMENTO</t>
  </si>
  <si>
    <t>V.UNIT</t>
  </si>
  <si>
    <t>V.TOTAL</t>
  </si>
  <si>
    <t>IVA INCLUIDO</t>
  </si>
  <si>
    <t>PR0MEDIO</t>
  </si>
  <si>
    <t>TOTAL COTIZACIONES IVA INCLUIDO</t>
  </si>
  <si>
    <t>PROMEDIO COTIZACIONES</t>
  </si>
  <si>
    <t>PROMEDIO  ADQUISICION ELEMENTOS</t>
  </si>
  <si>
    <t>CANGUROS PERSONALIZADOS (ESTAMPADO LOGO DE LA ENTIDAD)</t>
  </si>
  <si>
    <t>CHALECOS PERSONALIZADOS (ESTAMPADO LOGO DE LA ENTIDAD Y NOMBRE DE BRIGADISTA)</t>
  </si>
  <si>
    <t>TENSIOMETRO DIGITAL</t>
  </si>
  <si>
    <t>BASCULA DIGITAL</t>
  </si>
  <si>
    <t>CAMILLA PARA ENFERMERIA COMPLETA</t>
  </si>
  <si>
    <t>SABANAS DESECHABLES PARA CAMILLA DE ENFERMERIA RESORTADA</t>
  </si>
  <si>
    <t>FUNDAS DESECHABLES</t>
  </si>
  <si>
    <t>COLLAR CERVICAL ADULTO</t>
  </si>
  <si>
    <t>BOTIQUIN PRIMEROS AUXILIOS FIJO GRANDE METALICO</t>
  </si>
  <si>
    <t xml:space="preserve">KIT GLUCOMETRO Y TIRILLAS </t>
  </si>
  <si>
    <t>SILLA DE RUEDAS ESTANDAR APOYA BRAZOS/DESCANSA PIES</t>
  </si>
  <si>
    <t>TERMOMETROS DIGITALES</t>
  </si>
  <si>
    <t>MULETAS CONVENCIONAL EN ALUMINIO</t>
  </si>
  <si>
    <t>TARRO GUARDIAN DE 1,5 LITROS</t>
  </si>
  <si>
    <t>LINTERNA PEQUEÑA (PARA GUARDAR EN CANGURO)</t>
  </si>
  <si>
    <t>PILAS DE REPUESTO</t>
  </si>
  <si>
    <t>TOALLAS DE MANO TIPO 2</t>
  </si>
  <si>
    <t xml:space="preserve">GAFAS DE SEGURIDAD </t>
  </si>
  <si>
    <t>GASAS LIMPIAS POR PAQUETE</t>
  </si>
  <si>
    <t>ESPADRAPO EN TELA GRANDE</t>
  </si>
  <si>
    <t>MICROPORE GRANDE</t>
  </si>
  <si>
    <t>BAJALENGUAS PAQUETE</t>
  </si>
  <si>
    <t>VENDAS ELASTICAS</t>
  </si>
  <si>
    <t>GUANTE DE NITRILO (CAJA)</t>
  </si>
  <si>
    <t>CAJA DE GUANTES DE LATEX</t>
  </si>
  <si>
    <t>CAJA DE TAPABOCAS (MEDICO)</t>
  </si>
  <si>
    <t>MASCARILLA DESECHABLE PARA REANIMACION BOCA A BOCA</t>
  </si>
  <si>
    <t>TIJERAS CORTA TODO</t>
  </si>
  <si>
    <t>YODOPOVIDONA (JABON QUIRURGICO)</t>
  </si>
  <si>
    <t>ISODINE ESPUMA</t>
  </si>
  <si>
    <t>ISODINE SOLUCION</t>
  </si>
  <si>
    <t>GEL ANTIBACTERIAL GRANDE</t>
  </si>
  <si>
    <t>PAQUETE DE TOALLAS HIGIENICAS</t>
  </si>
  <si>
    <t>SOLUCION SALINA</t>
  </si>
  <si>
    <t>COMPRESA DE GEL CALIENTE/FRIA REUTILIZABLE</t>
  </si>
  <si>
    <t>COJIN SOPORTE DE CABEZA</t>
  </si>
  <si>
    <t xml:space="preserve">BOTIQUIN PRIMEROS AUXILIOS PORTATIL </t>
  </si>
  <si>
    <t>PAQUETE DE CURAS *100</t>
  </si>
  <si>
    <t>EL SISO</t>
  </si>
  <si>
    <t>COLLAR CERVICAL PEDIATRICO</t>
  </si>
  <si>
    <t>COMERSEG</t>
  </si>
  <si>
    <t>CRUZ ROJA COLOMBIANA</t>
  </si>
  <si>
    <t>INMOVILIZADOR DE MIEMBROS SUPERIORES (COTIZAN EL KIT)</t>
  </si>
  <si>
    <t>COMPARATIVO PROMEDIO COTIZACIONES
ANALISIS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</si>
</sst>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Verdana"/>
      <family val="2"/>
    </font>
    <font>
      <sz val="14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6" fillId="0" borderId="0" applyFont="0" applyFill="0" applyBorder="0" applyAlignment="0" applyProtection="0"/>
  </cellStyleXfs>
  <cellXfs count="49">
    <xf numFmtId="0" fontId="0" fillId="0" borderId="0" xfId="0"/>
    <xf numFmtId="0" fontId="4" fillId="2" borderId="0" xfId="0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164" fontId="4" fillId="2" borderId="0" xfId="0" applyNumberFormat="1" applyFont="1" applyFill="1" applyAlignment="1">
      <alignment vertical="top"/>
    </xf>
    <xf numFmtId="0" fontId="3" fillId="2" borderId="0" xfId="0" applyFont="1" applyFill="1" applyAlignment="1">
      <alignment horizontal="center" vertical="top"/>
    </xf>
    <xf numFmtId="164" fontId="3" fillId="2" borderId="1" xfId="0" applyNumberFormat="1" applyFont="1" applyFill="1" applyBorder="1" applyAlignment="1">
      <alignment vertical="top"/>
    </xf>
    <xf numFmtId="0" fontId="0" fillId="2" borderId="1" xfId="0" applyFill="1" applyBorder="1" applyAlignment="1">
      <alignment horizontal="center" vertical="center"/>
    </xf>
    <xf numFmtId="0" fontId="5" fillId="2" borderId="0" xfId="0" applyFont="1" applyFill="1" applyAlignment="1">
      <alignment vertical="top"/>
    </xf>
    <xf numFmtId="0" fontId="4" fillId="2" borderId="0" xfId="0" applyFont="1" applyFill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top" wrapText="1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6" fontId="4" fillId="2" borderId="0" xfId="0" applyNumberFormat="1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top" wrapText="1"/>
    </xf>
    <xf numFmtId="0" fontId="10" fillId="2" borderId="0" xfId="0" applyFont="1" applyFill="1" applyAlignment="1">
      <alignment vertical="top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left" vertical="center" wrapText="1"/>
    </xf>
    <xf numFmtId="166" fontId="8" fillId="2" borderId="1" xfId="1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002632" cy="639539"/>
    <xdr:pic>
      <xdr:nvPicPr>
        <xdr:cNvPr id="2" name="2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7789" y="0"/>
          <a:ext cx="1002632" cy="639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topLeftCell="A34" zoomScale="95" zoomScaleNormal="95" workbookViewId="0">
      <selection activeCell="I9" sqref="I9"/>
    </sheetView>
  </sheetViews>
  <sheetFormatPr baseColWidth="10" defaultColWidth="11.44140625" defaultRowHeight="13.8" x14ac:dyDescent="0.3"/>
  <cols>
    <col min="1" max="1" width="5" style="1" bestFit="1" customWidth="1"/>
    <col min="2" max="2" width="34.44140625" style="2" customWidth="1"/>
    <col min="3" max="3" width="6" style="9" bestFit="1" customWidth="1"/>
    <col min="4" max="4" width="9.33203125" style="3" customWidth="1"/>
    <col min="5" max="5" width="10.6640625" style="3" customWidth="1"/>
    <col min="6" max="6" width="16.6640625" style="13" customWidth="1"/>
    <col min="7" max="7" width="5.5546875" style="11" bestFit="1" customWidth="1"/>
    <col min="8" max="8" width="8.6640625" style="8" customWidth="1"/>
    <col min="9" max="9" width="9" style="3" bestFit="1" customWidth="1"/>
    <col min="10" max="10" width="11.33203125" style="3" customWidth="1"/>
    <col min="11" max="11" width="5.5546875" style="3" bestFit="1" customWidth="1"/>
    <col min="12" max="13" width="9" style="3" bestFit="1" customWidth="1"/>
    <col min="14" max="14" width="10.5546875" style="3" bestFit="1" customWidth="1"/>
    <col min="15" max="15" width="10.5546875" style="4" bestFit="1" customWidth="1"/>
    <col min="16" max="16384" width="11.44140625" style="3"/>
  </cols>
  <sheetData>
    <row r="1" spans="1:17" x14ac:dyDescent="0.3">
      <c r="C1" s="44" t="s">
        <v>53</v>
      </c>
      <c r="D1" s="44"/>
      <c r="E1" s="44"/>
      <c r="F1" s="44"/>
      <c r="G1" s="44"/>
      <c r="H1" s="44"/>
      <c r="I1" s="44"/>
    </row>
    <row r="2" spans="1:17" x14ac:dyDescent="0.3">
      <c r="C2" s="44"/>
      <c r="D2" s="44"/>
      <c r="E2" s="44"/>
      <c r="F2" s="44"/>
      <c r="G2" s="44"/>
      <c r="H2" s="44"/>
      <c r="I2" s="44"/>
    </row>
    <row r="3" spans="1:17" x14ac:dyDescent="0.3">
      <c r="C3" s="44"/>
      <c r="D3" s="44"/>
      <c r="E3" s="44"/>
      <c r="F3" s="44"/>
      <c r="G3" s="44"/>
      <c r="H3" s="44"/>
      <c r="I3" s="44"/>
    </row>
    <row r="4" spans="1:17" x14ac:dyDescent="0.3">
      <c r="C4" s="45"/>
      <c r="D4" s="45"/>
      <c r="E4" s="45"/>
      <c r="F4" s="45"/>
      <c r="G4" s="45"/>
      <c r="H4" s="45"/>
      <c r="I4" s="45"/>
    </row>
    <row r="5" spans="1:17" x14ac:dyDescent="0.3">
      <c r="A5" s="37" t="s">
        <v>0</v>
      </c>
      <c r="B5" s="39" t="s">
        <v>2</v>
      </c>
      <c r="C5" s="43" t="s">
        <v>48</v>
      </c>
      <c r="D5" s="43"/>
      <c r="E5" s="43"/>
      <c r="F5" s="43"/>
      <c r="G5" s="42" t="s">
        <v>50</v>
      </c>
      <c r="H5" s="42"/>
      <c r="I5" s="42"/>
      <c r="J5" s="42"/>
      <c r="K5" s="43" t="s">
        <v>51</v>
      </c>
      <c r="L5" s="43"/>
      <c r="M5" s="43"/>
      <c r="N5" s="43"/>
      <c r="O5" s="46" t="s">
        <v>6</v>
      </c>
    </row>
    <row r="6" spans="1:17" s="5" customFormat="1" ht="27.6" x14ac:dyDescent="0.3">
      <c r="A6" s="38"/>
      <c r="B6" s="40"/>
      <c r="C6" s="14" t="s">
        <v>1</v>
      </c>
      <c r="D6" s="14" t="s">
        <v>3</v>
      </c>
      <c r="E6" s="14" t="s">
        <v>5</v>
      </c>
      <c r="F6" s="14" t="s">
        <v>4</v>
      </c>
      <c r="G6" s="18" t="s">
        <v>1</v>
      </c>
      <c r="H6" s="18" t="s">
        <v>3</v>
      </c>
      <c r="I6" s="18" t="s">
        <v>5</v>
      </c>
      <c r="J6" s="18" t="s">
        <v>4</v>
      </c>
      <c r="K6" s="14" t="s">
        <v>1</v>
      </c>
      <c r="L6" s="14" t="s">
        <v>3</v>
      </c>
      <c r="M6" s="14" t="s">
        <v>5</v>
      </c>
      <c r="N6" s="14" t="s">
        <v>4</v>
      </c>
      <c r="O6" s="47"/>
    </row>
    <row r="7" spans="1:17" ht="28.8" x14ac:dyDescent="0.3">
      <c r="A7" s="15">
        <v>1</v>
      </c>
      <c r="B7" s="20" t="s">
        <v>10</v>
      </c>
      <c r="C7" s="7">
        <v>30</v>
      </c>
      <c r="D7" s="21">
        <v>12000</v>
      </c>
      <c r="E7" s="22">
        <f>D7*1.19</f>
        <v>14280</v>
      </c>
      <c r="F7" s="19">
        <f t="shared" ref="F7:F46" si="0">E7*C7</f>
        <v>428400</v>
      </c>
      <c r="G7" s="7">
        <v>30</v>
      </c>
      <c r="H7" s="21">
        <v>27000</v>
      </c>
      <c r="I7" s="22">
        <f>H7*1.19</f>
        <v>32130</v>
      </c>
      <c r="J7" s="22">
        <f t="shared" ref="J7:J46" si="1">I7*G7</f>
        <v>963900</v>
      </c>
      <c r="K7" s="7">
        <v>30</v>
      </c>
      <c r="L7" s="22">
        <v>59500</v>
      </c>
      <c r="M7" s="22">
        <f t="shared" ref="M7:M46" si="2">L7*1.19</f>
        <v>70805</v>
      </c>
      <c r="N7" s="22">
        <f>M7*K7</f>
        <v>2124150</v>
      </c>
      <c r="O7" s="23">
        <f>(N7+J7+F7)/3</f>
        <v>1172150</v>
      </c>
      <c r="P7" s="31"/>
      <c r="Q7" s="4"/>
    </row>
    <row r="8" spans="1:17" ht="43.2" x14ac:dyDescent="0.3">
      <c r="A8" s="15">
        <f>A7+1</f>
        <v>2</v>
      </c>
      <c r="B8" s="20" t="s">
        <v>11</v>
      </c>
      <c r="C8" s="7">
        <v>15</v>
      </c>
      <c r="D8" s="22">
        <v>39900</v>
      </c>
      <c r="E8" s="22">
        <f t="shared" ref="E8:E46" si="3">D8*1.19</f>
        <v>47481</v>
      </c>
      <c r="F8" s="19">
        <f t="shared" si="0"/>
        <v>712215</v>
      </c>
      <c r="G8" s="7">
        <v>15</v>
      </c>
      <c r="H8" s="22">
        <v>38124</v>
      </c>
      <c r="I8" s="22">
        <f t="shared" ref="I8:I46" si="4">H8*1.19</f>
        <v>45367.56</v>
      </c>
      <c r="J8" s="22">
        <f t="shared" si="1"/>
        <v>680513.39999999991</v>
      </c>
      <c r="K8" s="7">
        <v>15</v>
      </c>
      <c r="L8" s="22">
        <v>33614</v>
      </c>
      <c r="M8" s="22">
        <f t="shared" si="2"/>
        <v>40000.659999999996</v>
      </c>
      <c r="N8" s="22">
        <f t="shared" ref="N8:N46" si="5">M8*K8</f>
        <v>600009.89999999991</v>
      </c>
      <c r="O8" s="23">
        <f t="shared" ref="O8:O46" si="6">(N8+J8+F8)/3</f>
        <v>664246.1</v>
      </c>
      <c r="P8" s="31"/>
      <c r="Q8" s="4"/>
    </row>
    <row r="9" spans="1:17" ht="14.4" x14ac:dyDescent="0.3">
      <c r="A9" s="15">
        <f t="shared" ref="A9:A46" si="7">A8+1</f>
        <v>3</v>
      </c>
      <c r="B9" s="20" t="s">
        <v>12</v>
      </c>
      <c r="C9" s="7">
        <v>2</v>
      </c>
      <c r="D9" s="21">
        <f>449500-240000</f>
        <v>209500</v>
      </c>
      <c r="E9" s="22">
        <f t="shared" si="3"/>
        <v>249305</v>
      </c>
      <c r="F9" s="19">
        <f t="shared" si="0"/>
        <v>498610</v>
      </c>
      <c r="G9" s="7">
        <v>2</v>
      </c>
      <c r="H9" s="21">
        <v>200880</v>
      </c>
      <c r="I9" s="22">
        <f t="shared" si="4"/>
        <v>239047.19999999998</v>
      </c>
      <c r="J9" s="22">
        <f t="shared" si="1"/>
        <v>478094.39999999997</v>
      </c>
      <c r="K9" s="7">
        <v>2</v>
      </c>
      <c r="L9" s="22">
        <v>98319</v>
      </c>
      <c r="M9" s="22">
        <f t="shared" si="2"/>
        <v>116999.61</v>
      </c>
      <c r="N9" s="22">
        <f t="shared" si="5"/>
        <v>233999.22</v>
      </c>
      <c r="O9" s="23">
        <f t="shared" si="6"/>
        <v>403567.87333333335</v>
      </c>
      <c r="P9" s="31"/>
      <c r="Q9" s="4"/>
    </row>
    <row r="10" spans="1:17" ht="14.4" x14ac:dyDescent="0.3">
      <c r="A10" s="15">
        <f t="shared" si="7"/>
        <v>4</v>
      </c>
      <c r="B10" s="20" t="s">
        <v>13</v>
      </c>
      <c r="C10" s="7">
        <v>1</v>
      </c>
      <c r="D10" s="21">
        <v>332500</v>
      </c>
      <c r="E10" s="22">
        <f t="shared" si="3"/>
        <v>395675</v>
      </c>
      <c r="F10" s="19">
        <f t="shared" si="0"/>
        <v>395675</v>
      </c>
      <c r="G10" s="7">
        <v>1</v>
      </c>
      <c r="H10" s="21">
        <f>524769-199500</f>
        <v>325269</v>
      </c>
      <c r="I10" s="22">
        <f t="shared" si="4"/>
        <v>387070.11</v>
      </c>
      <c r="J10" s="22">
        <f t="shared" si="1"/>
        <v>387070.11</v>
      </c>
      <c r="K10" s="7">
        <v>1</v>
      </c>
      <c r="L10" s="22">
        <v>300000</v>
      </c>
      <c r="M10" s="22">
        <f t="shared" si="2"/>
        <v>357000</v>
      </c>
      <c r="N10" s="22">
        <f t="shared" si="5"/>
        <v>357000</v>
      </c>
      <c r="O10" s="23">
        <f t="shared" si="6"/>
        <v>379915.03666666662</v>
      </c>
      <c r="P10" s="31"/>
      <c r="Q10" s="4"/>
    </row>
    <row r="11" spans="1:17" ht="14.4" x14ac:dyDescent="0.3">
      <c r="A11" s="15">
        <f t="shared" si="7"/>
        <v>5</v>
      </c>
      <c r="B11" s="20" t="s">
        <v>14</v>
      </c>
      <c r="C11" s="7">
        <v>1</v>
      </c>
      <c r="D11" s="21">
        <v>229500</v>
      </c>
      <c r="E11" s="22">
        <f t="shared" si="3"/>
        <v>273105</v>
      </c>
      <c r="F11" s="19">
        <f t="shared" si="0"/>
        <v>273105</v>
      </c>
      <c r="G11" s="7">
        <v>1</v>
      </c>
      <c r="H11" s="21">
        <v>237600</v>
      </c>
      <c r="I11" s="22">
        <f t="shared" si="4"/>
        <v>282744</v>
      </c>
      <c r="J11" s="22">
        <f t="shared" si="1"/>
        <v>282744</v>
      </c>
      <c r="K11" s="7">
        <v>1</v>
      </c>
      <c r="L11" s="22">
        <f>821176-550000</f>
        <v>271176</v>
      </c>
      <c r="M11" s="22">
        <f t="shared" si="2"/>
        <v>322699.44</v>
      </c>
      <c r="N11" s="22">
        <f t="shared" si="5"/>
        <v>322699.44</v>
      </c>
      <c r="O11" s="23">
        <f t="shared" si="6"/>
        <v>292849.48</v>
      </c>
      <c r="P11" s="31"/>
      <c r="Q11" s="4"/>
    </row>
    <row r="12" spans="1:17" s="8" customFormat="1" ht="28.8" x14ac:dyDescent="0.3">
      <c r="A12" s="15">
        <f t="shared" si="7"/>
        <v>6</v>
      </c>
      <c r="B12" s="20" t="s">
        <v>15</v>
      </c>
      <c r="C12" s="7">
        <v>12</v>
      </c>
      <c r="D12" s="21">
        <v>14400</v>
      </c>
      <c r="E12" s="22">
        <f t="shared" si="3"/>
        <v>17136</v>
      </c>
      <c r="F12" s="19">
        <f t="shared" si="0"/>
        <v>205632</v>
      </c>
      <c r="G12" s="7">
        <v>12</v>
      </c>
      <c r="H12" s="21">
        <v>14621</v>
      </c>
      <c r="I12" s="22">
        <f t="shared" si="4"/>
        <v>17398.989999999998</v>
      </c>
      <c r="J12" s="22">
        <f t="shared" si="1"/>
        <v>208787.87999999998</v>
      </c>
      <c r="K12" s="7">
        <v>12</v>
      </c>
      <c r="L12" s="22">
        <v>19100</v>
      </c>
      <c r="M12" s="22">
        <f t="shared" si="2"/>
        <v>22729</v>
      </c>
      <c r="N12" s="22">
        <f t="shared" si="5"/>
        <v>272748</v>
      </c>
      <c r="O12" s="23">
        <f t="shared" si="6"/>
        <v>229055.96</v>
      </c>
      <c r="P12" s="31"/>
      <c r="Q12" s="4"/>
    </row>
    <row r="13" spans="1:17" ht="14.4" x14ac:dyDescent="0.3">
      <c r="A13" s="15">
        <f t="shared" si="7"/>
        <v>7</v>
      </c>
      <c r="B13" s="20" t="s">
        <v>16</v>
      </c>
      <c r="C13" s="7">
        <v>12</v>
      </c>
      <c r="D13" s="21">
        <v>13780</v>
      </c>
      <c r="E13" s="22">
        <f t="shared" si="3"/>
        <v>16398.2</v>
      </c>
      <c r="F13" s="19">
        <f t="shared" si="0"/>
        <v>196778.40000000002</v>
      </c>
      <c r="G13" s="7">
        <v>12</v>
      </c>
      <c r="H13" s="21">
        <v>15283</v>
      </c>
      <c r="I13" s="22">
        <f t="shared" si="4"/>
        <v>18186.77</v>
      </c>
      <c r="J13" s="22">
        <f t="shared" si="1"/>
        <v>218241.24</v>
      </c>
      <c r="K13" s="7">
        <v>12</v>
      </c>
      <c r="L13" s="22">
        <v>21800</v>
      </c>
      <c r="M13" s="22">
        <f t="shared" si="2"/>
        <v>25942</v>
      </c>
      <c r="N13" s="22">
        <f t="shared" si="5"/>
        <v>311304</v>
      </c>
      <c r="O13" s="23">
        <f t="shared" si="6"/>
        <v>242107.88</v>
      </c>
      <c r="P13" s="31"/>
      <c r="Q13" s="4"/>
    </row>
    <row r="14" spans="1:17" ht="14.4" x14ac:dyDescent="0.3">
      <c r="A14" s="15">
        <f t="shared" si="7"/>
        <v>8</v>
      </c>
      <c r="B14" s="20" t="s">
        <v>17</v>
      </c>
      <c r="C14" s="7">
        <v>5</v>
      </c>
      <c r="D14" s="21">
        <v>17000</v>
      </c>
      <c r="E14" s="22">
        <f t="shared" si="3"/>
        <v>20230</v>
      </c>
      <c r="F14" s="19">
        <f t="shared" si="0"/>
        <v>101150</v>
      </c>
      <c r="G14" s="7">
        <v>5</v>
      </c>
      <c r="H14" s="21">
        <v>49037</v>
      </c>
      <c r="I14" s="22">
        <f t="shared" si="4"/>
        <v>58354.03</v>
      </c>
      <c r="J14" s="22">
        <f t="shared" si="1"/>
        <v>291770.15000000002</v>
      </c>
      <c r="K14" s="7">
        <v>5</v>
      </c>
      <c r="L14" s="22">
        <v>75000</v>
      </c>
      <c r="M14" s="22">
        <f t="shared" si="2"/>
        <v>89250</v>
      </c>
      <c r="N14" s="22">
        <f t="shared" si="5"/>
        <v>446250</v>
      </c>
      <c r="O14" s="23">
        <f t="shared" si="6"/>
        <v>279723.38333333336</v>
      </c>
      <c r="P14" s="31"/>
      <c r="Q14" s="4"/>
    </row>
    <row r="15" spans="1:17" ht="14.4" x14ac:dyDescent="0.3">
      <c r="A15" s="15">
        <f t="shared" si="7"/>
        <v>9</v>
      </c>
      <c r="B15" s="20" t="s">
        <v>49</v>
      </c>
      <c r="C15" s="7">
        <v>5</v>
      </c>
      <c r="D15" s="21">
        <v>17000</v>
      </c>
      <c r="E15" s="22">
        <f t="shared" si="3"/>
        <v>20230</v>
      </c>
      <c r="F15" s="19">
        <f t="shared" si="0"/>
        <v>101150</v>
      </c>
      <c r="G15" s="7">
        <v>5</v>
      </c>
      <c r="H15" s="21">
        <v>42866</v>
      </c>
      <c r="I15" s="22">
        <f t="shared" si="4"/>
        <v>51010.54</v>
      </c>
      <c r="J15" s="22">
        <f t="shared" si="1"/>
        <v>255052.7</v>
      </c>
      <c r="K15" s="7">
        <v>5</v>
      </c>
      <c r="L15" s="22">
        <v>75000</v>
      </c>
      <c r="M15" s="22">
        <f t="shared" si="2"/>
        <v>89250</v>
      </c>
      <c r="N15" s="22">
        <f t="shared" si="5"/>
        <v>446250</v>
      </c>
      <c r="O15" s="23">
        <f t="shared" si="6"/>
        <v>267484.23333333334</v>
      </c>
      <c r="P15" s="31"/>
      <c r="Q15" s="4"/>
    </row>
    <row r="16" spans="1:17" ht="28.8" x14ac:dyDescent="0.3">
      <c r="A16" s="15">
        <f t="shared" si="7"/>
        <v>10</v>
      </c>
      <c r="B16" s="20" t="s">
        <v>52</v>
      </c>
      <c r="C16" s="7">
        <v>5</v>
      </c>
      <c r="D16" s="21">
        <v>18500</v>
      </c>
      <c r="E16" s="22">
        <f t="shared" si="3"/>
        <v>22015</v>
      </c>
      <c r="F16" s="19">
        <f t="shared" si="0"/>
        <v>110075</v>
      </c>
      <c r="G16" s="7">
        <v>5</v>
      </c>
      <c r="H16" s="21">
        <v>27972</v>
      </c>
      <c r="I16" s="22">
        <f t="shared" si="4"/>
        <v>33286.68</v>
      </c>
      <c r="J16" s="22">
        <f t="shared" si="1"/>
        <v>166433.4</v>
      </c>
      <c r="K16" s="7">
        <v>5</v>
      </c>
      <c r="L16" s="22">
        <v>40000</v>
      </c>
      <c r="M16" s="22">
        <f t="shared" si="2"/>
        <v>47600</v>
      </c>
      <c r="N16" s="22">
        <f t="shared" si="5"/>
        <v>238000</v>
      </c>
      <c r="O16" s="23">
        <f t="shared" si="6"/>
        <v>171502.80000000002</v>
      </c>
      <c r="P16" s="31"/>
      <c r="Q16" s="4"/>
    </row>
    <row r="17" spans="1:17" ht="28.8" x14ac:dyDescent="0.3">
      <c r="A17" s="15">
        <f t="shared" si="7"/>
        <v>11</v>
      </c>
      <c r="B17" s="20" t="s">
        <v>46</v>
      </c>
      <c r="C17" s="7">
        <v>6</v>
      </c>
      <c r="D17" s="21">
        <v>61800</v>
      </c>
      <c r="E17" s="22">
        <f t="shared" si="3"/>
        <v>73542</v>
      </c>
      <c r="F17" s="19">
        <f t="shared" si="0"/>
        <v>441252</v>
      </c>
      <c r="G17" s="7">
        <v>6</v>
      </c>
      <c r="H17" s="21">
        <v>21600</v>
      </c>
      <c r="I17" s="22">
        <f t="shared" si="4"/>
        <v>25704</v>
      </c>
      <c r="J17" s="22">
        <f t="shared" si="1"/>
        <v>154224</v>
      </c>
      <c r="K17" s="7">
        <v>6</v>
      </c>
      <c r="L17" s="22">
        <v>96700</v>
      </c>
      <c r="M17" s="22">
        <f t="shared" si="2"/>
        <v>115073</v>
      </c>
      <c r="N17" s="22">
        <f t="shared" si="5"/>
        <v>690438</v>
      </c>
      <c r="O17" s="23">
        <f t="shared" si="6"/>
        <v>428638</v>
      </c>
      <c r="P17" s="31"/>
      <c r="Q17" s="4"/>
    </row>
    <row r="18" spans="1:17" ht="28.8" x14ac:dyDescent="0.3">
      <c r="A18" s="15">
        <f t="shared" si="7"/>
        <v>12</v>
      </c>
      <c r="B18" s="20" t="s">
        <v>18</v>
      </c>
      <c r="C18" s="7">
        <v>1</v>
      </c>
      <c r="D18" s="21">
        <v>85600</v>
      </c>
      <c r="E18" s="22">
        <f t="shared" si="3"/>
        <v>101864</v>
      </c>
      <c r="F18" s="19">
        <f t="shared" si="0"/>
        <v>101864</v>
      </c>
      <c r="G18" s="7">
        <v>1</v>
      </c>
      <c r="H18" s="21">
        <v>293400</v>
      </c>
      <c r="I18" s="22">
        <f t="shared" si="4"/>
        <v>349146</v>
      </c>
      <c r="J18" s="22">
        <f t="shared" si="1"/>
        <v>349146</v>
      </c>
      <c r="K18" s="7">
        <v>1</v>
      </c>
      <c r="L18" s="22">
        <v>96700</v>
      </c>
      <c r="M18" s="22">
        <f t="shared" si="2"/>
        <v>115073</v>
      </c>
      <c r="N18" s="22">
        <f t="shared" si="5"/>
        <v>115073</v>
      </c>
      <c r="O18" s="23">
        <f t="shared" si="6"/>
        <v>188694.33333333334</v>
      </c>
      <c r="P18" s="31"/>
      <c r="Q18" s="4"/>
    </row>
    <row r="19" spans="1:17" ht="14.4" x14ac:dyDescent="0.3">
      <c r="A19" s="15">
        <f t="shared" si="7"/>
        <v>13</v>
      </c>
      <c r="B19" s="20" t="s">
        <v>19</v>
      </c>
      <c r="C19" s="7">
        <v>1</v>
      </c>
      <c r="D19" s="21">
        <v>101400</v>
      </c>
      <c r="E19" s="22">
        <f t="shared" si="3"/>
        <v>120666</v>
      </c>
      <c r="F19" s="19">
        <f t="shared" si="0"/>
        <v>120666</v>
      </c>
      <c r="G19" s="7">
        <v>1</v>
      </c>
      <c r="H19" s="21">
        <v>98431</v>
      </c>
      <c r="I19" s="22">
        <f t="shared" si="4"/>
        <v>117132.89</v>
      </c>
      <c r="J19" s="22">
        <f t="shared" si="1"/>
        <v>117132.89</v>
      </c>
      <c r="K19" s="7">
        <v>1</v>
      </c>
      <c r="L19" s="22">
        <v>93500</v>
      </c>
      <c r="M19" s="22">
        <f t="shared" si="2"/>
        <v>111265</v>
      </c>
      <c r="N19" s="22">
        <f t="shared" si="5"/>
        <v>111265</v>
      </c>
      <c r="O19" s="23">
        <f t="shared" si="6"/>
        <v>116354.63</v>
      </c>
      <c r="P19" s="31"/>
      <c r="Q19" s="4"/>
    </row>
    <row r="20" spans="1:17" ht="28.8" x14ac:dyDescent="0.3">
      <c r="A20" s="15">
        <f t="shared" si="7"/>
        <v>14</v>
      </c>
      <c r="B20" s="20" t="s">
        <v>20</v>
      </c>
      <c r="C20" s="7">
        <v>2</v>
      </c>
      <c r="D20" s="21">
        <f>690500-190000-9185</f>
        <v>491315</v>
      </c>
      <c r="E20" s="22">
        <f t="shared" si="3"/>
        <v>584664.85</v>
      </c>
      <c r="F20" s="19">
        <f t="shared" si="0"/>
        <v>1169329.7</v>
      </c>
      <c r="G20" s="7">
        <v>2</v>
      </c>
      <c r="H20" s="21">
        <v>484200</v>
      </c>
      <c r="I20" s="22">
        <f t="shared" si="4"/>
        <v>576198</v>
      </c>
      <c r="J20" s="22">
        <f t="shared" si="1"/>
        <v>1152396</v>
      </c>
      <c r="K20" s="7">
        <v>2</v>
      </c>
      <c r="L20" s="22">
        <v>430650</v>
      </c>
      <c r="M20" s="22">
        <f t="shared" si="2"/>
        <v>512473.5</v>
      </c>
      <c r="N20" s="22">
        <f t="shared" si="5"/>
        <v>1024947</v>
      </c>
      <c r="O20" s="23">
        <f t="shared" si="6"/>
        <v>1115557.5666666667</v>
      </c>
      <c r="P20" s="31"/>
      <c r="Q20" s="4"/>
    </row>
    <row r="21" spans="1:17" ht="14.4" x14ac:dyDescent="0.3">
      <c r="A21" s="15">
        <f t="shared" si="7"/>
        <v>15</v>
      </c>
      <c r="B21" s="20" t="s">
        <v>21</v>
      </c>
      <c r="C21" s="7">
        <v>5</v>
      </c>
      <c r="D21" s="21">
        <v>7000</v>
      </c>
      <c r="E21" s="22">
        <f t="shared" si="3"/>
        <v>8330</v>
      </c>
      <c r="F21" s="19">
        <f t="shared" si="0"/>
        <v>41650</v>
      </c>
      <c r="G21" s="7">
        <v>5</v>
      </c>
      <c r="H21" s="21">
        <v>10878</v>
      </c>
      <c r="I21" s="22">
        <f t="shared" si="4"/>
        <v>12944.82</v>
      </c>
      <c r="J21" s="22">
        <f t="shared" si="1"/>
        <v>64724.1</v>
      </c>
      <c r="K21" s="7">
        <v>5</v>
      </c>
      <c r="L21" s="22">
        <v>15168</v>
      </c>
      <c r="M21" s="22">
        <f t="shared" si="2"/>
        <v>18049.919999999998</v>
      </c>
      <c r="N21" s="22">
        <f t="shared" si="5"/>
        <v>90249.599999999991</v>
      </c>
      <c r="O21" s="23">
        <f t="shared" si="6"/>
        <v>65541.233333333323</v>
      </c>
      <c r="P21" s="31"/>
      <c r="Q21" s="4"/>
    </row>
    <row r="22" spans="1:17" ht="28.8" x14ac:dyDescent="0.3">
      <c r="A22" s="15">
        <f t="shared" si="7"/>
        <v>16</v>
      </c>
      <c r="B22" s="20" t="s">
        <v>22</v>
      </c>
      <c r="C22" s="7">
        <v>2</v>
      </c>
      <c r="D22" s="21">
        <v>58800</v>
      </c>
      <c r="E22" s="22">
        <f t="shared" si="3"/>
        <v>69972</v>
      </c>
      <c r="F22" s="19">
        <f t="shared" si="0"/>
        <v>139944</v>
      </c>
      <c r="G22" s="7">
        <v>2</v>
      </c>
      <c r="H22" s="21">
        <v>59612</v>
      </c>
      <c r="I22" s="22">
        <f t="shared" si="4"/>
        <v>70938.28</v>
      </c>
      <c r="J22" s="22">
        <f t="shared" si="1"/>
        <v>141876.56</v>
      </c>
      <c r="K22" s="7">
        <v>2</v>
      </c>
      <c r="L22" s="22">
        <v>52000</v>
      </c>
      <c r="M22" s="22">
        <f t="shared" si="2"/>
        <v>61880</v>
      </c>
      <c r="N22" s="22">
        <f t="shared" si="5"/>
        <v>123760</v>
      </c>
      <c r="O22" s="23">
        <f t="shared" si="6"/>
        <v>135193.51999999999</v>
      </c>
      <c r="P22" s="31"/>
      <c r="Q22" s="4"/>
    </row>
    <row r="23" spans="1:17" ht="14.4" x14ac:dyDescent="0.3">
      <c r="A23" s="15">
        <f t="shared" si="7"/>
        <v>17</v>
      </c>
      <c r="B23" s="20" t="s">
        <v>23</v>
      </c>
      <c r="C23" s="7">
        <v>1</v>
      </c>
      <c r="D23" s="21">
        <v>4000</v>
      </c>
      <c r="E23" s="22">
        <f t="shared" si="3"/>
        <v>4760</v>
      </c>
      <c r="F23" s="19">
        <f t="shared" si="0"/>
        <v>4760</v>
      </c>
      <c r="G23" s="7">
        <v>1</v>
      </c>
      <c r="H23" s="21">
        <v>10584</v>
      </c>
      <c r="I23" s="22">
        <f t="shared" si="4"/>
        <v>12594.96</v>
      </c>
      <c r="J23" s="22">
        <f t="shared" si="1"/>
        <v>12594.96</v>
      </c>
      <c r="K23" s="7">
        <v>1</v>
      </c>
      <c r="L23" s="22">
        <v>4000</v>
      </c>
      <c r="M23" s="22">
        <f t="shared" si="2"/>
        <v>4760</v>
      </c>
      <c r="N23" s="22">
        <f t="shared" si="5"/>
        <v>4760</v>
      </c>
      <c r="O23" s="23">
        <f t="shared" si="6"/>
        <v>7371.6533333333327</v>
      </c>
      <c r="P23" s="31"/>
      <c r="Q23" s="4"/>
    </row>
    <row r="24" spans="1:17" ht="28.8" x14ac:dyDescent="0.3">
      <c r="A24" s="15">
        <f t="shared" si="7"/>
        <v>18</v>
      </c>
      <c r="B24" s="20" t="s">
        <v>24</v>
      </c>
      <c r="C24" s="7">
        <v>37</v>
      </c>
      <c r="D24" s="21">
        <v>12900</v>
      </c>
      <c r="E24" s="22">
        <f t="shared" si="3"/>
        <v>15351</v>
      </c>
      <c r="F24" s="19">
        <f t="shared" si="0"/>
        <v>567987</v>
      </c>
      <c r="G24" s="7">
        <v>37</v>
      </c>
      <c r="H24" s="21">
        <v>6531</v>
      </c>
      <c r="I24" s="22">
        <f t="shared" si="4"/>
        <v>7771.8899999999994</v>
      </c>
      <c r="J24" s="22">
        <f t="shared" si="1"/>
        <v>287559.93</v>
      </c>
      <c r="K24" s="7">
        <v>37</v>
      </c>
      <c r="L24" s="22">
        <v>12000</v>
      </c>
      <c r="M24" s="22">
        <f t="shared" si="2"/>
        <v>14280</v>
      </c>
      <c r="N24" s="22">
        <f t="shared" si="5"/>
        <v>528360</v>
      </c>
      <c r="O24" s="23">
        <f t="shared" si="6"/>
        <v>461302.31</v>
      </c>
      <c r="P24" s="31"/>
      <c r="Q24" s="4"/>
    </row>
    <row r="25" spans="1:17" ht="14.4" x14ac:dyDescent="0.3">
      <c r="A25" s="15">
        <f t="shared" si="7"/>
        <v>19</v>
      </c>
      <c r="B25" s="20" t="s">
        <v>25</v>
      </c>
      <c r="C25" s="7">
        <v>37</v>
      </c>
      <c r="D25" s="21">
        <v>19900</v>
      </c>
      <c r="E25" s="22">
        <f t="shared" si="3"/>
        <v>23681</v>
      </c>
      <c r="F25" s="19">
        <f t="shared" si="0"/>
        <v>876197</v>
      </c>
      <c r="G25" s="7">
        <v>37</v>
      </c>
      <c r="H25" s="21">
        <v>2160</v>
      </c>
      <c r="I25" s="22">
        <f t="shared" si="4"/>
        <v>2570.4</v>
      </c>
      <c r="J25" s="22">
        <f t="shared" si="1"/>
        <v>95104.8</v>
      </c>
      <c r="K25" s="7">
        <v>37</v>
      </c>
      <c r="L25" s="22">
        <v>5000</v>
      </c>
      <c r="M25" s="22">
        <f t="shared" si="2"/>
        <v>5950</v>
      </c>
      <c r="N25" s="22">
        <f t="shared" si="5"/>
        <v>220150</v>
      </c>
      <c r="O25" s="23">
        <f t="shared" si="6"/>
        <v>397150.60000000003</v>
      </c>
      <c r="P25" s="31"/>
      <c r="Q25" s="4"/>
    </row>
    <row r="26" spans="1:17" ht="14.4" x14ac:dyDescent="0.3">
      <c r="A26" s="15">
        <f t="shared" si="7"/>
        <v>20</v>
      </c>
      <c r="B26" s="20" t="s">
        <v>26</v>
      </c>
      <c r="C26" s="7">
        <v>2</v>
      </c>
      <c r="D26" s="21">
        <v>8400</v>
      </c>
      <c r="E26" s="22">
        <f t="shared" si="3"/>
        <v>9996</v>
      </c>
      <c r="F26" s="19">
        <f t="shared" si="0"/>
        <v>19992</v>
      </c>
      <c r="G26" s="7">
        <v>2</v>
      </c>
      <c r="H26" s="21">
        <v>8257</v>
      </c>
      <c r="I26" s="22">
        <f t="shared" si="4"/>
        <v>9825.83</v>
      </c>
      <c r="J26" s="22">
        <f t="shared" si="1"/>
        <v>19651.66</v>
      </c>
      <c r="K26" s="7">
        <v>2</v>
      </c>
      <c r="L26" s="22">
        <v>17000</v>
      </c>
      <c r="M26" s="22">
        <f t="shared" si="2"/>
        <v>20230</v>
      </c>
      <c r="N26" s="22">
        <f t="shared" si="5"/>
        <v>40460</v>
      </c>
      <c r="O26" s="23">
        <f t="shared" si="6"/>
        <v>26701.22</v>
      </c>
      <c r="P26" s="31"/>
      <c r="Q26" s="4"/>
    </row>
    <row r="27" spans="1:17" ht="14.4" x14ac:dyDescent="0.3">
      <c r="A27" s="15">
        <f t="shared" si="7"/>
        <v>21</v>
      </c>
      <c r="B27" s="20" t="s">
        <v>27</v>
      </c>
      <c r="C27" s="7">
        <v>37</v>
      </c>
      <c r="D27" s="21">
        <v>3700</v>
      </c>
      <c r="E27" s="22">
        <f t="shared" si="3"/>
        <v>4403</v>
      </c>
      <c r="F27" s="19">
        <f t="shared" si="0"/>
        <v>162911</v>
      </c>
      <c r="G27" s="7">
        <v>37</v>
      </c>
      <c r="H27" s="21">
        <v>3618</v>
      </c>
      <c r="I27" s="22">
        <f t="shared" si="4"/>
        <v>4305.42</v>
      </c>
      <c r="J27" s="22">
        <f t="shared" si="1"/>
        <v>159300.54</v>
      </c>
      <c r="K27" s="7">
        <v>37</v>
      </c>
      <c r="L27" s="22">
        <v>10000</v>
      </c>
      <c r="M27" s="22">
        <f t="shared" si="2"/>
        <v>11900</v>
      </c>
      <c r="N27" s="22">
        <f t="shared" si="5"/>
        <v>440300</v>
      </c>
      <c r="O27" s="23">
        <f t="shared" si="6"/>
        <v>254170.51333333334</v>
      </c>
      <c r="P27" s="31"/>
      <c r="Q27" s="4"/>
    </row>
    <row r="28" spans="1:17" ht="14.4" x14ac:dyDescent="0.3">
      <c r="A28" s="15">
        <f t="shared" si="7"/>
        <v>22</v>
      </c>
      <c r="B28" s="20" t="s">
        <v>28</v>
      </c>
      <c r="C28" s="7">
        <v>20</v>
      </c>
      <c r="D28" s="21">
        <v>200</v>
      </c>
      <c r="E28" s="22">
        <f t="shared" si="3"/>
        <v>238</v>
      </c>
      <c r="F28" s="19">
        <f t="shared" si="0"/>
        <v>4760</v>
      </c>
      <c r="G28" s="7">
        <v>20</v>
      </c>
      <c r="H28" s="21">
        <v>8100</v>
      </c>
      <c r="I28" s="22">
        <f t="shared" si="4"/>
        <v>9639</v>
      </c>
      <c r="J28" s="22">
        <f t="shared" si="1"/>
        <v>192780</v>
      </c>
      <c r="K28" s="7">
        <v>20</v>
      </c>
      <c r="L28" s="22">
        <v>1500</v>
      </c>
      <c r="M28" s="22">
        <f t="shared" si="2"/>
        <v>1785</v>
      </c>
      <c r="N28" s="22">
        <f t="shared" si="5"/>
        <v>35700</v>
      </c>
      <c r="O28" s="23">
        <f t="shared" si="6"/>
        <v>77746.666666666672</v>
      </c>
      <c r="P28" s="31"/>
      <c r="Q28" s="4"/>
    </row>
    <row r="29" spans="1:17" ht="14.4" x14ac:dyDescent="0.3">
      <c r="A29" s="15">
        <f t="shared" si="7"/>
        <v>23</v>
      </c>
      <c r="B29" s="20" t="s">
        <v>29</v>
      </c>
      <c r="C29" s="7">
        <v>7</v>
      </c>
      <c r="D29" s="21">
        <v>46500</v>
      </c>
      <c r="E29" s="22">
        <f t="shared" si="3"/>
        <v>55335</v>
      </c>
      <c r="F29" s="19">
        <f t="shared" si="0"/>
        <v>387345</v>
      </c>
      <c r="G29" s="7">
        <v>7</v>
      </c>
      <c r="H29" s="21">
        <v>39700</v>
      </c>
      <c r="I29" s="22">
        <f t="shared" si="4"/>
        <v>47243</v>
      </c>
      <c r="J29" s="22">
        <f t="shared" si="1"/>
        <v>330701</v>
      </c>
      <c r="K29" s="7">
        <v>7</v>
      </c>
      <c r="L29" s="22">
        <v>12850</v>
      </c>
      <c r="M29" s="22">
        <f t="shared" si="2"/>
        <v>15291.5</v>
      </c>
      <c r="N29" s="22">
        <f t="shared" si="5"/>
        <v>107040.5</v>
      </c>
      <c r="O29" s="23">
        <f t="shared" si="6"/>
        <v>275028.83333333331</v>
      </c>
      <c r="P29" s="31"/>
      <c r="Q29" s="4"/>
    </row>
    <row r="30" spans="1:17" ht="14.4" x14ac:dyDescent="0.3">
      <c r="A30" s="15">
        <f t="shared" si="7"/>
        <v>24</v>
      </c>
      <c r="B30" s="20" t="s">
        <v>30</v>
      </c>
      <c r="C30" s="7">
        <v>7</v>
      </c>
      <c r="D30" s="21">
        <v>22100</v>
      </c>
      <c r="E30" s="22">
        <f t="shared" si="3"/>
        <v>26299</v>
      </c>
      <c r="F30" s="19">
        <f t="shared" si="0"/>
        <v>184093</v>
      </c>
      <c r="G30" s="7">
        <v>7</v>
      </c>
      <c r="H30" s="21">
        <v>34335</v>
      </c>
      <c r="I30" s="22">
        <f t="shared" si="4"/>
        <v>40858.65</v>
      </c>
      <c r="J30" s="22">
        <f t="shared" si="1"/>
        <v>286010.55</v>
      </c>
      <c r="K30" s="7">
        <v>7</v>
      </c>
      <c r="L30" s="22">
        <v>4950</v>
      </c>
      <c r="M30" s="22">
        <f t="shared" si="2"/>
        <v>5890.5</v>
      </c>
      <c r="N30" s="22">
        <f t="shared" si="5"/>
        <v>41233.5</v>
      </c>
      <c r="O30" s="23">
        <f t="shared" si="6"/>
        <v>170445.68333333332</v>
      </c>
      <c r="P30" s="31"/>
      <c r="Q30" s="4"/>
    </row>
    <row r="31" spans="1:17" ht="14.4" x14ac:dyDescent="0.3">
      <c r="A31" s="15">
        <f t="shared" si="7"/>
        <v>25</v>
      </c>
      <c r="B31" s="20" t="s">
        <v>31</v>
      </c>
      <c r="C31" s="7">
        <v>7</v>
      </c>
      <c r="D31" s="21">
        <v>1500</v>
      </c>
      <c r="E31" s="22">
        <f t="shared" si="3"/>
        <v>1785</v>
      </c>
      <c r="F31" s="19">
        <f t="shared" si="0"/>
        <v>12495</v>
      </c>
      <c r="G31" s="7">
        <v>7</v>
      </c>
      <c r="H31" s="21">
        <v>1477</v>
      </c>
      <c r="I31" s="22">
        <f t="shared" si="4"/>
        <v>1757.6299999999999</v>
      </c>
      <c r="J31" s="22">
        <f t="shared" si="1"/>
        <v>12303.41</v>
      </c>
      <c r="K31" s="7">
        <v>7</v>
      </c>
      <c r="L31" s="22">
        <v>1900</v>
      </c>
      <c r="M31" s="22">
        <f t="shared" si="2"/>
        <v>2261</v>
      </c>
      <c r="N31" s="22">
        <f t="shared" si="5"/>
        <v>15827</v>
      </c>
      <c r="O31" s="23">
        <f t="shared" si="6"/>
        <v>13541.803333333335</v>
      </c>
      <c r="P31" s="31"/>
      <c r="Q31" s="4"/>
    </row>
    <row r="32" spans="1:17" ht="14.4" x14ac:dyDescent="0.3">
      <c r="A32" s="15">
        <f t="shared" si="7"/>
        <v>26</v>
      </c>
      <c r="B32" s="20" t="s">
        <v>32</v>
      </c>
      <c r="C32" s="7">
        <v>14</v>
      </c>
      <c r="D32" s="22">
        <v>407</v>
      </c>
      <c r="E32" s="22">
        <f t="shared" si="3"/>
        <v>484.33</v>
      </c>
      <c r="F32" s="19">
        <f t="shared" si="0"/>
        <v>6780.62</v>
      </c>
      <c r="G32" s="7">
        <v>14</v>
      </c>
      <c r="H32" s="22">
        <v>3284</v>
      </c>
      <c r="I32" s="22">
        <f t="shared" si="4"/>
        <v>3907.96</v>
      </c>
      <c r="J32" s="22">
        <f t="shared" si="1"/>
        <v>54711.44</v>
      </c>
      <c r="K32" s="7">
        <v>14</v>
      </c>
      <c r="L32" s="22">
        <v>1600</v>
      </c>
      <c r="M32" s="22">
        <f t="shared" si="2"/>
        <v>1904</v>
      </c>
      <c r="N32" s="22">
        <f t="shared" si="5"/>
        <v>26656</v>
      </c>
      <c r="O32" s="23">
        <f t="shared" si="6"/>
        <v>29382.686666666665</v>
      </c>
      <c r="P32" s="31"/>
      <c r="Q32" s="4"/>
    </row>
    <row r="33" spans="1:17" ht="14.4" x14ac:dyDescent="0.3">
      <c r="A33" s="15">
        <f t="shared" si="7"/>
        <v>27</v>
      </c>
      <c r="B33" s="20" t="s">
        <v>47</v>
      </c>
      <c r="C33" s="7">
        <v>1</v>
      </c>
      <c r="D33" s="22">
        <v>3600</v>
      </c>
      <c r="E33" s="22">
        <f t="shared" si="3"/>
        <v>4284</v>
      </c>
      <c r="F33" s="19">
        <f t="shared" si="0"/>
        <v>4284</v>
      </c>
      <c r="G33" s="7">
        <v>1</v>
      </c>
      <c r="H33" s="22">
        <v>3808</v>
      </c>
      <c r="I33" s="22">
        <f t="shared" si="4"/>
        <v>4531.5199999999995</v>
      </c>
      <c r="J33" s="22">
        <f t="shared" si="1"/>
        <v>4531.5199999999995</v>
      </c>
      <c r="K33" s="7">
        <v>1</v>
      </c>
      <c r="L33" s="22">
        <v>6200</v>
      </c>
      <c r="M33" s="22">
        <f t="shared" si="2"/>
        <v>7378</v>
      </c>
      <c r="N33" s="22">
        <f t="shared" si="5"/>
        <v>7378</v>
      </c>
      <c r="O33" s="23">
        <f t="shared" si="6"/>
        <v>5397.84</v>
      </c>
      <c r="P33" s="31"/>
      <c r="Q33" s="4"/>
    </row>
    <row r="34" spans="1:17" ht="14.4" x14ac:dyDescent="0.3">
      <c r="A34" s="15">
        <f t="shared" si="7"/>
        <v>28</v>
      </c>
      <c r="B34" s="20" t="s">
        <v>33</v>
      </c>
      <c r="C34" s="7">
        <v>1</v>
      </c>
      <c r="D34" s="22">
        <v>20500</v>
      </c>
      <c r="E34" s="22">
        <f t="shared" si="3"/>
        <v>24395</v>
      </c>
      <c r="F34" s="19">
        <f t="shared" si="0"/>
        <v>24395</v>
      </c>
      <c r="G34" s="7">
        <v>1</v>
      </c>
      <c r="H34" s="22">
        <v>18464</v>
      </c>
      <c r="I34" s="22">
        <f t="shared" si="4"/>
        <v>21972.16</v>
      </c>
      <c r="J34" s="22">
        <f t="shared" si="1"/>
        <v>21972.16</v>
      </c>
      <c r="K34" s="7">
        <v>1</v>
      </c>
      <c r="L34" s="22">
        <v>16639</v>
      </c>
      <c r="M34" s="22">
        <f t="shared" si="2"/>
        <v>19800.41</v>
      </c>
      <c r="N34" s="22">
        <f t="shared" si="5"/>
        <v>19800.41</v>
      </c>
      <c r="O34" s="23">
        <f t="shared" si="6"/>
        <v>22055.85666666667</v>
      </c>
      <c r="P34" s="31"/>
      <c r="Q34" s="4"/>
    </row>
    <row r="35" spans="1:17" ht="14.4" x14ac:dyDescent="0.3">
      <c r="A35" s="15">
        <f t="shared" si="7"/>
        <v>29</v>
      </c>
      <c r="B35" s="20" t="s">
        <v>34</v>
      </c>
      <c r="C35" s="7">
        <v>2</v>
      </c>
      <c r="D35" s="21">
        <v>14800</v>
      </c>
      <c r="E35" s="22">
        <f t="shared" si="3"/>
        <v>17612</v>
      </c>
      <c r="F35" s="19">
        <f t="shared" si="0"/>
        <v>35224</v>
      </c>
      <c r="G35" s="7">
        <v>2</v>
      </c>
      <c r="H35" s="21">
        <v>14771</v>
      </c>
      <c r="I35" s="22">
        <f t="shared" si="4"/>
        <v>17577.489999999998</v>
      </c>
      <c r="J35" s="22">
        <f t="shared" si="1"/>
        <v>35154.979999999996</v>
      </c>
      <c r="K35" s="7">
        <v>2</v>
      </c>
      <c r="L35" s="22">
        <v>16000</v>
      </c>
      <c r="M35" s="22">
        <f t="shared" si="2"/>
        <v>19040</v>
      </c>
      <c r="N35" s="22">
        <f t="shared" si="5"/>
        <v>38080</v>
      </c>
      <c r="O35" s="23">
        <f t="shared" si="6"/>
        <v>36152.993333333332</v>
      </c>
      <c r="P35" s="31"/>
      <c r="Q35" s="4"/>
    </row>
    <row r="36" spans="1:17" ht="14.4" x14ac:dyDescent="0.3">
      <c r="A36" s="15">
        <f t="shared" si="7"/>
        <v>30</v>
      </c>
      <c r="B36" s="20" t="s">
        <v>35</v>
      </c>
      <c r="C36" s="7">
        <v>5</v>
      </c>
      <c r="D36" s="21">
        <v>8650</v>
      </c>
      <c r="E36" s="22">
        <f t="shared" si="3"/>
        <v>10293.5</v>
      </c>
      <c r="F36" s="19">
        <f t="shared" si="0"/>
        <v>51467.5</v>
      </c>
      <c r="G36" s="7">
        <v>5</v>
      </c>
      <c r="H36" s="21">
        <v>8928</v>
      </c>
      <c r="I36" s="22">
        <f t="shared" si="4"/>
        <v>10624.32</v>
      </c>
      <c r="J36" s="22">
        <f t="shared" si="1"/>
        <v>53121.599999999999</v>
      </c>
      <c r="K36" s="7">
        <v>5</v>
      </c>
      <c r="L36" s="22">
        <v>11500</v>
      </c>
      <c r="M36" s="22">
        <f t="shared" si="2"/>
        <v>13685</v>
      </c>
      <c r="N36" s="22">
        <f t="shared" si="5"/>
        <v>68425</v>
      </c>
      <c r="O36" s="23">
        <f t="shared" si="6"/>
        <v>57671.366666666669</v>
      </c>
      <c r="P36" s="31"/>
      <c r="Q36" s="4"/>
    </row>
    <row r="37" spans="1:17" ht="28.8" x14ac:dyDescent="0.3">
      <c r="A37" s="15">
        <f t="shared" si="7"/>
        <v>31</v>
      </c>
      <c r="B37" s="20" t="s">
        <v>36</v>
      </c>
      <c r="C37" s="7">
        <v>20</v>
      </c>
      <c r="D37" s="22">
        <v>17000</v>
      </c>
      <c r="E37" s="22">
        <f t="shared" si="3"/>
        <v>20230</v>
      </c>
      <c r="F37" s="19">
        <f t="shared" si="0"/>
        <v>404600</v>
      </c>
      <c r="G37" s="7">
        <v>20</v>
      </c>
      <c r="H37" s="22">
        <v>17033</v>
      </c>
      <c r="I37" s="22">
        <f t="shared" si="4"/>
        <v>20269.27</v>
      </c>
      <c r="J37" s="22">
        <f t="shared" si="1"/>
        <v>405385.4</v>
      </c>
      <c r="K37" s="7">
        <v>20</v>
      </c>
      <c r="L37" s="22">
        <v>16807</v>
      </c>
      <c r="M37" s="22">
        <f t="shared" si="2"/>
        <v>20000.329999999998</v>
      </c>
      <c r="N37" s="22">
        <f t="shared" si="5"/>
        <v>400006.6</v>
      </c>
      <c r="O37" s="23">
        <f t="shared" si="6"/>
        <v>403330.66666666669</v>
      </c>
      <c r="P37" s="31"/>
      <c r="Q37" s="4"/>
    </row>
    <row r="38" spans="1:17" ht="14.4" x14ac:dyDescent="0.3">
      <c r="A38" s="15">
        <f t="shared" si="7"/>
        <v>32</v>
      </c>
      <c r="B38" s="20" t="s">
        <v>37</v>
      </c>
      <c r="C38" s="7">
        <v>7</v>
      </c>
      <c r="D38" s="21">
        <v>5900</v>
      </c>
      <c r="E38" s="22">
        <f t="shared" si="3"/>
        <v>7021</v>
      </c>
      <c r="F38" s="19">
        <f t="shared" si="0"/>
        <v>49147</v>
      </c>
      <c r="G38" s="7">
        <v>7</v>
      </c>
      <c r="H38" s="21">
        <v>5698</v>
      </c>
      <c r="I38" s="22">
        <f t="shared" si="4"/>
        <v>6780.62</v>
      </c>
      <c r="J38" s="22">
        <f t="shared" si="1"/>
        <v>47464.34</v>
      </c>
      <c r="K38" s="7">
        <v>7</v>
      </c>
      <c r="L38" s="22">
        <v>8404</v>
      </c>
      <c r="M38" s="22">
        <f t="shared" si="2"/>
        <v>10000.76</v>
      </c>
      <c r="N38" s="22">
        <f t="shared" si="5"/>
        <v>70005.320000000007</v>
      </c>
      <c r="O38" s="23">
        <f t="shared" si="6"/>
        <v>55538.886666666665</v>
      </c>
      <c r="P38" s="31"/>
      <c r="Q38" s="4"/>
    </row>
    <row r="39" spans="1:17" ht="14.4" x14ac:dyDescent="0.3">
      <c r="A39" s="15">
        <f t="shared" si="7"/>
        <v>33</v>
      </c>
      <c r="B39" s="20" t="s">
        <v>38</v>
      </c>
      <c r="C39" s="7">
        <v>2</v>
      </c>
      <c r="D39" s="21">
        <v>77050</v>
      </c>
      <c r="E39" s="22">
        <f t="shared" si="3"/>
        <v>91689.5</v>
      </c>
      <c r="F39" s="19">
        <f t="shared" si="0"/>
        <v>183379</v>
      </c>
      <c r="G39" s="7">
        <v>2</v>
      </c>
      <c r="H39" s="21">
        <v>7206</v>
      </c>
      <c r="I39" s="22">
        <f t="shared" si="4"/>
        <v>8575.14</v>
      </c>
      <c r="J39" s="22">
        <f t="shared" si="1"/>
        <v>17150.28</v>
      </c>
      <c r="K39" s="7">
        <v>2</v>
      </c>
      <c r="L39" s="22">
        <v>7750</v>
      </c>
      <c r="M39" s="22">
        <f t="shared" si="2"/>
        <v>9222.5</v>
      </c>
      <c r="N39" s="22">
        <f t="shared" si="5"/>
        <v>18445</v>
      </c>
      <c r="O39" s="23">
        <f t="shared" si="6"/>
        <v>72991.426666666666</v>
      </c>
      <c r="P39" s="31"/>
      <c r="Q39" s="4"/>
    </row>
    <row r="40" spans="1:17" ht="14.4" x14ac:dyDescent="0.3">
      <c r="A40" s="15">
        <f t="shared" si="7"/>
        <v>34</v>
      </c>
      <c r="B40" s="20" t="s">
        <v>39</v>
      </c>
      <c r="C40" s="7">
        <v>7</v>
      </c>
      <c r="D40" s="21">
        <v>11700</v>
      </c>
      <c r="E40" s="22">
        <f t="shared" si="3"/>
        <v>13923</v>
      </c>
      <c r="F40" s="19">
        <f t="shared" si="0"/>
        <v>97461</v>
      </c>
      <c r="G40" s="7">
        <v>7</v>
      </c>
      <c r="H40" s="21">
        <v>10381</v>
      </c>
      <c r="I40" s="22">
        <f t="shared" si="4"/>
        <v>12353.39</v>
      </c>
      <c r="J40" s="22">
        <f t="shared" si="1"/>
        <v>86473.73</v>
      </c>
      <c r="K40" s="7">
        <v>7</v>
      </c>
      <c r="L40" s="22">
        <v>13500</v>
      </c>
      <c r="M40" s="22">
        <f t="shared" si="2"/>
        <v>16065</v>
      </c>
      <c r="N40" s="22">
        <f t="shared" si="5"/>
        <v>112455</v>
      </c>
      <c r="O40" s="23">
        <f t="shared" si="6"/>
        <v>98796.57666666666</v>
      </c>
      <c r="P40" s="31"/>
      <c r="Q40" s="4"/>
    </row>
    <row r="41" spans="1:17" ht="14.4" x14ac:dyDescent="0.3">
      <c r="A41" s="15">
        <f t="shared" si="7"/>
        <v>35</v>
      </c>
      <c r="B41" s="20" t="s">
        <v>40</v>
      </c>
      <c r="C41" s="7">
        <v>7</v>
      </c>
      <c r="D41" s="21">
        <v>8260</v>
      </c>
      <c r="E41" s="22">
        <f t="shared" si="3"/>
        <v>9829.4</v>
      </c>
      <c r="F41" s="19">
        <f t="shared" si="0"/>
        <v>68805.8</v>
      </c>
      <c r="G41" s="7">
        <v>7</v>
      </c>
      <c r="H41" s="21">
        <v>7290</v>
      </c>
      <c r="I41" s="22">
        <f t="shared" si="4"/>
        <v>8675.1</v>
      </c>
      <c r="J41" s="22">
        <f t="shared" si="1"/>
        <v>60725.700000000004</v>
      </c>
      <c r="K41" s="7">
        <v>7</v>
      </c>
      <c r="L41" s="22">
        <v>11350</v>
      </c>
      <c r="M41" s="22">
        <f t="shared" si="2"/>
        <v>13506.5</v>
      </c>
      <c r="N41" s="22">
        <f t="shared" si="5"/>
        <v>94545.5</v>
      </c>
      <c r="O41" s="23">
        <f t="shared" si="6"/>
        <v>74692.333333333328</v>
      </c>
      <c r="P41" s="31"/>
      <c r="Q41" s="4"/>
    </row>
    <row r="42" spans="1:17" ht="14.4" x14ac:dyDescent="0.3">
      <c r="A42" s="15">
        <f t="shared" si="7"/>
        <v>36</v>
      </c>
      <c r="B42" s="20" t="s">
        <v>41</v>
      </c>
      <c r="C42" s="7">
        <v>1</v>
      </c>
      <c r="D42" s="22">
        <f>91000-1898-1145-691-417-251-152-92</f>
        <v>86354</v>
      </c>
      <c r="E42" s="22">
        <f t="shared" si="3"/>
        <v>102761.26</v>
      </c>
      <c r="F42" s="19">
        <f t="shared" si="0"/>
        <v>102761.26</v>
      </c>
      <c r="G42" s="7">
        <v>1</v>
      </c>
      <c r="H42" s="22">
        <v>24192</v>
      </c>
      <c r="I42" s="22">
        <f t="shared" si="4"/>
        <v>28788.48</v>
      </c>
      <c r="J42" s="22">
        <f t="shared" si="1"/>
        <v>28788.48</v>
      </c>
      <c r="K42" s="7">
        <v>1</v>
      </c>
      <c r="L42" s="22">
        <v>18000</v>
      </c>
      <c r="M42" s="22">
        <f t="shared" si="2"/>
        <v>21420</v>
      </c>
      <c r="N42" s="22">
        <f t="shared" si="5"/>
        <v>21420</v>
      </c>
      <c r="O42" s="23">
        <f t="shared" si="6"/>
        <v>50989.91333333333</v>
      </c>
      <c r="P42" s="31"/>
      <c r="Q42" s="4"/>
    </row>
    <row r="43" spans="1:17" ht="14.4" x14ac:dyDescent="0.3">
      <c r="A43" s="15">
        <f t="shared" si="7"/>
        <v>37</v>
      </c>
      <c r="B43" s="20" t="s">
        <v>42</v>
      </c>
      <c r="C43" s="7">
        <v>3</v>
      </c>
      <c r="D43" s="21">
        <v>4200</v>
      </c>
      <c r="E43" s="22">
        <f t="shared" si="3"/>
        <v>4998</v>
      </c>
      <c r="F43" s="19">
        <f t="shared" si="0"/>
        <v>14994</v>
      </c>
      <c r="G43" s="7">
        <v>3</v>
      </c>
      <c r="H43" s="21">
        <v>4860</v>
      </c>
      <c r="I43" s="22">
        <f t="shared" si="4"/>
        <v>5783.4</v>
      </c>
      <c r="J43" s="22">
        <f t="shared" si="1"/>
        <v>17350.199999999997</v>
      </c>
      <c r="K43" s="7">
        <v>3</v>
      </c>
      <c r="L43" s="22">
        <v>4000</v>
      </c>
      <c r="M43" s="22">
        <f t="shared" si="2"/>
        <v>4760</v>
      </c>
      <c r="N43" s="22">
        <f t="shared" si="5"/>
        <v>14280</v>
      </c>
      <c r="O43" s="23">
        <f t="shared" si="6"/>
        <v>15541.4</v>
      </c>
      <c r="P43" s="31"/>
      <c r="Q43" s="4"/>
    </row>
    <row r="44" spans="1:17" ht="14.4" x14ac:dyDescent="0.3">
      <c r="A44" s="15">
        <f t="shared" si="7"/>
        <v>38</v>
      </c>
      <c r="B44" s="20" t="s">
        <v>43</v>
      </c>
      <c r="C44" s="7">
        <v>2</v>
      </c>
      <c r="D44" s="21">
        <v>2400</v>
      </c>
      <c r="E44" s="22">
        <f t="shared" si="3"/>
        <v>2856</v>
      </c>
      <c r="F44" s="19">
        <f t="shared" si="0"/>
        <v>5712</v>
      </c>
      <c r="G44" s="7">
        <v>2</v>
      </c>
      <c r="H44" s="21">
        <v>4200</v>
      </c>
      <c r="I44" s="22">
        <f t="shared" si="4"/>
        <v>4998</v>
      </c>
      <c r="J44" s="22">
        <f t="shared" si="1"/>
        <v>9996</v>
      </c>
      <c r="K44" s="7">
        <v>2</v>
      </c>
      <c r="L44" s="22">
        <v>2950</v>
      </c>
      <c r="M44" s="22">
        <f t="shared" si="2"/>
        <v>3510.5</v>
      </c>
      <c r="N44" s="22">
        <f t="shared" si="5"/>
        <v>7021</v>
      </c>
      <c r="O44" s="23">
        <f t="shared" si="6"/>
        <v>7576.333333333333</v>
      </c>
      <c r="P44" s="31"/>
      <c r="Q44" s="4"/>
    </row>
    <row r="45" spans="1:17" ht="28.8" x14ac:dyDescent="0.3">
      <c r="A45" s="15">
        <f t="shared" si="7"/>
        <v>39</v>
      </c>
      <c r="B45" s="20" t="s">
        <v>44</v>
      </c>
      <c r="C45" s="7">
        <v>3</v>
      </c>
      <c r="D45" s="22">
        <v>4550</v>
      </c>
      <c r="E45" s="22">
        <f t="shared" si="3"/>
        <v>5414.5</v>
      </c>
      <c r="F45" s="19">
        <f t="shared" si="0"/>
        <v>16243.5</v>
      </c>
      <c r="G45" s="7">
        <v>3</v>
      </c>
      <c r="H45" s="22">
        <v>15966</v>
      </c>
      <c r="I45" s="22">
        <f t="shared" si="4"/>
        <v>18999.54</v>
      </c>
      <c r="J45" s="22">
        <f t="shared" si="1"/>
        <v>56998.62</v>
      </c>
      <c r="K45" s="7">
        <v>3</v>
      </c>
      <c r="L45" s="22">
        <v>21009</v>
      </c>
      <c r="M45" s="22">
        <f t="shared" si="2"/>
        <v>25000.71</v>
      </c>
      <c r="N45" s="22">
        <f t="shared" si="5"/>
        <v>75002.13</v>
      </c>
      <c r="O45" s="23">
        <f t="shared" si="6"/>
        <v>49414.75</v>
      </c>
      <c r="P45" s="31"/>
      <c r="Q45" s="4"/>
    </row>
    <row r="46" spans="1:17" ht="14.4" x14ac:dyDescent="0.3">
      <c r="A46" s="15">
        <f t="shared" si="7"/>
        <v>40</v>
      </c>
      <c r="B46" s="20" t="s">
        <v>45</v>
      </c>
      <c r="C46" s="7">
        <v>2</v>
      </c>
      <c r="D46" s="21">
        <v>36800</v>
      </c>
      <c r="E46" s="22">
        <f t="shared" si="3"/>
        <v>43792</v>
      </c>
      <c r="F46" s="19">
        <f t="shared" si="0"/>
        <v>87584</v>
      </c>
      <c r="G46" s="7">
        <v>2</v>
      </c>
      <c r="H46" s="21">
        <v>43500</v>
      </c>
      <c r="I46" s="22">
        <f t="shared" si="4"/>
        <v>51765</v>
      </c>
      <c r="J46" s="22">
        <f t="shared" si="1"/>
        <v>103530</v>
      </c>
      <c r="K46" s="7">
        <v>2</v>
      </c>
      <c r="L46" s="22">
        <v>27000</v>
      </c>
      <c r="M46" s="22">
        <f t="shared" si="2"/>
        <v>32130</v>
      </c>
      <c r="N46" s="22">
        <f t="shared" si="5"/>
        <v>64260</v>
      </c>
      <c r="O46" s="23">
        <f t="shared" si="6"/>
        <v>85124.666666666672</v>
      </c>
      <c r="P46" s="31"/>
      <c r="Q46" s="4"/>
    </row>
    <row r="47" spans="1:17" x14ac:dyDescent="0.3">
      <c r="E47" s="4"/>
      <c r="F47" s="10">
        <f>SUM(F7:F46)</f>
        <v>8410874.7799999993</v>
      </c>
      <c r="J47" s="6">
        <f>SUM(J7:J46)</f>
        <v>8311468.1299999999</v>
      </c>
      <c r="N47" s="6">
        <f>SUM(N7:N46)</f>
        <v>9979754.120000001</v>
      </c>
      <c r="O47" s="6">
        <f>SUM(O7:O46)-5</f>
        <v>8900694.0099999979</v>
      </c>
      <c r="Q47" s="4"/>
    </row>
    <row r="50" spans="2:8" x14ac:dyDescent="0.3">
      <c r="B50" s="41" t="s">
        <v>9</v>
      </c>
      <c r="C50" s="41"/>
      <c r="D50" s="41"/>
      <c r="E50" s="48">
        <f>F47+J47+N47</f>
        <v>26702097.030000001</v>
      </c>
      <c r="F50" s="48"/>
      <c r="G50" s="24"/>
      <c r="H50" s="25"/>
    </row>
    <row r="51" spans="2:8" x14ac:dyDescent="0.3">
      <c r="B51" s="12"/>
      <c r="C51" s="26"/>
      <c r="D51" s="27"/>
      <c r="E51" s="27"/>
      <c r="F51" s="28"/>
      <c r="G51" s="24"/>
      <c r="H51" s="25"/>
    </row>
    <row r="52" spans="2:8" x14ac:dyDescent="0.3">
      <c r="B52" s="41" t="s">
        <v>7</v>
      </c>
      <c r="C52" s="41"/>
      <c r="D52" s="41"/>
      <c r="E52" s="41"/>
      <c r="F52" s="29">
        <f>E50</f>
        <v>26702097.030000001</v>
      </c>
      <c r="G52" s="24"/>
      <c r="H52" s="25"/>
    </row>
    <row r="53" spans="2:8" x14ac:dyDescent="0.3">
      <c r="B53" s="12"/>
      <c r="C53" s="26"/>
      <c r="D53" s="27"/>
      <c r="E53" s="27"/>
      <c r="F53" s="28"/>
      <c r="G53" s="24"/>
      <c r="H53" s="25"/>
    </row>
    <row r="54" spans="2:8" x14ac:dyDescent="0.3">
      <c r="B54" s="41" t="s">
        <v>8</v>
      </c>
      <c r="C54" s="41"/>
      <c r="D54" s="41"/>
      <c r="E54" s="41"/>
      <c r="F54" s="29">
        <f>F52/3-35</f>
        <v>8900664.0099999998</v>
      </c>
      <c r="G54" s="24"/>
      <c r="H54" s="25"/>
    </row>
    <row r="55" spans="2:8" x14ac:dyDescent="0.3">
      <c r="C55" s="30"/>
      <c r="D55" s="2"/>
      <c r="E55" s="2"/>
      <c r="F55" s="28"/>
      <c r="G55" s="24"/>
      <c r="H55" s="25"/>
    </row>
    <row r="56" spans="2:8" x14ac:dyDescent="0.3">
      <c r="C56" s="30"/>
      <c r="D56" s="2"/>
      <c r="E56" s="2"/>
      <c r="F56" s="28"/>
      <c r="G56" s="24"/>
      <c r="H56" s="25"/>
    </row>
    <row r="57" spans="2:8" x14ac:dyDescent="0.3">
      <c r="B57" s="3"/>
    </row>
    <row r="58" spans="2:8" x14ac:dyDescent="0.3">
      <c r="B58" s="3"/>
    </row>
    <row r="60" spans="2:8" x14ac:dyDescent="0.3">
      <c r="F60" s="17"/>
    </row>
  </sheetData>
  <mergeCells count="11">
    <mergeCell ref="C1:I4"/>
    <mergeCell ref="O5:O6"/>
    <mergeCell ref="E50:F50"/>
    <mergeCell ref="B50:D50"/>
    <mergeCell ref="B52:E52"/>
    <mergeCell ref="K5:N5"/>
    <mergeCell ref="A5:A6"/>
    <mergeCell ref="B5:B6"/>
    <mergeCell ref="B54:E54"/>
    <mergeCell ref="G5:J5"/>
    <mergeCell ref="C5:F5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2"/>
  <sheetViews>
    <sheetView workbookViewId="0">
      <selection activeCell="A2" sqref="A2:C42"/>
    </sheetView>
  </sheetViews>
  <sheetFormatPr baseColWidth="10" defaultColWidth="29.33203125" defaultRowHeight="13.8" x14ac:dyDescent="0.3"/>
  <cols>
    <col min="1" max="1" width="4.6640625" style="32" bestFit="1" customWidth="1"/>
    <col min="2" max="2" width="29.33203125" style="32"/>
    <col min="3" max="3" width="5.33203125" style="32" bestFit="1" customWidth="1"/>
    <col min="4" max="16384" width="29.33203125" style="32"/>
  </cols>
  <sheetData>
    <row r="2" spans="1:3" x14ac:dyDescent="0.3">
      <c r="A2" s="16" t="s">
        <v>0</v>
      </c>
      <c r="B2" s="35" t="s">
        <v>2</v>
      </c>
      <c r="C2" s="36" t="s">
        <v>1</v>
      </c>
    </row>
    <row r="3" spans="1:3" ht="27.6" x14ac:dyDescent="0.3">
      <c r="A3" s="15">
        <v>1</v>
      </c>
      <c r="B3" s="33" t="s">
        <v>10</v>
      </c>
      <c r="C3" s="34">
        <v>30</v>
      </c>
    </row>
    <row r="4" spans="1:3" ht="41.4" x14ac:dyDescent="0.3">
      <c r="A4" s="15">
        <f>A3+1</f>
        <v>2</v>
      </c>
      <c r="B4" s="33" t="s">
        <v>11</v>
      </c>
      <c r="C4" s="34">
        <v>15</v>
      </c>
    </row>
    <row r="5" spans="1:3" x14ac:dyDescent="0.3">
      <c r="A5" s="15">
        <f t="shared" ref="A5:A42" si="0">A4+1</f>
        <v>3</v>
      </c>
      <c r="B5" s="33" t="s">
        <v>12</v>
      </c>
      <c r="C5" s="34">
        <v>2</v>
      </c>
    </row>
    <row r="6" spans="1:3" x14ac:dyDescent="0.3">
      <c r="A6" s="15">
        <f t="shared" si="0"/>
        <v>4</v>
      </c>
      <c r="B6" s="33" t="s">
        <v>13</v>
      </c>
      <c r="C6" s="34">
        <v>1</v>
      </c>
    </row>
    <row r="7" spans="1:3" ht="27.6" x14ac:dyDescent="0.3">
      <c r="A7" s="15">
        <f t="shared" si="0"/>
        <v>5</v>
      </c>
      <c r="B7" s="33" t="s">
        <v>14</v>
      </c>
      <c r="C7" s="34">
        <v>1</v>
      </c>
    </row>
    <row r="8" spans="1:3" ht="41.4" x14ac:dyDescent="0.3">
      <c r="A8" s="15">
        <f t="shared" si="0"/>
        <v>6</v>
      </c>
      <c r="B8" s="33" t="s">
        <v>15</v>
      </c>
      <c r="C8" s="34">
        <v>12</v>
      </c>
    </row>
    <row r="9" spans="1:3" x14ac:dyDescent="0.3">
      <c r="A9" s="15">
        <f t="shared" si="0"/>
        <v>7</v>
      </c>
      <c r="B9" s="33" t="s">
        <v>16</v>
      </c>
      <c r="C9" s="34">
        <v>12</v>
      </c>
    </row>
    <row r="10" spans="1:3" x14ac:dyDescent="0.3">
      <c r="A10" s="15">
        <f t="shared" si="0"/>
        <v>8</v>
      </c>
      <c r="B10" s="33" t="s">
        <v>17</v>
      </c>
      <c r="C10" s="34">
        <v>5</v>
      </c>
    </row>
    <row r="11" spans="1:3" x14ac:dyDescent="0.3">
      <c r="A11" s="15">
        <f t="shared" si="0"/>
        <v>9</v>
      </c>
      <c r="B11" s="33" t="s">
        <v>49</v>
      </c>
      <c r="C11" s="34">
        <v>5</v>
      </c>
    </row>
    <row r="12" spans="1:3" ht="27.6" x14ac:dyDescent="0.3">
      <c r="A12" s="15">
        <f t="shared" si="0"/>
        <v>10</v>
      </c>
      <c r="B12" s="33" t="s">
        <v>52</v>
      </c>
      <c r="C12" s="34">
        <v>5</v>
      </c>
    </row>
    <row r="13" spans="1:3" ht="27.6" x14ac:dyDescent="0.3">
      <c r="A13" s="15">
        <f t="shared" si="0"/>
        <v>11</v>
      </c>
      <c r="B13" s="33" t="s">
        <v>46</v>
      </c>
      <c r="C13" s="34">
        <v>6</v>
      </c>
    </row>
    <row r="14" spans="1:3" ht="27.6" x14ac:dyDescent="0.3">
      <c r="A14" s="15">
        <f t="shared" si="0"/>
        <v>12</v>
      </c>
      <c r="B14" s="33" t="s">
        <v>18</v>
      </c>
      <c r="C14" s="34">
        <v>1</v>
      </c>
    </row>
    <row r="15" spans="1:3" x14ac:dyDescent="0.3">
      <c r="A15" s="15">
        <f t="shared" si="0"/>
        <v>13</v>
      </c>
      <c r="B15" s="33" t="s">
        <v>19</v>
      </c>
      <c r="C15" s="34">
        <v>1</v>
      </c>
    </row>
    <row r="16" spans="1:3" ht="27.6" x14ac:dyDescent="0.3">
      <c r="A16" s="15">
        <f t="shared" si="0"/>
        <v>14</v>
      </c>
      <c r="B16" s="33" t="s">
        <v>20</v>
      </c>
      <c r="C16" s="34">
        <v>2</v>
      </c>
    </row>
    <row r="17" spans="1:3" x14ac:dyDescent="0.3">
      <c r="A17" s="15">
        <f t="shared" si="0"/>
        <v>15</v>
      </c>
      <c r="B17" s="33" t="s">
        <v>21</v>
      </c>
      <c r="C17" s="34">
        <v>5</v>
      </c>
    </row>
    <row r="18" spans="1:3" ht="27.6" x14ac:dyDescent="0.3">
      <c r="A18" s="15">
        <f t="shared" si="0"/>
        <v>16</v>
      </c>
      <c r="B18" s="33" t="s">
        <v>22</v>
      </c>
      <c r="C18" s="34">
        <v>2</v>
      </c>
    </row>
    <row r="19" spans="1:3" x14ac:dyDescent="0.3">
      <c r="A19" s="15">
        <f t="shared" si="0"/>
        <v>17</v>
      </c>
      <c r="B19" s="33" t="s">
        <v>23</v>
      </c>
      <c r="C19" s="34">
        <v>1</v>
      </c>
    </row>
    <row r="20" spans="1:3" ht="27.6" x14ac:dyDescent="0.3">
      <c r="A20" s="15">
        <f t="shared" si="0"/>
        <v>18</v>
      </c>
      <c r="B20" s="33" t="s">
        <v>24</v>
      </c>
      <c r="C20" s="34">
        <v>37</v>
      </c>
    </row>
    <row r="21" spans="1:3" x14ac:dyDescent="0.3">
      <c r="A21" s="15">
        <f t="shared" si="0"/>
        <v>19</v>
      </c>
      <c r="B21" s="33" t="s">
        <v>25</v>
      </c>
      <c r="C21" s="34">
        <v>37</v>
      </c>
    </row>
    <row r="22" spans="1:3" x14ac:dyDescent="0.3">
      <c r="A22" s="15">
        <f t="shared" si="0"/>
        <v>20</v>
      </c>
      <c r="B22" s="33" t="s">
        <v>26</v>
      </c>
      <c r="C22" s="34">
        <v>2</v>
      </c>
    </row>
    <row r="23" spans="1:3" x14ac:dyDescent="0.3">
      <c r="A23" s="15">
        <f t="shared" si="0"/>
        <v>21</v>
      </c>
      <c r="B23" s="33" t="s">
        <v>27</v>
      </c>
      <c r="C23" s="34">
        <v>37</v>
      </c>
    </row>
    <row r="24" spans="1:3" x14ac:dyDescent="0.3">
      <c r="A24" s="15">
        <f t="shared" si="0"/>
        <v>22</v>
      </c>
      <c r="B24" s="33" t="s">
        <v>28</v>
      </c>
      <c r="C24" s="34">
        <v>20</v>
      </c>
    </row>
    <row r="25" spans="1:3" x14ac:dyDescent="0.3">
      <c r="A25" s="15">
        <f t="shared" si="0"/>
        <v>23</v>
      </c>
      <c r="B25" s="33" t="s">
        <v>29</v>
      </c>
      <c r="C25" s="34">
        <v>7</v>
      </c>
    </row>
    <row r="26" spans="1:3" x14ac:dyDescent="0.3">
      <c r="A26" s="15">
        <f t="shared" si="0"/>
        <v>24</v>
      </c>
      <c r="B26" s="33" t="s">
        <v>30</v>
      </c>
      <c r="C26" s="34">
        <v>7</v>
      </c>
    </row>
    <row r="27" spans="1:3" x14ac:dyDescent="0.3">
      <c r="A27" s="15">
        <f t="shared" si="0"/>
        <v>25</v>
      </c>
      <c r="B27" s="33" t="s">
        <v>31</v>
      </c>
      <c r="C27" s="34">
        <v>7</v>
      </c>
    </row>
    <row r="28" spans="1:3" x14ac:dyDescent="0.3">
      <c r="A28" s="15">
        <f t="shared" si="0"/>
        <v>26</v>
      </c>
      <c r="B28" s="33" t="s">
        <v>32</v>
      </c>
      <c r="C28" s="34">
        <v>14</v>
      </c>
    </row>
    <row r="29" spans="1:3" x14ac:dyDescent="0.3">
      <c r="A29" s="15">
        <f t="shared" si="0"/>
        <v>27</v>
      </c>
      <c r="B29" s="33" t="s">
        <v>47</v>
      </c>
      <c r="C29" s="34">
        <v>1</v>
      </c>
    </row>
    <row r="30" spans="1:3" x14ac:dyDescent="0.3">
      <c r="A30" s="15">
        <f t="shared" si="0"/>
        <v>28</v>
      </c>
      <c r="B30" s="33" t="s">
        <v>33</v>
      </c>
      <c r="C30" s="34">
        <v>1</v>
      </c>
    </row>
    <row r="31" spans="1:3" x14ac:dyDescent="0.3">
      <c r="A31" s="15">
        <f t="shared" si="0"/>
        <v>29</v>
      </c>
      <c r="B31" s="33" t="s">
        <v>34</v>
      </c>
      <c r="C31" s="34">
        <v>2</v>
      </c>
    </row>
    <row r="32" spans="1:3" x14ac:dyDescent="0.3">
      <c r="A32" s="15">
        <f t="shared" si="0"/>
        <v>30</v>
      </c>
      <c r="B32" s="33" t="s">
        <v>35</v>
      </c>
      <c r="C32" s="34">
        <v>5</v>
      </c>
    </row>
    <row r="33" spans="1:3" ht="27.6" x14ac:dyDescent="0.3">
      <c r="A33" s="15">
        <f t="shared" si="0"/>
        <v>31</v>
      </c>
      <c r="B33" s="33" t="s">
        <v>36</v>
      </c>
      <c r="C33" s="34">
        <v>20</v>
      </c>
    </row>
    <row r="34" spans="1:3" x14ac:dyDescent="0.3">
      <c r="A34" s="15">
        <f t="shared" si="0"/>
        <v>32</v>
      </c>
      <c r="B34" s="33" t="s">
        <v>37</v>
      </c>
      <c r="C34" s="34">
        <v>7</v>
      </c>
    </row>
    <row r="35" spans="1:3" ht="27.6" x14ac:dyDescent="0.3">
      <c r="A35" s="15">
        <f t="shared" si="0"/>
        <v>33</v>
      </c>
      <c r="B35" s="33" t="s">
        <v>38</v>
      </c>
      <c r="C35" s="34">
        <v>2</v>
      </c>
    </row>
    <row r="36" spans="1:3" x14ac:dyDescent="0.3">
      <c r="A36" s="15">
        <f t="shared" si="0"/>
        <v>34</v>
      </c>
      <c r="B36" s="33" t="s">
        <v>39</v>
      </c>
      <c r="C36" s="34">
        <v>7</v>
      </c>
    </row>
    <row r="37" spans="1:3" x14ac:dyDescent="0.3">
      <c r="A37" s="15">
        <f t="shared" si="0"/>
        <v>35</v>
      </c>
      <c r="B37" s="33" t="s">
        <v>40</v>
      </c>
      <c r="C37" s="34">
        <v>7</v>
      </c>
    </row>
    <row r="38" spans="1:3" x14ac:dyDescent="0.3">
      <c r="A38" s="15">
        <f t="shared" si="0"/>
        <v>36</v>
      </c>
      <c r="B38" s="33" t="s">
        <v>41</v>
      </c>
      <c r="C38" s="34">
        <v>1</v>
      </c>
    </row>
    <row r="39" spans="1:3" x14ac:dyDescent="0.3">
      <c r="A39" s="15">
        <f t="shared" si="0"/>
        <v>37</v>
      </c>
      <c r="B39" s="33" t="s">
        <v>42</v>
      </c>
      <c r="C39" s="34">
        <v>3</v>
      </c>
    </row>
    <row r="40" spans="1:3" x14ac:dyDescent="0.3">
      <c r="A40" s="15">
        <f t="shared" si="0"/>
        <v>38</v>
      </c>
      <c r="B40" s="33" t="s">
        <v>43</v>
      </c>
      <c r="C40" s="34">
        <v>2</v>
      </c>
    </row>
    <row r="41" spans="1:3" ht="27.6" x14ac:dyDescent="0.3">
      <c r="A41" s="15">
        <f t="shared" si="0"/>
        <v>39</v>
      </c>
      <c r="B41" s="33" t="s">
        <v>44</v>
      </c>
      <c r="C41" s="34">
        <v>3</v>
      </c>
    </row>
    <row r="42" spans="1:3" x14ac:dyDescent="0.3">
      <c r="A42" s="15">
        <f t="shared" si="0"/>
        <v>40</v>
      </c>
      <c r="B42" s="33" t="s">
        <v>45</v>
      </c>
      <c r="C42" s="3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primeros auxilios cotiz</vt:lpstr>
      <vt:lpstr>Hoja1</vt:lpstr>
      <vt:lpstr>'primeros auxilios cotiz'!Títulos_a_imprimir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2019-08-14T19:39:48Z</dcterms:modified>
</cp:coreProperties>
</file>